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pivotTables/pivotTable1.xml" ContentType="application/vnd.openxmlformats-officedocument.spreadsheetml.pivot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9007"/>
  <workbookPr/>
  <bookViews>
    <workbookView xWindow="17040" yWindow="465" windowWidth="18315" windowHeight="16440" tabRatio="749" firstSheet="1" activeTab="1" xr2:uid="{00000000-000D-0000-FFFF-FFFF00000000}"/>
  </bookViews>
  <sheets>
    <sheet name="1.recap citations-upper miss" sheetId="5" r:id="rId1"/>
    <sheet name="2. data upper mis" sheetId="3" r:id="rId2"/>
    <sheet name="3.record count upper miss" sheetId="6" r:id="rId3"/>
    <sheet name="4.recap citations- all others" sheetId="4" r:id="rId4"/>
  </sheets>
  <definedNames>
    <definedName name="_xlnm.Print_Area" localSheetId="0">'1.recap citations-upper miss'!$A$1:$P$30</definedName>
    <definedName name="_xlnm.Print_Titles" localSheetId="0">'1.recap citations-upper miss'!$2:$2</definedName>
  </definedNames>
  <calcPr calcId="171026" calcCompleted="0" concurrentCalc="0"/>
  <pivotCaches>
    <pivotCache cacheId="2845" r:id="rId5"/>
  </pivotCaches>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CO1126" i="3" l="1"/>
  <c r="CO1125" i="3"/>
  <c r="CO1124" i="3"/>
  <c r="CO1117" i="3"/>
  <c r="CO1115" i="3"/>
  <c r="CO1114" i="3"/>
  <c r="CO1110" i="3"/>
  <c r="CG1107" i="3"/>
  <c r="CG1106" i="3"/>
  <c r="CG1105" i="3"/>
  <c r="CG1101" i="3"/>
  <c r="CG1100" i="3"/>
  <c r="CG1099" i="3"/>
  <c r="CG1097" i="3"/>
  <c r="CG1096" i="3"/>
  <c r="CG1095" i="3"/>
  <c r="CG1094" i="3"/>
  <c r="CG1093" i="3"/>
  <c r="CG1092" i="3"/>
  <c r="CG1091" i="3"/>
  <c r="CO1088" i="3"/>
  <c r="CO1087" i="3"/>
  <c r="CO1086" i="3"/>
  <c r="CO1073" i="3"/>
  <c r="CO1072" i="3"/>
  <c r="CG1069" i="3"/>
  <c r="CG1068" i="3"/>
  <c r="CG1067" i="3"/>
  <c r="CG1063" i="3"/>
  <c r="CG1062" i="3"/>
  <c r="CG1061" i="3"/>
  <c r="CG1060" i="3"/>
  <c r="CG1059" i="3"/>
  <c r="CG1058" i="3"/>
  <c r="CG1057" i="3"/>
  <c r="CG1056" i="3"/>
  <c r="CG1055" i="3"/>
  <c r="CG1054" i="3"/>
  <c r="CG1053" i="3"/>
  <c r="AR219" i="3"/>
  <c r="AR218" i="3"/>
  <c r="AR217" i="3"/>
  <c r="AR213" i="3"/>
  <c r="AR212" i="3"/>
  <c r="AR211" i="3"/>
  <c r="P135"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chris wilbeck</author>
  </authors>
  <commentList>
    <comment ref="F6" authorId="0" shapeId="0" xr:uid="{00000000-0006-0000-0000-000001000000}">
      <text>
        <r>
          <rPr>
            <b/>
            <sz val="9"/>
            <color indexed="81"/>
            <rFont val="Tahoma"/>
            <family val="2"/>
          </rPr>
          <t>chris wilbeck:</t>
        </r>
        <r>
          <rPr>
            <sz val="9"/>
            <color indexed="81"/>
            <rFont val="Tahoma"/>
            <family val="2"/>
          </rPr>
          <t xml:space="preserve">
the data is combined in many ways; be careful when reviewing data tables as some data is combined by rotation; if data is not available by treatment from author, then consider how you want to combine data for analysis.</t>
        </r>
      </text>
    </comment>
    <comment ref="F19" authorId="0" shapeId="0" xr:uid="{00000000-0006-0000-0000-000002000000}">
      <text>
        <r>
          <rPr>
            <b/>
            <sz val="9"/>
            <color indexed="81"/>
            <rFont val="Tahoma"/>
            <family val="2"/>
          </rPr>
          <t>chris wilbeck:</t>
        </r>
        <r>
          <rPr>
            <sz val="9"/>
            <color indexed="81"/>
            <rFont val="Tahoma"/>
            <family val="2"/>
          </rPr>
          <t xml:space="preserve">
there are some combined data in pub; though not consistent and combines weedy with weed controlled</t>
        </r>
      </text>
    </comment>
    <comment ref="O31" authorId="0" shapeId="0" xr:uid="{00000000-0006-0000-0000-000003000000}">
      <text>
        <r>
          <rPr>
            <b/>
            <sz val="9"/>
            <color indexed="81"/>
            <rFont val="Tahoma"/>
            <family val="2"/>
          </rPr>
          <t>chris wilbeck:</t>
        </r>
        <r>
          <rPr>
            <sz val="9"/>
            <color indexed="81"/>
            <rFont val="Tahoma"/>
            <family val="2"/>
          </rPr>
          <t xml:space="preserve">
weed seedlings counted, then removed to get new emergence counts throughout the season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chris wilbeck</author>
    <author>Alisha</author>
  </authors>
  <commentList>
    <comment ref="DH3" authorId="0" shapeId="0" xr:uid="{00000000-0006-0000-0100-000001000000}">
      <text>
        <r>
          <rPr>
            <b/>
            <sz val="9"/>
            <color indexed="81"/>
            <rFont val="Tahoma"/>
            <family val="2"/>
          </rPr>
          <t>chris wilbeck:</t>
        </r>
        <r>
          <rPr>
            <sz val="9"/>
            <color indexed="81"/>
            <rFont val="Tahoma"/>
            <family val="2"/>
          </rPr>
          <t xml:space="preserve">
end of aug?</t>
        </r>
      </text>
    </comment>
    <comment ref="DH4" authorId="0" shapeId="0" xr:uid="{00000000-0006-0000-0100-000002000000}">
      <text>
        <r>
          <rPr>
            <b/>
            <sz val="9"/>
            <color indexed="81"/>
            <rFont val="Tahoma"/>
            <family val="2"/>
          </rPr>
          <t>chris wilbeck:</t>
        </r>
        <r>
          <rPr>
            <sz val="9"/>
            <color indexed="81"/>
            <rFont val="Tahoma"/>
            <family val="2"/>
          </rPr>
          <t xml:space="preserve">
end of aug?</t>
        </r>
      </text>
    </comment>
    <comment ref="DH5" authorId="0" shapeId="0" xr:uid="{00000000-0006-0000-0100-000003000000}">
      <text>
        <r>
          <rPr>
            <b/>
            <sz val="9"/>
            <color indexed="81"/>
            <rFont val="Tahoma"/>
            <family val="2"/>
          </rPr>
          <t>chris wilbeck:</t>
        </r>
        <r>
          <rPr>
            <sz val="9"/>
            <color indexed="81"/>
            <rFont val="Tahoma"/>
            <family val="2"/>
          </rPr>
          <t xml:space="preserve">
end of aug?</t>
        </r>
      </text>
    </comment>
    <comment ref="DH6" authorId="0" shapeId="0" xr:uid="{00000000-0006-0000-0100-000004000000}">
      <text>
        <r>
          <rPr>
            <b/>
            <sz val="9"/>
            <color indexed="81"/>
            <rFont val="Tahoma"/>
            <family val="2"/>
          </rPr>
          <t>chris wilbeck:</t>
        </r>
        <r>
          <rPr>
            <sz val="9"/>
            <color indexed="81"/>
            <rFont val="Tahoma"/>
            <family val="2"/>
          </rPr>
          <t xml:space="preserve">
end of aug?</t>
        </r>
      </text>
    </comment>
    <comment ref="DH7" authorId="0" shapeId="0" xr:uid="{00000000-0006-0000-0100-000005000000}">
      <text>
        <r>
          <rPr>
            <b/>
            <sz val="9"/>
            <color indexed="81"/>
            <rFont val="Tahoma"/>
            <family val="2"/>
          </rPr>
          <t>chris wilbeck:</t>
        </r>
        <r>
          <rPr>
            <sz val="9"/>
            <color indexed="81"/>
            <rFont val="Tahoma"/>
            <family val="2"/>
          </rPr>
          <t xml:space="preserve">
end of aug?</t>
        </r>
      </text>
    </comment>
    <comment ref="DH8" authorId="0" shapeId="0" xr:uid="{00000000-0006-0000-0100-000006000000}">
      <text>
        <r>
          <rPr>
            <b/>
            <sz val="9"/>
            <color indexed="81"/>
            <rFont val="Tahoma"/>
            <family val="2"/>
          </rPr>
          <t>chris wilbeck:</t>
        </r>
        <r>
          <rPr>
            <sz val="9"/>
            <color indexed="81"/>
            <rFont val="Tahoma"/>
            <family val="2"/>
          </rPr>
          <t xml:space="preserve">
end of aug?</t>
        </r>
      </text>
    </comment>
    <comment ref="DH10" authorId="0" shapeId="0" xr:uid="{00000000-0006-0000-0100-000007000000}">
      <text>
        <r>
          <rPr>
            <b/>
            <sz val="9"/>
            <color indexed="81"/>
            <rFont val="Tahoma"/>
            <family val="2"/>
          </rPr>
          <t>chris wilbeck:</t>
        </r>
        <r>
          <rPr>
            <sz val="9"/>
            <color indexed="81"/>
            <rFont val="Tahoma"/>
            <family val="2"/>
          </rPr>
          <t xml:space="preserve">
end of aug?</t>
        </r>
      </text>
    </comment>
    <comment ref="DH11" authorId="0" shapeId="0" xr:uid="{00000000-0006-0000-0100-000008000000}">
      <text>
        <r>
          <rPr>
            <b/>
            <sz val="9"/>
            <color indexed="81"/>
            <rFont val="Tahoma"/>
            <family val="2"/>
          </rPr>
          <t>chris wilbeck:</t>
        </r>
        <r>
          <rPr>
            <sz val="9"/>
            <color indexed="81"/>
            <rFont val="Tahoma"/>
            <family val="2"/>
          </rPr>
          <t xml:space="preserve">
end of aug?</t>
        </r>
      </text>
    </comment>
    <comment ref="DH12" authorId="0" shapeId="0" xr:uid="{00000000-0006-0000-0100-000009000000}">
      <text>
        <r>
          <rPr>
            <b/>
            <sz val="9"/>
            <color indexed="81"/>
            <rFont val="Tahoma"/>
            <family val="2"/>
          </rPr>
          <t>chris wilbeck:</t>
        </r>
        <r>
          <rPr>
            <sz val="9"/>
            <color indexed="81"/>
            <rFont val="Tahoma"/>
            <family val="2"/>
          </rPr>
          <t xml:space="preserve">
end of aug?</t>
        </r>
      </text>
    </comment>
    <comment ref="DH13" authorId="0" shapeId="0" xr:uid="{00000000-0006-0000-0100-00000A000000}">
      <text>
        <r>
          <rPr>
            <b/>
            <sz val="9"/>
            <color indexed="81"/>
            <rFont val="Tahoma"/>
            <family val="2"/>
          </rPr>
          <t>chris wilbeck:</t>
        </r>
        <r>
          <rPr>
            <sz val="9"/>
            <color indexed="81"/>
            <rFont val="Tahoma"/>
            <family val="2"/>
          </rPr>
          <t xml:space="preserve">
end of aug?</t>
        </r>
      </text>
    </comment>
    <comment ref="DH14" authorId="0" shapeId="0" xr:uid="{00000000-0006-0000-0100-00000B000000}">
      <text>
        <r>
          <rPr>
            <b/>
            <sz val="9"/>
            <color indexed="81"/>
            <rFont val="Tahoma"/>
            <family val="2"/>
          </rPr>
          <t>chris wilbeck:</t>
        </r>
        <r>
          <rPr>
            <sz val="9"/>
            <color indexed="81"/>
            <rFont val="Tahoma"/>
            <family val="2"/>
          </rPr>
          <t xml:space="preserve">
end of aug?</t>
        </r>
      </text>
    </comment>
    <comment ref="DH15" authorId="0" shapeId="0" xr:uid="{00000000-0006-0000-0100-00000C000000}">
      <text>
        <r>
          <rPr>
            <b/>
            <sz val="9"/>
            <color indexed="81"/>
            <rFont val="Tahoma"/>
            <family val="2"/>
          </rPr>
          <t>chris wilbeck:</t>
        </r>
        <r>
          <rPr>
            <sz val="9"/>
            <color indexed="81"/>
            <rFont val="Tahoma"/>
            <family val="2"/>
          </rPr>
          <t xml:space="preserve">
end of aug?</t>
        </r>
      </text>
    </comment>
    <comment ref="DH17" authorId="0" shapeId="0" xr:uid="{00000000-0006-0000-0100-00000D000000}">
      <text>
        <r>
          <rPr>
            <b/>
            <sz val="9"/>
            <color indexed="81"/>
            <rFont val="Tahoma"/>
            <family val="2"/>
          </rPr>
          <t>chris wilbeck:</t>
        </r>
        <r>
          <rPr>
            <sz val="9"/>
            <color indexed="81"/>
            <rFont val="Tahoma"/>
            <family val="2"/>
          </rPr>
          <t xml:space="preserve">
end of aug?</t>
        </r>
      </text>
    </comment>
    <comment ref="DH18" authorId="0" shapeId="0" xr:uid="{00000000-0006-0000-0100-00000E000000}">
      <text>
        <r>
          <rPr>
            <b/>
            <sz val="9"/>
            <color indexed="81"/>
            <rFont val="Tahoma"/>
            <family val="2"/>
          </rPr>
          <t>chris wilbeck:</t>
        </r>
        <r>
          <rPr>
            <sz val="9"/>
            <color indexed="81"/>
            <rFont val="Tahoma"/>
            <family val="2"/>
          </rPr>
          <t xml:space="preserve">
end of aug?</t>
        </r>
      </text>
    </comment>
    <comment ref="DH19" authorId="0" shapeId="0" xr:uid="{00000000-0006-0000-0100-00000F000000}">
      <text>
        <r>
          <rPr>
            <b/>
            <sz val="9"/>
            <color indexed="81"/>
            <rFont val="Tahoma"/>
            <family val="2"/>
          </rPr>
          <t>chris wilbeck:</t>
        </r>
        <r>
          <rPr>
            <sz val="9"/>
            <color indexed="81"/>
            <rFont val="Tahoma"/>
            <family val="2"/>
          </rPr>
          <t xml:space="preserve">
end of aug?</t>
        </r>
      </text>
    </comment>
    <comment ref="DH20" authorId="0" shapeId="0" xr:uid="{00000000-0006-0000-0100-000010000000}">
      <text>
        <r>
          <rPr>
            <b/>
            <sz val="9"/>
            <color indexed="81"/>
            <rFont val="Tahoma"/>
            <family val="2"/>
          </rPr>
          <t>chris wilbeck:</t>
        </r>
        <r>
          <rPr>
            <sz val="9"/>
            <color indexed="81"/>
            <rFont val="Tahoma"/>
            <family val="2"/>
          </rPr>
          <t xml:space="preserve">
end of aug?</t>
        </r>
      </text>
    </comment>
    <comment ref="DH21" authorId="0" shapeId="0" xr:uid="{00000000-0006-0000-0100-000011000000}">
      <text>
        <r>
          <rPr>
            <b/>
            <sz val="9"/>
            <color indexed="81"/>
            <rFont val="Tahoma"/>
            <family val="2"/>
          </rPr>
          <t>chris wilbeck:</t>
        </r>
        <r>
          <rPr>
            <sz val="9"/>
            <color indexed="81"/>
            <rFont val="Tahoma"/>
            <family val="2"/>
          </rPr>
          <t xml:space="preserve">
end of aug?</t>
        </r>
      </text>
    </comment>
    <comment ref="DH22" authorId="0" shapeId="0" xr:uid="{00000000-0006-0000-0100-000012000000}">
      <text>
        <r>
          <rPr>
            <b/>
            <sz val="9"/>
            <color indexed="81"/>
            <rFont val="Tahoma"/>
            <family val="2"/>
          </rPr>
          <t>chris wilbeck:</t>
        </r>
        <r>
          <rPr>
            <sz val="9"/>
            <color indexed="81"/>
            <rFont val="Tahoma"/>
            <family val="2"/>
          </rPr>
          <t xml:space="preserve">
end of aug?</t>
        </r>
      </text>
    </comment>
    <comment ref="AX24" authorId="0" shapeId="0" xr:uid="{00000000-0006-0000-0100-000013000000}">
      <text>
        <r>
          <rPr>
            <b/>
            <sz val="9"/>
            <color indexed="81"/>
            <rFont val="Tahoma"/>
            <family val="2"/>
          </rPr>
          <t>chris wilbeck:</t>
        </r>
        <r>
          <rPr>
            <sz val="9"/>
            <color indexed="81"/>
            <rFont val="Tahoma"/>
            <family val="2"/>
          </rPr>
          <t xml:space="preserve">
root also available</t>
        </r>
      </text>
    </comment>
    <comment ref="BD25" authorId="0" shapeId="0" xr:uid="{00000000-0006-0000-0100-000014000000}">
      <text>
        <r>
          <rPr>
            <b/>
            <sz val="9"/>
            <color indexed="81"/>
            <rFont val="Tahoma"/>
            <family val="2"/>
          </rPr>
          <t>chris wilbeck:</t>
        </r>
        <r>
          <rPr>
            <sz val="9"/>
            <color indexed="81"/>
            <rFont val="Tahoma"/>
            <family val="2"/>
          </rPr>
          <t xml:space="preserve">
ave reported across trt</t>
        </r>
      </text>
    </comment>
    <comment ref="AX26" authorId="0" shapeId="0" xr:uid="{00000000-0006-0000-0100-000015000000}">
      <text>
        <r>
          <rPr>
            <b/>
            <sz val="9"/>
            <color indexed="81"/>
            <rFont val="Tahoma"/>
            <family val="2"/>
          </rPr>
          <t>chris wilbeck:</t>
        </r>
        <r>
          <rPr>
            <sz val="9"/>
            <color indexed="81"/>
            <rFont val="Tahoma"/>
            <family val="2"/>
          </rPr>
          <t xml:space="preserve">
root also available</t>
        </r>
      </text>
    </comment>
    <comment ref="BD26" authorId="0" shapeId="0" xr:uid="{00000000-0006-0000-0100-000016000000}">
      <text>
        <r>
          <rPr>
            <b/>
            <sz val="9"/>
            <color indexed="81"/>
            <rFont val="Tahoma"/>
            <family val="2"/>
          </rPr>
          <t>chris wilbeck:</t>
        </r>
        <r>
          <rPr>
            <sz val="9"/>
            <color indexed="81"/>
            <rFont val="Tahoma"/>
            <family val="2"/>
          </rPr>
          <t xml:space="preserve">
ave reported across trt</t>
        </r>
      </text>
    </comment>
    <comment ref="AX28" authorId="0" shapeId="0" xr:uid="{00000000-0006-0000-0100-000017000000}">
      <text>
        <r>
          <rPr>
            <b/>
            <sz val="9"/>
            <color indexed="81"/>
            <rFont val="Tahoma"/>
            <family val="2"/>
          </rPr>
          <t>chris wilbeck:</t>
        </r>
        <r>
          <rPr>
            <sz val="9"/>
            <color indexed="81"/>
            <rFont val="Tahoma"/>
            <family val="2"/>
          </rPr>
          <t xml:space="preserve">
root also available</t>
        </r>
      </text>
    </comment>
    <comment ref="CS28" authorId="0" shapeId="0" xr:uid="{00000000-0006-0000-0100-000018000000}">
      <text>
        <r>
          <rPr>
            <b/>
            <sz val="9"/>
            <color indexed="81"/>
            <rFont val="Tahoma"/>
            <family val="2"/>
          </rPr>
          <t>chris wilbeck:</t>
        </r>
        <r>
          <rPr>
            <sz val="9"/>
            <color indexed="81"/>
            <rFont val="Tahoma"/>
            <family val="2"/>
          </rPr>
          <t xml:space="preserve">
due to weather &amp; mgmt cotraints, std tillage trts were used as additional reps for reduced tillage trts</t>
        </r>
      </text>
    </comment>
    <comment ref="BD29" authorId="0" shapeId="0" xr:uid="{00000000-0006-0000-0100-000019000000}">
      <text>
        <r>
          <rPr>
            <b/>
            <sz val="9"/>
            <color indexed="81"/>
            <rFont val="Tahoma"/>
            <family val="2"/>
          </rPr>
          <t>chris wilbeck:</t>
        </r>
        <r>
          <rPr>
            <sz val="9"/>
            <color indexed="81"/>
            <rFont val="Tahoma"/>
            <family val="2"/>
          </rPr>
          <t xml:space="preserve">
ave reported across trt</t>
        </r>
      </text>
    </comment>
    <comment ref="CS29" authorId="0" shapeId="0" xr:uid="{00000000-0006-0000-0100-00001A000000}">
      <text>
        <r>
          <rPr>
            <b/>
            <sz val="9"/>
            <color indexed="81"/>
            <rFont val="Tahoma"/>
            <family val="2"/>
          </rPr>
          <t>chris wilbeck:</t>
        </r>
        <r>
          <rPr>
            <sz val="9"/>
            <color indexed="81"/>
            <rFont val="Tahoma"/>
            <family val="2"/>
          </rPr>
          <t xml:space="preserve">
due to weather &amp; mgmt cotraints, std tillage trts were used as additional reps for reduced tillage trts</t>
        </r>
      </text>
    </comment>
    <comment ref="AX30" authorId="0" shapeId="0" xr:uid="{00000000-0006-0000-0100-00001B000000}">
      <text>
        <r>
          <rPr>
            <b/>
            <sz val="9"/>
            <color indexed="81"/>
            <rFont val="Tahoma"/>
            <family val="2"/>
          </rPr>
          <t>chris wilbeck:</t>
        </r>
        <r>
          <rPr>
            <sz val="9"/>
            <color indexed="81"/>
            <rFont val="Tahoma"/>
            <family val="2"/>
          </rPr>
          <t xml:space="preserve">
root also available</t>
        </r>
      </text>
    </comment>
    <comment ref="BD30" authorId="0" shapeId="0" xr:uid="{00000000-0006-0000-0100-00001C000000}">
      <text>
        <r>
          <rPr>
            <b/>
            <sz val="9"/>
            <color indexed="81"/>
            <rFont val="Tahoma"/>
            <family val="2"/>
          </rPr>
          <t>chris wilbeck:</t>
        </r>
        <r>
          <rPr>
            <sz val="9"/>
            <color indexed="81"/>
            <rFont val="Tahoma"/>
            <family val="2"/>
          </rPr>
          <t xml:space="preserve">
ave reported across trt</t>
        </r>
      </text>
    </comment>
    <comment ref="CS30" authorId="0" shapeId="0" xr:uid="{00000000-0006-0000-0100-00001D000000}">
      <text>
        <r>
          <rPr>
            <b/>
            <sz val="9"/>
            <color indexed="81"/>
            <rFont val="Tahoma"/>
            <family val="2"/>
          </rPr>
          <t>chris wilbeck:</t>
        </r>
        <r>
          <rPr>
            <sz val="9"/>
            <color indexed="81"/>
            <rFont val="Tahoma"/>
            <family val="2"/>
          </rPr>
          <t xml:space="preserve">
due to weather &amp; mgmt cotraints, std tillage trts were used as additional reps for reduced tillage trts</t>
        </r>
      </text>
    </comment>
    <comment ref="CS31" authorId="0" shapeId="0" xr:uid="{00000000-0006-0000-0100-00001E000000}">
      <text>
        <r>
          <rPr>
            <b/>
            <sz val="9"/>
            <color indexed="81"/>
            <rFont val="Tahoma"/>
            <family val="2"/>
          </rPr>
          <t>chris wilbeck:</t>
        </r>
        <r>
          <rPr>
            <sz val="9"/>
            <color indexed="81"/>
            <rFont val="Tahoma"/>
            <family val="2"/>
          </rPr>
          <t xml:space="preserve">
due to weather &amp; mgmt cotraints, std tillage trts were used as additional reps for reduced tillage trts</t>
        </r>
      </text>
    </comment>
    <comment ref="AX32" authorId="0" shapeId="0" xr:uid="{00000000-0006-0000-0100-00001F000000}">
      <text>
        <r>
          <rPr>
            <b/>
            <sz val="9"/>
            <color indexed="81"/>
            <rFont val="Tahoma"/>
            <family val="2"/>
          </rPr>
          <t>chris wilbeck:</t>
        </r>
        <r>
          <rPr>
            <sz val="9"/>
            <color indexed="81"/>
            <rFont val="Tahoma"/>
            <family val="2"/>
          </rPr>
          <t xml:space="preserve">
root also available</t>
        </r>
      </text>
    </comment>
    <comment ref="BD33" authorId="0" shapeId="0" xr:uid="{00000000-0006-0000-0100-000020000000}">
      <text>
        <r>
          <rPr>
            <b/>
            <sz val="9"/>
            <color indexed="81"/>
            <rFont val="Tahoma"/>
            <family val="2"/>
          </rPr>
          <t>chris wilbeck:</t>
        </r>
        <r>
          <rPr>
            <sz val="9"/>
            <color indexed="81"/>
            <rFont val="Tahoma"/>
            <family val="2"/>
          </rPr>
          <t xml:space="preserve">
ave reported across trt</t>
        </r>
      </text>
    </comment>
    <comment ref="AX34" authorId="0" shapeId="0" xr:uid="{00000000-0006-0000-0100-000021000000}">
      <text>
        <r>
          <rPr>
            <b/>
            <sz val="9"/>
            <color indexed="81"/>
            <rFont val="Tahoma"/>
            <family val="2"/>
          </rPr>
          <t>chris wilbeck:</t>
        </r>
        <r>
          <rPr>
            <sz val="9"/>
            <color indexed="81"/>
            <rFont val="Tahoma"/>
            <family val="2"/>
          </rPr>
          <t xml:space="preserve">
root also available</t>
        </r>
      </text>
    </comment>
    <comment ref="BD34" authorId="0" shapeId="0" xr:uid="{00000000-0006-0000-0100-000022000000}">
      <text>
        <r>
          <rPr>
            <b/>
            <sz val="9"/>
            <color indexed="81"/>
            <rFont val="Tahoma"/>
            <family val="2"/>
          </rPr>
          <t>chris wilbeck:</t>
        </r>
        <r>
          <rPr>
            <sz val="9"/>
            <color indexed="81"/>
            <rFont val="Tahoma"/>
            <family val="2"/>
          </rPr>
          <t xml:space="preserve">
ave reported across trt</t>
        </r>
      </text>
    </comment>
    <comment ref="AX37" authorId="0" shapeId="0" xr:uid="{00000000-0006-0000-0100-000023000000}">
      <text>
        <r>
          <rPr>
            <b/>
            <sz val="9"/>
            <color indexed="81"/>
            <rFont val="Tahoma"/>
            <family val="2"/>
          </rPr>
          <t>chris wilbeck:</t>
        </r>
        <r>
          <rPr>
            <sz val="9"/>
            <color indexed="81"/>
            <rFont val="Tahoma"/>
            <family val="2"/>
          </rPr>
          <t xml:space="preserve">
root also available</t>
        </r>
      </text>
    </comment>
    <comment ref="BD38" authorId="0" shapeId="0" xr:uid="{00000000-0006-0000-0100-000024000000}">
      <text>
        <r>
          <rPr>
            <b/>
            <sz val="9"/>
            <color indexed="81"/>
            <rFont val="Tahoma"/>
            <family val="2"/>
          </rPr>
          <t>chris wilbeck:</t>
        </r>
        <r>
          <rPr>
            <sz val="9"/>
            <color indexed="81"/>
            <rFont val="Tahoma"/>
            <family val="2"/>
          </rPr>
          <t xml:space="preserve">
ave reported across trt</t>
        </r>
      </text>
    </comment>
    <comment ref="AX39" authorId="0" shapeId="0" xr:uid="{00000000-0006-0000-0100-000025000000}">
      <text>
        <r>
          <rPr>
            <b/>
            <sz val="9"/>
            <color indexed="81"/>
            <rFont val="Tahoma"/>
            <family val="2"/>
          </rPr>
          <t>chris wilbeck:</t>
        </r>
        <r>
          <rPr>
            <sz val="9"/>
            <color indexed="81"/>
            <rFont val="Tahoma"/>
            <family val="2"/>
          </rPr>
          <t xml:space="preserve">
root also available</t>
        </r>
      </text>
    </comment>
    <comment ref="BD39" authorId="0" shapeId="0" xr:uid="{00000000-0006-0000-0100-000026000000}">
      <text>
        <r>
          <rPr>
            <b/>
            <sz val="9"/>
            <color indexed="81"/>
            <rFont val="Tahoma"/>
            <family val="2"/>
          </rPr>
          <t>chris wilbeck:</t>
        </r>
        <r>
          <rPr>
            <sz val="9"/>
            <color indexed="81"/>
            <rFont val="Tahoma"/>
            <family val="2"/>
          </rPr>
          <t xml:space="preserve">
ave reported across trt</t>
        </r>
      </text>
    </comment>
    <comment ref="AX41" authorId="0" shapeId="0" xr:uid="{00000000-0006-0000-0100-000027000000}">
      <text>
        <r>
          <rPr>
            <b/>
            <sz val="9"/>
            <color indexed="81"/>
            <rFont val="Tahoma"/>
            <family val="2"/>
          </rPr>
          <t>chris wilbeck:</t>
        </r>
        <r>
          <rPr>
            <sz val="9"/>
            <color indexed="81"/>
            <rFont val="Tahoma"/>
            <family val="2"/>
          </rPr>
          <t xml:space="preserve">
root also available</t>
        </r>
      </text>
    </comment>
    <comment ref="BD42" authorId="0" shapeId="0" xr:uid="{00000000-0006-0000-0100-000028000000}">
      <text>
        <r>
          <rPr>
            <b/>
            <sz val="9"/>
            <color indexed="81"/>
            <rFont val="Tahoma"/>
            <family val="2"/>
          </rPr>
          <t>chris wilbeck:</t>
        </r>
        <r>
          <rPr>
            <sz val="9"/>
            <color indexed="81"/>
            <rFont val="Tahoma"/>
            <family val="2"/>
          </rPr>
          <t xml:space="preserve">
ave reported across trt</t>
        </r>
      </text>
    </comment>
    <comment ref="AX43" authorId="0" shapeId="0" xr:uid="{00000000-0006-0000-0100-000029000000}">
      <text>
        <r>
          <rPr>
            <b/>
            <sz val="9"/>
            <color indexed="81"/>
            <rFont val="Tahoma"/>
            <family val="2"/>
          </rPr>
          <t>chris wilbeck:</t>
        </r>
        <r>
          <rPr>
            <sz val="9"/>
            <color indexed="81"/>
            <rFont val="Tahoma"/>
            <family val="2"/>
          </rPr>
          <t xml:space="preserve">
root also available</t>
        </r>
      </text>
    </comment>
    <comment ref="BD43" authorId="0" shapeId="0" xr:uid="{00000000-0006-0000-0100-00002A000000}">
      <text>
        <r>
          <rPr>
            <b/>
            <sz val="9"/>
            <color indexed="81"/>
            <rFont val="Tahoma"/>
            <family val="2"/>
          </rPr>
          <t>chris wilbeck:</t>
        </r>
        <r>
          <rPr>
            <sz val="9"/>
            <color indexed="81"/>
            <rFont val="Tahoma"/>
            <family val="2"/>
          </rPr>
          <t xml:space="preserve">
ave reported across trt</t>
        </r>
      </text>
    </comment>
    <comment ref="AX45" authorId="0" shapeId="0" xr:uid="{00000000-0006-0000-0100-00002B000000}">
      <text>
        <r>
          <rPr>
            <b/>
            <sz val="9"/>
            <color indexed="81"/>
            <rFont val="Tahoma"/>
            <family val="2"/>
          </rPr>
          <t>chris wilbeck:</t>
        </r>
        <r>
          <rPr>
            <sz val="9"/>
            <color indexed="81"/>
            <rFont val="Tahoma"/>
            <family val="2"/>
          </rPr>
          <t xml:space="preserve">
root also available</t>
        </r>
      </text>
    </comment>
    <comment ref="BD46" authorId="0" shapeId="0" xr:uid="{00000000-0006-0000-0100-00002C000000}">
      <text>
        <r>
          <rPr>
            <b/>
            <sz val="9"/>
            <color indexed="81"/>
            <rFont val="Tahoma"/>
            <family val="2"/>
          </rPr>
          <t>chris wilbeck:</t>
        </r>
        <r>
          <rPr>
            <sz val="9"/>
            <color indexed="81"/>
            <rFont val="Tahoma"/>
            <family val="2"/>
          </rPr>
          <t xml:space="preserve">
ave reported across trt</t>
        </r>
      </text>
    </comment>
    <comment ref="AX47" authorId="0" shapeId="0" xr:uid="{00000000-0006-0000-0100-00002D000000}">
      <text>
        <r>
          <rPr>
            <b/>
            <sz val="9"/>
            <color indexed="81"/>
            <rFont val="Tahoma"/>
            <family val="2"/>
          </rPr>
          <t>chris wilbeck:</t>
        </r>
        <r>
          <rPr>
            <sz val="9"/>
            <color indexed="81"/>
            <rFont val="Tahoma"/>
            <family val="2"/>
          </rPr>
          <t xml:space="preserve">
root also available</t>
        </r>
      </text>
    </comment>
    <comment ref="BD47" authorId="0" shapeId="0" xr:uid="{00000000-0006-0000-0100-00002E000000}">
      <text>
        <r>
          <rPr>
            <b/>
            <sz val="9"/>
            <color indexed="81"/>
            <rFont val="Tahoma"/>
            <family val="2"/>
          </rPr>
          <t>chris wilbeck:</t>
        </r>
        <r>
          <rPr>
            <sz val="9"/>
            <color indexed="81"/>
            <rFont val="Tahoma"/>
            <family val="2"/>
          </rPr>
          <t xml:space="preserve">
ave reported across trt</t>
        </r>
      </text>
    </comment>
    <comment ref="AX50" authorId="0" shapeId="0" xr:uid="{00000000-0006-0000-0100-00002F000000}">
      <text>
        <r>
          <rPr>
            <b/>
            <sz val="9"/>
            <color indexed="81"/>
            <rFont val="Tahoma"/>
            <family val="2"/>
          </rPr>
          <t>chris wilbeck:</t>
        </r>
        <r>
          <rPr>
            <sz val="9"/>
            <color indexed="81"/>
            <rFont val="Tahoma"/>
            <family val="2"/>
          </rPr>
          <t xml:space="preserve">
root also available</t>
        </r>
      </text>
    </comment>
    <comment ref="O51" authorId="0" shapeId="0" xr:uid="{00000000-0006-0000-0100-000030000000}">
      <text>
        <r>
          <rPr>
            <b/>
            <sz val="9"/>
            <color indexed="81"/>
            <rFont val="Tahoma"/>
            <family val="2"/>
          </rPr>
          <t>chris wilbeck:</t>
        </r>
        <r>
          <rPr>
            <sz val="9"/>
            <color indexed="81"/>
            <rFont val="Tahoma"/>
            <family val="2"/>
          </rPr>
          <t xml:space="preserve">
cc seeded 8/18 but removed 12 DAP w/cultivator</t>
        </r>
      </text>
    </comment>
    <comment ref="BD51" authorId="0" shapeId="0" xr:uid="{00000000-0006-0000-0100-000031000000}">
      <text>
        <r>
          <rPr>
            <b/>
            <sz val="9"/>
            <color indexed="81"/>
            <rFont val="Tahoma"/>
            <family val="2"/>
          </rPr>
          <t>chris wilbeck:</t>
        </r>
        <r>
          <rPr>
            <sz val="9"/>
            <color indexed="81"/>
            <rFont val="Tahoma"/>
            <family val="2"/>
          </rPr>
          <t xml:space="preserve">
ave reported across trt</t>
        </r>
      </text>
    </comment>
    <comment ref="AX52" authorId="0" shapeId="0" xr:uid="{00000000-0006-0000-0100-000032000000}">
      <text>
        <r>
          <rPr>
            <b/>
            <sz val="9"/>
            <color indexed="81"/>
            <rFont val="Tahoma"/>
            <family val="2"/>
          </rPr>
          <t>chris wilbeck:</t>
        </r>
        <r>
          <rPr>
            <sz val="9"/>
            <color indexed="81"/>
            <rFont val="Tahoma"/>
            <family val="2"/>
          </rPr>
          <t xml:space="preserve">
root also available</t>
        </r>
      </text>
    </comment>
    <comment ref="BD52" authorId="0" shapeId="0" xr:uid="{00000000-0006-0000-0100-000033000000}">
      <text>
        <r>
          <rPr>
            <b/>
            <sz val="9"/>
            <color indexed="81"/>
            <rFont val="Tahoma"/>
            <family val="2"/>
          </rPr>
          <t>chris wilbeck:</t>
        </r>
        <r>
          <rPr>
            <sz val="9"/>
            <color indexed="81"/>
            <rFont val="Tahoma"/>
            <family val="2"/>
          </rPr>
          <t xml:space="preserve">
ave reported across trt</t>
        </r>
      </text>
    </comment>
    <comment ref="O53" authorId="0" shapeId="0" xr:uid="{00000000-0006-0000-0100-000034000000}">
      <text>
        <r>
          <rPr>
            <b/>
            <sz val="9"/>
            <color indexed="81"/>
            <rFont val="Tahoma"/>
            <family val="2"/>
          </rPr>
          <t>chris wilbeck:</t>
        </r>
        <r>
          <rPr>
            <sz val="9"/>
            <color indexed="81"/>
            <rFont val="Tahoma"/>
            <family val="2"/>
          </rPr>
          <t xml:space="preserve">
cc seeded 8/18 but removed 12 DAP w/cultivator</t>
        </r>
      </text>
    </comment>
    <comment ref="AX54" authorId="0" shapeId="0" xr:uid="{00000000-0006-0000-0100-000035000000}">
      <text>
        <r>
          <rPr>
            <b/>
            <sz val="9"/>
            <color indexed="81"/>
            <rFont val="Tahoma"/>
            <family val="2"/>
          </rPr>
          <t>chris wilbeck:</t>
        </r>
        <r>
          <rPr>
            <sz val="9"/>
            <color indexed="81"/>
            <rFont val="Tahoma"/>
            <family val="2"/>
          </rPr>
          <t xml:space="preserve">
root also available</t>
        </r>
      </text>
    </comment>
    <comment ref="CS54" authorId="0" shapeId="0" xr:uid="{00000000-0006-0000-0100-000036000000}">
      <text>
        <r>
          <rPr>
            <b/>
            <sz val="9"/>
            <color indexed="81"/>
            <rFont val="Tahoma"/>
            <family val="2"/>
          </rPr>
          <t>chris wilbeck:</t>
        </r>
        <r>
          <rPr>
            <sz val="9"/>
            <color indexed="81"/>
            <rFont val="Tahoma"/>
            <family val="2"/>
          </rPr>
          <t xml:space="preserve">
due to weather &amp; mgmt cotraints, std tillage trts were used as additional reps for reduced tillage trts</t>
        </r>
      </text>
    </comment>
    <comment ref="O55" authorId="0" shapeId="0" xr:uid="{00000000-0006-0000-0100-000037000000}">
      <text>
        <r>
          <rPr>
            <b/>
            <sz val="9"/>
            <color indexed="81"/>
            <rFont val="Tahoma"/>
            <family val="2"/>
          </rPr>
          <t>chris wilbeck:</t>
        </r>
        <r>
          <rPr>
            <sz val="9"/>
            <color indexed="81"/>
            <rFont val="Tahoma"/>
            <family val="2"/>
          </rPr>
          <t xml:space="preserve">
cc seeded 8/18 but removed 12 DAP w/cultivator</t>
        </r>
      </text>
    </comment>
    <comment ref="BD55" authorId="0" shapeId="0" xr:uid="{00000000-0006-0000-0100-000038000000}">
      <text>
        <r>
          <rPr>
            <b/>
            <sz val="9"/>
            <color indexed="81"/>
            <rFont val="Tahoma"/>
            <family val="2"/>
          </rPr>
          <t>chris wilbeck:</t>
        </r>
        <r>
          <rPr>
            <sz val="9"/>
            <color indexed="81"/>
            <rFont val="Tahoma"/>
            <family val="2"/>
          </rPr>
          <t xml:space="preserve">
ave reported across trt</t>
        </r>
      </text>
    </comment>
    <comment ref="CS55" authorId="0" shapeId="0" xr:uid="{00000000-0006-0000-0100-000039000000}">
      <text>
        <r>
          <rPr>
            <b/>
            <sz val="9"/>
            <color indexed="81"/>
            <rFont val="Tahoma"/>
            <family val="2"/>
          </rPr>
          <t>chris wilbeck:</t>
        </r>
        <r>
          <rPr>
            <sz val="9"/>
            <color indexed="81"/>
            <rFont val="Tahoma"/>
            <family val="2"/>
          </rPr>
          <t xml:space="preserve">
due to weather &amp; mgmt cotraints, std tillage trts were used as additional reps for reduced tillage trts</t>
        </r>
      </text>
    </comment>
    <comment ref="AX56" authorId="0" shapeId="0" xr:uid="{00000000-0006-0000-0100-00003A000000}">
      <text>
        <r>
          <rPr>
            <b/>
            <sz val="9"/>
            <color indexed="81"/>
            <rFont val="Tahoma"/>
            <family val="2"/>
          </rPr>
          <t>chris wilbeck:</t>
        </r>
        <r>
          <rPr>
            <sz val="9"/>
            <color indexed="81"/>
            <rFont val="Tahoma"/>
            <family val="2"/>
          </rPr>
          <t xml:space="preserve">
root also available</t>
        </r>
      </text>
    </comment>
    <comment ref="BD56" authorId="0" shapeId="0" xr:uid="{00000000-0006-0000-0100-00003B000000}">
      <text>
        <r>
          <rPr>
            <b/>
            <sz val="9"/>
            <color indexed="81"/>
            <rFont val="Tahoma"/>
            <family val="2"/>
          </rPr>
          <t>chris wilbeck:</t>
        </r>
        <r>
          <rPr>
            <sz val="9"/>
            <color indexed="81"/>
            <rFont val="Tahoma"/>
            <family val="2"/>
          </rPr>
          <t xml:space="preserve">
ave reported across trt</t>
        </r>
      </text>
    </comment>
    <comment ref="CS56" authorId="0" shapeId="0" xr:uid="{00000000-0006-0000-0100-00003C000000}">
      <text>
        <r>
          <rPr>
            <b/>
            <sz val="9"/>
            <color indexed="81"/>
            <rFont val="Tahoma"/>
            <family val="2"/>
          </rPr>
          <t>chris wilbeck:</t>
        </r>
        <r>
          <rPr>
            <sz val="9"/>
            <color indexed="81"/>
            <rFont val="Tahoma"/>
            <family val="2"/>
          </rPr>
          <t xml:space="preserve">
due to weather &amp; mgmt cotraints, std tillage trts were used as additional reps for reduced tillage trts</t>
        </r>
      </text>
    </comment>
    <comment ref="O57" authorId="0" shapeId="0" xr:uid="{00000000-0006-0000-0100-00003D000000}">
      <text>
        <r>
          <rPr>
            <b/>
            <sz val="9"/>
            <color indexed="81"/>
            <rFont val="Tahoma"/>
            <family val="2"/>
          </rPr>
          <t>chris wilbeck:</t>
        </r>
        <r>
          <rPr>
            <sz val="9"/>
            <color indexed="81"/>
            <rFont val="Tahoma"/>
            <family val="2"/>
          </rPr>
          <t xml:space="preserve">
cc seeded 8/18 but removed 12 DAP w/cultivator</t>
        </r>
      </text>
    </comment>
    <comment ref="CS57" authorId="0" shapeId="0" xr:uid="{00000000-0006-0000-0100-00003E000000}">
      <text>
        <r>
          <rPr>
            <b/>
            <sz val="9"/>
            <color indexed="81"/>
            <rFont val="Tahoma"/>
            <family val="2"/>
          </rPr>
          <t>chris wilbeck:</t>
        </r>
        <r>
          <rPr>
            <sz val="9"/>
            <color indexed="81"/>
            <rFont val="Tahoma"/>
            <family val="2"/>
          </rPr>
          <t xml:space="preserve">
due to weather &amp; mgmt cotraints, std tillage trts were used as additional reps for reduced tillage trts</t>
        </r>
      </text>
    </comment>
    <comment ref="AX58" authorId="0" shapeId="0" xr:uid="{00000000-0006-0000-0100-00003F000000}">
      <text>
        <r>
          <rPr>
            <b/>
            <sz val="9"/>
            <color indexed="81"/>
            <rFont val="Tahoma"/>
            <family val="2"/>
          </rPr>
          <t>chris wilbeck:</t>
        </r>
        <r>
          <rPr>
            <sz val="9"/>
            <color indexed="81"/>
            <rFont val="Tahoma"/>
            <family val="2"/>
          </rPr>
          <t xml:space="preserve">
root also available</t>
        </r>
      </text>
    </comment>
    <comment ref="O59" authorId="0" shapeId="0" xr:uid="{00000000-0006-0000-0100-000040000000}">
      <text>
        <r>
          <rPr>
            <b/>
            <sz val="9"/>
            <color indexed="81"/>
            <rFont val="Tahoma"/>
            <family val="2"/>
          </rPr>
          <t>chris wilbeck:</t>
        </r>
        <r>
          <rPr>
            <sz val="9"/>
            <color indexed="81"/>
            <rFont val="Tahoma"/>
            <family val="2"/>
          </rPr>
          <t xml:space="preserve">
cc seeded 8/18 but removed 12 DAP w/cultivator</t>
        </r>
      </text>
    </comment>
    <comment ref="BD59" authorId="0" shapeId="0" xr:uid="{00000000-0006-0000-0100-000041000000}">
      <text>
        <r>
          <rPr>
            <b/>
            <sz val="9"/>
            <color indexed="81"/>
            <rFont val="Tahoma"/>
            <family val="2"/>
          </rPr>
          <t>chris wilbeck:</t>
        </r>
        <r>
          <rPr>
            <sz val="9"/>
            <color indexed="81"/>
            <rFont val="Tahoma"/>
            <family val="2"/>
          </rPr>
          <t xml:space="preserve">
ave reported across trt</t>
        </r>
      </text>
    </comment>
    <comment ref="AX60" authorId="0" shapeId="0" xr:uid="{00000000-0006-0000-0100-000042000000}">
      <text>
        <r>
          <rPr>
            <b/>
            <sz val="9"/>
            <color indexed="81"/>
            <rFont val="Tahoma"/>
            <family val="2"/>
          </rPr>
          <t>chris wilbeck:</t>
        </r>
        <r>
          <rPr>
            <sz val="9"/>
            <color indexed="81"/>
            <rFont val="Tahoma"/>
            <family val="2"/>
          </rPr>
          <t xml:space="preserve">
root also available</t>
        </r>
      </text>
    </comment>
    <comment ref="BD60" authorId="0" shapeId="0" xr:uid="{00000000-0006-0000-0100-000043000000}">
      <text>
        <r>
          <rPr>
            <b/>
            <sz val="9"/>
            <color indexed="81"/>
            <rFont val="Tahoma"/>
            <family val="2"/>
          </rPr>
          <t>chris wilbeck:</t>
        </r>
        <r>
          <rPr>
            <sz val="9"/>
            <color indexed="81"/>
            <rFont val="Tahoma"/>
            <family val="2"/>
          </rPr>
          <t xml:space="preserve">
ave reported across trt</t>
        </r>
      </text>
    </comment>
    <comment ref="O61" authorId="0" shapeId="0" xr:uid="{00000000-0006-0000-0100-000044000000}">
      <text>
        <r>
          <rPr>
            <b/>
            <sz val="9"/>
            <color indexed="81"/>
            <rFont val="Tahoma"/>
            <family val="2"/>
          </rPr>
          <t>chris wilbeck:</t>
        </r>
        <r>
          <rPr>
            <sz val="9"/>
            <color indexed="81"/>
            <rFont val="Tahoma"/>
            <family val="2"/>
          </rPr>
          <t xml:space="preserve">
cc seeded 8/18 but removed 12 DAP w/cultivator</t>
        </r>
      </text>
    </comment>
    <comment ref="AX63" authorId="0" shapeId="0" xr:uid="{00000000-0006-0000-0100-000045000000}">
      <text>
        <r>
          <rPr>
            <b/>
            <sz val="9"/>
            <color indexed="81"/>
            <rFont val="Tahoma"/>
            <family val="2"/>
          </rPr>
          <t>chris wilbeck:</t>
        </r>
        <r>
          <rPr>
            <sz val="9"/>
            <color indexed="81"/>
            <rFont val="Tahoma"/>
            <family val="2"/>
          </rPr>
          <t xml:space="preserve">
root also available</t>
        </r>
      </text>
    </comment>
    <comment ref="BD64" authorId="0" shapeId="0" xr:uid="{00000000-0006-0000-0100-000046000000}">
      <text>
        <r>
          <rPr>
            <b/>
            <sz val="9"/>
            <color indexed="81"/>
            <rFont val="Tahoma"/>
            <family val="2"/>
          </rPr>
          <t>chris wilbeck:</t>
        </r>
        <r>
          <rPr>
            <sz val="9"/>
            <color indexed="81"/>
            <rFont val="Tahoma"/>
            <family val="2"/>
          </rPr>
          <t xml:space="preserve">
ave reported across trt</t>
        </r>
      </text>
    </comment>
    <comment ref="AX65" authorId="0" shapeId="0" xr:uid="{00000000-0006-0000-0100-000047000000}">
      <text>
        <r>
          <rPr>
            <b/>
            <sz val="9"/>
            <color indexed="81"/>
            <rFont val="Tahoma"/>
            <family val="2"/>
          </rPr>
          <t>chris wilbeck:</t>
        </r>
        <r>
          <rPr>
            <sz val="9"/>
            <color indexed="81"/>
            <rFont val="Tahoma"/>
            <family val="2"/>
          </rPr>
          <t xml:space="preserve">
root also available</t>
        </r>
      </text>
    </comment>
    <comment ref="BD65" authorId="0" shapeId="0" xr:uid="{00000000-0006-0000-0100-000048000000}">
      <text>
        <r>
          <rPr>
            <b/>
            <sz val="9"/>
            <color indexed="81"/>
            <rFont val="Tahoma"/>
            <family val="2"/>
          </rPr>
          <t>chris wilbeck:</t>
        </r>
        <r>
          <rPr>
            <sz val="9"/>
            <color indexed="81"/>
            <rFont val="Tahoma"/>
            <family val="2"/>
          </rPr>
          <t xml:space="preserve">
ave reported across trt</t>
        </r>
      </text>
    </comment>
    <comment ref="AX67" authorId="0" shapeId="0" xr:uid="{00000000-0006-0000-0100-000049000000}">
      <text>
        <r>
          <rPr>
            <b/>
            <sz val="9"/>
            <color indexed="81"/>
            <rFont val="Tahoma"/>
            <family val="2"/>
          </rPr>
          <t>chris wilbeck:</t>
        </r>
        <r>
          <rPr>
            <sz val="9"/>
            <color indexed="81"/>
            <rFont val="Tahoma"/>
            <family val="2"/>
          </rPr>
          <t xml:space="preserve">
root also available</t>
        </r>
      </text>
    </comment>
    <comment ref="BD68" authorId="0" shapeId="0" xr:uid="{00000000-0006-0000-0100-00004A000000}">
      <text>
        <r>
          <rPr>
            <b/>
            <sz val="9"/>
            <color indexed="81"/>
            <rFont val="Tahoma"/>
            <family val="2"/>
          </rPr>
          <t>chris wilbeck:</t>
        </r>
        <r>
          <rPr>
            <sz val="9"/>
            <color indexed="81"/>
            <rFont val="Tahoma"/>
            <family val="2"/>
          </rPr>
          <t xml:space="preserve">
ave reported across trt</t>
        </r>
      </text>
    </comment>
    <comment ref="AX69" authorId="0" shapeId="0" xr:uid="{00000000-0006-0000-0100-00004B000000}">
      <text>
        <r>
          <rPr>
            <b/>
            <sz val="9"/>
            <color indexed="81"/>
            <rFont val="Tahoma"/>
            <family val="2"/>
          </rPr>
          <t>chris wilbeck:</t>
        </r>
        <r>
          <rPr>
            <sz val="9"/>
            <color indexed="81"/>
            <rFont val="Tahoma"/>
            <family val="2"/>
          </rPr>
          <t xml:space="preserve">
root also available</t>
        </r>
      </text>
    </comment>
    <comment ref="BD69" authorId="0" shapeId="0" xr:uid="{00000000-0006-0000-0100-00004C000000}">
      <text>
        <r>
          <rPr>
            <b/>
            <sz val="9"/>
            <color indexed="81"/>
            <rFont val="Tahoma"/>
            <family val="2"/>
          </rPr>
          <t>chris wilbeck:</t>
        </r>
        <r>
          <rPr>
            <sz val="9"/>
            <color indexed="81"/>
            <rFont val="Tahoma"/>
            <family val="2"/>
          </rPr>
          <t xml:space="preserve">
ave reported across trt</t>
        </r>
      </text>
    </comment>
    <comment ref="AX71" authorId="0" shapeId="0" xr:uid="{00000000-0006-0000-0100-00004D000000}">
      <text>
        <r>
          <rPr>
            <b/>
            <sz val="9"/>
            <color indexed="81"/>
            <rFont val="Tahoma"/>
            <family val="2"/>
          </rPr>
          <t>chris wilbeck:</t>
        </r>
        <r>
          <rPr>
            <sz val="9"/>
            <color indexed="81"/>
            <rFont val="Tahoma"/>
            <family val="2"/>
          </rPr>
          <t xml:space="preserve">
root also available</t>
        </r>
      </text>
    </comment>
    <comment ref="BD72" authorId="0" shapeId="0" xr:uid="{00000000-0006-0000-0100-00004E000000}">
      <text>
        <r>
          <rPr>
            <b/>
            <sz val="9"/>
            <color indexed="81"/>
            <rFont val="Tahoma"/>
            <family val="2"/>
          </rPr>
          <t>chris wilbeck:</t>
        </r>
        <r>
          <rPr>
            <sz val="9"/>
            <color indexed="81"/>
            <rFont val="Tahoma"/>
            <family val="2"/>
          </rPr>
          <t xml:space="preserve">
ave reported across trt</t>
        </r>
      </text>
    </comment>
    <comment ref="AX73" authorId="0" shapeId="0" xr:uid="{00000000-0006-0000-0100-00004F000000}">
      <text>
        <r>
          <rPr>
            <b/>
            <sz val="9"/>
            <color indexed="81"/>
            <rFont val="Tahoma"/>
            <family val="2"/>
          </rPr>
          <t>chris wilbeck:</t>
        </r>
        <r>
          <rPr>
            <sz val="9"/>
            <color indexed="81"/>
            <rFont val="Tahoma"/>
            <family val="2"/>
          </rPr>
          <t xml:space="preserve">
root also available</t>
        </r>
      </text>
    </comment>
    <comment ref="BD73" authorId="0" shapeId="0" xr:uid="{00000000-0006-0000-0100-000050000000}">
      <text>
        <r>
          <rPr>
            <b/>
            <sz val="9"/>
            <color indexed="81"/>
            <rFont val="Tahoma"/>
            <family val="2"/>
          </rPr>
          <t>chris wilbeck:</t>
        </r>
        <r>
          <rPr>
            <sz val="9"/>
            <color indexed="81"/>
            <rFont val="Tahoma"/>
            <family val="2"/>
          </rPr>
          <t xml:space="preserve">
ave reported across trt</t>
        </r>
      </text>
    </comment>
    <comment ref="AX76" authorId="0" shapeId="0" xr:uid="{00000000-0006-0000-0100-000051000000}">
      <text>
        <r>
          <rPr>
            <b/>
            <sz val="9"/>
            <color indexed="81"/>
            <rFont val="Tahoma"/>
            <family val="2"/>
          </rPr>
          <t>chris wilbeck:</t>
        </r>
        <r>
          <rPr>
            <sz val="9"/>
            <color indexed="81"/>
            <rFont val="Tahoma"/>
            <family val="2"/>
          </rPr>
          <t xml:space="preserve">
root also available</t>
        </r>
      </text>
    </comment>
    <comment ref="AZ76" authorId="0" shapeId="0" xr:uid="{00000000-0006-0000-0100-000052000000}">
      <text>
        <r>
          <rPr>
            <b/>
            <sz val="9"/>
            <color indexed="81"/>
            <rFont val="Tahoma"/>
            <family val="2"/>
          </rPr>
          <t xml:space="preserve">chris wilbeck:
only mean biomass across trts was given in report
</t>
        </r>
        <r>
          <rPr>
            <sz val="9"/>
            <color indexed="81"/>
            <rFont val="Tahoma"/>
            <family val="2"/>
          </rPr>
          <t xml:space="preserve">
</t>
        </r>
      </text>
    </comment>
    <comment ref="DU76" authorId="0" shapeId="0" xr:uid="{00000000-0006-0000-0100-000053000000}">
      <text>
        <r>
          <rPr>
            <b/>
            <sz val="9"/>
            <color indexed="81"/>
            <rFont val="Tahoma"/>
            <family val="2"/>
          </rPr>
          <t xml:space="preserve">chris wilbeck
</t>
        </r>
        <r>
          <rPr>
            <sz val="9"/>
            <color indexed="81"/>
            <rFont val="Tahoma"/>
            <family val="2"/>
          </rPr>
          <t>this is non-crop biomass which is cc and weed combined</t>
        </r>
      </text>
    </comment>
    <comment ref="BD77" authorId="0" shapeId="0" xr:uid="{00000000-0006-0000-0100-000054000000}">
      <text>
        <r>
          <rPr>
            <b/>
            <sz val="9"/>
            <color indexed="81"/>
            <rFont val="Tahoma"/>
            <family val="2"/>
          </rPr>
          <t>chris wilbeck:</t>
        </r>
        <r>
          <rPr>
            <sz val="9"/>
            <color indexed="81"/>
            <rFont val="Tahoma"/>
            <family val="2"/>
          </rPr>
          <t xml:space="preserve">
false seedbed=23
stand/reduced=19</t>
        </r>
      </text>
    </comment>
    <comment ref="DU77" authorId="0" shapeId="0" xr:uid="{00000000-0006-0000-0100-000055000000}">
      <text>
        <r>
          <rPr>
            <b/>
            <sz val="9"/>
            <color indexed="81"/>
            <rFont val="Tahoma"/>
            <family val="2"/>
          </rPr>
          <t>chris wilbeck:</t>
        </r>
        <r>
          <rPr>
            <sz val="9"/>
            <color indexed="81"/>
            <rFont val="Tahoma"/>
            <family val="2"/>
          </rPr>
          <t xml:space="preserve">
this is non-crop biomass which is cc and weed combined</t>
        </r>
      </text>
    </comment>
    <comment ref="AX78" authorId="0" shapeId="0" xr:uid="{00000000-0006-0000-0100-000056000000}">
      <text>
        <r>
          <rPr>
            <b/>
            <sz val="9"/>
            <color indexed="81"/>
            <rFont val="Tahoma"/>
            <family val="2"/>
          </rPr>
          <t>chris wilbeck:</t>
        </r>
        <r>
          <rPr>
            <sz val="9"/>
            <color indexed="81"/>
            <rFont val="Tahoma"/>
            <family val="2"/>
          </rPr>
          <t xml:space="preserve">
root also available</t>
        </r>
      </text>
    </comment>
    <comment ref="AZ78" authorId="0" shapeId="0" xr:uid="{00000000-0006-0000-0100-000057000000}">
      <text>
        <r>
          <rPr>
            <b/>
            <sz val="9"/>
            <color indexed="81"/>
            <rFont val="Tahoma"/>
            <family val="2"/>
          </rPr>
          <t xml:space="preserve">chris wilbeck:
only mean biomass across trts was given in report
</t>
        </r>
        <r>
          <rPr>
            <sz val="9"/>
            <color indexed="81"/>
            <rFont val="Tahoma"/>
            <family val="2"/>
          </rPr>
          <t xml:space="preserve">
</t>
        </r>
      </text>
    </comment>
    <comment ref="BD78" authorId="0" shapeId="0" xr:uid="{00000000-0006-0000-0100-000058000000}">
      <text>
        <r>
          <rPr>
            <b/>
            <sz val="9"/>
            <color indexed="81"/>
            <rFont val="Tahoma"/>
            <family val="2"/>
          </rPr>
          <t>chris wilbeck:</t>
        </r>
        <r>
          <rPr>
            <sz val="9"/>
            <color indexed="81"/>
            <rFont val="Tahoma"/>
            <family val="2"/>
          </rPr>
          <t xml:space="preserve">
false seedbed=23
stand/reduced=19</t>
        </r>
      </text>
    </comment>
    <comment ref="DU78" authorId="0" shapeId="0" xr:uid="{00000000-0006-0000-0100-000059000000}">
      <text>
        <r>
          <rPr>
            <b/>
            <sz val="9"/>
            <color indexed="81"/>
            <rFont val="Tahoma"/>
            <family val="2"/>
          </rPr>
          <t>chris wilbeck:</t>
        </r>
        <r>
          <rPr>
            <sz val="9"/>
            <color indexed="81"/>
            <rFont val="Tahoma"/>
            <family val="2"/>
          </rPr>
          <t xml:space="preserve">
this is non-crop biomass which is cc and weed combined</t>
        </r>
      </text>
    </comment>
    <comment ref="DU79" authorId="0" shapeId="0" xr:uid="{00000000-0006-0000-0100-00005A000000}">
      <text>
        <r>
          <rPr>
            <b/>
            <sz val="9"/>
            <color indexed="81"/>
            <rFont val="Tahoma"/>
            <family val="2"/>
          </rPr>
          <t>chris wilbeck:</t>
        </r>
        <r>
          <rPr>
            <sz val="9"/>
            <color indexed="81"/>
            <rFont val="Tahoma"/>
            <family val="2"/>
          </rPr>
          <t xml:space="preserve">
this is non-crop biomass which is cc and weed combined</t>
        </r>
      </text>
    </comment>
    <comment ref="AX81" authorId="0" shapeId="0" xr:uid="{00000000-0006-0000-0100-00005B000000}">
      <text>
        <r>
          <rPr>
            <b/>
            <sz val="9"/>
            <color indexed="81"/>
            <rFont val="Tahoma"/>
            <family val="2"/>
          </rPr>
          <t>chris wilbeck:</t>
        </r>
        <r>
          <rPr>
            <sz val="9"/>
            <color indexed="81"/>
            <rFont val="Tahoma"/>
            <family val="2"/>
          </rPr>
          <t xml:space="preserve">
root also available</t>
        </r>
      </text>
    </comment>
    <comment ref="AZ81" authorId="0" shapeId="0" xr:uid="{00000000-0006-0000-0100-00005C000000}">
      <text>
        <r>
          <rPr>
            <b/>
            <sz val="9"/>
            <color indexed="81"/>
            <rFont val="Tahoma"/>
            <family val="2"/>
          </rPr>
          <t>chris wilbeck:</t>
        </r>
        <r>
          <rPr>
            <sz val="9"/>
            <color indexed="81"/>
            <rFont val="Tahoma"/>
            <family val="2"/>
          </rPr>
          <t xml:space="preserve">
only mean biomass across trts was given in report
</t>
        </r>
      </text>
    </comment>
    <comment ref="DU81" authorId="0" shapeId="0" xr:uid="{00000000-0006-0000-0100-00005D000000}">
      <text>
        <r>
          <rPr>
            <b/>
            <sz val="9"/>
            <color indexed="81"/>
            <rFont val="Tahoma"/>
            <family val="2"/>
          </rPr>
          <t>chris wilbeck:</t>
        </r>
        <r>
          <rPr>
            <sz val="9"/>
            <color indexed="81"/>
            <rFont val="Tahoma"/>
            <family val="2"/>
          </rPr>
          <t xml:space="preserve">
this is non-crop biomass which is cc and weed combined</t>
        </r>
      </text>
    </comment>
    <comment ref="BD82" authorId="0" shapeId="0" xr:uid="{00000000-0006-0000-0100-00005E000000}">
      <text>
        <r>
          <rPr>
            <b/>
            <sz val="9"/>
            <color indexed="81"/>
            <rFont val="Tahoma"/>
            <family val="2"/>
          </rPr>
          <t>chris wilbeck:</t>
        </r>
        <r>
          <rPr>
            <sz val="9"/>
            <color indexed="81"/>
            <rFont val="Tahoma"/>
            <family val="2"/>
          </rPr>
          <t xml:space="preserve">
false seedbed=18
stand/reduced=1098</t>
        </r>
      </text>
    </comment>
    <comment ref="DU82" authorId="0" shapeId="0" xr:uid="{00000000-0006-0000-0100-00005F000000}">
      <text>
        <r>
          <rPr>
            <b/>
            <sz val="9"/>
            <color indexed="81"/>
            <rFont val="Tahoma"/>
            <family val="2"/>
          </rPr>
          <t>chris wilbeck:</t>
        </r>
        <r>
          <rPr>
            <sz val="9"/>
            <color indexed="81"/>
            <rFont val="Tahoma"/>
            <family val="2"/>
          </rPr>
          <t xml:space="preserve">
this is non-crop biomass which is cc and weed combined</t>
        </r>
      </text>
    </comment>
    <comment ref="AX83" authorId="0" shapeId="0" xr:uid="{00000000-0006-0000-0100-000060000000}">
      <text>
        <r>
          <rPr>
            <b/>
            <sz val="9"/>
            <color indexed="81"/>
            <rFont val="Tahoma"/>
            <family val="2"/>
          </rPr>
          <t>chris wilbeck:</t>
        </r>
        <r>
          <rPr>
            <sz val="9"/>
            <color indexed="81"/>
            <rFont val="Tahoma"/>
            <family val="2"/>
          </rPr>
          <t xml:space="preserve">
root also available</t>
        </r>
      </text>
    </comment>
    <comment ref="AZ83" authorId="0" shapeId="0" xr:uid="{00000000-0006-0000-0100-000061000000}">
      <text>
        <r>
          <rPr>
            <b/>
            <sz val="9"/>
            <color indexed="81"/>
            <rFont val="Tahoma"/>
            <family val="2"/>
          </rPr>
          <t>chris wilbeck:</t>
        </r>
        <r>
          <rPr>
            <sz val="9"/>
            <color indexed="81"/>
            <rFont val="Tahoma"/>
            <family val="2"/>
          </rPr>
          <t xml:space="preserve">
only mean biomass across trts was given in report
</t>
        </r>
      </text>
    </comment>
    <comment ref="BD83" authorId="0" shapeId="0" xr:uid="{00000000-0006-0000-0100-000062000000}">
      <text>
        <r>
          <rPr>
            <b/>
            <sz val="9"/>
            <color indexed="81"/>
            <rFont val="Tahoma"/>
            <family val="2"/>
          </rPr>
          <t>chris wilbeck:</t>
        </r>
        <r>
          <rPr>
            <sz val="9"/>
            <color indexed="81"/>
            <rFont val="Tahoma"/>
            <family val="2"/>
          </rPr>
          <t xml:space="preserve">
false seedbed=18
stand/reduced=1098</t>
        </r>
      </text>
    </comment>
    <comment ref="DU83" authorId="0" shapeId="0" xr:uid="{00000000-0006-0000-0100-000063000000}">
      <text>
        <r>
          <rPr>
            <b/>
            <sz val="9"/>
            <color indexed="81"/>
            <rFont val="Tahoma"/>
            <family val="2"/>
          </rPr>
          <t>chris wilbeck:</t>
        </r>
        <r>
          <rPr>
            <sz val="9"/>
            <color indexed="81"/>
            <rFont val="Tahoma"/>
            <family val="2"/>
          </rPr>
          <t xml:space="preserve">
this is non-crop biomass which is cc and weed combined</t>
        </r>
      </text>
    </comment>
    <comment ref="DU84" authorId="0" shapeId="0" xr:uid="{00000000-0006-0000-0100-000064000000}">
      <text>
        <r>
          <rPr>
            <b/>
            <sz val="9"/>
            <color indexed="81"/>
            <rFont val="Tahoma"/>
            <family val="2"/>
          </rPr>
          <t>chris wilbeck:</t>
        </r>
        <r>
          <rPr>
            <sz val="9"/>
            <color indexed="81"/>
            <rFont val="Tahoma"/>
            <family val="2"/>
          </rPr>
          <t xml:space="preserve">
this is non-crop biomass which is cc and weed combined</t>
        </r>
      </text>
    </comment>
    <comment ref="AX86" authorId="0" shapeId="0" xr:uid="{00000000-0006-0000-0100-000065000000}">
      <text>
        <r>
          <rPr>
            <b/>
            <sz val="9"/>
            <color indexed="81"/>
            <rFont val="Tahoma"/>
            <family val="2"/>
          </rPr>
          <t>chris wilbeck:</t>
        </r>
        <r>
          <rPr>
            <sz val="9"/>
            <color indexed="81"/>
            <rFont val="Tahoma"/>
            <family val="2"/>
          </rPr>
          <t xml:space="preserve">
root also available</t>
        </r>
      </text>
    </comment>
    <comment ref="AZ86" authorId="0" shapeId="0" xr:uid="{00000000-0006-0000-0100-000066000000}">
      <text>
        <r>
          <rPr>
            <b/>
            <sz val="9"/>
            <color indexed="81"/>
            <rFont val="Tahoma"/>
            <family val="2"/>
          </rPr>
          <t>chris wilbeck:</t>
        </r>
        <r>
          <rPr>
            <sz val="9"/>
            <color indexed="81"/>
            <rFont val="Tahoma"/>
            <family val="2"/>
          </rPr>
          <t xml:space="preserve">
this is the mean shoot biomass across both cc trts</t>
        </r>
      </text>
    </comment>
    <comment ref="DU86" authorId="0" shapeId="0" xr:uid="{00000000-0006-0000-0100-000067000000}">
      <text>
        <r>
          <rPr>
            <b/>
            <sz val="9"/>
            <color indexed="81"/>
            <rFont val="Tahoma"/>
            <family val="2"/>
          </rPr>
          <t>chris wilbeck:</t>
        </r>
        <r>
          <rPr>
            <sz val="9"/>
            <color indexed="81"/>
            <rFont val="Tahoma"/>
            <family val="2"/>
          </rPr>
          <t xml:space="preserve">
this is non-crop biomass which is cc and weed combined</t>
        </r>
      </text>
    </comment>
    <comment ref="O87" authorId="0" shapeId="0" xr:uid="{00000000-0006-0000-0100-000068000000}">
      <text>
        <r>
          <rPr>
            <b/>
            <sz val="9"/>
            <color indexed="81"/>
            <rFont val="Tahoma"/>
            <family val="2"/>
          </rPr>
          <t>chris wilbeck:</t>
        </r>
        <r>
          <rPr>
            <sz val="9"/>
            <color indexed="81"/>
            <rFont val="Tahoma"/>
            <family val="2"/>
          </rPr>
          <t xml:space="preserve">
cc seeded 8/18 but removed 12 DAP w/cultivator</t>
        </r>
      </text>
    </comment>
    <comment ref="BD87" authorId="0" shapeId="0" xr:uid="{00000000-0006-0000-0100-000069000000}">
      <text>
        <r>
          <rPr>
            <b/>
            <sz val="9"/>
            <color indexed="81"/>
            <rFont val="Tahoma"/>
            <family val="2"/>
          </rPr>
          <t>chris wilbeck:</t>
        </r>
        <r>
          <rPr>
            <sz val="9"/>
            <color indexed="81"/>
            <rFont val="Tahoma"/>
            <family val="2"/>
          </rPr>
          <t xml:space="preserve">
false seedbed=0
stand/reduced=24</t>
        </r>
      </text>
    </comment>
    <comment ref="DU87" authorId="0" shapeId="0" xr:uid="{00000000-0006-0000-0100-00006A000000}">
      <text>
        <r>
          <rPr>
            <b/>
            <sz val="9"/>
            <color indexed="81"/>
            <rFont val="Tahoma"/>
            <family val="2"/>
          </rPr>
          <t>chris wilbeck:</t>
        </r>
        <r>
          <rPr>
            <sz val="9"/>
            <color indexed="81"/>
            <rFont val="Tahoma"/>
            <family val="2"/>
          </rPr>
          <t xml:space="preserve">
this is non-crop biomass which is cc and weed combined</t>
        </r>
      </text>
    </comment>
    <comment ref="AX88" authorId="0" shapeId="0" xr:uid="{00000000-0006-0000-0100-00006B000000}">
      <text>
        <r>
          <rPr>
            <b/>
            <sz val="9"/>
            <color indexed="81"/>
            <rFont val="Tahoma"/>
            <family val="2"/>
          </rPr>
          <t>chris wilbeck:</t>
        </r>
        <r>
          <rPr>
            <sz val="9"/>
            <color indexed="81"/>
            <rFont val="Tahoma"/>
            <family val="2"/>
          </rPr>
          <t xml:space="preserve">
root also available</t>
        </r>
      </text>
    </comment>
    <comment ref="AZ88" authorId="0" shapeId="0" xr:uid="{00000000-0006-0000-0100-00006C000000}">
      <text>
        <r>
          <rPr>
            <b/>
            <sz val="9"/>
            <color indexed="81"/>
            <rFont val="Tahoma"/>
            <family val="2"/>
          </rPr>
          <t>chris wilbeck:</t>
        </r>
        <r>
          <rPr>
            <sz val="9"/>
            <color indexed="81"/>
            <rFont val="Tahoma"/>
            <family val="2"/>
          </rPr>
          <t xml:space="preserve">
this is the mean shoot biomass across both cc trts</t>
        </r>
      </text>
    </comment>
    <comment ref="BD88" authorId="0" shapeId="0" xr:uid="{00000000-0006-0000-0100-00006D000000}">
      <text>
        <r>
          <rPr>
            <b/>
            <sz val="9"/>
            <color indexed="81"/>
            <rFont val="Tahoma"/>
            <family val="2"/>
          </rPr>
          <t>chris wilbeck:</t>
        </r>
        <r>
          <rPr>
            <sz val="9"/>
            <color indexed="81"/>
            <rFont val="Tahoma"/>
            <family val="2"/>
          </rPr>
          <t xml:space="preserve">
false seedbed=0
stand/reduced=24</t>
        </r>
      </text>
    </comment>
    <comment ref="DU88" authorId="0" shapeId="0" xr:uid="{00000000-0006-0000-0100-00006E000000}">
      <text>
        <r>
          <rPr>
            <b/>
            <sz val="9"/>
            <color indexed="81"/>
            <rFont val="Tahoma"/>
            <family val="2"/>
          </rPr>
          <t>chris wilbeck:</t>
        </r>
        <r>
          <rPr>
            <sz val="9"/>
            <color indexed="81"/>
            <rFont val="Tahoma"/>
            <family val="2"/>
          </rPr>
          <t xml:space="preserve">
this is non-crop biomass which is cc and weed combined</t>
        </r>
      </text>
    </comment>
    <comment ref="O89" authorId="0" shapeId="0" xr:uid="{00000000-0006-0000-0100-00006F000000}">
      <text>
        <r>
          <rPr>
            <b/>
            <sz val="9"/>
            <color indexed="81"/>
            <rFont val="Tahoma"/>
            <family val="2"/>
          </rPr>
          <t>chris wilbeck:</t>
        </r>
        <r>
          <rPr>
            <sz val="9"/>
            <color indexed="81"/>
            <rFont val="Tahoma"/>
            <family val="2"/>
          </rPr>
          <t xml:space="preserve">
cc seeded 8/18 but removed 12 DAP w/cultivator</t>
        </r>
      </text>
    </comment>
    <comment ref="DU89" authorId="0" shapeId="0" xr:uid="{00000000-0006-0000-0100-000070000000}">
      <text>
        <r>
          <rPr>
            <b/>
            <sz val="9"/>
            <color indexed="81"/>
            <rFont val="Tahoma"/>
            <family val="2"/>
          </rPr>
          <t>chris wilbeck:</t>
        </r>
        <r>
          <rPr>
            <sz val="9"/>
            <color indexed="81"/>
            <rFont val="Tahoma"/>
            <family val="2"/>
          </rPr>
          <t xml:space="preserve">
this is non-crop biomass which is cc and weed combined</t>
        </r>
      </text>
    </comment>
    <comment ref="AX91" authorId="0" shapeId="0" xr:uid="{00000000-0006-0000-0100-000071000000}">
      <text>
        <r>
          <rPr>
            <b/>
            <sz val="9"/>
            <color indexed="81"/>
            <rFont val="Tahoma"/>
            <family val="2"/>
          </rPr>
          <t>chris wilbeck:</t>
        </r>
        <r>
          <rPr>
            <sz val="9"/>
            <color indexed="81"/>
            <rFont val="Tahoma"/>
            <family val="2"/>
          </rPr>
          <t xml:space="preserve">
root also available</t>
        </r>
      </text>
    </comment>
    <comment ref="AZ91" authorId="0" shapeId="0" xr:uid="{00000000-0006-0000-0100-000072000000}">
      <text>
        <r>
          <rPr>
            <b/>
            <sz val="9"/>
            <color indexed="81"/>
            <rFont val="Tahoma"/>
            <family val="2"/>
          </rPr>
          <t>chris wilbeck:</t>
        </r>
        <r>
          <rPr>
            <sz val="9"/>
            <color indexed="81"/>
            <rFont val="Tahoma"/>
            <family val="2"/>
          </rPr>
          <t xml:space="preserve">
this is the mean shoot biomass across both cc trts</t>
        </r>
      </text>
    </comment>
    <comment ref="DU91" authorId="0" shapeId="0" xr:uid="{00000000-0006-0000-0100-000073000000}">
      <text>
        <r>
          <rPr>
            <b/>
            <sz val="9"/>
            <color indexed="81"/>
            <rFont val="Tahoma"/>
            <family val="2"/>
          </rPr>
          <t>chris wilbeck:</t>
        </r>
        <r>
          <rPr>
            <sz val="9"/>
            <color indexed="81"/>
            <rFont val="Tahoma"/>
            <family val="2"/>
          </rPr>
          <t xml:space="preserve">
this is non-crop biomass which is cc and weed combined</t>
        </r>
      </text>
    </comment>
    <comment ref="BD92" authorId="0" shapeId="0" xr:uid="{00000000-0006-0000-0100-000074000000}">
      <text>
        <r>
          <rPr>
            <b/>
            <sz val="9"/>
            <color indexed="81"/>
            <rFont val="Tahoma"/>
            <family val="2"/>
          </rPr>
          <t>chris wilbeck:</t>
        </r>
        <r>
          <rPr>
            <sz val="9"/>
            <color indexed="81"/>
            <rFont val="Tahoma"/>
            <family val="2"/>
          </rPr>
          <t xml:space="preserve">
false seedbed=83
stand/reduced=399</t>
        </r>
      </text>
    </comment>
    <comment ref="DU92" authorId="0" shapeId="0" xr:uid="{00000000-0006-0000-0100-000075000000}">
      <text>
        <r>
          <rPr>
            <b/>
            <sz val="9"/>
            <color indexed="81"/>
            <rFont val="Tahoma"/>
            <family val="2"/>
          </rPr>
          <t>chris wilbeck:</t>
        </r>
        <r>
          <rPr>
            <sz val="9"/>
            <color indexed="81"/>
            <rFont val="Tahoma"/>
            <family val="2"/>
          </rPr>
          <t xml:space="preserve">
this is non-crop biomass which is cc and weed combined</t>
        </r>
      </text>
    </comment>
    <comment ref="AX93" authorId="0" shapeId="0" xr:uid="{00000000-0006-0000-0100-000076000000}">
      <text>
        <r>
          <rPr>
            <b/>
            <sz val="9"/>
            <color indexed="81"/>
            <rFont val="Tahoma"/>
            <family val="2"/>
          </rPr>
          <t>chris wilbeck:</t>
        </r>
        <r>
          <rPr>
            <sz val="9"/>
            <color indexed="81"/>
            <rFont val="Tahoma"/>
            <family val="2"/>
          </rPr>
          <t xml:space="preserve">
root also available</t>
        </r>
      </text>
    </comment>
    <comment ref="AZ93" authorId="0" shapeId="0" xr:uid="{00000000-0006-0000-0100-000077000000}">
      <text>
        <r>
          <rPr>
            <b/>
            <sz val="9"/>
            <color indexed="81"/>
            <rFont val="Tahoma"/>
            <family val="2"/>
          </rPr>
          <t>chris wilbeck:</t>
        </r>
        <r>
          <rPr>
            <sz val="9"/>
            <color indexed="81"/>
            <rFont val="Tahoma"/>
            <family val="2"/>
          </rPr>
          <t xml:space="preserve">
this is the mean shoot biomass across both cc trts</t>
        </r>
      </text>
    </comment>
    <comment ref="BD93" authorId="0" shapeId="0" xr:uid="{00000000-0006-0000-0100-000078000000}">
      <text>
        <r>
          <rPr>
            <b/>
            <sz val="9"/>
            <color indexed="81"/>
            <rFont val="Tahoma"/>
            <family val="2"/>
          </rPr>
          <t>chris wilbeck:</t>
        </r>
        <r>
          <rPr>
            <sz val="9"/>
            <color indexed="81"/>
            <rFont val="Tahoma"/>
            <family val="2"/>
          </rPr>
          <t xml:space="preserve">
false seedbed=83
stand/reduced=399</t>
        </r>
      </text>
    </comment>
    <comment ref="DU93" authorId="0" shapeId="0" xr:uid="{00000000-0006-0000-0100-000079000000}">
      <text>
        <r>
          <rPr>
            <b/>
            <sz val="9"/>
            <color indexed="81"/>
            <rFont val="Tahoma"/>
            <family val="2"/>
          </rPr>
          <t>chris wilbeck:</t>
        </r>
        <r>
          <rPr>
            <sz val="9"/>
            <color indexed="81"/>
            <rFont val="Tahoma"/>
            <family val="2"/>
          </rPr>
          <t xml:space="preserve">
this is non-crop biomass which is cc and weed combined</t>
        </r>
      </text>
    </comment>
    <comment ref="DU94" authorId="0" shapeId="0" xr:uid="{00000000-0006-0000-0100-00007A000000}">
      <text>
        <r>
          <rPr>
            <b/>
            <sz val="9"/>
            <color indexed="81"/>
            <rFont val="Tahoma"/>
            <family val="2"/>
          </rPr>
          <t>chris wilbeck:</t>
        </r>
        <r>
          <rPr>
            <sz val="9"/>
            <color indexed="81"/>
            <rFont val="Tahoma"/>
            <family val="2"/>
          </rPr>
          <t xml:space="preserve">
this is non-crop biomass which is cc and weed combined</t>
        </r>
      </text>
    </comment>
    <comment ref="CA96" authorId="0" shapeId="0" xr:uid="{00000000-0006-0000-0100-00007B000000}">
      <text>
        <r>
          <rPr>
            <b/>
            <sz val="9"/>
            <color indexed="81"/>
            <rFont val="Tahoma"/>
            <family val="2"/>
          </rPr>
          <t>chris wilbeck:</t>
        </r>
        <r>
          <rPr>
            <sz val="9"/>
            <color indexed="81"/>
            <rFont val="Tahoma"/>
            <family val="2"/>
          </rPr>
          <t xml:space="preserve">
data also available for com lambqtr, tall waterhemp, giant ragweed</t>
        </r>
      </text>
    </comment>
    <comment ref="CE96" authorId="0" shapeId="0" xr:uid="{00000000-0006-0000-0100-00007C000000}">
      <text>
        <r>
          <rPr>
            <b/>
            <sz val="9"/>
            <color indexed="81"/>
            <rFont val="Tahoma"/>
            <family val="2"/>
          </rPr>
          <t>chris wilbeck:</t>
        </r>
        <r>
          <rPr>
            <sz val="9"/>
            <color indexed="81"/>
            <rFont val="Tahoma"/>
            <family val="2"/>
          </rPr>
          <t xml:space="preserve">
data also available for com lambqtr, tall waterhemp, giant ragweed</t>
        </r>
      </text>
    </comment>
    <comment ref="CQ96" authorId="0" shapeId="0" xr:uid="{00000000-0006-0000-0100-00007D000000}">
      <text>
        <r>
          <rPr>
            <b/>
            <sz val="9"/>
            <color indexed="81"/>
            <rFont val="Tahoma"/>
            <family val="2"/>
          </rPr>
          <t>chris wilbeck:</t>
        </r>
        <r>
          <rPr>
            <sz val="9"/>
            <color indexed="81"/>
            <rFont val="Tahoma"/>
            <family val="2"/>
          </rPr>
          <t xml:space="preserve">
data also available for com lambqtr, tall waterhemp, giant ragweed</t>
        </r>
      </text>
    </comment>
    <comment ref="CA97" authorId="0" shapeId="0" xr:uid="{00000000-0006-0000-0100-00007E000000}">
      <text>
        <r>
          <rPr>
            <b/>
            <sz val="9"/>
            <color indexed="81"/>
            <rFont val="Tahoma"/>
            <family val="2"/>
          </rPr>
          <t>chris wilbeck:</t>
        </r>
        <r>
          <rPr>
            <sz val="9"/>
            <color indexed="81"/>
            <rFont val="Tahoma"/>
            <family val="2"/>
          </rPr>
          <t xml:space="preserve">
data also available for com lambqtr, tall waterhemp, giant ragweed</t>
        </r>
      </text>
    </comment>
    <comment ref="CE97" authorId="0" shapeId="0" xr:uid="{00000000-0006-0000-0100-00007F000000}">
      <text>
        <r>
          <rPr>
            <b/>
            <sz val="9"/>
            <color indexed="81"/>
            <rFont val="Tahoma"/>
            <family val="2"/>
          </rPr>
          <t>chris wilbeck:</t>
        </r>
        <r>
          <rPr>
            <sz val="9"/>
            <color indexed="81"/>
            <rFont val="Tahoma"/>
            <family val="2"/>
          </rPr>
          <t xml:space="preserve">
data also available for com lambqtr, tall waterhemp, giant ragweed</t>
        </r>
      </text>
    </comment>
    <comment ref="CQ97" authorId="0" shapeId="0" xr:uid="{00000000-0006-0000-0100-000080000000}">
      <text>
        <r>
          <rPr>
            <b/>
            <sz val="9"/>
            <color indexed="81"/>
            <rFont val="Tahoma"/>
            <family val="2"/>
          </rPr>
          <t>chris wilbeck:</t>
        </r>
        <r>
          <rPr>
            <sz val="9"/>
            <color indexed="81"/>
            <rFont val="Tahoma"/>
            <family val="2"/>
          </rPr>
          <t xml:space="preserve">
data also available for com lambqtr, tall waterhemp, giant ragweed</t>
        </r>
      </text>
    </comment>
    <comment ref="AZ98" authorId="0" shapeId="0" xr:uid="{00000000-0006-0000-0100-000081000000}">
      <text>
        <r>
          <rPr>
            <b/>
            <sz val="9"/>
            <color indexed="81"/>
            <rFont val="Tahoma"/>
            <family val="2"/>
          </rPr>
          <t>chris wilbeck:</t>
        </r>
        <r>
          <rPr>
            <sz val="9"/>
            <color indexed="81"/>
            <rFont val="Tahoma"/>
            <family val="2"/>
          </rPr>
          <t xml:space="preserve">
radish 73.9 +
pennycress 1.1
</t>
        </r>
      </text>
    </comment>
    <comment ref="BD98" authorId="0" shapeId="0" xr:uid="{00000000-0006-0000-0100-000082000000}">
      <text>
        <r>
          <rPr>
            <b/>
            <sz val="9"/>
            <color indexed="81"/>
            <rFont val="Tahoma"/>
            <family val="2"/>
          </rPr>
          <t>chris wilbeck:</t>
        </r>
        <r>
          <rPr>
            <sz val="9"/>
            <color indexed="81"/>
            <rFont val="Tahoma"/>
            <family val="2"/>
          </rPr>
          <t xml:space="preserve">
radish 0+
pennycress 92
</t>
        </r>
      </text>
    </comment>
    <comment ref="CA98" authorId="0" shapeId="0" xr:uid="{00000000-0006-0000-0100-000083000000}">
      <text>
        <r>
          <rPr>
            <b/>
            <sz val="9"/>
            <color indexed="81"/>
            <rFont val="Tahoma"/>
            <family val="2"/>
          </rPr>
          <t>chris wilbeck:</t>
        </r>
        <r>
          <rPr>
            <sz val="9"/>
            <color indexed="81"/>
            <rFont val="Tahoma"/>
            <family val="2"/>
          </rPr>
          <t xml:space="preserve">
data also available for com lambqtr, tall waterhemp, giant ragweed</t>
        </r>
      </text>
    </comment>
    <comment ref="CE98" authorId="0" shapeId="0" xr:uid="{00000000-0006-0000-0100-000084000000}">
      <text>
        <r>
          <rPr>
            <b/>
            <sz val="9"/>
            <color indexed="81"/>
            <rFont val="Tahoma"/>
            <family val="2"/>
          </rPr>
          <t>chris wilbeck:</t>
        </r>
        <r>
          <rPr>
            <sz val="9"/>
            <color indexed="81"/>
            <rFont val="Tahoma"/>
            <family val="2"/>
          </rPr>
          <t xml:space="preserve">
data also available for com lambqtr, tall waterhemp, giant ragweed</t>
        </r>
      </text>
    </comment>
    <comment ref="CQ98" authorId="0" shapeId="0" xr:uid="{00000000-0006-0000-0100-000085000000}">
      <text>
        <r>
          <rPr>
            <b/>
            <sz val="9"/>
            <color indexed="81"/>
            <rFont val="Tahoma"/>
            <family val="2"/>
          </rPr>
          <t>chris wilbeck:</t>
        </r>
        <r>
          <rPr>
            <sz val="9"/>
            <color indexed="81"/>
            <rFont val="Tahoma"/>
            <family val="2"/>
          </rPr>
          <t xml:space="preserve">
data also available for com lambqtr, tall waterhemp, giant ragweed</t>
        </r>
      </text>
    </comment>
    <comment ref="CA99" authorId="0" shapeId="0" xr:uid="{00000000-0006-0000-0100-000086000000}">
      <text>
        <r>
          <rPr>
            <b/>
            <sz val="9"/>
            <color indexed="81"/>
            <rFont val="Tahoma"/>
            <family val="2"/>
          </rPr>
          <t>chris wilbeck:</t>
        </r>
        <r>
          <rPr>
            <sz val="9"/>
            <color indexed="81"/>
            <rFont val="Tahoma"/>
            <family val="2"/>
          </rPr>
          <t xml:space="preserve">
data also available for com lambqtr, tall waterhemp, giant ragweed</t>
        </r>
      </text>
    </comment>
    <comment ref="CE99" authorId="0" shapeId="0" xr:uid="{00000000-0006-0000-0100-000087000000}">
      <text>
        <r>
          <rPr>
            <b/>
            <sz val="9"/>
            <color indexed="81"/>
            <rFont val="Tahoma"/>
            <family val="2"/>
          </rPr>
          <t>chris wilbeck:</t>
        </r>
        <r>
          <rPr>
            <sz val="9"/>
            <color indexed="81"/>
            <rFont val="Tahoma"/>
            <family val="2"/>
          </rPr>
          <t xml:space="preserve">
data also available for com lambqtr, tall waterhemp, giant ragweed</t>
        </r>
      </text>
    </comment>
    <comment ref="CQ99" authorId="0" shapeId="0" xr:uid="{00000000-0006-0000-0100-000088000000}">
      <text>
        <r>
          <rPr>
            <b/>
            <sz val="9"/>
            <color indexed="81"/>
            <rFont val="Tahoma"/>
            <family val="2"/>
          </rPr>
          <t>chris wilbeck:</t>
        </r>
        <r>
          <rPr>
            <sz val="9"/>
            <color indexed="81"/>
            <rFont val="Tahoma"/>
            <family val="2"/>
          </rPr>
          <t xml:space="preserve">
data also available for com lambqtr, tall waterhemp, giant ragweed</t>
        </r>
      </text>
    </comment>
    <comment ref="CA101" authorId="0" shapeId="0" xr:uid="{00000000-0006-0000-0100-000089000000}">
      <text>
        <r>
          <rPr>
            <b/>
            <sz val="9"/>
            <color indexed="81"/>
            <rFont val="Tahoma"/>
            <family val="2"/>
          </rPr>
          <t>chris wilbeck:</t>
        </r>
        <r>
          <rPr>
            <sz val="9"/>
            <color indexed="81"/>
            <rFont val="Tahoma"/>
            <family val="2"/>
          </rPr>
          <t xml:space="preserve">
data also available for com lambqtr, tall waterhemp, giant ragweed</t>
        </r>
      </text>
    </comment>
    <comment ref="CE101" authorId="0" shapeId="0" xr:uid="{00000000-0006-0000-0100-00008A000000}">
      <text>
        <r>
          <rPr>
            <b/>
            <sz val="9"/>
            <color indexed="81"/>
            <rFont val="Tahoma"/>
            <family val="2"/>
          </rPr>
          <t>chris wilbeck:</t>
        </r>
        <r>
          <rPr>
            <sz val="9"/>
            <color indexed="81"/>
            <rFont val="Tahoma"/>
            <family val="2"/>
          </rPr>
          <t xml:space="preserve">
data also available for com lambqtr, tall waterhemp, giant ragweed</t>
        </r>
      </text>
    </comment>
    <comment ref="CQ101" authorId="0" shapeId="0" xr:uid="{00000000-0006-0000-0100-00008B000000}">
      <text>
        <r>
          <rPr>
            <b/>
            <sz val="9"/>
            <color indexed="81"/>
            <rFont val="Tahoma"/>
            <family val="2"/>
          </rPr>
          <t>chris wilbeck:</t>
        </r>
        <r>
          <rPr>
            <sz val="9"/>
            <color indexed="81"/>
            <rFont val="Tahoma"/>
            <family val="2"/>
          </rPr>
          <t xml:space="preserve">
data also available for com lambqtr, tall waterhemp, giant ragweed</t>
        </r>
      </text>
    </comment>
    <comment ref="AB102" authorId="0" shapeId="0" xr:uid="{00000000-0006-0000-0100-00008C000000}">
      <text>
        <r>
          <rPr>
            <b/>
            <sz val="9"/>
            <color indexed="81"/>
            <rFont val="Tahoma"/>
            <family val="2"/>
          </rPr>
          <t>chris wilbeck:</t>
        </r>
        <r>
          <rPr>
            <sz val="9"/>
            <color indexed="81"/>
            <rFont val="Tahoma"/>
            <family val="2"/>
          </rPr>
          <t xml:space="preserve">
pre-emergence herbicide delayed 1 wk due to weather</t>
        </r>
      </text>
    </comment>
    <comment ref="CA102" authorId="0" shapeId="0" xr:uid="{00000000-0006-0000-0100-00008D000000}">
      <text>
        <r>
          <rPr>
            <b/>
            <sz val="9"/>
            <color indexed="81"/>
            <rFont val="Tahoma"/>
            <family val="2"/>
          </rPr>
          <t>chris wilbeck:</t>
        </r>
        <r>
          <rPr>
            <sz val="9"/>
            <color indexed="81"/>
            <rFont val="Tahoma"/>
            <family val="2"/>
          </rPr>
          <t xml:space="preserve">
data also available for com lambqtr, tall waterhemp, giant ragweed</t>
        </r>
      </text>
    </comment>
    <comment ref="CE102" authorId="0" shapeId="0" xr:uid="{00000000-0006-0000-0100-00008E000000}">
      <text>
        <r>
          <rPr>
            <b/>
            <sz val="9"/>
            <color indexed="81"/>
            <rFont val="Tahoma"/>
            <family val="2"/>
          </rPr>
          <t>chris wilbeck:</t>
        </r>
        <r>
          <rPr>
            <sz val="9"/>
            <color indexed="81"/>
            <rFont val="Tahoma"/>
            <family val="2"/>
          </rPr>
          <t xml:space="preserve">
data also available for com lambqtr, tall waterhemp, giant ragweed</t>
        </r>
      </text>
    </comment>
    <comment ref="CQ102" authorId="0" shapeId="0" xr:uid="{00000000-0006-0000-0100-00008F000000}">
      <text>
        <r>
          <rPr>
            <b/>
            <sz val="9"/>
            <color indexed="81"/>
            <rFont val="Tahoma"/>
            <family val="2"/>
          </rPr>
          <t>chris wilbeck:</t>
        </r>
        <r>
          <rPr>
            <sz val="9"/>
            <color indexed="81"/>
            <rFont val="Tahoma"/>
            <family val="2"/>
          </rPr>
          <t xml:space="preserve">
data also available for com lambqtr, tall waterhemp, giant ragweed</t>
        </r>
      </text>
    </comment>
    <comment ref="AZ103" authorId="0" shapeId="0" xr:uid="{00000000-0006-0000-0100-000090000000}">
      <text>
        <r>
          <rPr>
            <b/>
            <sz val="9"/>
            <color indexed="81"/>
            <rFont val="Tahoma"/>
            <family val="2"/>
          </rPr>
          <t>chris wilbeck:</t>
        </r>
        <r>
          <rPr>
            <sz val="9"/>
            <color indexed="81"/>
            <rFont val="Tahoma"/>
            <family val="2"/>
          </rPr>
          <t xml:space="preserve">
radish 22 +
pennycress 3.6
</t>
        </r>
      </text>
    </comment>
    <comment ref="BD103" authorId="0" shapeId="0" xr:uid="{00000000-0006-0000-0100-000091000000}">
      <text>
        <r>
          <rPr>
            <b/>
            <sz val="9"/>
            <color indexed="81"/>
            <rFont val="Tahoma"/>
            <family val="2"/>
          </rPr>
          <t>chris wilbeck:</t>
        </r>
        <r>
          <rPr>
            <sz val="9"/>
            <color indexed="81"/>
            <rFont val="Tahoma"/>
            <family val="2"/>
          </rPr>
          <t xml:space="preserve">
radish 0+
pennycress 272
</t>
        </r>
      </text>
    </comment>
    <comment ref="CA103" authorId="0" shapeId="0" xr:uid="{00000000-0006-0000-0100-000092000000}">
      <text>
        <r>
          <rPr>
            <b/>
            <sz val="9"/>
            <color indexed="81"/>
            <rFont val="Tahoma"/>
            <family val="2"/>
          </rPr>
          <t>chris wilbeck:</t>
        </r>
        <r>
          <rPr>
            <sz val="9"/>
            <color indexed="81"/>
            <rFont val="Tahoma"/>
            <family val="2"/>
          </rPr>
          <t xml:space="preserve">
data also available for com lambqtr, tall waterhemp, giant ragweed</t>
        </r>
      </text>
    </comment>
    <comment ref="CE103" authorId="0" shapeId="0" xr:uid="{00000000-0006-0000-0100-000093000000}">
      <text>
        <r>
          <rPr>
            <b/>
            <sz val="9"/>
            <color indexed="81"/>
            <rFont val="Tahoma"/>
            <family val="2"/>
          </rPr>
          <t>chris wilbeck:</t>
        </r>
        <r>
          <rPr>
            <sz val="9"/>
            <color indexed="81"/>
            <rFont val="Tahoma"/>
            <family val="2"/>
          </rPr>
          <t xml:space="preserve">
data also available for com lambqtr, tall waterhemp, giant ragweed</t>
        </r>
      </text>
    </comment>
    <comment ref="CQ103" authorId="0" shapeId="0" xr:uid="{00000000-0006-0000-0100-000094000000}">
      <text>
        <r>
          <rPr>
            <b/>
            <sz val="9"/>
            <color indexed="81"/>
            <rFont val="Tahoma"/>
            <family val="2"/>
          </rPr>
          <t>chris wilbeck:</t>
        </r>
        <r>
          <rPr>
            <sz val="9"/>
            <color indexed="81"/>
            <rFont val="Tahoma"/>
            <family val="2"/>
          </rPr>
          <t xml:space="preserve">
data also available for com lambqtr, tall waterhemp, giant ragweed</t>
        </r>
      </text>
    </comment>
    <comment ref="CA104" authorId="0" shapeId="0" xr:uid="{00000000-0006-0000-0100-000095000000}">
      <text>
        <r>
          <rPr>
            <b/>
            <sz val="9"/>
            <color indexed="81"/>
            <rFont val="Tahoma"/>
            <family val="2"/>
          </rPr>
          <t>chris wilbeck:</t>
        </r>
        <r>
          <rPr>
            <sz val="9"/>
            <color indexed="81"/>
            <rFont val="Tahoma"/>
            <family val="2"/>
          </rPr>
          <t xml:space="preserve">
data also available for com lambqtr, tall waterhemp, giant ragweed</t>
        </r>
      </text>
    </comment>
    <comment ref="CE104" authorId="0" shapeId="0" xr:uid="{00000000-0006-0000-0100-000096000000}">
      <text>
        <r>
          <rPr>
            <b/>
            <sz val="9"/>
            <color indexed="81"/>
            <rFont val="Tahoma"/>
            <family val="2"/>
          </rPr>
          <t>chris wilbeck:</t>
        </r>
        <r>
          <rPr>
            <sz val="9"/>
            <color indexed="81"/>
            <rFont val="Tahoma"/>
            <family val="2"/>
          </rPr>
          <t xml:space="preserve">
data also available for com lambqtr, tall waterhemp, giant ragweed</t>
        </r>
      </text>
    </comment>
    <comment ref="CQ104" authorId="0" shapeId="0" xr:uid="{00000000-0006-0000-0100-000097000000}">
      <text>
        <r>
          <rPr>
            <b/>
            <sz val="9"/>
            <color indexed="81"/>
            <rFont val="Tahoma"/>
            <family val="2"/>
          </rPr>
          <t>chris wilbeck:</t>
        </r>
        <r>
          <rPr>
            <sz val="9"/>
            <color indexed="81"/>
            <rFont val="Tahoma"/>
            <family val="2"/>
          </rPr>
          <t xml:space="preserve">
data also available for com lambqtr, tall waterhemp, giant ragweed</t>
        </r>
      </text>
    </comment>
    <comment ref="CA106" authorId="0" shapeId="0" xr:uid="{00000000-0006-0000-0100-000098000000}">
      <text>
        <r>
          <rPr>
            <b/>
            <sz val="9"/>
            <color indexed="81"/>
            <rFont val="Tahoma"/>
            <family val="2"/>
          </rPr>
          <t>chris wilbeck:</t>
        </r>
        <r>
          <rPr>
            <sz val="9"/>
            <color indexed="81"/>
            <rFont val="Tahoma"/>
            <family val="2"/>
          </rPr>
          <t xml:space="preserve">
data also available for com lambqtr, tall waterhemp, giant ragweed</t>
        </r>
      </text>
    </comment>
    <comment ref="CE106" authorId="0" shapeId="0" xr:uid="{00000000-0006-0000-0100-000099000000}">
      <text>
        <r>
          <rPr>
            <b/>
            <sz val="9"/>
            <color indexed="81"/>
            <rFont val="Tahoma"/>
            <family val="2"/>
          </rPr>
          <t>chris wilbeck:</t>
        </r>
        <r>
          <rPr>
            <sz val="9"/>
            <color indexed="81"/>
            <rFont val="Tahoma"/>
            <family val="2"/>
          </rPr>
          <t xml:space="preserve">
data also available for com lambqtr, tall waterhemp, giant ragweed</t>
        </r>
      </text>
    </comment>
    <comment ref="CQ106" authorId="0" shapeId="0" xr:uid="{00000000-0006-0000-0100-00009A000000}">
      <text>
        <r>
          <rPr>
            <b/>
            <sz val="9"/>
            <color indexed="81"/>
            <rFont val="Tahoma"/>
            <family val="2"/>
          </rPr>
          <t>chris wilbeck:</t>
        </r>
        <r>
          <rPr>
            <sz val="9"/>
            <color indexed="81"/>
            <rFont val="Tahoma"/>
            <family val="2"/>
          </rPr>
          <t xml:space="preserve">
data also available for com lambqtr, tall waterhemp, giant ragweed</t>
        </r>
      </text>
    </comment>
    <comment ref="CA107" authorId="0" shapeId="0" xr:uid="{00000000-0006-0000-0100-00009B000000}">
      <text>
        <r>
          <rPr>
            <b/>
            <sz val="9"/>
            <color indexed="81"/>
            <rFont val="Tahoma"/>
            <family val="2"/>
          </rPr>
          <t>chris wilbeck:</t>
        </r>
        <r>
          <rPr>
            <sz val="9"/>
            <color indexed="81"/>
            <rFont val="Tahoma"/>
            <family val="2"/>
          </rPr>
          <t xml:space="preserve">
data also available for com lambqtr, tall waterhemp, giant ragweed</t>
        </r>
      </text>
    </comment>
    <comment ref="CE107" authorId="0" shapeId="0" xr:uid="{00000000-0006-0000-0100-00009C000000}">
      <text>
        <r>
          <rPr>
            <b/>
            <sz val="9"/>
            <color indexed="81"/>
            <rFont val="Tahoma"/>
            <family val="2"/>
          </rPr>
          <t>chris wilbeck:</t>
        </r>
        <r>
          <rPr>
            <sz val="9"/>
            <color indexed="81"/>
            <rFont val="Tahoma"/>
            <family val="2"/>
          </rPr>
          <t xml:space="preserve">
data also available for com lambqtr, tall waterhemp, giant ragweed</t>
        </r>
      </text>
    </comment>
    <comment ref="CQ107" authorId="0" shapeId="0" xr:uid="{00000000-0006-0000-0100-00009D000000}">
      <text>
        <r>
          <rPr>
            <b/>
            <sz val="9"/>
            <color indexed="81"/>
            <rFont val="Tahoma"/>
            <family val="2"/>
          </rPr>
          <t>chris wilbeck:</t>
        </r>
        <r>
          <rPr>
            <sz val="9"/>
            <color indexed="81"/>
            <rFont val="Tahoma"/>
            <family val="2"/>
          </rPr>
          <t xml:space="preserve">
data also available for com lambqtr, tall waterhemp, giant ragweed</t>
        </r>
      </text>
    </comment>
    <comment ref="AZ108" authorId="0" shapeId="0" xr:uid="{00000000-0006-0000-0100-00009E000000}">
      <text>
        <r>
          <rPr>
            <b/>
            <sz val="9"/>
            <color indexed="81"/>
            <rFont val="Tahoma"/>
            <family val="2"/>
          </rPr>
          <t>chris wilbeck:</t>
        </r>
        <r>
          <rPr>
            <sz val="9"/>
            <color indexed="81"/>
            <rFont val="Tahoma"/>
            <family val="2"/>
          </rPr>
          <t xml:space="preserve">
radish 136 +
pennycress 1.3
</t>
        </r>
      </text>
    </comment>
    <comment ref="BD108" authorId="0" shapeId="0" xr:uid="{00000000-0006-0000-0100-00009F000000}">
      <text>
        <r>
          <rPr>
            <b/>
            <sz val="9"/>
            <color indexed="81"/>
            <rFont val="Tahoma"/>
            <family val="2"/>
          </rPr>
          <t>chris wilbeck:</t>
        </r>
        <r>
          <rPr>
            <sz val="9"/>
            <color indexed="81"/>
            <rFont val="Tahoma"/>
            <family val="2"/>
          </rPr>
          <t xml:space="preserve">
radish 0+
pennycress 113
</t>
        </r>
      </text>
    </comment>
    <comment ref="CA108" authorId="0" shapeId="0" xr:uid="{00000000-0006-0000-0100-0000A0000000}">
      <text>
        <r>
          <rPr>
            <b/>
            <sz val="9"/>
            <color indexed="81"/>
            <rFont val="Tahoma"/>
            <family val="2"/>
          </rPr>
          <t>chris wilbeck:</t>
        </r>
        <r>
          <rPr>
            <sz val="9"/>
            <color indexed="81"/>
            <rFont val="Tahoma"/>
            <family val="2"/>
          </rPr>
          <t xml:space="preserve">
data also available for com lambqtr, tall waterhemp, giant ragweed</t>
        </r>
      </text>
    </comment>
    <comment ref="CE108" authorId="0" shapeId="0" xr:uid="{00000000-0006-0000-0100-0000A1000000}">
      <text>
        <r>
          <rPr>
            <b/>
            <sz val="9"/>
            <color indexed="81"/>
            <rFont val="Tahoma"/>
            <family val="2"/>
          </rPr>
          <t>chris wilbeck:</t>
        </r>
        <r>
          <rPr>
            <sz val="9"/>
            <color indexed="81"/>
            <rFont val="Tahoma"/>
            <family val="2"/>
          </rPr>
          <t xml:space="preserve">
data also available for com lambqtr, tall waterhemp, giant ragweed</t>
        </r>
      </text>
    </comment>
    <comment ref="CQ108" authorId="0" shapeId="0" xr:uid="{00000000-0006-0000-0100-0000A2000000}">
      <text>
        <r>
          <rPr>
            <b/>
            <sz val="9"/>
            <color indexed="81"/>
            <rFont val="Tahoma"/>
            <family val="2"/>
          </rPr>
          <t>chris wilbeck:</t>
        </r>
        <r>
          <rPr>
            <sz val="9"/>
            <color indexed="81"/>
            <rFont val="Tahoma"/>
            <family val="2"/>
          </rPr>
          <t xml:space="preserve">
data also available for com lambqtr, tall waterhemp, giant ragweed</t>
        </r>
      </text>
    </comment>
    <comment ref="CA109" authorId="0" shapeId="0" xr:uid="{00000000-0006-0000-0100-0000A3000000}">
      <text>
        <r>
          <rPr>
            <b/>
            <sz val="9"/>
            <color indexed="81"/>
            <rFont val="Tahoma"/>
            <family val="2"/>
          </rPr>
          <t>chris wilbeck:</t>
        </r>
        <r>
          <rPr>
            <sz val="9"/>
            <color indexed="81"/>
            <rFont val="Tahoma"/>
            <family val="2"/>
          </rPr>
          <t xml:space="preserve">
data also available for com lambqtr, tall waterhemp, giant ragweed</t>
        </r>
      </text>
    </comment>
    <comment ref="CE109" authorId="0" shapeId="0" xr:uid="{00000000-0006-0000-0100-0000A4000000}">
      <text>
        <r>
          <rPr>
            <b/>
            <sz val="9"/>
            <color indexed="81"/>
            <rFont val="Tahoma"/>
            <family val="2"/>
          </rPr>
          <t>chris wilbeck:</t>
        </r>
        <r>
          <rPr>
            <sz val="9"/>
            <color indexed="81"/>
            <rFont val="Tahoma"/>
            <family val="2"/>
          </rPr>
          <t xml:space="preserve">
data also available for com lambqtr, tall waterhemp, giant ragweed</t>
        </r>
      </text>
    </comment>
    <comment ref="CQ109" authorId="0" shapeId="0" xr:uid="{00000000-0006-0000-0100-0000A5000000}">
      <text>
        <r>
          <rPr>
            <b/>
            <sz val="9"/>
            <color indexed="81"/>
            <rFont val="Tahoma"/>
            <family val="2"/>
          </rPr>
          <t>chris wilbeck:</t>
        </r>
        <r>
          <rPr>
            <sz val="9"/>
            <color indexed="81"/>
            <rFont val="Tahoma"/>
            <family val="2"/>
          </rPr>
          <t xml:space="preserve">
data also available for com lambqtr, tall waterhemp, giant ragweed</t>
        </r>
      </text>
    </comment>
    <comment ref="CA111" authorId="0" shapeId="0" xr:uid="{00000000-0006-0000-0100-0000A6000000}">
      <text>
        <r>
          <rPr>
            <b/>
            <sz val="9"/>
            <color indexed="81"/>
            <rFont val="Tahoma"/>
            <family val="2"/>
          </rPr>
          <t>chris wilbeck:</t>
        </r>
        <r>
          <rPr>
            <sz val="9"/>
            <color indexed="81"/>
            <rFont val="Tahoma"/>
            <family val="2"/>
          </rPr>
          <t xml:space="preserve">
data also available for com lambqtr, tall waterhemp, giant ragweed</t>
        </r>
      </text>
    </comment>
    <comment ref="CE111" authorId="0" shapeId="0" xr:uid="{00000000-0006-0000-0100-0000A7000000}">
      <text>
        <r>
          <rPr>
            <b/>
            <sz val="9"/>
            <color indexed="81"/>
            <rFont val="Tahoma"/>
            <family val="2"/>
          </rPr>
          <t>chris wilbeck:</t>
        </r>
        <r>
          <rPr>
            <sz val="9"/>
            <color indexed="81"/>
            <rFont val="Tahoma"/>
            <family val="2"/>
          </rPr>
          <t xml:space="preserve">
data also available for com lambqtr, tall waterhemp, giant ragweed</t>
        </r>
      </text>
    </comment>
    <comment ref="CQ111" authorId="0" shapeId="0" xr:uid="{00000000-0006-0000-0100-0000A8000000}">
      <text>
        <r>
          <rPr>
            <b/>
            <sz val="9"/>
            <color indexed="81"/>
            <rFont val="Tahoma"/>
            <family val="2"/>
          </rPr>
          <t>chris wilbeck:</t>
        </r>
        <r>
          <rPr>
            <sz val="9"/>
            <color indexed="81"/>
            <rFont val="Tahoma"/>
            <family val="2"/>
          </rPr>
          <t xml:space="preserve">
data also available for com lambqtr, tall waterhemp, giant ragweed</t>
        </r>
      </text>
    </comment>
    <comment ref="AB112" authorId="0" shapeId="0" xr:uid="{00000000-0006-0000-0100-0000A9000000}">
      <text>
        <r>
          <rPr>
            <b/>
            <sz val="9"/>
            <color indexed="81"/>
            <rFont val="Tahoma"/>
            <family val="2"/>
          </rPr>
          <t>chris wilbeck:</t>
        </r>
        <r>
          <rPr>
            <sz val="9"/>
            <color indexed="81"/>
            <rFont val="Tahoma"/>
            <family val="2"/>
          </rPr>
          <t xml:space="preserve">
pre-emergence herbicide delayed 1 wk due to weather</t>
        </r>
      </text>
    </comment>
    <comment ref="CA112" authorId="0" shapeId="0" xr:uid="{00000000-0006-0000-0100-0000AA000000}">
      <text>
        <r>
          <rPr>
            <b/>
            <sz val="9"/>
            <color indexed="81"/>
            <rFont val="Tahoma"/>
            <family val="2"/>
          </rPr>
          <t>chris wilbeck:</t>
        </r>
        <r>
          <rPr>
            <sz val="9"/>
            <color indexed="81"/>
            <rFont val="Tahoma"/>
            <family val="2"/>
          </rPr>
          <t xml:space="preserve">
data also available for com lambqtr, tall waterhemp, giant ragweed</t>
        </r>
      </text>
    </comment>
    <comment ref="CE112" authorId="0" shapeId="0" xr:uid="{00000000-0006-0000-0100-0000AB000000}">
      <text>
        <r>
          <rPr>
            <b/>
            <sz val="9"/>
            <color indexed="81"/>
            <rFont val="Tahoma"/>
            <family val="2"/>
          </rPr>
          <t>chris wilbeck:</t>
        </r>
        <r>
          <rPr>
            <sz val="9"/>
            <color indexed="81"/>
            <rFont val="Tahoma"/>
            <family val="2"/>
          </rPr>
          <t xml:space="preserve">
data also available for com lambqtr, tall waterhemp, giant ragweed</t>
        </r>
      </text>
    </comment>
    <comment ref="CQ112" authorId="0" shapeId="0" xr:uid="{00000000-0006-0000-0100-0000AC000000}">
      <text>
        <r>
          <rPr>
            <b/>
            <sz val="9"/>
            <color indexed="81"/>
            <rFont val="Tahoma"/>
            <family val="2"/>
          </rPr>
          <t>chris wilbeck:</t>
        </r>
        <r>
          <rPr>
            <sz val="9"/>
            <color indexed="81"/>
            <rFont val="Tahoma"/>
            <family val="2"/>
          </rPr>
          <t xml:space="preserve">
data also available for com lambqtr, tall waterhemp, giant ragweed</t>
        </r>
      </text>
    </comment>
    <comment ref="AZ113" authorId="0" shapeId="0" xr:uid="{00000000-0006-0000-0100-0000AD000000}">
      <text>
        <r>
          <rPr>
            <b/>
            <sz val="9"/>
            <color indexed="81"/>
            <rFont val="Tahoma"/>
            <family val="2"/>
          </rPr>
          <t>chris wilbeck:</t>
        </r>
        <r>
          <rPr>
            <sz val="9"/>
            <color indexed="81"/>
            <rFont val="Tahoma"/>
            <family val="2"/>
          </rPr>
          <t xml:space="preserve">
radish 100.0 +
pennycress 4.8
</t>
        </r>
      </text>
    </comment>
    <comment ref="BD113" authorId="0" shapeId="0" xr:uid="{00000000-0006-0000-0100-0000AE000000}">
      <text>
        <r>
          <rPr>
            <b/>
            <sz val="9"/>
            <color indexed="81"/>
            <rFont val="Tahoma"/>
            <family val="2"/>
          </rPr>
          <t>chris wilbeck:</t>
        </r>
        <r>
          <rPr>
            <sz val="9"/>
            <color indexed="81"/>
            <rFont val="Tahoma"/>
            <family val="2"/>
          </rPr>
          <t xml:space="preserve">
radish 0+
pennycress 358
</t>
        </r>
      </text>
    </comment>
    <comment ref="CA113" authorId="0" shapeId="0" xr:uid="{00000000-0006-0000-0100-0000AF000000}">
      <text>
        <r>
          <rPr>
            <b/>
            <sz val="9"/>
            <color indexed="81"/>
            <rFont val="Tahoma"/>
            <family val="2"/>
          </rPr>
          <t>chris wilbeck:</t>
        </r>
        <r>
          <rPr>
            <sz val="9"/>
            <color indexed="81"/>
            <rFont val="Tahoma"/>
            <family val="2"/>
          </rPr>
          <t xml:space="preserve">
data also available for com lambqtr, tall waterhemp, giant ragweed</t>
        </r>
      </text>
    </comment>
    <comment ref="CE113" authorId="0" shapeId="0" xr:uid="{00000000-0006-0000-0100-0000B0000000}">
      <text>
        <r>
          <rPr>
            <b/>
            <sz val="9"/>
            <color indexed="81"/>
            <rFont val="Tahoma"/>
            <family val="2"/>
          </rPr>
          <t>chris wilbeck:</t>
        </r>
        <r>
          <rPr>
            <sz val="9"/>
            <color indexed="81"/>
            <rFont val="Tahoma"/>
            <family val="2"/>
          </rPr>
          <t xml:space="preserve">
data also available for com lambqtr, tall waterhemp, giant ragweed</t>
        </r>
      </text>
    </comment>
    <comment ref="CQ113" authorId="0" shapeId="0" xr:uid="{00000000-0006-0000-0100-0000B1000000}">
      <text>
        <r>
          <rPr>
            <b/>
            <sz val="9"/>
            <color indexed="81"/>
            <rFont val="Tahoma"/>
            <family val="2"/>
          </rPr>
          <t>chris wilbeck:</t>
        </r>
        <r>
          <rPr>
            <sz val="9"/>
            <color indexed="81"/>
            <rFont val="Tahoma"/>
            <family val="2"/>
          </rPr>
          <t xml:space="preserve">
data also available for com lambqtr, tall waterhemp, giant ragweed</t>
        </r>
      </text>
    </comment>
    <comment ref="CA114" authorId="0" shapeId="0" xr:uid="{00000000-0006-0000-0100-0000B2000000}">
      <text>
        <r>
          <rPr>
            <b/>
            <sz val="9"/>
            <color indexed="81"/>
            <rFont val="Tahoma"/>
            <family val="2"/>
          </rPr>
          <t>chris wilbeck:</t>
        </r>
        <r>
          <rPr>
            <sz val="9"/>
            <color indexed="81"/>
            <rFont val="Tahoma"/>
            <family val="2"/>
          </rPr>
          <t xml:space="preserve">
data also available for com lambqtr, tall waterhemp, giant ragweed</t>
        </r>
      </text>
    </comment>
    <comment ref="CE114" authorId="0" shapeId="0" xr:uid="{00000000-0006-0000-0100-0000B3000000}">
      <text>
        <r>
          <rPr>
            <b/>
            <sz val="9"/>
            <color indexed="81"/>
            <rFont val="Tahoma"/>
            <family val="2"/>
          </rPr>
          <t>chris wilbeck:</t>
        </r>
        <r>
          <rPr>
            <sz val="9"/>
            <color indexed="81"/>
            <rFont val="Tahoma"/>
            <family val="2"/>
          </rPr>
          <t xml:space="preserve">
data also available for com lambqtr, tall waterhemp, giant ragweed</t>
        </r>
      </text>
    </comment>
    <comment ref="CQ114" authorId="0" shapeId="0" xr:uid="{00000000-0006-0000-0100-0000B4000000}">
      <text>
        <r>
          <rPr>
            <b/>
            <sz val="9"/>
            <color indexed="81"/>
            <rFont val="Tahoma"/>
            <family val="2"/>
          </rPr>
          <t>chris wilbeck:</t>
        </r>
        <r>
          <rPr>
            <sz val="9"/>
            <color indexed="81"/>
            <rFont val="Tahoma"/>
            <family val="2"/>
          </rPr>
          <t xml:space="preserve">
data also available for com lambqtr, tall waterhemp, giant ragweed</t>
        </r>
      </text>
    </comment>
    <comment ref="I116" authorId="0" shapeId="0" xr:uid="{00000000-0006-0000-0100-0000B5000000}">
      <text>
        <r>
          <rPr>
            <b/>
            <sz val="9"/>
            <color indexed="81"/>
            <rFont val="Tahoma"/>
            <family val="2"/>
          </rPr>
          <t>chris wilbeck:</t>
        </r>
        <r>
          <rPr>
            <sz val="9"/>
            <color indexed="81"/>
            <rFont val="Tahoma"/>
            <family val="2"/>
          </rPr>
          <t xml:space="preserve">
sethoxidim was applied at this location this year to control volunteer wheat, large crabgrass and quack grass</t>
        </r>
      </text>
    </comment>
    <comment ref="CD116" authorId="0" shapeId="0" xr:uid="{00000000-0006-0000-0100-0000B6000000}">
      <text>
        <r>
          <rPr>
            <b/>
            <sz val="9"/>
            <color indexed="81"/>
            <rFont val="Tahoma"/>
            <family val="2"/>
          </rPr>
          <t>chris wilbeck:</t>
        </r>
        <r>
          <rPr>
            <sz val="9"/>
            <color indexed="81"/>
            <rFont val="Tahoma"/>
            <family val="2"/>
          </rPr>
          <t xml:space="preserve">
comm chickweed not included in density samples (no m-2) but was include in dry weight samples (g m-2)</t>
        </r>
      </text>
    </comment>
    <comment ref="CK116" authorId="0" shapeId="0" xr:uid="{00000000-0006-0000-0100-0000B7000000}">
      <text>
        <r>
          <rPr>
            <b/>
            <sz val="9"/>
            <color indexed="81"/>
            <rFont val="Tahoma"/>
            <family val="2"/>
          </rPr>
          <t>chris wilbeck:</t>
        </r>
        <r>
          <rPr>
            <sz val="9"/>
            <color indexed="81"/>
            <rFont val="Tahoma"/>
            <family val="2"/>
          </rPr>
          <t xml:space="preserve">
comb over years and locations</t>
        </r>
      </text>
    </comment>
    <comment ref="CL116" authorId="0" shapeId="0" xr:uid="{00000000-0006-0000-0100-0000B8000000}">
      <text>
        <r>
          <rPr>
            <b/>
            <sz val="9"/>
            <color indexed="81"/>
            <rFont val="Tahoma"/>
            <family val="2"/>
          </rPr>
          <t>chris wilbeck:</t>
        </r>
        <r>
          <rPr>
            <sz val="9"/>
            <color indexed="81"/>
            <rFont val="Tahoma"/>
            <family val="2"/>
          </rPr>
          <t xml:space="preserve">
comm chickweed not included in density samples (no m-2) but was include in dry weight samples (g m-2)</t>
        </r>
      </text>
    </comment>
    <comment ref="CT116" authorId="0" shapeId="0" xr:uid="{00000000-0006-0000-0100-0000B9000000}">
      <text>
        <r>
          <rPr>
            <b/>
            <sz val="9"/>
            <color indexed="81"/>
            <rFont val="Tahoma"/>
            <family val="2"/>
          </rPr>
          <t>chris wilbeck:</t>
        </r>
        <r>
          <rPr>
            <sz val="9"/>
            <color indexed="81"/>
            <rFont val="Tahoma"/>
            <family val="2"/>
          </rPr>
          <t xml:space="preserve">
comm chickweed not included in density samples (no m-2) but was include in dry weight samples (g m-2)</t>
        </r>
      </text>
    </comment>
    <comment ref="CW116" authorId="0" shapeId="0" xr:uid="{00000000-0006-0000-0100-0000BA000000}">
      <text>
        <r>
          <rPr>
            <b/>
            <sz val="9"/>
            <color indexed="81"/>
            <rFont val="Tahoma"/>
            <family val="2"/>
          </rPr>
          <t>chris wilbeck:</t>
        </r>
        <r>
          <rPr>
            <sz val="9"/>
            <color indexed="81"/>
            <rFont val="Tahoma"/>
            <family val="2"/>
          </rPr>
          <t xml:space="preserve">
this is for both locations</t>
        </r>
      </text>
    </comment>
    <comment ref="DB116" authorId="0" shapeId="0" xr:uid="{00000000-0006-0000-0100-0000BB000000}">
      <text>
        <r>
          <rPr>
            <b/>
            <sz val="9"/>
            <color indexed="81"/>
            <rFont val="Tahoma"/>
            <family val="2"/>
          </rPr>
          <t>chris wilbeck:</t>
        </r>
        <r>
          <rPr>
            <sz val="9"/>
            <color indexed="81"/>
            <rFont val="Tahoma"/>
            <family val="2"/>
          </rPr>
          <t xml:space="preserve">
comm chickweed not included in density samples (no m-2) but was include in dry weight samples (g m-2)</t>
        </r>
      </text>
    </comment>
    <comment ref="I117" authorId="0" shapeId="0" xr:uid="{00000000-0006-0000-0100-0000BC000000}">
      <text>
        <r>
          <rPr>
            <b/>
            <sz val="9"/>
            <color indexed="81"/>
            <rFont val="Tahoma"/>
            <family val="2"/>
          </rPr>
          <t>chris wilbeck:</t>
        </r>
        <r>
          <rPr>
            <sz val="9"/>
            <color indexed="81"/>
            <rFont val="Tahoma"/>
            <family val="2"/>
          </rPr>
          <t xml:space="preserve">
sethoxidim was applied at this location this year to control volunteer wheat, large crabgrass and quack grass</t>
        </r>
      </text>
    </comment>
    <comment ref="CD117" authorId="0" shapeId="0" xr:uid="{00000000-0006-0000-0100-0000BD000000}">
      <text>
        <r>
          <rPr>
            <b/>
            <sz val="9"/>
            <color indexed="81"/>
            <rFont val="Tahoma"/>
            <family val="2"/>
          </rPr>
          <t>chris wilbeck:</t>
        </r>
        <r>
          <rPr>
            <sz val="9"/>
            <color indexed="81"/>
            <rFont val="Tahoma"/>
            <family val="2"/>
          </rPr>
          <t xml:space="preserve">
comm chickweed not included in density samples (no m-2) but was include in dry weight samples (g m-2)</t>
        </r>
      </text>
    </comment>
    <comment ref="CK117" authorId="0" shapeId="0" xr:uid="{00000000-0006-0000-0100-0000BE000000}">
      <text>
        <r>
          <rPr>
            <b/>
            <sz val="9"/>
            <color indexed="81"/>
            <rFont val="Tahoma"/>
            <family val="2"/>
          </rPr>
          <t>chris wilbeck:</t>
        </r>
        <r>
          <rPr>
            <sz val="9"/>
            <color indexed="81"/>
            <rFont val="Tahoma"/>
            <family val="2"/>
          </rPr>
          <t xml:space="preserve">
comb over years and locations</t>
        </r>
      </text>
    </comment>
    <comment ref="CL117" authorId="0" shapeId="0" xr:uid="{00000000-0006-0000-0100-0000BF000000}">
      <text>
        <r>
          <rPr>
            <b/>
            <sz val="9"/>
            <color indexed="81"/>
            <rFont val="Tahoma"/>
            <family val="2"/>
          </rPr>
          <t>chris wilbeck:</t>
        </r>
        <r>
          <rPr>
            <sz val="9"/>
            <color indexed="81"/>
            <rFont val="Tahoma"/>
            <family val="2"/>
          </rPr>
          <t xml:space="preserve">
comm chickweed not included in density samples (no m-2) but was include in dry weight samples (g m-2)</t>
        </r>
      </text>
    </comment>
    <comment ref="CT117" authorId="0" shapeId="0" xr:uid="{00000000-0006-0000-0100-0000C0000000}">
      <text>
        <r>
          <rPr>
            <b/>
            <sz val="9"/>
            <color indexed="81"/>
            <rFont val="Tahoma"/>
            <family val="2"/>
          </rPr>
          <t>chris wilbeck:</t>
        </r>
        <r>
          <rPr>
            <sz val="9"/>
            <color indexed="81"/>
            <rFont val="Tahoma"/>
            <family val="2"/>
          </rPr>
          <t xml:space="preserve">
comm chickweed not included in density samples (no m-2) but was include in dry weight samples (g m-2)</t>
        </r>
      </text>
    </comment>
    <comment ref="CW117" authorId="0" shapeId="0" xr:uid="{00000000-0006-0000-0100-0000C1000000}">
      <text>
        <r>
          <rPr>
            <b/>
            <sz val="9"/>
            <color indexed="81"/>
            <rFont val="Tahoma"/>
            <family val="2"/>
          </rPr>
          <t>chris wilbeck:</t>
        </r>
        <r>
          <rPr>
            <sz val="9"/>
            <color indexed="81"/>
            <rFont val="Tahoma"/>
            <family val="2"/>
          </rPr>
          <t xml:space="preserve">
this is for both locations</t>
        </r>
      </text>
    </comment>
    <comment ref="DB117" authorId="0" shapeId="0" xr:uid="{00000000-0006-0000-0100-0000C2000000}">
      <text>
        <r>
          <rPr>
            <b/>
            <sz val="9"/>
            <color indexed="81"/>
            <rFont val="Tahoma"/>
            <family val="2"/>
          </rPr>
          <t>chris wilbeck:</t>
        </r>
        <r>
          <rPr>
            <sz val="9"/>
            <color indexed="81"/>
            <rFont val="Tahoma"/>
            <family val="2"/>
          </rPr>
          <t xml:space="preserve">
comm chickweed not included in density samples (no m-2) but was include in dry weight samples (g m-2)</t>
        </r>
      </text>
    </comment>
    <comment ref="I118" authorId="0" shapeId="0" xr:uid="{00000000-0006-0000-0100-0000C3000000}">
      <text>
        <r>
          <rPr>
            <b/>
            <sz val="9"/>
            <color indexed="81"/>
            <rFont val="Tahoma"/>
            <family val="2"/>
          </rPr>
          <t>chris wilbeck:</t>
        </r>
        <r>
          <rPr>
            <sz val="9"/>
            <color indexed="81"/>
            <rFont val="Tahoma"/>
            <family val="2"/>
          </rPr>
          <t xml:space="preserve">
sethoxidim was applied at this location this year to control volunteer wheat, large crabgrass and quack grass</t>
        </r>
      </text>
    </comment>
    <comment ref="W118" authorId="0" shapeId="0" xr:uid="{00000000-0006-0000-0100-0000C4000000}">
      <text>
        <r>
          <rPr>
            <b/>
            <sz val="9"/>
            <color indexed="81"/>
            <rFont val="Tahoma"/>
            <family val="2"/>
          </rPr>
          <t>chris wilbeck:</t>
        </r>
        <r>
          <rPr>
            <sz val="9"/>
            <color indexed="81"/>
            <rFont val="Tahoma"/>
            <family val="2"/>
          </rPr>
          <t xml:space="preserve">
was not killed by herbicides so mowed
</t>
        </r>
      </text>
    </comment>
    <comment ref="CD118" authorId="0" shapeId="0" xr:uid="{00000000-0006-0000-0100-0000C5000000}">
      <text>
        <r>
          <rPr>
            <b/>
            <sz val="9"/>
            <color indexed="81"/>
            <rFont val="Tahoma"/>
            <family val="2"/>
          </rPr>
          <t>chris wilbeck:</t>
        </r>
        <r>
          <rPr>
            <sz val="9"/>
            <color indexed="81"/>
            <rFont val="Tahoma"/>
            <family val="2"/>
          </rPr>
          <t xml:space="preserve">
comm chickweed not included in density samples (no m-2) but was include in dry weight samples (g m-2)</t>
        </r>
      </text>
    </comment>
    <comment ref="CK118" authorId="0" shapeId="0" xr:uid="{00000000-0006-0000-0100-0000C6000000}">
      <text>
        <r>
          <rPr>
            <b/>
            <sz val="9"/>
            <color indexed="81"/>
            <rFont val="Tahoma"/>
            <family val="2"/>
          </rPr>
          <t>chris wilbeck:</t>
        </r>
        <r>
          <rPr>
            <sz val="9"/>
            <color indexed="81"/>
            <rFont val="Tahoma"/>
            <family val="2"/>
          </rPr>
          <t xml:space="preserve">
comb over years and locations</t>
        </r>
      </text>
    </comment>
    <comment ref="CL118" authorId="0" shapeId="0" xr:uid="{00000000-0006-0000-0100-0000C7000000}">
      <text>
        <r>
          <rPr>
            <b/>
            <sz val="9"/>
            <color indexed="81"/>
            <rFont val="Tahoma"/>
            <family val="2"/>
          </rPr>
          <t>chris wilbeck:</t>
        </r>
        <r>
          <rPr>
            <sz val="9"/>
            <color indexed="81"/>
            <rFont val="Tahoma"/>
            <family val="2"/>
          </rPr>
          <t xml:space="preserve">
comm chickweed not included in density samples (no m-2) but was include in dry weight samples (g m-2)</t>
        </r>
      </text>
    </comment>
    <comment ref="CT118" authorId="0" shapeId="0" xr:uid="{00000000-0006-0000-0100-0000C8000000}">
      <text>
        <r>
          <rPr>
            <b/>
            <sz val="9"/>
            <color indexed="81"/>
            <rFont val="Tahoma"/>
            <family val="2"/>
          </rPr>
          <t>chris wilbeck:</t>
        </r>
        <r>
          <rPr>
            <sz val="9"/>
            <color indexed="81"/>
            <rFont val="Tahoma"/>
            <family val="2"/>
          </rPr>
          <t xml:space="preserve">
comm chickweed not included in density samples (no m-2) but was include in dry weight samples (g m-2)</t>
        </r>
      </text>
    </comment>
    <comment ref="CW118" authorId="0" shapeId="0" xr:uid="{00000000-0006-0000-0100-0000C9000000}">
      <text>
        <r>
          <rPr>
            <b/>
            <sz val="9"/>
            <color indexed="81"/>
            <rFont val="Tahoma"/>
            <family val="2"/>
          </rPr>
          <t>chris wilbeck:</t>
        </r>
        <r>
          <rPr>
            <sz val="9"/>
            <color indexed="81"/>
            <rFont val="Tahoma"/>
            <family val="2"/>
          </rPr>
          <t xml:space="preserve">
this is for both locations</t>
        </r>
      </text>
    </comment>
    <comment ref="DB118" authorId="0" shapeId="0" xr:uid="{00000000-0006-0000-0100-0000CA000000}">
      <text>
        <r>
          <rPr>
            <b/>
            <sz val="9"/>
            <color indexed="81"/>
            <rFont val="Tahoma"/>
            <family val="2"/>
          </rPr>
          <t>chris wilbeck:</t>
        </r>
        <r>
          <rPr>
            <sz val="9"/>
            <color indexed="81"/>
            <rFont val="Tahoma"/>
            <family val="2"/>
          </rPr>
          <t xml:space="preserve">
comm chickweed not included in density samples (no m-2) but was include in dry weight samples (g m-2)</t>
        </r>
      </text>
    </comment>
    <comment ref="I119" authorId="0" shapeId="0" xr:uid="{00000000-0006-0000-0100-0000CB000000}">
      <text>
        <r>
          <rPr>
            <b/>
            <sz val="9"/>
            <color indexed="81"/>
            <rFont val="Tahoma"/>
            <family val="2"/>
          </rPr>
          <t>chris wilbeck:</t>
        </r>
        <r>
          <rPr>
            <sz val="9"/>
            <color indexed="81"/>
            <rFont val="Tahoma"/>
            <family val="2"/>
          </rPr>
          <t xml:space="preserve">
sethoxidim was applied at this location this year to control volunteer wheat, large crabgrass and quack grass</t>
        </r>
      </text>
    </comment>
    <comment ref="CD119" authorId="0" shapeId="0" xr:uid="{00000000-0006-0000-0100-0000CC000000}">
      <text>
        <r>
          <rPr>
            <b/>
            <sz val="9"/>
            <color indexed="81"/>
            <rFont val="Tahoma"/>
            <family val="2"/>
          </rPr>
          <t>chris wilbeck:</t>
        </r>
        <r>
          <rPr>
            <sz val="9"/>
            <color indexed="81"/>
            <rFont val="Tahoma"/>
            <family val="2"/>
          </rPr>
          <t xml:space="preserve">
comm chickweed not included in density samples (no m-2) but was include in dry weight samples (g m-2)</t>
        </r>
      </text>
    </comment>
    <comment ref="CK119" authorId="0" shapeId="0" xr:uid="{00000000-0006-0000-0100-0000CD000000}">
      <text>
        <r>
          <rPr>
            <b/>
            <sz val="9"/>
            <color indexed="81"/>
            <rFont val="Tahoma"/>
            <family val="2"/>
          </rPr>
          <t>chris wilbeck:</t>
        </r>
        <r>
          <rPr>
            <sz val="9"/>
            <color indexed="81"/>
            <rFont val="Tahoma"/>
            <family val="2"/>
          </rPr>
          <t xml:space="preserve">
comb over years and locations</t>
        </r>
      </text>
    </comment>
    <comment ref="CL119" authorId="0" shapeId="0" xr:uid="{00000000-0006-0000-0100-0000CE000000}">
      <text>
        <r>
          <rPr>
            <b/>
            <sz val="9"/>
            <color indexed="81"/>
            <rFont val="Tahoma"/>
            <family val="2"/>
          </rPr>
          <t>chris wilbeck:</t>
        </r>
        <r>
          <rPr>
            <sz val="9"/>
            <color indexed="81"/>
            <rFont val="Tahoma"/>
            <family val="2"/>
          </rPr>
          <t xml:space="preserve">
comm chickweed not included in density samples (no m-2) but was include in dry weight samples (g m-2)</t>
        </r>
      </text>
    </comment>
    <comment ref="CT119" authorId="0" shapeId="0" xr:uid="{00000000-0006-0000-0100-0000CF000000}">
      <text>
        <r>
          <rPr>
            <b/>
            <sz val="9"/>
            <color indexed="81"/>
            <rFont val="Tahoma"/>
            <family val="2"/>
          </rPr>
          <t>chris wilbeck:</t>
        </r>
        <r>
          <rPr>
            <sz val="9"/>
            <color indexed="81"/>
            <rFont val="Tahoma"/>
            <family val="2"/>
          </rPr>
          <t xml:space="preserve">
comm chickweed not included in density samples (no m-2) but was include in dry weight samples (g m-2)</t>
        </r>
      </text>
    </comment>
    <comment ref="CW119" authorId="0" shapeId="0" xr:uid="{00000000-0006-0000-0100-0000D0000000}">
      <text>
        <r>
          <rPr>
            <b/>
            <sz val="9"/>
            <color indexed="81"/>
            <rFont val="Tahoma"/>
            <family val="2"/>
          </rPr>
          <t>chris wilbeck:</t>
        </r>
        <r>
          <rPr>
            <sz val="9"/>
            <color indexed="81"/>
            <rFont val="Tahoma"/>
            <family val="2"/>
          </rPr>
          <t xml:space="preserve">
this is for both locations</t>
        </r>
      </text>
    </comment>
    <comment ref="DB119" authorId="0" shapeId="0" xr:uid="{00000000-0006-0000-0100-0000D1000000}">
      <text>
        <r>
          <rPr>
            <b/>
            <sz val="9"/>
            <color indexed="81"/>
            <rFont val="Tahoma"/>
            <family val="2"/>
          </rPr>
          <t>chris wilbeck:</t>
        </r>
        <r>
          <rPr>
            <sz val="9"/>
            <color indexed="81"/>
            <rFont val="Tahoma"/>
            <family val="2"/>
          </rPr>
          <t xml:space="preserve">
comm chickweed not included in density samples (no m-2) but was include in dry weight samples (g m-2)</t>
        </r>
      </text>
    </comment>
    <comment ref="I120" authorId="0" shapeId="0" xr:uid="{00000000-0006-0000-0100-0000D2000000}">
      <text>
        <r>
          <rPr>
            <b/>
            <sz val="9"/>
            <color indexed="81"/>
            <rFont val="Tahoma"/>
            <family val="2"/>
          </rPr>
          <t>chris wilbeck:</t>
        </r>
        <r>
          <rPr>
            <sz val="9"/>
            <color indexed="81"/>
            <rFont val="Tahoma"/>
            <family val="2"/>
          </rPr>
          <t xml:space="preserve">
sethoxidim was applied at this location this year to control volunteer wheat, large crabgrass and quack grass</t>
        </r>
      </text>
    </comment>
    <comment ref="CD120" authorId="0" shapeId="0" xr:uid="{00000000-0006-0000-0100-0000D3000000}">
      <text>
        <r>
          <rPr>
            <b/>
            <sz val="9"/>
            <color indexed="81"/>
            <rFont val="Tahoma"/>
            <family val="2"/>
          </rPr>
          <t>chris wilbeck:</t>
        </r>
        <r>
          <rPr>
            <sz val="9"/>
            <color indexed="81"/>
            <rFont val="Tahoma"/>
            <family val="2"/>
          </rPr>
          <t xml:space="preserve">
comm chickweed not included in density samples (no m-2) but was include in dry weight samples (g m-2)</t>
        </r>
      </text>
    </comment>
    <comment ref="CK120" authorId="0" shapeId="0" xr:uid="{00000000-0006-0000-0100-0000D4000000}">
      <text>
        <r>
          <rPr>
            <b/>
            <sz val="9"/>
            <color indexed="81"/>
            <rFont val="Tahoma"/>
            <family val="2"/>
          </rPr>
          <t>chris wilbeck:</t>
        </r>
        <r>
          <rPr>
            <sz val="9"/>
            <color indexed="81"/>
            <rFont val="Tahoma"/>
            <family val="2"/>
          </rPr>
          <t xml:space="preserve">
comb over years and locations</t>
        </r>
      </text>
    </comment>
    <comment ref="CL120" authorId="0" shapeId="0" xr:uid="{00000000-0006-0000-0100-0000D5000000}">
      <text>
        <r>
          <rPr>
            <b/>
            <sz val="9"/>
            <color indexed="81"/>
            <rFont val="Tahoma"/>
            <family val="2"/>
          </rPr>
          <t>chris wilbeck:</t>
        </r>
        <r>
          <rPr>
            <sz val="9"/>
            <color indexed="81"/>
            <rFont val="Tahoma"/>
            <family val="2"/>
          </rPr>
          <t xml:space="preserve">
comm chickweed not included in density samples (no m-2) but was include in dry weight samples (g m-2)</t>
        </r>
      </text>
    </comment>
    <comment ref="CT120" authorId="0" shapeId="0" xr:uid="{00000000-0006-0000-0100-0000D6000000}">
      <text>
        <r>
          <rPr>
            <b/>
            <sz val="9"/>
            <color indexed="81"/>
            <rFont val="Tahoma"/>
            <family val="2"/>
          </rPr>
          <t>chris wilbeck:</t>
        </r>
        <r>
          <rPr>
            <sz val="9"/>
            <color indexed="81"/>
            <rFont val="Tahoma"/>
            <family val="2"/>
          </rPr>
          <t xml:space="preserve">
comm chickweed not included in density samples (no m-2) but was include in dry weight samples (g m-2)</t>
        </r>
      </text>
    </comment>
    <comment ref="CW120" authorId="0" shapeId="0" xr:uid="{00000000-0006-0000-0100-0000D7000000}">
      <text>
        <r>
          <rPr>
            <b/>
            <sz val="9"/>
            <color indexed="81"/>
            <rFont val="Tahoma"/>
            <family val="2"/>
          </rPr>
          <t>chris wilbeck:</t>
        </r>
        <r>
          <rPr>
            <sz val="9"/>
            <color indexed="81"/>
            <rFont val="Tahoma"/>
            <family val="2"/>
          </rPr>
          <t xml:space="preserve">
this is for both locations</t>
        </r>
      </text>
    </comment>
    <comment ref="DB120" authorId="0" shapeId="0" xr:uid="{00000000-0006-0000-0100-0000D8000000}">
      <text>
        <r>
          <rPr>
            <b/>
            <sz val="9"/>
            <color indexed="81"/>
            <rFont val="Tahoma"/>
            <family val="2"/>
          </rPr>
          <t>chris wilbeck:</t>
        </r>
        <r>
          <rPr>
            <sz val="9"/>
            <color indexed="81"/>
            <rFont val="Tahoma"/>
            <family val="2"/>
          </rPr>
          <t xml:space="preserve">
comm chickweed not included in density samples (no m-2) but was include in dry weight samples (g m-2)</t>
        </r>
      </text>
    </comment>
    <comment ref="AR122" authorId="0" shapeId="0" xr:uid="{00000000-0006-0000-0100-0000D9000000}">
      <text>
        <r>
          <rPr>
            <b/>
            <sz val="9"/>
            <color indexed="81"/>
            <rFont val="Tahoma"/>
            <family val="2"/>
          </rPr>
          <t>chris wilbeck:</t>
        </r>
        <r>
          <rPr>
            <sz val="9"/>
            <color indexed="81"/>
            <rFont val="Tahoma"/>
            <family val="2"/>
          </rPr>
          <t xml:space="preserve">
sampling was delayed to in this year, 60 DAP vs planned 40 DAP due to dry soil surface conditions that slowed initial growth of weeds</t>
        </r>
      </text>
    </comment>
    <comment ref="CD122" authorId="0" shapeId="0" xr:uid="{00000000-0006-0000-0100-0000DA000000}">
      <text>
        <r>
          <rPr>
            <b/>
            <sz val="9"/>
            <color indexed="81"/>
            <rFont val="Tahoma"/>
            <family val="2"/>
          </rPr>
          <t>chris wilbeck:</t>
        </r>
        <r>
          <rPr>
            <sz val="9"/>
            <color indexed="81"/>
            <rFont val="Tahoma"/>
            <family val="2"/>
          </rPr>
          <t xml:space="preserve">
comm chickweed not included in density samples (no m-2) but was include in dry weight samples (g m-2)</t>
        </r>
      </text>
    </comment>
    <comment ref="CK122" authorId="0" shapeId="0" xr:uid="{00000000-0006-0000-0100-0000DB000000}">
      <text>
        <r>
          <rPr>
            <b/>
            <sz val="9"/>
            <color indexed="81"/>
            <rFont val="Tahoma"/>
            <family val="2"/>
          </rPr>
          <t>chris wilbeck:</t>
        </r>
        <r>
          <rPr>
            <sz val="9"/>
            <color indexed="81"/>
            <rFont val="Tahoma"/>
            <family val="2"/>
          </rPr>
          <t xml:space="preserve">
comb over years and locations</t>
        </r>
      </text>
    </comment>
    <comment ref="CL122" authorId="0" shapeId="0" xr:uid="{00000000-0006-0000-0100-0000DC000000}">
      <text>
        <r>
          <rPr>
            <b/>
            <sz val="9"/>
            <color indexed="81"/>
            <rFont val="Tahoma"/>
            <family val="2"/>
          </rPr>
          <t>chris wilbeck:</t>
        </r>
        <r>
          <rPr>
            <sz val="9"/>
            <color indexed="81"/>
            <rFont val="Tahoma"/>
            <family val="2"/>
          </rPr>
          <t xml:space="preserve">
comm chickweed not included in density samples (no m-2) but was include in dry weight samples (g m-2)</t>
        </r>
      </text>
    </comment>
    <comment ref="CT122" authorId="0" shapeId="0" xr:uid="{00000000-0006-0000-0100-0000DD000000}">
      <text>
        <r>
          <rPr>
            <b/>
            <sz val="9"/>
            <color indexed="81"/>
            <rFont val="Tahoma"/>
            <family val="2"/>
          </rPr>
          <t>chris wilbeck:</t>
        </r>
        <r>
          <rPr>
            <sz val="9"/>
            <color indexed="81"/>
            <rFont val="Tahoma"/>
            <family val="2"/>
          </rPr>
          <t xml:space="preserve">
comm chickweed not included in density samples (no m-2) but was include in dry weight samples (g m-2)</t>
        </r>
      </text>
    </comment>
    <comment ref="CW122" authorId="0" shapeId="0" xr:uid="{00000000-0006-0000-0100-0000DE000000}">
      <text>
        <r>
          <rPr>
            <b/>
            <sz val="9"/>
            <color indexed="81"/>
            <rFont val="Tahoma"/>
            <family val="2"/>
          </rPr>
          <t>chris wilbeck:</t>
        </r>
        <r>
          <rPr>
            <sz val="9"/>
            <color indexed="81"/>
            <rFont val="Tahoma"/>
            <family val="2"/>
          </rPr>
          <t xml:space="preserve">
this is for both locations</t>
        </r>
      </text>
    </comment>
    <comment ref="DB122" authorId="0" shapeId="0" xr:uid="{00000000-0006-0000-0100-0000DF000000}">
      <text>
        <r>
          <rPr>
            <b/>
            <sz val="9"/>
            <color indexed="81"/>
            <rFont val="Tahoma"/>
            <family val="2"/>
          </rPr>
          <t>chris wilbeck:</t>
        </r>
        <r>
          <rPr>
            <sz val="9"/>
            <color indexed="81"/>
            <rFont val="Tahoma"/>
            <family val="2"/>
          </rPr>
          <t xml:space="preserve">
comm chickweed not included in density samples (no m-2) but was include in dry weight samples (g m-2)</t>
        </r>
      </text>
    </comment>
    <comment ref="AR123" authorId="0" shapeId="0" xr:uid="{00000000-0006-0000-0100-0000E0000000}">
      <text>
        <r>
          <rPr>
            <b/>
            <sz val="9"/>
            <color indexed="81"/>
            <rFont val="Tahoma"/>
            <family val="2"/>
          </rPr>
          <t>chris wilbeck:</t>
        </r>
        <r>
          <rPr>
            <sz val="9"/>
            <color indexed="81"/>
            <rFont val="Tahoma"/>
            <family val="2"/>
          </rPr>
          <t xml:space="preserve">
sampling was delayed to in this year, 60 DAP vs planned 40 DAP due to dry soil surface conditions that slowed initial growth of weeds</t>
        </r>
      </text>
    </comment>
    <comment ref="CD123" authorId="0" shapeId="0" xr:uid="{00000000-0006-0000-0100-0000E1000000}">
      <text>
        <r>
          <rPr>
            <b/>
            <sz val="9"/>
            <color indexed="81"/>
            <rFont val="Tahoma"/>
            <family val="2"/>
          </rPr>
          <t>chris wilbeck:</t>
        </r>
        <r>
          <rPr>
            <sz val="9"/>
            <color indexed="81"/>
            <rFont val="Tahoma"/>
            <family val="2"/>
          </rPr>
          <t xml:space="preserve">
comm chickweed not included in density samples (no m-2) but was include in dry weight samples (g m-2)</t>
        </r>
      </text>
    </comment>
    <comment ref="CK123" authorId="0" shapeId="0" xr:uid="{00000000-0006-0000-0100-0000E2000000}">
      <text>
        <r>
          <rPr>
            <b/>
            <sz val="9"/>
            <color indexed="81"/>
            <rFont val="Tahoma"/>
            <family val="2"/>
          </rPr>
          <t>chris wilbeck:</t>
        </r>
        <r>
          <rPr>
            <sz val="9"/>
            <color indexed="81"/>
            <rFont val="Tahoma"/>
            <family val="2"/>
          </rPr>
          <t xml:space="preserve">
comb over years and locations</t>
        </r>
      </text>
    </comment>
    <comment ref="CL123" authorId="0" shapeId="0" xr:uid="{00000000-0006-0000-0100-0000E3000000}">
      <text>
        <r>
          <rPr>
            <b/>
            <sz val="9"/>
            <color indexed="81"/>
            <rFont val="Tahoma"/>
            <family val="2"/>
          </rPr>
          <t>chris wilbeck:</t>
        </r>
        <r>
          <rPr>
            <sz val="9"/>
            <color indexed="81"/>
            <rFont val="Tahoma"/>
            <family val="2"/>
          </rPr>
          <t xml:space="preserve">
comm chickweed not included in density samples (no m-2) but was include in dry weight samples (g m-2)</t>
        </r>
      </text>
    </comment>
    <comment ref="CT123" authorId="0" shapeId="0" xr:uid="{00000000-0006-0000-0100-0000E4000000}">
      <text>
        <r>
          <rPr>
            <b/>
            <sz val="9"/>
            <color indexed="81"/>
            <rFont val="Tahoma"/>
            <family val="2"/>
          </rPr>
          <t>chris wilbeck:</t>
        </r>
        <r>
          <rPr>
            <sz val="9"/>
            <color indexed="81"/>
            <rFont val="Tahoma"/>
            <family val="2"/>
          </rPr>
          <t xml:space="preserve">
comm chickweed not included in density samples (no m-2) but was include in dry weight samples (g m-2)</t>
        </r>
      </text>
    </comment>
    <comment ref="CW123" authorId="0" shapeId="0" xr:uid="{00000000-0006-0000-0100-0000E5000000}">
      <text>
        <r>
          <rPr>
            <b/>
            <sz val="9"/>
            <color indexed="81"/>
            <rFont val="Tahoma"/>
            <family val="2"/>
          </rPr>
          <t>chris wilbeck:</t>
        </r>
        <r>
          <rPr>
            <sz val="9"/>
            <color indexed="81"/>
            <rFont val="Tahoma"/>
            <family val="2"/>
          </rPr>
          <t xml:space="preserve">
this is for both locations</t>
        </r>
      </text>
    </comment>
    <comment ref="DB123" authorId="0" shapeId="0" xr:uid="{00000000-0006-0000-0100-0000E6000000}">
      <text>
        <r>
          <rPr>
            <b/>
            <sz val="9"/>
            <color indexed="81"/>
            <rFont val="Tahoma"/>
            <family val="2"/>
          </rPr>
          <t>chris wilbeck:</t>
        </r>
        <r>
          <rPr>
            <sz val="9"/>
            <color indexed="81"/>
            <rFont val="Tahoma"/>
            <family val="2"/>
          </rPr>
          <t xml:space="preserve">
comm chickweed not included in density samples (no m-2) but was include in dry weight samples (g m-2)</t>
        </r>
      </text>
    </comment>
    <comment ref="AR124" authorId="0" shapeId="0" xr:uid="{00000000-0006-0000-0100-0000E7000000}">
      <text>
        <r>
          <rPr>
            <b/>
            <sz val="9"/>
            <color indexed="81"/>
            <rFont val="Tahoma"/>
            <family val="2"/>
          </rPr>
          <t>chris wilbeck:</t>
        </r>
        <r>
          <rPr>
            <sz val="9"/>
            <color indexed="81"/>
            <rFont val="Tahoma"/>
            <family val="2"/>
          </rPr>
          <t xml:space="preserve">
sampling was delayed to in this year, 60 DAP vs planned 40 DAP due to dry soil surface conditions that slowed initial growth of weeds</t>
        </r>
      </text>
    </comment>
    <comment ref="CD124" authorId="0" shapeId="0" xr:uid="{00000000-0006-0000-0100-0000E8000000}">
      <text>
        <r>
          <rPr>
            <b/>
            <sz val="9"/>
            <color indexed="81"/>
            <rFont val="Tahoma"/>
            <family val="2"/>
          </rPr>
          <t>chris wilbeck:</t>
        </r>
        <r>
          <rPr>
            <sz val="9"/>
            <color indexed="81"/>
            <rFont val="Tahoma"/>
            <family val="2"/>
          </rPr>
          <t xml:space="preserve">
comm chickweed not included in density samples (no m-2) but was include in dry weight samples (g m-2)</t>
        </r>
      </text>
    </comment>
    <comment ref="CK124" authorId="0" shapeId="0" xr:uid="{00000000-0006-0000-0100-0000E9000000}">
      <text>
        <r>
          <rPr>
            <b/>
            <sz val="9"/>
            <color indexed="81"/>
            <rFont val="Tahoma"/>
            <family val="2"/>
          </rPr>
          <t>chris wilbeck:</t>
        </r>
        <r>
          <rPr>
            <sz val="9"/>
            <color indexed="81"/>
            <rFont val="Tahoma"/>
            <family val="2"/>
          </rPr>
          <t xml:space="preserve">
comb over years and locations</t>
        </r>
      </text>
    </comment>
    <comment ref="CL124" authorId="0" shapeId="0" xr:uid="{00000000-0006-0000-0100-0000EA000000}">
      <text>
        <r>
          <rPr>
            <b/>
            <sz val="9"/>
            <color indexed="81"/>
            <rFont val="Tahoma"/>
            <family val="2"/>
          </rPr>
          <t>chris wilbeck:</t>
        </r>
        <r>
          <rPr>
            <sz val="9"/>
            <color indexed="81"/>
            <rFont val="Tahoma"/>
            <family val="2"/>
          </rPr>
          <t xml:space="preserve">
comm chickweed not included in density samples (no m-2) but was include in dry weight samples (g m-2)</t>
        </r>
      </text>
    </comment>
    <comment ref="CT124" authorId="0" shapeId="0" xr:uid="{00000000-0006-0000-0100-0000EB000000}">
      <text>
        <r>
          <rPr>
            <b/>
            <sz val="9"/>
            <color indexed="81"/>
            <rFont val="Tahoma"/>
            <family val="2"/>
          </rPr>
          <t>chris wilbeck:</t>
        </r>
        <r>
          <rPr>
            <sz val="9"/>
            <color indexed="81"/>
            <rFont val="Tahoma"/>
            <family val="2"/>
          </rPr>
          <t xml:space="preserve">
comm chickweed not included in density samples (no m-2) but was include in dry weight samples (g m-2)</t>
        </r>
      </text>
    </comment>
    <comment ref="CW124" authorId="0" shapeId="0" xr:uid="{00000000-0006-0000-0100-0000EC000000}">
      <text>
        <r>
          <rPr>
            <b/>
            <sz val="9"/>
            <color indexed="81"/>
            <rFont val="Tahoma"/>
            <family val="2"/>
          </rPr>
          <t>chris wilbeck:</t>
        </r>
        <r>
          <rPr>
            <sz val="9"/>
            <color indexed="81"/>
            <rFont val="Tahoma"/>
            <family val="2"/>
          </rPr>
          <t xml:space="preserve">
this is for both locations</t>
        </r>
      </text>
    </comment>
    <comment ref="DB124" authorId="0" shapeId="0" xr:uid="{00000000-0006-0000-0100-0000ED000000}">
      <text>
        <r>
          <rPr>
            <b/>
            <sz val="9"/>
            <color indexed="81"/>
            <rFont val="Tahoma"/>
            <family val="2"/>
          </rPr>
          <t>chris wilbeck:</t>
        </r>
        <r>
          <rPr>
            <sz val="9"/>
            <color indexed="81"/>
            <rFont val="Tahoma"/>
            <family val="2"/>
          </rPr>
          <t xml:space="preserve">
comm chickweed not included in density samples (no m-2) but was include in dry weight samples (g m-2)</t>
        </r>
      </text>
    </comment>
    <comment ref="L125" authorId="0" shapeId="0" xr:uid="{00000000-0006-0000-0100-0000EE000000}">
      <text>
        <r>
          <rPr>
            <b/>
            <sz val="9"/>
            <color indexed="81"/>
            <rFont val="Tahoma"/>
            <family val="2"/>
          </rPr>
          <t>chris wilbeck:</t>
        </r>
        <r>
          <rPr>
            <sz val="9"/>
            <color indexed="81"/>
            <rFont val="Tahoma"/>
            <family val="2"/>
          </rPr>
          <t xml:space="preserve">
did not establish
</t>
        </r>
      </text>
    </comment>
    <comment ref="AR125" authorId="0" shapeId="0" xr:uid="{00000000-0006-0000-0100-0000EF000000}">
      <text>
        <r>
          <rPr>
            <b/>
            <sz val="9"/>
            <color indexed="81"/>
            <rFont val="Tahoma"/>
            <family val="2"/>
          </rPr>
          <t>chris wilbeck:</t>
        </r>
        <r>
          <rPr>
            <sz val="9"/>
            <color indexed="81"/>
            <rFont val="Tahoma"/>
            <family val="2"/>
          </rPr>
          <t xml:space="preserve">
sampling was delayed to in this year, 60 DAP vs planned 40 DAP due to dry soil surface conditions that slowed initial growth of weeds</t>
        </r>
      </text>
    </comment>
    <comment ref="CC125" authorId="0" shapeId="0" xr:uid="{00000000-0006-0000-0100-0000F0000000}">
      <text>
        <r>
          <rPr>
            <b/>
            <sz val="9"/>
            <color indexed="81"/>
            <rFont val="Tahoma"/>
            <family val="2"/>
          </rPr>
          <t>chris wilbeck:</t>
        </r>
        <r>
          <rPr>
            <sz val="9"/>
            <color indexed="81"/>
            <rFont val="Tahoma"/>
            <family val="2"/>
          </rPr>
          <t xml:space="preserve">
cc did not establish
</t>
        </r>
      </text>
    </comment>
    <comment ref="CD125" authorId="0" shapeId="0" xr:uid="{00000000-0006-0000-0100-0000F1000000}">
      <text>
        <r>
          <rPr>
            <b/>
            <sz val="9"/>
            <color indexed="81"/>
            <rFont val="Tahoma"/>
            <family val="2"/>
          </rPr>
          <t>chris wilbeck:</t>
        </r>
        <r>
          <rPr>
            <sz val="9"/>
            <color indexed="81"/>
            <rFont val="Tahoma"/>
            <family val="2"/>
          </rPr>
          <t xml:space="preserve">
comm chickweed not included in density samples (no m-2) but was include in dry weight samples (g m-2)</t>
        </r>
      </text>
    </comment>
    <comment ref="CG125" authorId="0" shapeId="0" xr:uid="{00000000-0006-0000-0100-0000F2000000}">
      <text>
        <r>
          <rPr>
            <b/>
            <sz val="9"/>
            <color indexed="81"/>
            <rFont val="Tahoma"/>
            <family val="2"/>
          </rPr>
          <t>chris wilbeck:</t>
        </r>
        <r>
          <rPr>
            <sz val="9"/>
            <color indexed="81"/>
            <rFont val="Tahoma"/>
            <family val="2"/>
          </rPr>
          <t xml:space="preserve">
cc did not establish
</t>
        </r>
      </text>
    </comment>
    <comment ref="CK125" authorId="0" shapeId="0" xr:uid="{00000000-0006-0000-0100-0000F3000000}">
      <text>
        <r>
          <rPr>
            <b/>
            <sz val="9"/>
            <color indexed="81"/>
            <rFont val="Tahoma"/>
            <family val="2"/>
          </rPr>
          <t>chris wilbeck:</t>
        </r>
        <r>
          <rPr>
            <sz val="9"/>
            <color indexed="81"/>
            <rFont val="Tahoma"/>
            <family val="2"/>
          </rPr>
          <t xml:space="preserve">
comb over years and locations</t>
        </r>
      </text>
    </comment>
    <comment ref="CL125" authorId="0" shapeId="0" xr:uid="{00000000-0006-0000-0100-0000F4000000}">
      <text>
        <r>
          <rPr>
            <b/>
            <sz val="9"/>
            <color indexed="81"/>
            <rFont val="Tahoma"/>
            <family val="2"/>
          </rPr>
          <t>chris wilbeck:</t>
        </r>
        <r>
          <rPr>
            <sz val="9"/>
            <color indexed="81"/>
            <rFont val="Tahoma"/>
            <family val="2"/>
          </rPr>
          <t xml:space="preserve">
comm chickweed not included in density samples (no m-2) but was include in dry weight samples (g m-2)</t>
        </r>
      </text>
    </comment>
    <comment ref="CO125" authorId="0" shapeId="0" xr:uid="{00000000-0006-0000-0100-0000F5000000}">
      <text>
        <r>
          <rPr>
            <b/>
            <sz val="9"/>
            <color indexed="81"/>
            <rFont val="Tahoma"/>
            <family val="2"/>
          </rPr>
          <t>chris wilbeck:</t>
        </r>
        <r>
          <rPr>
            <sz val="9"/>
            <color indexed="81"/>
            <rFont val="Tahoma"/>
            <family val="2"/>
          </rPr>
          <t xml:space="preserve">
cc did not establish
</t>
        </r>
      </text>
    </comment>
    <comment ref="CS125" authorId="0" shapeId="0" xr:uid="{00000000-0006-0000-0100-0000F6000000}">
      <text>
        <r>
          <rPr>
            <b/>
            <sz val="9"/>
            <color indexed="81"/>
            <rFont val="Tahoma"/>
            <family val="2"/>
          </rPr>
          <t>chris wilbeck:</t>
        </r>
        <r>
          <rPr>
            <sz val="9"/>
            <color indexed="81"/>
            <rFont val="Tahoma"/>
            <family val="2"/>
          </rPr>
          <t xml:space="preserve">
cc did not establish
</t>
        </r>
      </text>
    </comment>
    <comment ref="CT125" authorId="0" shapeId="0" xr:uid="{00000000-0006-0000-0100-0000F7000000}">
      <text>
        <r>
          <rPr>
            <b/>
            <sz val="9"/>
            <color indexed="81"/>
            <rFont val="Tahoma"/>
            <family val="2"/>
          </rPr>
          <t>chris wilbeck:</t>
        </r>
        <r>
          <rPr>
            <sz val="9"/>
            <color indexed="81"/>
            <rFont val="Tahoma"/>
            <family val="2"/>
          </rPr>
          <t xml:space="preserve">
comm chickweed not included in density samples (no m-2) but was include in dry weight samples (g m-2)</t>
        </r>
      </text>
    </comment>
    <comment ref="CW125" authorId="0" shapeId="0" xr:uid="{00000000-0006-0000-0100-0000F8000000}">
      <text>
        <r>
          <rPr>
            <b/>
            <sz val="9"/>
            <color indexed="81"/>
            <rFont val="Tahoma"/>
            <family val="2"/>
          </rPr>
          <t>chris wilbeck:</t>
        </r>
        <r>
          <rPr>
            <sz val="9"/>
            <color indexed="81"/>
            <rFont val="Tahoma"/>
            <family val="2"/>
          </rPr>
          <t xml:space="preserve">
this is for both locations</t>
        </r>
      </text>
    </comment>
    <comment ref="DA125" authorId="0" shapeId="0" xr:uid="{00000000-0006-0000-0100-0000F9000000}">
      <text>
        <r>
          <rPr>
            <b/>
            <sz val="9"/>
            <color indexed="81"/>
            <rFont val="Tahoma"/>
            <family val="2"/>
          </rPr>
          <t>chris wilbeck:</t>
        </r>
        <r>
          <rPr>
            <sz val="9"/>
            <color indexed="81"/>
            <rFont val="Tahoma"/>
            <family val="2"/>
          </rPr>
          <t xml:space="preserve">
cc did not establish
</t>
        </r>
      </text>
    </comment>
    <comment ref="DB125" authorId="0" shapeId="0" xr:uid="{00000000-0006-0000-0100-0000FA000000}">
      <text>
        <r>
          <rPr>
            <b/>
            <sz val="9"/>
            <color indexed="81"/>
            <rFont val="Tahoma"/>
            <family val="2"/>
          </rPr>
          <t>chris wilbeck:</t>
        </r>
        <r>
          <rPr>
            <sz val="9"/>
            <color indexed="81"/>
            <rFont val="Tahoma"/>
            <family val="2"/>
          </rPr>
          <t xml:space="preserve">
comm chickweed not included in density samples (no m-2) but was include in dry weight samples (g m-2)</t>
        </r>
      </text>
    </comment>
    <comment ref="DE125" authorId="0" shapeId="0" xr:uid="{00000000-0006-0000-0100-0000FB000000}">
      <text>
        <r>
          <rPr>
            <b/>
            <sz val="9"/>
            <color indexed="81"/>
            <rFont val="Tahoma"/>
            <family val="2"/>
          </rPr>
          <t>chris wilbeck:</t>
        </r>
        <r>
          <rPr>
            <sz val="9"/>
            <color indexed="81"/>
            <rFont val="Tahoma"/>
            <family val="2"/>
          </rPr>
          <t xml:space="preserve">
cc did not establish
</t>
        </r>
      </text>
    </comment>
    <comment ref="AR126" authorId="0" shapeId="0" xr:uid="{00000000-0006-0000-0100-0000FC000000}">
      <text>
        <r>
          <rPr>
            <b/>
            <sz val="9"/>
            <color indexed="81"/>
            <rFont val="Tahoma"/>
            <family val="2"/>
          </rPr>
          <t>chris wilbeck:</t>
        </r>
        <r>
          <rPr>
            <sz val="9"/>
            <color indexed="81"/>
            <rFont val="Tahoma"/>
            <family val="2"/>
          </rPr>
          <t xml:space="preserve">
sampling was delayed to in this year, 60 DAP vs planned 40 DAP due to dry soil surface conditions that slowed initial growth of weeds</t>
        </r>
      </text>
    </comment>
    <comment ref="CD126" authorId="0" shapeId="0" xr:uid="{00000000-0006-0000-0100-0000FD000000}">
      <text>
        <r>
          <rPr>
            <b/>
            <sz val="9"/>
            <color indexed="81"/>
            <rFont val="Tahoma"/>
            <family val="2"/>
          </rPr>
          <t>chris wilbeck:</t>
        </r>
        <r>
          <rPr>
            <sz val="9"/>
            <color indexed="81"/>
            <rFont val="Tahoma"/>
            <family val="2"/>
          </rPr>
          <t xml:space="preserve">
comm chickweed not included in density samples (no m-2) but was include in dry weight samples (g m-2)</t>
        </r>
      </text>
    </comment>
    <comment ref="CK126" authorId="0" shapeId="0" xr:uid="{00000000-0006-0000-0100-0000FE000000}">
      <text>
        <r>
          <rPr>
            <b/>
            <sz val="9"/>
            <color indexed="81"/>
            <rFont val="Tahoma"/>
            <family val="2"/>
          </rPr>
          <t>chris wilbeck:</t>
        </r>
        <r>
          <rPr>
            <sz val="9"/>
            <color indexed="81"/>
            <rFont val="Tahoma"/>
            <family val="2"/>
          </rPr>
          <t xml:space="preserve">
comb over years and locations</t>
        </r>
      </text>
    </comment>
    <comment ref="CL126" authorId="0" shapeId="0" xr:uid="{00000000-0006-0000-0100-0000FF000000}">
      <text>
        <r>
          <rPr>
            <b/>
            <sz val="9"/>
            <color indexed="81"/>
            <rFont val="Tahoma"/>
            <family val="2"/>
          </rPr>
          <t>chris wilbeck:</t>
        </r>
        <r>
          <rPr>
            <sz val="9"/>
            <color indexed="81"/>
            <rFont val="Tahoma"/>
            <family val="2"/>
          </rPr>
          <t xml:space="preserve">
comm chickweed not included in density samples (no m-2) but was include in dry weight samples (g m-2)</t>
        </r>
      </text>
    </comment>
    <comment ref="CT126" authorId="0" shapeId="0" xr:uid="{00000000-0006-0000-0100-000000010000}">
      <text>
        <r>
          <rPr>
            <b/>
            <sz val="9"/>
            <color indexed="81"/>
            <rFont val="Tahoma"/>
            <family val="2"/>
          </rPr>
          <t>chris wilbeck:</t>
        </r>
        <r>
          <rPr>
            <sz val="9"/>
            <color indexed="81"/>
            <rFont val="Tahoma"/>
            <family val="2"/>
          </rPr>
          <t xml:space="preserve">
comm chickweed not included in density samples (no m-2) but was include in dry weight samples (g m-2)</t>
        </r>
      </text>
    </comment>
    <comment ref="CW126" authorId="0" shapeId="0" xr:uid="{00000000-0006-0000-0100-000001010000}">
      <text>
        <r>
          <rPr>
            <b/>
            <sz val="9"/>
            <color indexed="81"/>
            <rFont val="Tahoma"/>
            <family val="2"/>
          </rPr>
          <t>chris wilbeck:</t>
        </r>
        <r>
          <rPr>
            <sz val="9"/>
            <color indexed="81"/>
            <rFont val="Tahoma"/>
            <family val="2"/>
          </rPr>
          <t xml:space="preserve">
this is for both locations</t>
        </r>
      </text>
    </comment>
    <comment ref="DB126" authorId="0" shapeId="0" xr:uid="{00000000-0006-0000-0100-000002010000}">
      <text>
        <r>
          <rPr>
            <b/>
            <sz val="9"/>
            <color indexed="81"/>
            <rFont val="Tahoma"/>
            <family val="2"/>
          </rPr>
          <t>chris wilbeck:</t>
        </r>
        <r>
          <rPr>
            <sz val="9"/>
            <color indexed="81"/>
            <rFont val="Tahoma"/>
            <family val="2"/>
          </rPr>
          <t xml:space="preserve">
comm chickweed not included in density samples (no m-2) but was include in dry weight samples (g m-2)</t>
        </r>
      </text>
    </comment>
    <comment ref="CD128" authorId="0" shapeId="0" xr:uid="{00000000-0006-0000-0100-000003010000}">
      <text>
        <r>
          <rPr>
            <b/>
            <sz val="9"/>
            <color indexed="81"/>
            <rFont val="Tahoma"/>
            <family val="2"/>
          </rPr>
          <t>chris wilbeck:</t>
        </r>
        <r>
          <rPr>
            <sz val="9"/>
            <color indexed="81"/>
            <rFont val="Tahoma"/>
            <family val="2"/>
          </rPr>
          <t xml:space="preserve">
comm chickweed not included in density samples (no m-2) but was include in dry weight samples (g m-2)</t>
        </r>
      </text>
    </comment>
    <comment ref="CK128" authorId="0" shapeId="0" xr:uid="{00000000-0006-0000-0100-000004010000}">
      <text>
        <r>
          <rPr>
            <b/>
            <sz val="9"/>
            <color indexed="81"/>
            <rFont val="Tahoma"/>
            <family val="2"/>
          </rPr>
          <t>chris wilbeck:</t>
        </r>
        <r>
          <rPr>
            <sz val="9"/>
            <color indexed="81"/>
            <rFont val="Tahoma"/>
            <family val="2"/>
          </rPr>
          <t xml:space="preserve">
comb over years and locations</t>
        </r>
      </text>
    </comment>
    <comment ref="CL128" authorId="0" shapeId="0" xr:uid="{00000000-0006-0000-0100-000005010000}">
      <text>
        <r>
          <rPr>
            <b/>
            <sz val="9"/>
            <color indexed="81"/>
            <rFont val="Tahoma"/>
            <family val="2"/>
          </rPr>
          <t>chris wilbeck:</t>
        </r>
        <r>
          <rPr>
            <sz val="9"/>
            <color indexed="81"/>
            <rFont val="Tahoma"/>
            <family val="2"/>
          </rPr>
          <t xml:space="preserve">
comm chickweed not included in density samples (no m-2) but was include in dry weight samples (g m-2)</t>
        </r>
      </text>
    </comment>
    <comment ref="CT128" authorId="0" shapeId="0" xr:uid="{00000000-0006-0000-0100-000006010000}">
      <text>
        <r>
          <rPr>
            <b/>
            <sz val="9"/>
            <color indexed="81"/>
            <rFont val="Tahoma"/>
            <family val="2"/>
          </rPr>
          <t>chris wilbeck:</t>
        </r>
        <r>
          <rPr>
            <sz val="9"/>
            <color indexed="81"/>
            <rFont val="Tahoma"/>
            <family val="2"/>
          </rPr>
          <t xml:space="preserve">
comm chickweed not included in density samples (no m-2) but was include in dry weight samples (g m-2)</t>
        </r>
      </text>
    </comment>
    <comment ref="CW128" authorId="0" shapeId="0" xr:uid="{00000000-0006-0000-0100-000007010000}">
      <text>
        <r>
          <rPr>
            <b/>
            <sz val="9"/>
            <color indexed="81"/>
            <rFont val="Tahoma"/>
            <family val="2"/>
          </rPr>
          <t>chris wilbeck:</t>
        </r>
        <r>
          <rPr>
            <sz val="9"/>
            <color indexed="81"/>
            <rFont val="Tahoma"/>
            <family val="2"/>
          </rPr>
          <t xml:space="preserve">
this is for both locations</t>
        </r>
      </text>
    </comment>
    <comment ref="DB128" authorId="0" shapeId="0" xr:uid="{00000000-0006-0000-0100-000008010000}">
      <text>
        <r>
          <rPr>
            <b/>
            <sz val="9"/>
            <color indexed="81"/>
            <rFont val="Tahoma"/>
            <family val="2"/>
          </rPr>
          <t>chris wilbeck:</t>
        </r>
        <r>
          <rPr>
            <sz val="9"/>
            <color indexed="81"/>
            <rFont val="Tahoma"/>
            <family val="2"/>
          </rPr>
          <t xml:space="preserve">
comm chickweed not included in density samples (no m-2) but was include in dry weight samples (g m-2)</t>
        </r>
      </text>
    </comment>
    <comment ref="CD129" authorId="0" shapeId="0" xr:uid="{00000000-0006-0000-0100-000009010000}">
      <text>
        <r>
          <rPr>
            <b/>
            <sz val="9"/>
            <color indexed="81"/>
            <rFont val="Tahoma"/>
            <family val="2"/>
          </rPr>
          <t>chris wilbeck:</t>
        </r>
        <r>
          <rPr>
            <sz val="9"/>
            <color indexed="81"/>
            <rFont val="Tahoma"/>
            <family val="2"/>
          </rPr>
          <t xml:space="preserve">
comm chickweed not included in density samples (no m-2) but was include in dry weight samples (g m-2)</t>
        </r>
      </text>
    </comment>
    <comment ref="CK129" authorId="0" shapeId="0" xr:uid="{00000000-0006-0000-0100-00000A010000}">
      <text>
        <r>
          <rPr>
            <b/>
            <sz val="9"/>
            <color indexed="81"/>
            <rFont val="Tahoma"/>
            <family val="2"/>
          </rPr>
          <t>chris wilbeck:</t>
        </r>
        <r>
          <rPr>
            <sz val="9"/>
            <color indexed="81"/>
            <rFont val="Tahoma"/>
            <family val="2"/>
          </rPr>
          <t xml:space="preserve">
comb over years and locations</t>
        </r>
      </text>
    </comment>
    <comment ref="CL129" authorId="0" shapeId="0" xr:uid="{00000000-0006-0000-0100-00000B010000}">
      <text>
        <r>
          <rPr>
            <b/>
            <sz val="9"/>
            <color indexed="81"/>
            <rFont val="Tahoma"/>
            <family val="2"/>
          </rPr>
          <t>chris wilbeck:</t>
        </r>
        <r>
          <rPr>
            <sz val="9"/>
            <color indexed="81"/>
            <rFont val="Tahoma"/>
            <family val="2"/>
          </rPr>
          <t xml:space="preserve">
comm chickweed not included in density samples (no m-2) but was include in dry weight samples (g m-2)</t>
        </r>
      </text>
    </comment>
    <comment ref="CT129" authorId="0" shapeId="0" xr:uid="{00000000-0006-0000-0100-00000C010000}">
      <text>
        <r>
          <rPr>
            <b/>
            <sz val="9"/>
            <color indexed="81"/>
            <rFont val="Tahoma"/>
            <family val="2"/>
          </rPr>
          <t>chris wilbeck:</t>
        </r>
        <r>
          <rPr>
            <sz val="9"/>
            <color indexed="81"/>
            <rFont val="Tahoma"/>
            <family val="2"/>
          </rPr>
          <t xml:space="preserve">
comm chickweed not included in density samples (no m-2) but was include in dry weight samples (g m-2)</t>
        </r>
      </text>
    </comment>
    <comment ref="CW129" authorId="0" shapeId="0" xr:uid="{00000000-0006-0000-0100-00000D010000}">
      <text>
        <r>
          <rPr>
            <b/>
            <sz val="9"/>
            <color indexed="81"/>
            <rFont val="Tahoma"/>
            <family val="2"/>
          </rPr>
          <t>chris wilbeck:</t>
        </r>
        <r>
          <rPr>
            <sz val="9"/>
            <color indexed="81"/>
            <rFont val="Tahoma"/>
            <family val="2"/>
          </rPr>
          <t xml:space="preserve">
this is for both locations</t>
        </r>
      </text>
    </comment>
    <comment ref="DB129" authorId="0" shapeId="0" xr:uid="{00000000-0006-0000-0100-00000E010000}">
      <text>
        <r>
          <rPr>
            <b/>
            <sz val="9"/>
            <color indexed="81"/>
            <rFont val="Tahoma"/>
            <family val="2"/>
          </rPr>
          <t>chris wilbeck:</t>
        </r>
        <r>
          <rPr>
            <sz val="9"/>
            <color indexed="81"/>
            <rFont val="Tahoma"/>
            <family val="2"/>
          </rPr>
          <t xml:space="preserve">
comm chickweed not included in density samples (no m-2) but was include in dry weight samples (g m-2)</t>
        </r>
      </text>
    </comment>
    <comment ref="W130" authorId="0" shapeId="0" xr:uid="{00000000-0006-0000-0100-00000F010000}">
      <text>
        <r>
          <rPr>
            <b/>
            <sz val="9"/>
            <color indexed="81"/>
            <rFont val="Tahoma"/>
            <family val="2"/>
          </rPr>
          <t>chris wilbeck:</t>
        </r>
        <r>
          <rPr>
            <sz val="9"/>
            <color indexed="81"/>
            <rFont val="Tahoma"/>
            <family val="2"/>
          </rPr>
          <t xml:space="preserve">
was not killed by herbicides so mowed
</t>
        </r>
      </text>
    </comment>
    <comment ref="CD130" authorId="0" shapeId="0" xr:uid="{00000000-0006-0000-0100-000010010000}">
      <text>
        <r>
          <rPr>
            <b/>
            <sz val="9"/>
            <color indexed="81"/>
            <rFont val="Tahoma"/>
            <family val="2"/>
          </rPr>
          <t>chris wilbeck:</t>
        </r>
        <r>
          <rPr>
            <sz val="9"/>
            <color indexed="81"/>
            <rFont val="Tahoma"/>
            <family val="2"/>
          </rPr>
          <t xml:space="preserve">
comm chickweed not included in density samples (no m-2) but was include in dry weight samples (g m-2)</t>
        </r>
      </text>
    </comment>
    <comment ref="CK130" authorId="0" shapeId="0" xr:uid="{00000000-0006-0000-0100-000011010000}">
      <text>
        <r>
          <rPr>
            <b/>
            <sz val="9"/>
            <color indexed="81"/>
            <rFont val="Tahoma"/>
            <family val="2"/>
          </rPr>
          <t>chris wilbeck:</t>
        </r>
        <r>
          <rPr>
            <sz val="9"/>
            <color indexed="81"/>
            <rFont val="Tahoma"/>
            <family val="2"/>
          </rPr>
          <t xml:space="preserve">
comb over years and locations</t>
        </r>
      </text>
    </comment>
    <comment ref="CL130" authorId="0" shapeId="0" xr:uid="{00000000-0006-0000-0100-000012010000}">
      <text>
        <r>
          <rPr>
            <b/>
            <sz val="9"/>
            <color indexed="81"/>
            <rFont val="Tahoma"/>
            <family val="2"/>
          </rPr>
          <t>chris wilbeck:</t>
        </r>
        <r>
          <rPr>
            <sz val="9"/>
            <color indexed="81"/>
            <rFont val="Tahoma"/>
            <family val="2"/>
          </rPr>
          <t xml:space="preserve">
comm chickweed not included in density samples (no m-2) but was include in dry weight samples (g m-2)</t>
        </r>
      </text>
    </comment>
    <comment ref="CT130" authorId="0" shapeId="0" xr:uid="{00000000-0006-0000-0100-000013010000}">
      <text>
        <r>
          <rPr>
            <b/>
            <sz val="9"/>
            <color indexed="81"/>
            <rFont val="Tahoma"/>
            <family val="2"/>
          </rPr>
          <t>chris wilbeck:</t>
        </r>
        <r>
          <rPr>
            <sz val="9"/>
            <color indexed="81"/>
            <rFont val="Tahoma"/>
            <family val="2"/>
          </rPr>
          <t xml:space="preserve">
comm chickweed not included in density samples (no m-2) but was include in dry weight samples (g m-2)</t>
        </r>
      </text>
    </comment>
    <comment ref="CW130" authorId="0" shapeId="0" xr:uid="{00000000-0006-0000-0100-000014010000}">
      <text>
        <r>
          <rPr>
            <b/>
            <sz val="9"/>
            <color indexed="81"/>
            <rFont val="Tahoma"/>
            <family val="2"/>
          </rPr>
          <t>chris wilbeck:</t>
        </r>
        <r>
          <rPr>
            <sz val="9"/>
            <color indexed="81"/>
            <rFont val="Tahoma"/>
            <family val="2"/>
          </rPr>
          <t xml:space="preserve">
this is for both locations</t>
        </r>
      </text>
    </comment>
    <comment ref="DB130" authorId="0" shapeId="0" xr:uid="{00000000-0006-0000-0100-000015010000}">
      <text>
        <r>
          <rPr>
            <b/>
            <sz val="9"/>
            <color indexed="81"/>
            <rFont val="Tahoma"/>
            <family val="2"/>
          </rPr>
          <t>chris wilbeck:</t>
        </r>
        <r>
          <rPr>
            <sz val="9"/>
            <color indexed="81"/>
            <rFont val="Tahoma"/>
            <family val="2"/>
          </rPr>
          <t xml:space="preserve">
comm chickweed not included in density samples (no m-2) but was include in dry weight samples (g m-2)</t>
        </r>
      </text>
    </comment>
    <comment ref="CD131" authorId="0" shapeId="0" xr:uid="{00000000-0006-0000-0100-000016010000}">
      <text>
        <r>
          <rPr>
            <b/>
            <sz val="9"/>
            <color indexed="81"/>
            <rFont val="Tahoma"/>
            <family val="2"/>
          </rPr>
          <t>chris wilbeck:</t>
        </r>
        <r>
          <rPr>
            <sz val="9"/>
            <color indexed="81"/>
            <rFont val="Tahoma"/>
            <family val="2"/>
          </rPr>
          <t xml:space="preserve">
comm chickweed not included in density samples (no m-2) but was include in dry weight samples (g m-2)</t>
        </r>
      </text>
    </comment>
    <comment ref="CK131" authorId="0" shapeId="0" xr:uid="{00000000-0006-0000-0100-000017010000}">
      <text>
        <r>
          <rPr>
            <b/>
            <sz val="9"/>
            <color indexed="81"/>
            <rFont val="Tahoma"/>
            <family val="2"/>
          </rPr>
          <t>chris wilbeck:</t>
        </r>
        <r>
          <rPr>
            <sz val="9"/>
            <color indexed="81"/>
            <rFont val="Tahoma"/>
            <family val="2"/>
          </rPr>
          <t xml:space="preserve">
comb over years and locations</t>
        </r>
      </text>
    </comment>
    <comment ref="CL131" authorId="0" shapeId="0" xr:uid="{00000000-0006-0000-0100-000018010000}">
      <text>
        <r>
          <rPr>
            <b/>
            <sz val="9"/>
            <color indexed="81"/>
            <rFont val="Tahoma"/>
            <family val="2"/>
          </rPr>
          <t>chris wilbeck:</t>
        </r>
        <r>
          <rPr>
            <sz val="9"/>
            <color indexed="81"/>
            <rFont val="Tahoma"/>
            <family val="2"/>
          </rPr>
          <t xml:space="preserve">
comm chickweed not included in density samples (no m-2) but was include in dry weight samples (g m-2)</t>
        </r>
      </text>
    </comment>
    <comment ref="CT131" authorId="0" shapeId="0" xr:uid="{00000000-0006-0000-0100-000019010000}">
      <text>
        <r>
          <rPr>
            <b/>
            <sz val="9"/>
            <color indexed="81"/>
            <rFont val="Tahoma"/>
            <family val="2"/>
          </rPr>
          <t>chris wilbeck:</t>
        </r>
        <r>
          <rPr>
            <sz val="9"/>
            <color indexed="81"/>
            <rFont val="Tahoma"/>
            <family val="2"/>
          </rPr>
          <t xml:space="preserve">
comm chickweed not included in density samples (no m-2) but was include in dry weight samples (g m-2)</t>
        </r>
      </text>
    </comment>
    <comment ref="CW131" authorId="0" shapeId="0" xr:uid="{00000000-0006-0000-0100-00001A010000}">
      <text>
        <r>
          <rPr>
            <b/>
            <sz val="9"/>
            <color indexed="81"/>
            <rFont val="Tahoma"/>
            <family val="2"/>
          </rPr>
          <t>chris wilbeck:</t>
        </r>
        <r>
          <rPr>
            <sz val="9"/>
            <color indexed="81"/>
            <rFont val="Tahoma"/>
            <family val="2"/>
          </rPr>
          <t xml:space="preserve">
this is for both locations</t>
        </r>
      </text>
    </comment>
    <comment ref="DB131" authorId="0" shapeId="0" xr:uid="{00000000-0006-0000-0100-00001B010000}">
      <text>
        <r>
          <rPr>
            <b/>
            <sz val="9"/>
            <color indexed="81"/>
            <rFont val="Tahoma"/>
            <family val="2"/>
          </rPr>
          <t>chris wilbeck:</t>
        </r>
        <r>
          <rPr>
            <sz val="9"/>
            <color indexed="81"/>
            <rFont val="Tahoma"/>
            <family val="2"/>
          </rPr>
          <t xml:space="preserve">
comm chickweed not included in density samples (no m-2) but was include in dry weight samples (g m-2)</t>
        </r>
      </text>
    </comment>
    <comment ref="CD132" authorId="0" shapeId="0" xr:uid="{00000000-0006-0000-0100-00001C010000}">
      <text>
        <r>
          <rPr>
            <b/>
            <sz val="9"/>
            <color indexed="81"/>
            <rFont val="Tahoma"/>
            <family val="2"/>
          </rPr>
          <t>chris wilbeck:</t>
        </r>
        <r>
          <rPr>
            <sz val="9"/>
            <color indexed="81"/>
            <rFont val="Tahoma"/>
            <family val="2"/>
          </rPr>
          <t xml:space="preserve">
comm chickweed not included in density samples (no m-2) but was include in dry weight samples (g m-2)</t>
        </r>
      </text>
    </comment>
    <comment ref="CK132" authorId="0" shapeId="0" xr:uid="{00000000-0006-0000-0100-00001D010000}">
      <text>
        <r>
          <rPr>
            <b/>
            <sz val="9"/>
            <color indexed="81"/>
            <rFont val="Tahoma"/>
            <family val="2"/>
          </rPr>
          <t>chris wilbeck:</t>
        </r>
        <r>
          <rPr>
            <sz val="9"/>
            <color indexed="81"/>
            <rFont val="Tahoma"/>
            <family val="2"/>
          </rPr>
          <t xml:space="preserve">
comb over years and locations</t>
        </r>
      </text>
    </comment>
    <comment ref="CL132" authorId="0" shapeId="0" xr:uid="{00000000-0006-0000-0100-00001E010000}">
      <text>
        <r>
          <rPr>
            <b/>
            <sz val="9"/>
            <color indexed="81"/>
            <rFont val="Tahoma"/>
            <family val="2"/>
          </rPr>
          <t>chris wilbeck:</t>
        </r>
        <r>
          <rPr>
            <sz val="9"/>
            <color indexed="81"/>
            <rFont val="Tahoma"/>
            <family val="2"/>
          </rPr>
          <t xml:space="preserve">
comm chickweed not included in density samples (no m-2) but was include in dry weight samples (g m-2)</t>
        </r>
      </text>
    </comment>
    <comment ref="CT132" authorId="0" shapeId="0" xr:uid="{00000000-0006-0000-0100-00001F010000}">
      <text>
        <r>
          <rPr>
            <b/>
            <sz val="9"/>
            <color indexed="81"/>
            <rFont val="Tahoma"/>
            <family val="2"/>
          </rPr>
          <t>chris wilbeck:</t>
        </r>
        <r>
          <rPr>
            <sz val="9"/>
            <color indexed="81"/>
            <rFont val="Tahoma"/>
            <family val="2"/>
          </rPr>
          <t xml:space="preserve">
comm chickweed not included in density samples (no m-2) but was include in dry weight samples (g m-2)</t>
        </r>
      </text>
    </comment>
    <comment ref="CW132" authorId="0" shapeId="0" xr:uid="{00000000-0006-0000-0100-000020010000}">
      <text>
        <r>
          <rPr>
            <b/>
            <sz val="9"/>
            <color indexed="81"/>
            <rFont val="Tahoma"/>
            <family val="2"/>
          </rPr>
          <t>chris wilbeck:</t>
        </r>
        <r>
          <rPr>
            <sz val="9"/>
            <color indexed="81"/>
            <rFont val="Tahoma"/>
            <family val="2"/>
          </rPr>
          <t xml:space="preserve">
this is for both locations</t>
        </r>
      </text>
    </comment>
    <comment ref="DB132" authorId="0" shapeId="0" xr:uid="{00000000-0006-0000-0100-000021010000}">
      <text>
        <r>
          <rPr>
            <b/>
            <sz val="9"/>
            <color indexed="81"/>
            <rFont val="Tahoma"/>
            <family val="2"/>
          </rPr>
          <t>chris wilbeck:</t>
        </r>
        <r>
          <rPr>
            <sz val="9"/>
            <color indexed="81"/>
            <rFont val="Tahoma"/>
            <family val="2"/>
          </rPr>
          <t xml:space="preserve">
comm chickweed not included in density samples (no m-2) but was include in dry weight samples (g m-2)</t>
        </r>
      </text>
    </comment>
    <comment ref="AR134" authorId="0" shapeId="0" xr:uid="{00000000-0006-0000-0100-000022010000}">
      <text>
        <r>
          <rPr>
            <b/>
            <sz val="9"/>
            <color indexed="81"/>
            <rFont val="Tahoma"/>
            <family val="2"/>
          </rPr>
          <t>chris wilbeck:</t>
        </r>
        <r>
          <rPr>
            <sz val="9"/>
            <color indexed="81"/>
            <rFont val="Tahoma"/>
            <family val="2"/>
          </rPr>
          <t xml:space="preserve">
sampling was delayed to in this year, 60 DAP vs planned 40 DAP due to dry soil surface conditions that slowed initial growth of weeds</t>
        </r>
      </text>
    </comment>
    <comment ref="AS134" authorId="0" shapeId="0" xr:uid="{00000000-0006-0000-0100-000023010000}">
      <text>
        <r>
          <rPr>
            <b/>
            <sz val="9"/>
            <color indexed="81"/>
            <rFont val="Tahoma"/>
            <family val="2"/>
          </rPr>
          <t>chris wilbeck:</t>
        </r>
        <r>
          <rPr>
            <sz val="9"/>
            <color indexed="81"/>
            <rFont val="Tahoma"/>
            <family val="2"/>
          </rPr>
          <t xml:space="preserve">
unclear what chem used at this location on this year
</t>
        </r>
      </text>
    </comment>
    <comment ref="CD134" authorId="0" shapeId="0" xr:uid="{00000000-0006-0000-0100-000024010000}">
      <text>
        <r>
          <rPr>
            <b/>
            <sz val="9"/>
            <color indexed="81"/>
            <rFont val="Tahoma"/>
            <family val="2"/>
          </rPr>
          <t>chris wilbeck:</t>
        </r>
        <r>
          <rPr>
            <sz val="9"/>
            <color indexed="81"/>
            <rFont val="Tahoma"/>
            <family val="2"/>
          </rPr>
          <t xml:space="preserve">
comm chickweed not included in density samples (no m-2) but was include in dry weight samples (g m-2)</t>
        </r>
      </text>
    </comment>
    <comment ref="CK134" authorId="0" shapeId="0" xr:uid="{00000000-0006-0000-0100-000025010000}">
      <text>
        <r>
          <rPr>
            <b/>
            <sz val="9"/>
            <color indexed="81"/>
            <rFont val="Tahoma"/>
            <family val="2"/>
          </rPr>
          <t>chris wilbeck:</t>
        </r>
        <r>
          <rPr>
            <sz val="9"/>
            <color indexed="81"/>
            <rFont val="Tahoma"/>
            <family val="2"/>
          </rPr>
          <t xml:space="preserve">
comb over years and locations</t>
        </r>
      </text>
    </comment>
    <comment ref="CL134" authorId="0" shapeId="0" xr:uid="{00000000-0006-0000-0100-000026010000}">
      <text>
        <r>
          <rPr>
            <b/>
            <sz val="9"/>
            <color indexed="81"/>
            <rFont val="Tahoma"/>
            <family val="2"/>
          </rPr>
          <t>chris wilbeck:</t>
        </r>
        <r>
          <rPr>
            <sz val="9"/>
            <color indexed="81"/>
            <rFont val="Tahoma"/>
            <family val="2"/>
          </rPr>
          <t xml:space="preserve">
comm chickweed not included in density samples (no m-2) but was include in dry weight samples (g m-2)</t>
        </r>
      </text>
    </comment>
    <comment ref="CT134" authorId="0" shapeId="0" xr:uid="{00000000-0006-0000-0100-000027010000}">
      <text>
        <r>
          <rPr>
            <b/>
            <sz val="9"/>
            <color indexed="81"/>
            <rFont val="Tahoma"/>
            <family val="2"/>
          </rPr>
          <t>chris wilbeck:</t>
        </r>
        <r>
          <rPr>
            <sz val="9"/>
            <color indexed="81"/>
            <rFont val="Tahoma"/>
            <family val="2"/>
          </rPr>
          <t xml:space="preserve">
comm chickweed not included in density samples (no m-2) but was include in dry weight samples (g m-2)</t>
        </r>
      </text>
    </comment>
    <comment ref="CW134" authorId="0" shapeId="0" xr:uid="{00000000-0006-0000-0100-000028010000}">
      <text>
        <r>
          <rPr>
            <b/>
            <sz val="9"/>
            <color indexed="81"/>
            <rFont val="Tahoma"/>
            <family val="2"/>
          </rPr>
          <t>chris wilbeck:</t>
        </r>
        <r>
          <rPr>
            <sz val="9"/>
            <color indexed="81"/>
            <rFont val="Tahoma"/>
            <family val="2"/>
          </rPr>
          <t xml:space="preserve">
this is for both locations</t>
        </r>
      </text>
    </comment>
    <comment ref="DB134" authorId="0" shapeId="0" xr:uid="{00000000-0006-0000-0100-000029010000}">
      <text>
        <r>
          <rPr>
            <b/>
            <sz val="9"/>
            <color indexed="81"/>
            <rFont val="Tahoma"/>
            <family val="2"/>
          </rPr>
          <t>chris wilbeck:</t>
        </r>
        <r>
          <rPr>
            <sz val="9"/>
            <color indexed="81"/>
            <rFont val="Tahoma"/>
            <family val="2"/>
          </rPr>
          <t xml:space="preserve">
comm chickweed not included in density samples (no m-2) but was include in dry weight samples (g m-2)</t>
        </r>
      </text>
    </comment>
    <comment ref="AR135" authorId="0" shapeId="0" xr:uid="{00000000-0006-0000-0100-00002A010000}">
      <text>
        <r>
          <rPr>
            <b/>
            <sz val="9"/>
            <color indexed="81"/>
            <rFont val="Tahoma"/>
            <family val="2"/>
          </rPr>
          <t>chris wilbeck:</t>
        </r>
        <r>
          <rPr>
            <sz val="9"/>
            <color indexed="81"/>
            <rFont val="Tahoma"/>
            <family val="2"/>
          </rPr>
          <t xml:space="preserve">
sampling was delayed to in this year, 60 DAP vs planned 40 DAP due to dry soil surface conditions that slowed initial growth of weeds</t>
        </r>
      </text>
    </comment>
    <comment ref="AS135" authorId="0" shapeId="0" xr:uid="{00000000-0006-0000-0100-00002B010000}">
      <text>
        <r>
          <rPr>
            <b/>
            <sz val="9"/>
            <color indexed="81"/>
            <rFont val="Tahoma"/>
            <family val="2"/>
          </rPr>
          <t>chris wilbeck:</t>
        </r>
        <r>
          <rPr>
            <sz val="9"/>
            <color indexed="81"/>
            <rFont val="Tahoma"/>
            <family val="2"/>
          </rPr>
          <t xml:space="preserve">
unclear what chem used at this location on this year
</t>
        </r>
      </text>
    </comment>
    <comment ref="CD135" authorId="0" shapeId="0" xr:uid="{00000000-0006-0000-0100-00002C010000}">
      <text>
        <r>
          <rPr>
            <b/>
            <sz val="9"/>
            <color indexed="81"/>
            <rFont val="Tahoma"/>
            <family val="2"/>
          </rPr>
          <t>chris wilbeck:</t>
        </r>
        <r>
          <rPr>
            <sz val="9"/>
            <color indexed="81"/>
            <rFont val="Tahoma"/>
            <family val="2"/>
          </rPr>
          <t xml:space="preserve">
comm chickweed not included in density samples (no m-2) but was include in dry weight samples (g m-2)</t>
        </r>
      </text>
    </comment>
    <comment ref="CK135" authorId="0" shapeId="0" xr:uid="{00000000-0006-0000-0100-00002D010000}">
      <text>
        <r>
          <rPr>
            <b/>
            <sz val="9"/>
            <color indexed="81"/>
            <rFont val="Tahoma"/>
            <family val="2"/>
          </rPr>
          <t>chris wilbeck:</t>
        </r>
        <r>
          <rPr>
            <sz val="9"/>
            <color indexed="81"/>
            <rFont val="Tahoma"/>
            <family val="2"/>
          </rPr>
          <t xml:space="preserve">
comb over years and locations</t>
        </r>
      </text>
    </comment>
    <comment ref="CL135" authorId="0" shapeId="0" xr:uid="{00000000-0006-0000-0100-00002E010000}">
      <text>
        <r>
          <rPr>
            <b/>
            <sz val="9"/>
            <color indexed="81"/>
            <rFont val="Tahoma"/>
            <family val="2"/>
          </rPr>
          <t>chris wilbeck:</t>
        </r>
        <r>
          <rPr>
            <sz val="9"/>
            <color indexed="81"/>
            <rFont val="Tahoma"/>
            <family val="2"/>
          </rPr>
          <t xml:space="preserve">
comm chickweed not included in density samples (no m-2) but was include in dry weight samples (g m-2)</t>
        </r>
      </text>
    </comment>
    <comment ref="CT135" authorId="0" shapeId="0" xr:uid="{00000000-0006-0000-0100-00002F010000}">
      <text>
        <r>
          <rPr>
            <b/>
            <sz val="9"/>
            <color indexed="81"/>
            <rFont val="Tahoma"/>
            <family val="2"/>
          </rPr>
          <t>chris wilbeck:</t>
        </r>
        <r>
          <rPr>
            <sz val="9"/>
            <color indexed="81"/>
            <rFont val="Tahoma"/>
            <family val="2"/>
          </rPr>
          <t xml:space="preserve">
comm chickweed not included in density samples (no m-2) but was include in dry weight samples (g m-2)</t>
        </r>
      </text>
    </comment>
    <comment ref="CW135" authorId="0" shapeId="0" xr:uid="{00000000-0006-0000-0100-000030010000}">
      <text>
        <r>
          <rPr>
            <b/>
            <sz val="9"/>
            <color indexed="81"/>
            <rFont val="Tahoma"/>
            <family val="2"/>
          </rPr>
          <t>chris wilbeck:</t>
        </r>
        <r>
          <rPr>
            <sz val="9"/>
            <color indexed="81"/>
            <rFont val="Tahoma"/>
            <family val="2"/>
          </rPr>
          <t xml:space="preserve">
this is for both locations</t>
        </r>
      </text>
    </comment>
    <comment ref="DB135" authorId="0" shapeId="0" xr:uid="{00000000-0006-0000-0100-000031010000}">
      <text>
        <r>
          <rPr>
            <b/>
            <sz val="9"/>
            <color indexed="81"/>
            <rFont val="Tahoma"/>
            <family val="2"/>
          </rPr>
          <t>chris wilbeck:</t>
        </r>
        <r>
          <rPr>
            <sz val="9"/>
            <color indexed="81"/>
            <rFont val="Tahoma"/>
            <family val="2"/>
          </rPr>
          <t xml:space="preserve">
comm chickweed not included in density samples (no m-2) but was include in dry weight samples (g m-2)</t>
        </r>
      </text>
    </comment>
    <comment ref="AR136" authorId="0" shapeId="0" xr:uid="{00000000-0006-0000-0100-000032010000}">
      <text>
        <r>
          <rPr>
            <b/>
            <sz val="9"/>
            <color indexed="81"/>
            <rFont val="Tahoma"/>
            <family val="2"/>
          </rPr>
          <t>chris wilbeck:</t>
        </r>
        <r>
          <rPr>
            <sz val="9"/>
            <color indexed="81"/>
            <rFont val="Tahoma"/>
            <family val="2"/>
          </rPr>
          <t xml:space="preserve">
sampling was delayed to in this year, 60 DAP vs planned 40 DAP due to dry soil surface conditions that slowed initial growth of weeds</t>
        </r>
      </text>
    </comment>
    <comment ref="AS136" authorId="0" shapeId="0" xr:uid="{00000000-0006-0000-0100-000033010000}">
      <text>
        <r>
          <rPr>
            <b/>
            <sz val="9"/>
            <color indexed="81"/>
            <rFont val="Tahoma"/>
            <family val="2"/>
          </rPr>
          <t>chris wilbeck:</t>
        </r>
        <r>
          <rPr>
            <sz val="9"/>
            <color indexed="81"/>
            <rFont val="Tahoma"/>
            <family val="2"/>
          </rPr>
          <t xml:space="preserve">
unclear what chem used at this location on this year
</t>
        </r>
      </text>
    </comment>
    <comment ref="CD136" authorId="0" shapeId="0" xr:uid="{00000000-0006-0000-0100-000034010000}">
      <text>
        <r>
          <rPr>
            <b/>
            <sz val="9"/>
            <color indexed="81"/>
            <rFont val="Tahoma"/>
            <family val="2"/>
          </rPr>
          <t>chris wilbeck:</t>
        </r>
        <r>
          <rPr>
            <sz val="9"/>
            <color indexed="81"/>
            <rFont val="Tahoma"/>
            <family val="2"/>
          </rPr>
          <t xml:space="preserve">
comm chickweed not included in density samples (no m-2) but was include in dry weight samples (g m-2)</t>
        </r>
      </text>
    </comment>
    <comment ref="CK136" authorId="0" shapeId="0" xr:uid="{00000000-0006-0000-0100-000035010000}">
      <text>
        <r>
          <rPr>
            <b/>
            <sz val="9"/>
            <color indexed="81"/>
            <rFont val="Tahoma"/>
            <family val="2"/>
          </rPr>
          <t>chris wilbeck:</t>
        </r>
        <r>
          <rPr>
            <sz val="9"/>
            <color indexed="81"/>
            <rFont val="Tahoma"/>
            <family val="2"/>
          </rPr>
          <t xml:space="preserve">
comb over years and locations</t>
        </r>
      </text>
    </comment>
    <comment ref="CL136" authorId="0" shapeId="0" xr:uid="{00000000-0006-0000-0100-000036010000}">
      <text>
        <r>
          <rPr>
            <b/>
            <sz val="9"/>
            <color indexed="81"/>
            <rFont val="Tahoma"/>
            <family val="2"/>
          </rPr>
          <t>chris wilbeck:</t>
        </r>
        <r>
          <rPr>
            <sz val="9"/>
            <color indexed="81"/>
            <rFont val="Tahoma"/>
            <family val="2"/>
          </rPr>
          <t xml:space="preserve">
comm chickweed not included in density samples (no m-2) but was include in dry weight samples (g m-2)</t>
        </r>
      </text>
    </comment>
    <comment ref="CT136" authorId="0" shapeId="0" xr:uid="{00000000-0006-0000-0100-000037010000}">
      <text>
        <r>
          <rPr>
            <b/>
            <sz val="9"/>
            <color indexed="81"/>
            <rFont val="Tahoma"/>
            <family val="2"/>
          </rPr>
          <t>chris wilbeck:</t>
        </r>
        <r>
          <rPr>
            <sz val="9"/>
            <color indexed="81"/>
            <rFont val="Tahoma"/>
            <family val="2"/>
          </rPr>
          <t xml:space="preserve">
comm chickweed not included in density samples (no m-2) but was include in dry weight samples (g m-2)</t>
        </r>
      </text>
    </comment>
    <comment ref="CW136" authorId="0" shapeId="0" xr:uid="{00000000-0006-0000-0100-000038010000}">
      <text>
        <r>
          <rPr>
            <b/>
            <sz val="9"/>
            <color indexed="81"/>
            <rFont val="Tahoma"/>
            <family val="2"/>
          </rPr>
          <t>chris wilbeck:</t>
        </r>
        <r>
          <rPr>
            <sz val="9"/>
            <color indexed="81"/>
            <rFont val="Tahoma"/>
            <family val="2"/>
          </rPr>
          <t xml:space="preserve">
this is for both locations</t>
        </r>
      </text>
    </comment>
    <comment ref="DB136" authorId="0" shapeId="0" xr:uid="{00000000-0006-0000-0100-000039010000}">
      <text>
        <r>
          <rPr>
            <b/>
            <sz val="9"/>
            <color indexed="81"/>
            <rFont val="Tahoma"/>
            <family val="2"/>
          </rPr>
          <t>chris wilbeck:</t>
        </r>
        <r>
          <rPr>
            <sz val="9"/>
            <color indexed="81"/>
            <rFont val="Tahoma"/>
            <family val="2"/>
          </rPr>
          <t xml:space="preserve">
comm chickweed not included in density samples (no m-2) but was include in dry weight samples (g m-2)</t>
        </r>
      </text>
    </comment>
    <comment ref="AR137" authorId="0" shapeId="0" xr:uid="{00000000-0006-0000-0100-00003A010000}">
      <text>
        <r>
          <rPr>
            <b/>
            <sz val="9"/>
            <color indexed="81"/>
            <rFont val="Tahoma"/>
            <family val="2"/>
          </rPr>
          <t>chris wilbeck:</t>
        </r>
        <r>
          <rPr>
            <sz val="9"/>
            <color indexed="81"/>
            <rFont val="Tahoma"/>
            <family val="2"/>
          </rPr>
          <t xml:space="preserve">
sampling was delayed to in this year, 60 DAP vs planned 40 DAP due to dry soil surface conditions that slowed initial growth of weeds</t>
        </r>
      </text>
    </comment>
    <comment ref="AS137" authorId="0" shapeId="0" xr:uid="{00000000-0006-0000-0100-00003B010000}">
      <text>
        <r>
          <rPr>
            <b/>
            <sz val="9"/>
            <color indexed="81"/>
            <rFont val="Tahoma"/>
            <family val="2"/>
          </rPr>
          <t>chris wilbeck:</t>
        </r>
        <r>
          <rPr>
            <sz val="9"/>
            <color indexed="81"/>
            <rFont val="Tahoma"/>
            <family val="2"/>
          </rPr>
          <t xml:space="preserve">
unclear what chem used at this location on this year
</t>
        </r>
      </text>
    </comment>
    <comment ref="CD137" authorId="0" shapeId="0" xr:uid="{00000000-0006-0000-0100-00003C010000}">
      <text>
        <r>
          <rPr>
            <b/>
            <sz val="9"/>
            <color indexed="81"/>
            <rFont val="Tahoma"/>
            <family val="2"/>
          </rPr>
          <t>chris wilbeck:</t>
        </r>
        <r>
          <rPr>
            <sz val="9"/>
            <color indexed="81"/>
            <rFont val="Tahoma"/>
            <family val="2"/>
          </rPr>
          <t xml:space="preserve">
comm chickweed not included in density samples (no m-2) but was include in dry weight samples (g m-2)</t>
        </r>
      </text>
    </comment>
    <comment ref="CK137" authorId="0" shapeId="0" xr:uid="{00000000-0006-0000-0100-00003D010000}">
      <text>
        <r>
          <rPr>
            <b/>
            <sz val="9"/>
            <color indexed="81"/>
            <rFont val="Tahoma"/>
            <family val="2"/>
          </rPr>
          <t>chris wilbeck:</t>
        </r>
        <r>
          <rPr>
            <sz val="9"/>
            <color indexed="81"/>
            <rFont val="Tahoma"/>
            <family val="2"/>
          </rPr>
          <t xml:space="preserve">
comb over years and locations</t>
        </r>
      </text>
    </comment>
    <comment ref="CL137" authorId="0" shapeId="0" xr:uid="{00000000-0006-0000-0100-00003E010000}">
      <text>
        <r>
          <rPr>
            <b/>
            <sz val="9"/>
            <color indexed="81"/>
            <rFont val="Tahoma"/>
            <family val="2"/>
          </rPr>
          <t>chris wilbeck:</t>
        </r>
        <r>
          <rPr>
            <sz val="9"/>
            <color indexed="81"/>
            <rFont val="Tahoma"/>
            <family val="2"/>
          </rPr>
          <t xml:space="preserve">
comm chickweed not included in density samples (no m-2) but was include in dry weight samples (g m-2)</t>
        </r>
      </text>
    </comment>
    <comment ref="CT137" authorId="0" shapeId="0" xr:uid="{00000000-0006-0000-0100-00003F010000}">
      <text>
        <r>
          <rPr>
            <b/>
            <sz val="9"/>
            <color indexed="81"/>
            <rFont val="Tahoma"/>
            <family val="2"/>
          </rPr>
          <t>chris wilbeck:</t>
        </r>
        <r>
          <rPr>
            <sz val="9"/>
            <color indexed="81"/>
            <rFont val="Tahoma"/>
            <family val="2"/>
          </rPr>
          <t xml:space="preserve">
comm chickweed not included in density samples (no m-2) but was include in dry weight samples (g m-2)</t>
        </r>
      </text>
    </comment>
    <comment ref="CW137" authorId="0" shapeId="0" xr:uid="{00000000-0006-0000-0100-000040010000}">
      <text>
        <r>
          <rPr>
            <b/>
            <sz val="9"/>
            <color indexed="81"/>
            <rFont val="Tahoma"/>
            <family val="2"/>
          </rPr>
          <t>chris wilbeck:</t>
        </r>
        <r>
          <rPr>
            <sz val="9"/>
            <color indexed="81"/>
            <rFont val="Tahoma"/>
            <family val="2"/>
          </rPr>
          <t xml:space="preserve">
this is for both locations</t>
        </r>
      </text>
    </comment>
    <comment ref="DB137" authorId="0" shapeId="0" xr:uid="{00000000-0006-0000-0100-000041010000}">
      <text>
        <r>
          <rPr>
            <b/>
            <sz val="9"/>
            <color indexed="81"/>
            <rFont val="Tahoma"/>
            <family val="2"/>
          </rPr>
          <t>chris wilbeck:</t>
        </r>
        <r>
          <rPr>
            <sz val="9"/>
            <color indexed="81"/>
            <rFont val="Tahoma"/>
            <family val="2"/>
          </rPr>
          <t xml:space="preserve">
comm chickweed not included in density samples (no m-2) but was include in dry weight samples (g m-2)</t>
        </r>
      </text>
    </comment>
    <comment ref="AR138" authorId="0" shapeId="0" xr:uid="{00000000-0006-0000-0100-000042010000}">
      <text>
        <r>
          <rPr>
            <b/>
            <sz val="9"/>
            <color indexed="81"/>
            <rFont val="Tahoma"/>
            <family val="2"/>
          </rPr>
          <t>chris wilbeck:</t>
        </r>
        <r>
          <rPr>
            <sz val="9"/>
            <color indexed="81"/>
            <rFont val="Tahoma"/>
            <family val="2"/>
          </rPr>
          <t xml:space="preserve">
sampling was delayed to in this year, 60 DAP vs planned 40 DAP due to dry soil surface conditions that slowed initial growth of weeds</t>
        </r>
      </text>
    </comment>
    <comment ref="AS138" authorId="0" shapeId="0" xr:uid="{00000000-0006-0000-0100-000043010000}">
      <text>
        <r>
          <rPr>
            <b/>
            <sz val="9"/>
            <color indexed="81"/>
            <rFont val="Tahoma"/>
            <family val="2"/>
          </rPr>
          <t>chris wilbeck:</t>
        </r>
        <r>
          <rPr>
            <sz val="9"/>
            <color indexed="81"/>
            <rFont val="Tahoma"/>
            <family val="2"/>
          </rPr>
          <t xml:space="preserve">
unclear what chem used at this location on this year
</t>
        </r>
      </text>
    </comment>
    <comment ref="CD138" authorId="0" shapeId="0" xr:uid="{00000000-0006-0000-0100-000044010000}">
      <text>
        <r>
          <rPr>
            <b/>
            <sz val="9"/>
            <color indexed="81"/>
            <rFont val="Tahoma"/>
            <family val="2"/>
          </rPr>
          <t>chris wilbeck:</t>
        </r>
        <r>
          <rPr>
            <sz val="9"/>
            <color indexed="81"/>
            <rFont val="Tahoma"/>
            <family val="2"/>
          </rPr>
          <t xml:space="preserve">
comm chickweed not included in density samples (no m-2) but was include in dry weight samples (g m-2)</t>
        </r>
      </text>
    </comment>
    <comment ref="CK138" authorId="0" shapeId="0" xr:uid="{00000000-0006-0000-0100-000045010000}">
      <text>
        <r>
          <rPr>
            <b/>
            <sz val="9"/>
            <color indexed="81"/>
            <rFont val="Tahoma"/>
            <family val="2"/>
          </rPr>
          <t>chris wilbeck:</t>
        </r>
        <r>
          <rPr>
            <sz val="9"/>
            <color indexed="81"/>
            <rFont val="Tahoma"/>
            <family val="2"/>
          </rPr>
          <t xml:space="preserve">
comb over years and locations</t>
        </r>
      </text>
    </comment>
    <comment ref="CL138" authorId="0" shapeId="0" xr:uid="{00000000-0006-0000-0100-000046010000}">
      <text>
        <r>
          <rPr>
            <b/>
            <sz val="9"/>
            <color indexed="81"/>
            <rFont val="Tahoma"/>
            <family val="2"/>
          </rPr>
          <t>chris wilbeck:</t>
        </r>
        <r>
          <rPr>
            <sz val="9"/>
            <color indexed="81"/>
            <rFont val="Tahoma"/>
            <family val="2"/>
          </rPr>
          <t xml:space="preserve">
comm chickweed not included in density samples (no m-2) but was include in dry weight samples (g m-2)</t>
        </r>
      </text>
    </comment>
    <comment ref="CT138" authorId="0" shapeId="0" xr:uid="{00000000-0006-0000-0100-000047010000}">
      <text>
        <r>
          <rPr>
            <b/>
            <sz val="9"/>
            <color indexed="81"/>
            <rFont val="Tahoma"/>
            <family val="2"/>
          </rPr>
          <t>chris wilbeck:</t>
        </r>
        <r>
          <rPr>
            <sz val="9"/>
            <color indexed="81"/>
            <rFont val="Tahoma"/>
            <family val="2"/>
          </rPr>
          <t xml:space="preserve">
comm chickweed not included in density samples (no m-2) but was include in dry weight samples (g m-2)</t>
        </r>
      </text>
    </comment>
    <comment ref="CW138" authorId="0" shapeId="0" xr:uid="{00000000-0006-0000-0100-000048010000}">
      <text>
        <r>
          <rPr>
            <b/>
            <sz val="9"/>
            <color indexed="81"/>
            <rFont val="Tahoma"/>
            <family val="2"/>
          </rPr>
          <t>chris wilbeck:</t>
        </r>
        <r>
          <rPr>
            <sz val="9"/>
            <color indexed="81"/>
            <rFont val="Tahoma"/>
            <family val="2"/>
          </rPr>
          <t xml:space="preserve">
this is for both locations</t>
        </r>
      </text>
    </comment>
    <comment ref="DB138" authorId="0" shapeId="0" xr:uid="{00000000-0006-0000-0100-000049010000}">
      <text>
        <r>
          <rPr>
            <b/>
            <sz val="9"/>
            <color indexed="81"/>
            <rFont val="Tahoma"/>
            <family val="2"/>
          </rPr>
          <t>chris wilbeck:</t>
        </r>
        <r>
          <rPr>
            <sz val="9"/>
            <color indexed="81"/>
            <rFont val="Tahoma"/>
            <family val="2"/>
          </rPr>
          <t xml:space="preserve">
comm chickweed not included in density samples (no m-2) but was include in dry weight samples (g m-2)</t>
        </r>
      </text>
    </comment>
    <comment ref="B140" authorId="0" shapeId="0" xr:uid="{00000000-0006-0000-0100-00004A010000}">
      <text>
        <r>
          <rPr>
            <b/>
            <sz val="9"/>
            <color indexed="81"/>
            <rFont val="Tahoma"/>
            <family val="2"/>
          </rPr>
          <t>chris wilbeck:</t>
        </r>
        <r>
          <rPr>
            <sz val="9"/>
            <color indexed="81"/>
            <rFont val="Tahoma"/>
            <family val="2"/>
          </rPr>
          <t xml:space="preserve">
this is a secondary part of the study that you may not need to include in analysis</t>
        </r>
      </text>
    </comment>
    <comment ref="CT140" authorId="0" shapeId="0" xr:uid="{00000000-0006-0000-0100-00004B010000}">
      <text>
        <r>
          <rPr>
            <b/>
            <sz val="9"/>
            <color indexed="81"/>
            <rFont val="Tahoma"/>
            <family val="2"/>
          </rPr>
          <t>chris wilbeck:</t>
        </r>
        <r>
          <rPr>
            <sz val="9"/>
            <color indexed="81"/>
            <rFont val="Tahoma"/>
            <family val="2"/>
          </rPr>
          <t xml:space="preserve">
comm chickweed not included in density samples (no m-2) but was include in dry weight samples (g m-2)</t>
        </r>
      </text>
    </comment>
    <comment ref="DB140" authorId="0" shapeId="0" xr:uid="{00000000-0006-0000-0100-00004C010000}">
      <text>
        <r>
          <rPr>
            <b/>
            <sz val="9"/>
            <color indexed="81"/>
            <rFont val="Tahoma"/>
            <family val="2"/>
          </rPr>
          <t>chris wilbeck:</t>
        </r>
        <r>
          <rPr>
            <sz val="9"/>
            <color indexed="81"/>
            <rFont val="Tahoma"/>
            <family val="2"/>
          </rPr>
          <t xml:space="preserve">
comm chickweed not included in density samples (no m-2) but was include in dry weight samples (g m-2)</t>
        </r>
      </text>
    </comment>
    <comment ref="B141" authorId="0" shapeId="0" xr:uid="{00000000-0006-0000-0100-00004D010000}">
      <text>
        <r>
          <rPr>
            <b/>
            <sz val="9"/>
            <color indexed="81"/>
            <rFont val="Tahoma"/>
            <family val="2"/>
          </rPr>
          <t>chris wilbeck:</t>
        </r>
        <r>
          <rPr>
            <sz val="9"/>
            <color indexed="81"/>
            <rFont val="Tahoma"/>
            <family val="2"/>
          </rPr>
          <t xml:space="preserve">
this is a secondary part of the study that you may not need to include in analysis</t>
        </r>
      </text>
    </comment>
    <comment ref="CT141" authorId="0" shapeId="0" xr:uid="{00000000-0006-0000-0100-00004E010000}">
      <text>
        <r>
          <rPr>
            <b/>
            <sz val="9"/>
            <color indexed="81"/>
            <rFont val="Tahoma"/>
            <family val="2"/>
          </rPr>
          <t>chris wilbeck:</t>
        </r>
        <r>
          <rPr>
            <sz val="9"/>
            <color indexed="81"/>
            <rFont val="Tahoma"/>
            <family val="2"/>
          </rPr>
          <t xml:space="preserve">
comm chickweed not included in density samples (no m-2) but was include in dry weight samples (g m-2)</t>
        </r>
      </text>
    </comment>
    <comment ref="DB141" authorId="0" shapeId="0" xr:uid="{00000000-0006-0000-0100-00004F010000}">
      <text>
        <r>
          <rPr>
            <b/>
            <sz val="9"/>
            <color indexed="81"/>
            <rFont val="Tahoma"/>
            <family val="2"/>
          </rPr>
          <t>chris wilbeck:</t>
        </r>
        <r>
          <rPr>
            <sz val="9"/>
            <color indexed="81"/>
            <rFont val="Tahoma"/>
            <family val="2"/>
          </rPr>
          <t xml:space="preserve">
comm chickweed not included in density samples (no m-2) but was include in dry weight samples (g m-2)</t>
        </r>
      </text>
    </comment>
    <comment ref="B142" authorId="0" shapeId="0" xr:uid="{00000000-0006-0000-0100-000050010000}">
      <text>
        <r>
          <rPr>
            <b/>
            <sz val="9"/>
            <color indexed="81"/>
            <rFont val="Tahoma"/>
            <family val="2"/>
          </rPr>
          <t>chris wilbeck:</t>
        </r>
        <r>
          <rPr>
            <sz val="9"/>
            <color indexed="81"/>
            <rFont val="Tahoma"/>
            <family val="2"/>
          </rPr>
          <t xml:space="preserve">
this is a secondary part of the study that you may not need to include in analysis</t>
        </r>
      </text>
    </comment>
    <comment ref="CT142" authorId="0" shapeId="0" xr:uid="{00000000-0006-0000-0100-000051010000}">
      <text>
        <r>
          <rPr>
            <b/>
            <sz val="9"/>
            <color indexed="81"/>
            <rFont val="Tahoma"/>
            <family val="2"/>
          </rPr>
          <t>chris wilbeck:</t>
        </r>
        <r>
          <rPr>
            <sz val="9"/>
            <color indexed="81"/>
            <rFont val="Tahoma"/>
            <family val="2"/>
          </rPr>
          <t xml:space="preserve">
comm chickweed not included in density samples (no m-2) but was include in dry weight samples (g m-2)</t>
        </r>
      </text>
    </comment>
    <comment ref="DB142" authorId="0" shapeId="0" xr:uid="{00000000-0006-0000-0100-000052010000}">
      <text>
        <r>
          <rPr>
            <b/>
            <sz val="9"/>
            <color indexed="81"/>
            <rFont val="Tahoma"/>
            <family val="2"/>
          </rPr>
          <t>chris wilbeck:</t>
        </r>
        <r>
          <rPr>
            <sz val="9"/>
            <color indexed="81"/>
            <rFont val="Tahoma"/>
            <family val="2"/>
          </rPr>
          <t xml:space="preserve">
comm chickweed not included in density samples (no m-2) but was include in dry weight samples (g m-2)</t>
        </r>
      </text>
    </comment>
    <comment ref="B143" authorId="0" shapeId="0" xr:uid="{00000000-0006-0000-0100-000053010000}">
      <text>
        <r>
          <rPr>
            <b/>
            <sz val="9"/>
            <color indexed="81"/>
            <rFont val="Tahoma"/>
            <family val="2"/>
          </rPr>
          <t>chris wilbeck:</t>
        </r>
        <r>
          <rPr>
            <sz val="9"/>
            <color indexed="81"/>
            <rFont val="Tahoma"/>
            <family val="2"/>
          </rPr>
          <t xml:space="preserve">
this is a secondary part of the study that you may not need to include in analysis</t>
        </r>
      </text>
    </comment>
    <comment ref="CT143" authorId="0" shapeId="0" xr:uid="{00000000-0006-0000-0100-000054010000}">
      <text>
        <r>
          <rPr>
            <b/>
            <sz val="9"/>
            <color indexed="81"/>
            <rFont val="Tahoma"/>
            <family val="2"/>
          </rPr>
          <t>chris wilbeck:</t>
        </r>
        <r>
          <rPr>
            <sz val="9"/>
            <color indexed="81"/>
            <rFont val="Tahoma"/>
            <family val="2"/>
          </rPr>
          <t xml:space="preserve">
comm chickweed not included in density samples (no m-2) but was include in dry weight samples (g m-2)</t>
        </r>
      </text>
    </comment>
    <comment ref="DB143" authorId="0" shapeId="0" xr:uid="{00000000-0006-0000-0100-000055010000}">
      <text>
        <r>
          <rPr>
            <b/>
            <sz val="9"/>
            <color indexed="81"/>
            <rFont val="Tahoma"/>
            <family val="2"/>
          </rPr>
          <t>chris wilbeck:</t>
        </r>
        <r>
          <rPr>
            <sz val="9"/>
            <color indexed="81"/>
            <rFont val="Tahoma"/>
            <family val="2"/>
          </rPr>
          <t xml:space="preserve">
comm chickweed not included in density samples (no m-2) but was include in dry weight samples (g m-2)</t>
        </r>
      </text>
    </comment>
    <comment ref="B144" authorId="0" shapeId="0" xr:uid="{00000000-0006-0000-0100-000056010000}">
      <text>
        <r>
          <rPr>
            <b/>
            <sz val="9"/>
            <color indexed="81"/>
            <rFont val="Tahoma"/>
            <family val="2"/>
          </rPr>
          <t>chris wilbeck:</t>
        </r>
        <r>
          <rPr>
            <sz val="9"/>
            <color indexed="81"/>
            <rFont val="Tahoma"/>
            <family val="2"/>
          </rPr>
          <t xml:space="preserve">
this is a secondary part of the study that you may not need to include in analysis</t>
        </r>
      </text>
    </comment>
    <comment ref="CT144" authorId="0" shapeId="0" xr:uid="{00000000-0006-0000-0100-000057010000}">
      <text>
        <r>
          <rPr>
            <b/>
            <sz val="9"/>
            <color indexed="81"/>
            <rFont val="Tahoma"/>
            <family val="2"/>
          </rPr>
          <t>chris wilbeck:</t>
        </r>
        <r>
          <rPr>
            <sz val="9"/>
            <color indexed="81"/>
            <rFont val="Tahoma"/>
            <family val="2"/>
          </rPr>
          <t xml:space="preserve">
comm chickweed not included in density samples (no m-2) but was include in dry weight samples (g m-2)</t>
        </r>
      </text>
    </comment>
    <comment ref="DB144" authorId="0" shapeId="0" xr:uid="{00000000-0006-0000-0100-000058010000}">
      <text>
        <r>
          <rPr>
            <b/>
            <sz val="9"/>
            <color indexed="81"/>
            <rFont val="Tahoma"/>
            <family val="2"/>
          </rPr>
          <t>chris wilbeck:</t>
        </r>
        <r>
          <rPr>
            <sz val="9"/>
            <color indexed="81"/>
            <rFont val="Tahoma"/>
            <family val="2"/>
          </rPr>
          <t xml:space="preserve">
comm chickweed not included in density samples (no m-2) but was include in dry weight samples (g m-2)</t>
        </r>
      </text>
    </comment>
    <comment ref="B145" authorId="0" shapeId="0" xr:uid="{00000000-0006-0000-0100-000059010000}">
      <text>
        <r>
          <rPr>
            <b/>
            <sz val="9"/>
            <color indexed="81"/>
            <rFont val="Tahoma"/>
            <family val="2"/>
          </rPr>
          <t>chris wilbeck:</t>
        </r>
        <r>
          <rPr>
            <sz val="9"/>
            <color indexed="81"/>
            <rFont val="Tahoma"/>
            <family val="2"/>
          </rPr>
          <t xml:space="preserve">
this is a secondary part of the study that you may not need to include in analysis</t>
        </r>
      </text>
    </comment>
    <comment ref="CT145" authorId="0" shapeId="0" xr:uid="{00000000-0006-0000-0100-00005A010000}">
      <text>
        <r>
          <rPr>
            <b/>
            <sz val="9"/>
            <color indexed="81"/>
            <rFont val="Tahoma"/>
            <family val="2"/>
          </rPr>
          <t>chris wilbeck:</t>
        </r>
        <r>
          <rPr>
            <sz val="9"/>
            <color indexed="81"/>
            <rFont val="Tahoma"/>
            <family val="2"/>
          </rPr>
          <t xml:space="preserve">
comm chickweed not included in density samples (no m-2) but was include in dry weight samples (g m-2)</t>
        </r>
      </text>
    </comment>
    <comment ref="DB145" authorId="0" shapeId="0" xr:uid="{00000000-0006-0000-0100-00005B010000}">
      <text>
        <r>
          <rPr>
            <b/>
            <sz val="9"/>
            <color indexed="81"/>
            <rFont val="Tahoma"/>
            <family val="2"/>
          </rPr>
          <t>chris wilbeck:</t>
        </r>
        <r>
          <rPr>
            <sz val="9"/>
            <color indexed="81"/>
            <rFont val="Tahoma"/>
            <family val="2"/>
          </rPr>
          <t xml:space="preserve">
comm chickweed not included in density samples (no m-2) but was include in dry weight samples (g m-2)</t>
        </r>
      </text>
    </comment>
    <comment ref="B146" authorId="0" shapeId="0" xr:uid="{00000000-0006-0000-0100-00005C010000}">
      <text>
        <r>
          <rPr>
            <b/>
            <sz val="9"/>
            <color indexed="81"/>
            <rFont val="Tahoma"/>
            <family val="2"/>
          </rPr>
          <t>chris wilbeck:</t>
        </r>
        <r>
          <rPr>
            <sz val="9"/>
            <color indexed="81"/>
            <rFont val="Tahoma"/>
            <family val="2"/>
          </rPr>
          <t xml:space="preserve">
this is a secondary part of the study that you may not need to include in analysis</t>
        </r>
      </text>
    </comment>
    <comment ref="CT146" authorId="0" shapeId="0" xr:uid="{00000000-0006-0000-0100-00005D010000}">
      <text>
        <r>
          <rPr>
            <b/>
            <sz val="9"/>
            <color indexed="81"/>
            <rFont val="Tahoma"/>
            <family val="2"/>
          </rPr>
          <t>chris wilbeck:</t>
        </r>
        <r>
          <rPr>
            <sz val="9"/>
            <color indexed="81"/>
            <rFont val="Tahoma"/>
            <family val="2"/>
          </rPr>
          <t xml:space="preserve">
comm chickweed not included in density samples (no m-2) but was include in dry weight samples (g m-2)</t>
        </r>
      </text>
    </comment>
    <comment ref="DB146" authorId="0" shapeId="0" xr:uid="{00000000-0006-0000-0100-00005E010000}">
      <text>
        <r>
          <rPr>
            <b/>
            <sz val="9"/>
            <color indexed="81"/>
            <rFont val="Tahoma"/>
            <family val="2"/>
          </rPr>
          <t>chris wilbeck:</t>
        </r>
        <r>
          <rPr>
            <sz val="9"/>
            <color indexed="81"/>
            <rFont val="Tahoma"/>
            <family val="2"/>
          </rPr>
          <t xml:space="preserve">
comm chickweed not included in density samples (no m-2) but was include in dry weight samples (g m-2)</t>
        </r>
      </text>
    </comment>
    <comment ref="B147" authorId="0" shapeId="0" xr:uid="{00000000-0006-0000-0100-00005F010000}">
      <text>
        <r>
          <rPr>
            <b/>
            <sz val="9"/>
            <color indexed="81"/>
            <rFont val="Tahoma"/>
            <family val="2"/>
          </rPr>
          <t>chris wilbeck:</t>
        </r>
        <r>
          <rPr>
            <sz val="9"/>
            <color indexed="81"/>
            <rFont val="Tahoma"/>
            <family val="2"/>
          </rPr>
          <t xml:space="preserve">
this is a secondary part of the study that you may not need to include in analysis</t>
        </r>
      </text>
    </comment>
    <comment ref="CT147" authorId="0" shapeId="0" xr:uid="{00000000-0006-0000-0100-000060010000}">
      <text>
        <r>
          <rPr>
            <b/>
            <sz val="9"/>
            <color indexed="81"/>
            <rFont val="Tahoma"/>
            <family val="2"/>
          </rPr>
          <t>chris wilbeck:</t>
        </r>
        <r>
          <rPr>
            <sz val="9"/>
            <color indexed="81"/>
            <rFont val="Tahoma"/>
            <family val="2"/>
          </rPr>
          <t xml:space="preserve">
comm chickweed not included in density samples (no m-2) but was include in dry weight samples (g m-2)</t>
        </r>
      </text>
    </comment>
    <comment ref="DB147" authorId="0" shapeId="0" xr:uid="{00000000-0006-0000-0100-000061010000}">
      <text>
        <r>
          <rPr>
            <b/>
            <sz val="9"/>
            <color indexed="81"/>
            <rFont val="Tahoma"/>
            <family val="2"/>
          </rPr>
          <t>chris wilbeck:</t>
        </r>
        <r>
          <rPr>
            <sz val="9"/>
            <color indexed="81"/>
            <rFont val="Tahoma"/>
            <family val="2"/>
          </rPr>
          <t xml:space="preserve">
comm chickweed not included in density samples (no m-2) but was include in dry weight samples (g m-2)</t>
        </r>
      </text>
    </comment>
    <comment ref="BJ149" authorId="0" shapeId="0" xr:uid="{00000000-0006-0000-0100-000062010000}">
      <text>
        <r>
          <rPr>
            <b/>
            <sz val="9"/>
            <color indexed="81"/>
            <rFont val="Tahoma"/>
            <family val="2"/>
          </rPr>
          <t>chris wilbeck:</t>
        </r>
        <r>
          <rPr>
            <sz val="9"/>
            <color indexed="81"/>
            <rFont val="Tahoma"/>
            <family val="2"/>
          </rPr>
          <t xml:space="preserve">
biomass samples not taken at this time this year</t>
        </r>
      </text>
    </comment>
    <comment ref="CQ149" authorId="0" shapeId="0" xr:uid="{00000000-0006-0000-0100-000063010000}">
      <text>
        <r>
          <rPr>
            <b/>
            <sz val="9"/>
            <color indexed="81"/>
            <rFont val="Tahoma"/>
            <family val="2"/>
          </rPr>
          <t>chris wilbeck:</t>
        </r>
        <r>
          <rPr>
            <sz val="9"/>
            <color indexed="81"/>
            <rFont val="Tahoma"/>
            <family val="2"/>
          </rPr>
          <t xml:space="preserve">
biomass samples not taken at this time this year</t>
        </r>
      </text>
    </comment>
    <comment ref="DO149" authorId="0" shapeId="0" xr:uid="{00000000-0006-0000-0100-000064010000}">
      <text>
        <r>
          <rPr>
            <b/>
            <sz val="9"/>
            <color indexed="81"/>
            <rFont val="Tahoma"/>
            <family val="2"/>
          </rPr>
          <t>chris wilbeck:</t>
        </r>
        <r>
          <rPr>
            <sz val="9"/>
            <color indexed="81"/>
            <rFont val="Tahoma"/>
            <family val="2"/>
          </rPr>
          <t xml:space="preserve">
at harvest plant density also in report</t>
        </r>
      </text>
    </comment>
    <comment ref="DT149" authorId="0" shapeId="0" xr:uid="{00000000-0006-0000-0100-000065010000}">
      <text>
        <r>
          <rPr>
            <b/>
            <sz val="9"/>
            <color indexed="81"/>
            <rFont val="Tahoma"/>
            <family val="2"/>
          </rPr>
          <t>chris wilbeck:</t>
        </r>
        <r>
          <rPr>
            <sz val="9"/>
            <color indexed="81"/>
            <rFont val="Tahoma"/>
            <family val="2"/>
          </rPr>
          <t xml:space="preserve">
biomass samples not taken at this time this year</t>
        </r>
      </text>
    </comment>
    <comment ref="BJ150" authorId="0" shapeId="0" xr:uid="{00000000-0006-0000-0100-000066010000}">
      <text>
        <r>
          <rPr>
            <b/>
            <sz val="9"/>
            <color indexed="81"/>
            <rFont val="Tahoma"/>
            <family val="2"/>
          </rPr>
          <t>chris wilbeck:</t>
        </r>
        <r>
          <rPr>
            <sz val="9"/>
            <color indexed="81"/>
            <rFont val="Tahoma"/>
            <family val="2"/>
          </rPr>
          <t xml:space="preserve">
biomass samples not taken at this time this year</t>
        </r>
      </text>
    </comment>
    <comment ref="CQ150" authorId="0" shapeId="0" xr:uid="{00000000-0006-0000-0100-000067010000}">
      <text>
        <r>
          <rPr>
            <b/>
            <sz val="9"/>
            <color indexed="81"/>
            <rFont val="Tahoma"/>
            <family val="2"/>
          </rPr>
          <t>chris wilbeck:</t>
        </r>
        <r>
          <rPr>
            <sz val="9"/>
            <color indexed="81"/>
            <rFont val="Tahoma"/>
            <family val="2"/>
          </rPr>
          <t xml:space="preserve">
biomass samples not taken at this time this year</t>
        </r>
      </text>
    </comment>
    <comment ref="DO150" authorId="0" shapeId="0" xr:uid="{00000000-0006-0000-0100-000068010000}">
      <text>
        <r>
          <rPr>
            <b/>
            <sz val="9"/>
            <color indexed="81"/>
            <rFont val="Tahoma"/>
            <family val="2"/>
          </rPr>
          <t>chris wilbeck:</t>
        </r>
        <r>
          <rPr>
            <sz val="9"/>
            <color indexed="81"/>
            <rFont val="Tahoma"/>
            <family val="2"/>
          </rPr>
          <t xml:space="preserve">
at harvest plant density also in report</t>
        </r>
      </text>
    </comment>
    <comment ref="DT150" authorId="0" shapeId="0" xr:uid="{00000000-0006-0000-0100-000069010000}">
      <text>
        <r>
          <rPr>
            <b/>
            <sz val="9"/>
            <color indexed="81"/>
            <rFont val="Tahoma"/>
            <family val="2"/>
          </rPr>
          <t>chris wilbeck:</t>
        </r>
        <r>
          <rPr>
            <sz val="9"/>
            <color indexed="81"/>
            <rFont val="Tahoma"/>
            <family val="2"/>
          </rPr>
          <t xml:space="preserve">
biomass samples not taken at this time this year</t>
        </r>
      </text>
    </comment>
    <comment ref="BJ151" authorId="0" shapeId="0" xr:uid="{00000000-0006-0000-0100-00006A010000}">
      <text>
        <r>
          <rPr>
            <b/>
            <sz val="9"/>
            <color indexed="81"/>
            <rFont val="Tahoma"/>
            <family val="2"/>
          </rPr>
          <t>chris wilbeck:</t>
        </r>
        <r>
          <rPr>
            <sz val="9"/>
            <color indexed="81"/>
            <rFont val="Tahoma"/>
            <family val="2"/>
          </rPr>
          <t xml:space="preserve">
biomass samples not taken at this time this year</t>
        </r>
      </text>
    </comment>
    <comment ref="CQ151" authorId="0" shapeId="0" xr:uid="{00000000-0006-0000-0100-00006B010000}">
      <text>
        <r>
          <rPr>
            <b/>
            <sz val="9"/>
            <color indexed="81"/>
            <rFont val="Tahoma"/>
            <family val="2"/>
          </rPr>
          <t>chris wilbeck:</t>
        </r>
        <r>
          <rPr>
            <sz val="9"/>
            <color indexed="81"/>
            <rFont val="Tahoma"/>
            <family val="2"/>
          </rPr>
          <t xml:space="preserve">
biomass samples not taken at this time this year</t>
        </r>
      </text>
    </comment>
    <comment ref="DO151" authorId="0" shapeId="0" xr:uid="{00000000-0006-0000-0100-00006C010000}">
      <text>
        <r>
          <rPr>
            <b/>
            <sz val="9"/>
            <color indexed="81"/>
            <rFont val="Tahoma"/>
            <family val="2"/>
          </rPr>
          <t>chris wilbeck:</t>
        </r>
        <r>
          <rPr>
            <sz val="9"/>
            <color indexed="81"/>
            <rFont val="Tahoma"/>
            <family val="2"/>
          </rPr>
          <t xml:space="preserve">
at harvest plant density also in report</t>
        </r>
      </text>
    </comment>
    <comment ref="DT151" authorId="0" shapeId="0" xr:uid="{00000000-0006-0000-0100-00006D010000}">
      <text>
        <r>
          <rPr>
            <b/>
            <sz val="9"/>
            <color indexed="81"/>
            <rFont val="Tahoma"/>
            <family val="2"/>
          </rPr>
          <t>chris wilbeck:</t>
        </r>
        <r>
          <rPr>
            <sz val="9"/>
            <color indexed="81"/>
            <rFont val="Tahoma"/>
            <family val="2"/>
          </rPr>
          <t xml:space="preserve">
biomass samples not taken at this time this year</t>
        </r>
      </text>
    </comment>
    <comment ref="BJ152" authorId="0" shapeId="0" xr:uid="{00000000-0006-0000-0100-00006E010000}">
      <text>
        <r>
          <rPr>
            <b/>
            <sz val="9"/>
            <color indexed="81"/>
            <rFont val="Tahoma"/>
            <family val="2"/>
          </rPr>
          <t>chris wilbeck:</t>
        </r>
        <r>
          <rPr>
            <sz val="9"/>
            <color indexed="81"/>
            <rFont val="Tahoma"/>
            <family val="2"/>
          </rPr>
          <t xml:space="preserve">
biomass samples not taken at this time this year</t>
        </r>
      </text>
    </comment>
    <comment ref="CQ152" authorId="0" shapeId="0" xr:uid="{00000000-0006-0000-0100-00006F010000}">
      <text>
        <r>
          <rPr>
            <b/>
            <sz val="9"/>
            <color indexed="81"/>
            <rFont val="Tahoma"/>
            <family val="2"/>
          </rPr>
          <t>chris wilbeck:</t>
        </r>
        <r>
          <rPr>
            <sz val="9"/>
            <color indexed="81"/>
            <rFont val="Tahoma"/>
            <family val="2"/>
          </rPr>
          <t xml:space="preserve">
biomass samples not taken at this time this year</t>
        </r>
      </text>
    </comment>
    <comment ref="DO152" authorId="0" shapeId="0" xr:uid="{00000000-0006-0000-0100-000070010000}">
      <text>
        <r>
          <rPr>
            <b/>
            <sz val="9"/>
            <color indexed="81"/>
            <rFont val="Tahoma"/>
            <family val="2"/>
          </rPr>
          <t>chris wilbeck:</t>
        </r>
        <r>
          <rPr>
            <sz val="9"/>
            <color indexed="81"/>
            <rFont val="Tahoma"/>
            <family val="2"/>
          </rPr>
          <t xml:space="preserve">
at harvest plant density also in report</t>
        </r>
      </text>
    </comment>
    <comment ref="DT152" authorId="0" shapeId="0" xr:uid="{00000000-0006-0000-0100-000071010000}">
      <text>
        <r>
          <rPr>
            <b/>
            <sz val="9"/>
            <color indexed="81"/>
            <rFont val="Tahoma"/>
            <family val="2"/>
          </rPr>
          <t>chris wilbeck:</t>
        </r>
        <r>
          <rPr>
            <sz val="9"/>
            <color indexed="81"/>
            <rFont val="Tahoma"/>
            <family val="2"/>
          </rPr>
          <t xml:space="preserve">
biomass samples not taken at this time this year</t>
        </r>
      </text>
    </comment>
    <comment ref="BJ153" authorId="0" shapeId="0" xr:uid="{00000000-0006-0000-0100-000072010000}">
      <text>
        <r>
          <rPr>
            <b/>
            <sz val="9"/>
            <color indexed="81"/>
            <rFont val="Tahoma"/>
            <family val="2"/>
          </rPr>
          <t>chris wilbeck:</t>
        </r>
        <r>
          <rPr>
            <sz val="9"/>
            <color indexed="81"/>
            <rFont val="Tahoma"/>
            <family val="2"/>
          </rPr>
          <t xml:space="preserve">
biomass samples not taken at this time this year</t>
        </r>
      </text>
    </comment>
    <comment ref="CQ153" authorId="0" shapeId="0" xr:uid="{00000000-0006-0000-0100-000073010000}">
      <text>
        <r>
          <rPr>
            <b/>
            <sz val="9"/>
            <color indexed="81"/>
            <rFont val="Tahoma"/>
            <family val="2"/>
          </rPr>
          <t>chris wilbeck:</t>
        </r>
        <r>
          <rPr>
            <sz val="9"/>
            <color indexed="81"/>
            <rFont val="Tahoma"/>
            <family val="2"/>
          </rPr>
          <t xml:space="preserve">
biomass samples not taken at this time this year</t>
        </r>
      </text>
    </comment>
    <comment ref="DO153" authorId="0" shapeId="0" xr:uid="{00000000-0006-0000-0100-000074010000}">
      <text>
        <r>
          <rPr>
            <b/>
            <sz val="9"/>
            <color indexed="81"/>
            <rFont val="Tahoma"/>
            <family val="2"/>
          </rPr>
          <t>chris wilbeck:</t>
        </r>
        <r>
          <rPr>
            <sz val="9"/>
            <color indexed="81"/>
            <rFont val="Tahoma"/>
            <family val="2"/>
          </rPr>
          <t xml:space="preserve">
at harvest plant density also in report</t>
        </r>
      </text>
    </comment>
    <comment ref="DT153" authorId="0" shapeId="0" xr:uid="{00000000-0006-0000-0100-000075010000}">
      <text>
        <r>
          <rPr>
            <b/>
            <sz val="9"/>
            <color indexed="81"/>
            <rFont val="Tahoma"/>
            <family val="2"/>
          </rPr>
          <t>chris wilbeck:</t>
        </r>
        <r>
          <rPr>
            <sz val="9"/>
            <color indexed="81"/>
            <rFont val="Tahoma"/>
            <family val="2"/>
          </rPr>
          <t xml:space="preserve">
biomass samples not taken at this time this year</t>
        </r>
      </text>
    </comment>
    <comment ref="BJ154" authorId="0" shapeId="0" xr:uid="{00000000-0006-0000-0100-000076010000}">
      <text>
        <r>
          <rPr>
            <b/>
            <sz val="9"/>
            <color indexed="81"/>
            <rFont val="Tahoma"/>
            <family val="2"/>
          </rPr>
          <t>chris wilbeck:</t>
        </r>
        <r>
          <rPr>
            <sz val="9"/>
            <color indexed="81"/>
            <rFont val="Tahoma"/>
            <family val="2"/>
          </rPr>
          <t xml:space="preserve">
biomass samples not taken at this time this year</t>
        </r>
      </text>
    </comment>
    <comment ref="CQ154" authorId="0" shapeId="0" xr:uid="{00000000-0006-0000-0100-000077010000}">
      <text>
        <r>
          <rPr>
            <b/>
            <sz val="9"/>
            <color indexed="81"/>
            <rFont val="Tahoma"/>
            <family val="2"/>
          </rPr>
          <t>chris wilbeck:</t>
        </r>
        <r>
          <rPr>
            <sz val="9"/>
            <color indexed="81"/>
            <rFont val="Tahoma"/>
            <family val="2"/>
          </rPr>
          <t xml:space="preserve">
biomass samples not taken at this time this year</t>
        </r>
      </text>
    </comment>
    <comment ref="DO154" authorId="0" shapeId="0" xr:uid="{00000000-0006-0000-0100-000078010000}">
      <text>
        <r>
          <rPr>
            <b/>
            <sz val="9"/>
            <color indexed="81"/>
            <rFont val="Tahoma"/>
            <family val="2"/>
          </rPr>
          <t>chris wilbeck:</t>
        </r>
        <r>
          <rPr>
            <sz val="9"/>
            <color indexed="81"/>
            <rFont val="Tahoma"/>
            <family val="2"/>
          </rPr>
          <t xml:space="preserve">
at harvest plant density also in report</t>
        </r>
      </text>
    </comment>
    <comment ref="DT154" authorId="0" shapeId="0" xr:uid="{00000000-0006-0000-0100-000079010000}">
      <text>
        <r>
          <rPr>
            <b/>
            <sz val="9"/>
            <color indexed="81"/>
            <rFont val="Tahoma"/>
            <family val="2"/>
          </rPr>
          <t>chris wilbeck:</t>
        </r>
        <r>
          <rPr>
            <sz val="9"/>
            <color indexed="81"/>
            <rFont val="Tahoma"/>
            <family val="2"/>
          </rPr>
          <t xml:space="preserve">
biomass samples not taken at this time this year</t>
        </r>
      </text>
    </comment>
    <comment ref="DO156" authorId="0" shapeId="0" xr:uid="{00000000-0006-0000-0100-00007A010000}">
      <text>
        <r>
          <rPr>
            <b/>
            <sz val="9"/>
            <color indexed="81"/>
            <rFont val="Tahoma"/>
            <family val="2"/>
          </rPr>
          <t>chris wilbeck:</t>
        </r>
        <r>
          <rPr>
            <sz val="9"/>
            <color indexed="81"/>
            <rFont val="Tahoma"/>
            <family val="2"/>
          </rPr>
          <t xml:space="preserve">
at harvest plant density also in report</t>
        </r>
      </text>
    </comment>
    <comment ref="DO157" authorId="0" shapeId="0" xr:uid="{00000000-0006-0000-0100-00007B010000}">
      <text>
        <r>
          <rPr>
            <b/>
            <sz val="9"/>
            <color indexed="81"/>
            <rFont val="Tahoma"/>
            <family val="2"/>
          </rPr>
          <t>chris wilbeck:</t>
        </r>
        <r>
          <rPr>
            <sz val="9"/>
            <color indexed="81"/>
            <rFont val="Tahoma"/>
            <family val="2"/>
          </rPr>
          <t xml:space="preserve">
at harvest plant density also in report</t>
        </r>
      </text>
    </comment>
    <comment ref="DO158" authorId="0" shapeId="0" xr:uid="{00000000-0006-0000-0100-00007C010000}">
      <text>
        <r>
          <rPr>
            <b/>
            <sz val="9"/>
            <color indexed="81"/>
            <rFont val="Tahoma"/>
            <family val="2"/>
          </rPr>
          <t>chris wilbeck:</t>
        </r>
        <r>
          <rPr>
            <sz val="9"/>
            <color indexed="81"/>
            <rFont val="Tahoma"/>
            <family val="2"/>
          </rPr>
          <t xml:space="preserve">
at harvest plant density also in report</t>
        </r>
      </text>
    </comment>
    <comment ref="DO159" authorId="0" shapeId="0" xr:uid="{00000000-0006-0000-0100-00007D010000}">
      <text>
        <r>
          <rPr>
            <b/>
            <sz val="9"/>
            <color indexed="81"/>
            <rFont val="Tahoma"/>
            <family val="2"/>
          </rPr>
          <t>chris wilbeck:</t>
        </r>
        <r>
          <rPr>
            <sz val="9"/>
            <color indexed="81"/>
            <rFont val="Tahoma"/>
            <family val="2"/>
          </rPr>
          <t xml:space="preserve">
at harvest plant density also in report</t>
        </r>
      </text>
    </comment>
    <comment ref="DO160" authorId="0" shapeId="0" xr:uid="{00000000-0006-0000-0100-00007E010000}">
      <text>
        <r>
          <rPr>
            <b/>
            <sz val="9"/>
            <color indexed="81"/>
            <rFont val="Tahoma"/>
            <family val="2"/>
          </rPr>
          <t>chris wilbeck:</t>
        </r>
        <r>
          <rPr>
            <sz val="9"/>
            <color indexed="81"/>
            <rFont val="Tahoma"/>
            <family val="2"/>
          </rPr>
          <t xml:space="preserve">
at harvest plant density also in report</t>
        </r>
      </text>
    </comment>
    <comment ref="DO161" authorId="0" shapeId="0" xr:uid="{00000000-0006-0000-0100-00007F010000}">
      <text>
        <r>
          <rPr>
            <b/>
            <sz val="9"/>
            <color indexed="81"/>
            <rFont val="Tahoma"/>
            <family val="2"/>
          </rPr>
          <t>chris wilbeck:</t>
        </r>
        <r>
          <rPr>
            <sz val="9"/>
            <color indexed="81"/>
            <rFont val="Tahoma"/>
            <family val="2"/>
          </rPr>
          <t xml:space="preserve">
at harvest plant density also in report</t>
        </r>
      </text>
    </comment>
    <comment ref="DO163" authorId="0" shapeId="0" xr:uid="{00000000-0006-0000-0100-000080010000}">
      <text>
        <r>
          <rPr>
            <b/>
            <sz val="9"/>
            <color indexed="81"/>
            <rFont val="Tahoma"/>
            <family val="2"/>
          </rPr>
          <t>chris wilbeck:</t>
        </r>
        <r>
          <rPr>
            <sz val="9"/>
            <color indexed="81"/>
            <rFont val="Tahoma"/>
            <family val="2"/>
          </rPr>
          <t xml:space="preserve">
at harvest plant density also in report</t>
        </r>
      </text>
    </comment>
    <comment ref="DO164" authorId="0" shapeId="0" xr:uid="{00000000-0006-0000-0100-000081010000}">
      <text>
        <r>
          <rPr>
            <b/>
            <sz val="9"/>
            <color indexed="81"/>
            <rFont val="Tahoma"/>
            <family val="2"/>
          </rPr>
          <t>chris wilbeck:</t>
        </r>
        <r>
          <rPr>
            <sz val="9"/>
            <color indexed="81"/>
            <rFont val="Tahoma"/>
            <family val="2"/>
          </rPr>
          <t xml:space="preserve">
at harvest plant density also in report</t>
        </r>
      </text>
    </comment>
    <comment ref="DO165" authorId="0" shapeId="0" xr:uid="{00000000-0006-0000-0100-000082010000}">
      <text>
        <r>
          <rPr>
            <b/>
            <sz val="9"/>
            <color indexed="81"/>
            <rFont val="Tahoma"/>
            <family val="2"/>
          </rPr>
          <t>chris wilbeck:</t>
        </r>
        <r>
          <rPr>
            <sz val="9"/>
            <color indexed="81"/>
            <rFont val="Tahoma"/>
            <family val="2"/>
          </rPr>
          <t xml:space="preserve">
at harvest plant density also in report</t>
        </r>
      </text>
    </comment>
    <comment ref="DO166" authorId="0" shapeId="0" xr:uid="{00000000-0006-0000-0100-000083010000}">
      <text>
        <r>
          <rPr>
            <b/>
            <sz val="9"/>
            <color indexed="81"/>
            <rFont val="Tahoma"/>
            <family val="2"/>
          </rPr>
          <t>chris wilbeck:</t>
        </r>
        <r>
          <rPr>
            <sz val="9"/>
            <color indexed="81"/>
            <rFont val="Tahoma"/>
            <family val="2"/>
          </rPr>
          <t xml:space="preserve">
at harvest plant density also in report</t>
        </r>
      </text>
    </comment>
    <comment ref="DO167" authorId="0" shapeId="0" xr:uid="{00000000-0006-0000-0100-000084010000}">
      <text>
        <r>
          <rPr>
            <b/>
            <sz val="9"/>
            <color indexed="81"/>
            <rFont val="Tahoma"/>
            <family val="2"/>
          </rPr>
          <t>chris wilbeck:</t>
        </r>
        <r>
          <rPr>
            <sz val="9"/>
            <color indexed="81"/>
            <rFont val="Tahoma"/>
            <family val="2"/>
          </rPr>
          <t xml:space="preserve">
at harvest plant density also in report</t>
        </r>
      </text>
    </comment>
    <comment ref="DO168" authorId="0" shapeId="0" xr:uid="{00000000-0006-0000-0100-000085010000}">
      <text>
        <r>
          <rPr>
            <b/>
            <sz val="9"/>
            <color indexed="81"/>
            <rFont val="Tahoma"/>
            <family val="2"/>
          </rPr>
          <t>chris wilbeck:</t>
        </r>
        <r>
          <rPr>
            <sz val="9"/>
            <color indexed="81"/>
            <rFont val="Tahoma"/>
            <family val="2"/>
          </rPr>
          <t xml:space="preserve">
at harvest plant density also in report</t>
        </r>
      </text>
    </comment>
    <comment ref="BJ170" authorId="0" shapeId="0" xr:uid="{00000000-0006-0000-0100-000086010000}">
      <text>
        <r>
          <rPr>
            <b/>
            <sz val="9"/>
            <color indexed="81"/>
            <rFont val="Tahoma"/>
            <family val="2"/>
          </rPr>
          <t>chris wilbeck:</t>
        </r>
        <r>
          <rPr>
            <sz val="9"/>
            <color indexed="81"/>
            <rFont val="Tahoma"/>
            <family val="2"/>
          </rPr>
          <t xml:space="preserve">
biomass samples not taken this year</t>
        </r>
      </text>
    </comment>
    <comment ref="BK170" authorId="0" shapeId="0" xr:uid="{00000000-0006-0000-0100-000087010000}">
      <text>
        <r>
          <rPr>
            <b/>
            <sz val="9"/>
            <color indexed="81"/>
            <rFont val="Tahoma"/>
            <family val="2"/>
          </rPr>
          <t>chris wilbeck:</t>
        </r>
        <r>
          <rPr>
            <sz val="9"/>
            <color indexed="81"/>
            <rFont val="Tahoma"/>
            <family val="2"/>
          </rPr>
          <t xml:space="preserve">
biomass samples not taken this year</t>
        </r>
      </text>
    </comment>
    <comment ref="BN170" authorId="0" shapeId="0" xr:uid="{00000000-0006-0000-0100-000088010000}">
      <text>
        <r>
          <rPr>
            <b/>
            <sz val="9"/>
            <color indexed="81"/>
            <rFont val="Tahoma"/>
            <family val="2"/>
          </rPr>
          <t>chris wilbeck:</t>
        </r>
        <r>
          <rPr>
            <sz val="9"/>
            <color indexed="81"/>
            <rFont val="Tahoma"/>
            <family val="2"/>
          </rPr>
          <t xml:space="preserve">
biomass samples not taken this year</t>
        </r>
      </text>
    </comment>
    <comment ref="BO170" authorId="0" shapeId="0" xr:uid="{00000000-0006-0000-0100-000089010000}">
      <text>
        <r>
          <rPr>
            <b/>
            <sz val="9"/>
            <color indexed="81"/>
            <rFont val="Tahoma"/>
            <family val="2"/>
          </rPr>
          <t>chris wilbeck:</t>
        </r>
        <r>
          <rPr>
            <sz val="9"/>
            <color indexed="81"/>
            <rFont val="Tahoma"/>
            <family val="2"/>
          </rPr>
          <t xml:space="preserve">
biomass samples not taken this year</t>
        </r>
      </text>
    </comment>
    <comment ref="DG170" authorId="0" shapeId="0" xr:uid="{00000000-0006-0000-0100-00008A010000}">
      <text>
        <r>
          <rPr>
            <b/>
            <sz val="9"/>
            <color indexed="81"/>
            <rFont val="Tahoma"/>
            <family val="2"/>
          </rPr>
          <t>chris wilbeck:</t>
        </r>
        <r>
          <rPr>
            <sz val="9"/>
            <color indexed="81"/>
            <rFont val="Tahoma"/>
            <family val="2"/>
          </rPr>
          <t xml:space="preserve">
biomass samples not taken this year</t>
        </r>
      </text>
    </comment>
    <comment ref="DO170" authorId="0" shapeId="0" xr:uid="{00000000-0006-0000-0100-00008B010000}">
      <text>
        <r>
          <rPr>
            <b/>
            <sz val="9"/>
            <color indexed="81"/>
            <rFont val="Tahoma"/>
            <family val="2"/>
          </rPr>
          <t>chris wilbeck:</t>
        </r>
        <r>
          <rPr>
            <sz val="9"/>
            <color indexed="81"/>
            <rFont val="Tahoma"/>
            <family val="2"/>
          </rPr>
          <t xml:space="preserve">
at harvest plant density also in report</t>
        </r>
      </text>
    </comment>
    <comment ref="DS170" authorId="0" shapeId="0" xr:uid="{00000000-0006-0000-0100-00008C010000}">
      <text>
        <r>
          <rPr>
            <b/>
            <sz val="9"/>
            <color indexed="81"/>
            <rFont val="Tahoma"/>
            <family val="2"/>
          </rPr>
          <t>chris wilbeck:</t>
        </r>
        <r>
          <rPr>
            <sz val="9"/>
            <color indexed="81"/>
            <rFont val="Tahoma"/>
            <family val="2"/>
          </rPr>
          <t xml:space="preserve">
biomass samples not taken this year</t>
        </r>
      </text>
    </comment>
    <comment ref="DW170" authorId="0" shapeId="0" xr:uid="{00000000-0006-0000-0100-00008D010000}">
      <text>
        <r>
          <rPr>
            <b/>
            <sz val="9"/>
            <color indexed="81"/>
            <rFont val="Tahoma"/>
            <family val="2"/>
          </rPr>
          <t>chris wilbeck:</t>
        </r>
        <r>
          <rPr>
            <sz val="9"/>
            <color indexed="81"/>
            <rFont val="Tahoma"/>
            <family val="2"/>
          </rPr>
          <t xml:space="preserve">
biomass samples not taken this year</t>
        </r>
      </text>
    </comment>
    <comment ref="BJ171" authorId="0" shapeId="0" xr:uid="{00000000-0006-0000-0100-00008E010000}">
      <text>
        <r>
          <rPr>
            <b/>
            <sz val="9"/>
            <color indexed="81"/>
            <rFont val="Tahoma"/>
            <family val="2"/>
          </rPr>
          <t>chris wilbeck:</t>
        </r>
        <r>
          <rPr>
            <sz val="9"/>
            <color indexed="81"/>
            <rFont val="Tahoma"/>
            <family val="2"/>
          </rPr>
          <t xml:space="preserve">
biomass samples not taken this year</t>
        </r>
      </text>
    </comment>
    <comment ref="BK171" authorId="0" shapeId="0" xr:uid="{00000000-0006-0000-0100-00008F010000}">
      <text>
        <r>
          <rPr>
            <b/>
            <sz val="9"/>
            <color indexed="81"/>
            <rFont val="Tahoma"/>
            <family val="2"/>
          </rPr>
          <t>chris wilbeck:</t>
        </r>
        <r>
          <rPr>
            <sz val="9"/>
            <color indexed="81"/>
            <rFont val="Tahoma"/>
            <family val="2"/>
          </rPr>
          <t xml:space="preserve">
biomass samples not taken this year</t>
        </r>
      </text>
    </comment>
    <comment ref="BN171" authorId="0" shapeId="0" xr:uid="{00000000-0006-0000-0100-000090010000}">
      <text>
        <r>
          <rPr>
            <b/>
            <sz val="9"/>
            <color indexed="81"/>
            <rFont val="Tahoma"/>
            <family val="2"/>
          </rPr>
          <t>chris wilbeck:</t>
        </r>
        <r>
          <rPr>
            <sz val="9"/>
            <color indexed="81"/>
            <rFont val="Tahoma"/>
            <family val="2"/>
          </rPr>
          <t xml:space="preserve">
biomass samples not taken this year</t>
        </r>
      </text>
    </comment>
    <comment ref="BO171" authorId="0" shapeId="0" xr:uid="{00000000-0006-0000-0100-000091010000}">
      <text>
        <r>
          <rPr>
            <b/>
            <sz val="9"/>
            <color indexed="81"/>
            <rFont val="Tahoma"/>
            <family val="2"/>
          </rPr>
          <t>chris wilbeck:</t>
        </r>
        <r>
          <rPr>
            <sz val="9"/>
            <color indexed="81"/>
            <rFont val="Tahoma"/>
            <family val="2"/>
          </rPr>
          <t xml:space="preserve">
biomass samples not taken this year</t>
        </r>
      </text>
    </comment>
    <comment ref="DG171" authorId="0" shapeId="0" xr:uid="{00000000-0006-0000-0100-000092010000}">
      <text>
        <r>
          <rPr>
            <b/>
            <sz val="9"/>
            <color indexed="81"/>
            <rFont val="Tahoma"/>
            <family val="2"/>
          </rPr>
          <t>chris wilbeck:</t>
        </r>
        <r>
          <rPr>
            <sz val="9"/>
            <color indexed="81"/>
            <rFont val="Tahoma"/>
            <family val="2"/>
          </rPr>
          <t xml:space="preserve">
biomass samples not taken this year</t>
        </r>
      </text>
    </comment>
    <comment ref="DO171" authorId="0" shapeId="0" xr:uid="{00000000-0006-0000-0100-000093010000}">
      <text>
        <r>
          <rPr>
            <b/>
            <sz val="9"/>
            <color indexed="81"/>
            <rFont val="Tahoma"/>
            <family val="2"/>
          </rPr>
          <t>chris wilbeck:</t>
        </r>
        <r>
          <rPr>
            <sz val="9"/>
            <color indexed="81"/>
            <rFont val="Tahoma"/>
            <family val="2"/>
          </rPr>
          <t xml:space="preserve">
at harvest plant density also in report</t>
        </r>
      </text>
    </comment>
    <comment ref="DS171" authorId="0" shapeId="0" xr:uid="{00000000-0006-0000-0100-000094010000}">
      <text>
        <r>
          <rPr>
            <b/>
            <sz val="9"/>
            <color indexed="81"/>
            <rFont val="Tahoma"/>
            <family val="2"/>
          </rPr>
          <t>chris wilbeck:</t>
        </r>
        <r>
          <rPr>
            <sz val="9"/>
            <color indexed="81"/>
            <rFont val="Tahoma"/>
            <family val="2"/>
          </rPr>
          <t xml:space="preserve">
biomass samples not taken this year</t>
        </r>
      </text>
    </comment>
    <comment ref="DW171" authorId="0" shapeId="0" xr:uid="{00000000-0006-0000-0100-000095010000}">
      <text>
        <r>
          <rPr>
            <b/>
            <sz val="9"/>
            <color indexed="81"/>
            <rFont val="Tahoma"/>
            <family val="2"/>
          </rPr>
          <t>chris wilbeck:</t>
        </r>
        <r>
          <rPr>
            <sz val="9"/>
            <color indexed="81"/>
            <rFont val="Tahoma"/>
            <family val="2"/>
          </rPr>
          <t xml:space="preserve">
biomass samples not taken this year</t>
        </r>
      </text>
    </comment>
    <comment ref="BJ172" authorId="0" shapeId="0" xr:uid="{00000000-0006-0000-0100-000096010000}">
      <text>
        <r>
          <rPr>
            <b/>
            <sz val="9"/>
            <color indexed="81"/>
            <rFont val="Tahoma"/>
            <family val="2"/>
          </rPr>
          <t>chris wilbeck:</t>
        </r>
        <r>
          <rPr>
            <sz val="9"/>
            <color indexed="81"/>
            <rFont val="Tahoma"/>
            <family val="2"/>
          </rPr>
          <t xml:space="preserve">
biomass samples not taken this year</t>
        </r>
      </text>
    </comment>
    <comment ref="BK172" authorId="0" shapeId="0" xr:uid="{00000000-0006-0000-0100-000097010000}">
      <text>
        <r>
          <rPr>
            <b/>
            <sz val="9"/>
            <color indexed="81"/>
            <rFont val="Tahoma"/>
            <family val="2"/>
          </rPr>
          <t>chris wilbeck:</t>
        </r>
        <r>
          <rPr>
            <sz val="9"/>
            <color indexed="81"/>
            <rFont val="Tahoma"/>
            <family val="2"/>
          </rPr>
          <t xml:space="preserve">
biomass samples not taken this year</t>
        </r>
      </text>
    </comment>
    <comment ref="BN172" authorId="0" shapeId="0" xr:uid="{00000000-0006-0000-0100-000098010000}">
      <text>
        <r>
          <rPr>
            <b/>
            <sz val="9"/>
            <color indexed="81"/>
            <rFont val="Tahoma"/>
            <family val="2"/>
          </rPr>
          <t>chris wilbeck:</t>
        </r>
        <r>
          <rPr>
            <sz val="9"/>
            <color indexed="81"/>
            <rFont val="Tahoma"/>
            <family val="2"/>
          </rPr>
          <t xml:space="preserve">
biomass samples not taken this year</t>
        </r>
      </text>
    </comment>
    <comment ref="BO172" authorId="0" shapeId="0" xr:uid="{00000000-0006-0000-0100-000099010000}">
      <text>
        <r>
          <rPr>
            <b/>
            <sz val="9"/>
            <color indexed="81"/>
            <rFont val="Tahoma"/>
            <family val="2"/>
          </rPr>
          <t>chris wilbeck:</t>
        </r>
        <r>
          <rPr>
            <sz val="9"/>
            <color indexed="81"/>
            <rFont val="Tahoma"/>
            <family val="2"/>
          </rPr>
          <t xml:space="preserve">
biomass samples not taken this year</t>
        </r>
      </text>
    </comment>
    <comment ref="DG172" authorId="0" shapeId="0" xr:uid="{00000000-0006-0000-0100-00009A010000}">
      <text>
        <r>
          <rPr>
            <b/>
            <sz val="9"/>
            <color indexed="81"/>
            <rFont val="Tahoma"/>
            <family val="2"/>
          </rPr>
          <t>chris wilbeck:</t>
        </r>
        <r>
          <rPr>
            <sz val="9"/>
            <color indexed="81"/>
            <rFont val="Tahoma"/>
            <family val="2"/>
          </rPr>
          <t xml:space="preserve">
biomass samples not taken this year</t>
        </r>
      </text>
    </comment>
    <comment ref="DO172" authorId="0" shapeId="0" xr:uid="{00000000-0006-0000-0100-00009B010000}">
      <text>
        <r>
          <rPr>
            <b/>
            <sz val="9"/>
            <color indexed="81"/>
            <rFont val="Tahoma"/>
            <family val="2"/>
          </rPr>
          <t>chris wilbeck:</t>
        </r>
        <r>
          <rPr>
            <sz val="9"/>
            <color indexed="81"/>
            <rFont val="Tahoma"/>
            <family val="2"/>
          </rPr>
          <t xml:space="preserve">
at harvest plant density also in report</t>
        </r>
      </text>
    </comment>
    <comment ref="DS172" authorId="0" shapeId="0" xr:uid="{00000000-0006-0000-0100-00009C010000}">
      <text>
        <r>
          <rPr>
            <b/>
            <sz val="9"/>
            <color indexed="81"/>
            <rFont val="Tahoma"/>
            <family val="2"/>
          </rPr>
          <t>chris wilbeck:</t>
        </r>
        <r>
          <rPr>
            <sz val="9"/>
            <color indexed="81"/>
            <rFont val="Tahoma"/>
            <family val="2"/>
          </rPr>
          <t xml:space="preserve">
biomass samples not taken this year</t>
        </r>
      </text>
    </comment>
    <comment ref="DW172" authorId="0" shapeId="0" xr:uid="{00000000-0006-0000-0100-00009D010000}">
      <text>
        <r>
          <rPr>
            <b/>
            <sz val="9"/>
            <color indexed="81"/>
            <rFont val="Tahoma"/>
            <family val="2"/>
          </rPr>
          <t>chris wilbeck:</t>
        </r>
        <r>
          <rPr>
            <sz val="9"/>
            <color indexed="81"/>
            <rFont val="Tahoma"/>
            <family val="2"/>
          </rPr>
          <t xml:space="preserve">
biomass samples not taken this year</t>
        </r>
      </text>
    </comment>
    <comment ref="BJ173" authorId="0" shapeId="0" xr:uid="{00000000-0006-0000-0100-00009E010000}">
      <text>
        <r>
          <rPr>
            <b/>
            <sz val="9"/>
            <color indexed="81"/>
            <rFont val="Tahoma"/>
            <family val="2"/>
          </rPr>
          <t>chris wilbeck:</t>
        </r>
        <r>
          <rPr>
            <sz val="9"/>
            <color indexed="81"/>
            <rFont val="Tahoma"/>
            <family val="2"/>
          </rPr>
          <t xml:space="preserve">
biomass samples not taken this year</t>
        </r>
      </text>
    </comment>
    <comment ref="BK173" authorId="0" shapeId="0" xr:uid="{00000000-0006-0000-0100-00009F010000}">
      <text>
        <r>
          <rPr>
            <b/>
            <sz val="9"/>
            <color indexed="81"/>
            <rFont val="Tahoma"/>
            <family val="2"/>
          </rPr>
          <t>chris wilbeck:</t>
        </r>
        <r>
          <rPr>
            <sz val="9"/>
            <color indexed="81"/>
            <rFont val="Tahoma"/>
            <family val="2"/>
          </rPr>
          <t xml:space="preserve">
biomass samples not taken this year</t>
        </r>
      </text>
    </comment>
    <comment ref="BN173" authorId="0" shapeId="0" xr:uid="{00000000-0006-0000-0100-0000A0010000}">
      <text>
        <r>
          <rPr>
            <b/>
            <sz val="9"/>
            <color indexed="81"/>
            <rFont val="Tahoma"/>
            <family val="2"/>
          </rPr>
          <t>chris wilbeck:</t>
        </r>
        <r>
          <rPr>
            <sz val="9"/>
            <color indexed="81"/>
            <rFont val="Tahoma"/>
            <family val="2"/>
          </rPr>
          <t xml:space="preserve">
biomass samples not taken this year</t>
        </r>
      </text>
    </comment>
    <comment ref="BO173" authorId="0" shapeId="0" xr:uid="{00000000-0006-0000-0100-0000A1010000}">
      <text>
        <r>
          <rPr>
            <b/>
            <sz val="9"/>
            <color indexed="81"/>
            <rFont val="Tahoma"/>
            <family val="2"/>
          </rPr>
          <t>chris wilbeck:</t>
        </r>
        <r>
          <rPr>
            <sz val="9"/>
            <color indexed="81"/>
            <rFont val="Tahoma"/>
            <family val="2"/>
          </rPr>
          <t xml:space="preserve">
biomass samples not taken this year</t>
        </r>
      </text>
    </comment>
    <comment ref="DG173" authorId="0" shapeId="0" xr:uid="{00000000-0006-0000-0100-0000A2010000}">
      <text>
        <r>
          <rPr>
            <b/>
            <sz val="9"/>
            <color indexed="81"/>
            <rFont val="Tahoma"/>
            <family val="2"/>
          </rPr>
          <t>chris wilbeck:</t>
        </r>
        <r>
          <rPr>
            <sz val="9"/>
            <color indexed="81"/>
            <rFont val="Tahoma"/>
            <family val="2"/>
          </rPr>
          <t xml:space="preserve">
biomass samples not taken this year</t>
        </r>
      </text>
    </comment>
    <comment ref="DO173" authorId="0" shapeId="0" xr:uid="{00000000-0006-0000-0100-0000A3010000}">
      <text>
        <r>
          <rPr>
            <b/>
            <sz val="9"/>
            <color indexed="81"/>
            <rFont val="Tahoma"/>
            <family val="2"/>
          </rPr>
          <t>chris wilbeck:</t>
        </r>
        <r>
          <rPr>
            <sz val="9"/>
            <color indexed="81"/>
            <rFont val="Tahoma"/>
            <family val="2"/>
          </rPr>
          <t xml:space="preserve">
at harvest plant density also in report</t>
        </r>
      </text>
    </comment>
    <comment ref="DS173" authorId="0" shapeId="0" xr:uid="{00000000-0006-0000-0100-0000A4010000}">
      <text>
        <r>
          <rPr>
            <b/>
            <sz val="9"/>
            <color indexed="81"/>
            <rFont val="Tahoma"/>
            <family val="2"/>
          </rPr>
          <t>chris wilbeck:</t>
        </r>
        <r>
          <rPr>
            <sz val="9"/>
            <color indexed="81"/>
            <rFont val="Tahoma"/>
            <family val="2"/>
          </rPr>
          <t xml:space="preserve">
biomass samples not taken this year</t>
        </r>
      </text>
    </comment>
    <comment ref="DW173" authorId="0" shapeId="0" xr:uid="{00000000-0006-0000-0100-0000A5010000}">
      <text>
        <r>
          <rPr>
            <b/>
            <sz val="9"/>
            <color indexed="81"/>
            <rFont val="Tahoma"/>
            <family val="2"/>
          </rPr>
          <t>chris wilbeck:</t>
        </r>
        <r>
          <rPr>
            <sz val="9"/>
            <color indexed="81"/>
            <rFont val="Tahoma"/>
            <family val="2"/>
          </rPr>
          <t xml:space="preserve">
biomass samples not taken this year</t>
        </r>
      </text>
    </comment>
    <comment ref="DO175" authorId="0" shapeId="0" xr:uid="{00000000-0006-0000-0100-0000A6010000}">
      <text>
        <r>
          <rPr>
            <b/>
            <sz val="9"/>
            <color indexed="81"/>
            <rFont val="Tahoma"/>
            <family val="2"/>
          </rPr>
          <t>chris wilbeck:</t>
        </r>
        <r>
          <rPr>
            <sz val="9"/>
            <color indexed="81"/>
            <rFont val="Tahoma"/>
            <family val="2"/>
          </rPr>
          <t xml:space="preserve">
at harvest plant density also in report</t>
        </r>
      </text>
    </comment>
    <comment ref="DO176" authorId="0" shapeId="0" xr:uid="{00000000-0006-0000-0100-0000A7010000}">
      <text>
        <r>
          <rPr>
            <b/>
            <sz val="9"/>
            <color indexed="81"/>
            <rFont val="Tahoma"/>
            <family val="2"/>
          </rPr>
          <t>chris wilbeck:</t>
        </r>
        <r>
          <rPr>
            <sz val="9"/>
            <color indexed="81"/>
            <rFont val="Tahoma"/>
            <family val="2"/>
          </rPr>
          <t xml:space="preserve">
at harvest plant density also in report</t>
        </r>
      </text>
    </comment>
    <comment ref="DO177" authorId="0" shapeId="0" xr:uid="{00000000-0006-0000-0100-0000A8010000}">
      <text>
        <r>
          <rPr>
            <b/>
            <sz val="9"/>
            <color indexed="81"/>
            <rFont val="Tahoma"/>
            <family val="2"/>
          </rPr>
          <t>chris wilbeck:</t>
        </r>
        <r>
          <rPr>
            <sz val="9"/>
            <color indexed="81"/>
            <rFont val="Tahoma"/>
            <family val="2"/>
          </rPr>
          <t xml:space="preserve">
at harvest plant density also in report</t>
        </r>
      </text>
    </comment>
    <comment ref="DO178" authorId="0" shapeId="0" xr:uid="{00000000-0006-0000-0100-0000A9010000}">
      <text>
        <r>
          <rPr>
            <b/>
            <sz val="9"/>
            <color indexed="81"/>
            <rFont val="Tahoma"/>
            <family val="2"/>
          </rPr>
          <t>chris wilbeck:</t>
        </r>
        <r>
          <rPr>
            <sz val="9"/>
            <color indexed="81"/>
            <rFont val="Tahoma"/>
            <family val="2"/>
          </rPr>
          <t xml:space="preserve">
at harvest plant density also in report</t>
        </r>
      </text>
    </comment>
    <comment ref="DO180" authorId="0" shapeId="0" xr:uid="{00000000-0006-0000-0100-0000AA010000}">
      <text>
        <r>
          <rPr>
            <b/>
            <sz val="9"/>
            <color indexed="81"/>
            <rFont val="Tahoma"/>
            <family val="2"/>
          </rPr>
          <t>chris wilbeck:</t>
        </r>
        <r>
          <rPr>
            <sz val="9"/>
            <color indexed="81"/>
            <rFont val="Tahoma"/>
            <family val="2"/>
          </rPr>
          <t xml:space="preserve">
at harvest plant density also in report</t>
        </r>
      </text>
    </comment>
    <comment ref="DO181" authorId="0" shapeId="0" xr:uid="{00000000-0006-0000-0100-0000AB010000}">
      <text>
        <r>
          <rPr>
            <b/>
            <sz val="9"/>
            <color indexed="81"/>
            <rFont val="Tahoma"/>
            <family val="2"/>
          </rPr>
          <t>chris wilbeck:</t>
        </r>
        <r>
          <rPr>
            <sz val="9"/>
            <color indexed="81"/>
            <rFont val="Tahoma"/>
            <family val="2"/>
          </rPr>
          <t xml:space="preserve">
at harvest plant density also in report</t>
        </r>
      </text>
    </comment>
    <comment ref="DO182" authorId="0" shapeId="0" xr:uid="{00000000-0006-0000-0100-0000AC010000}">
      <text>
        <r>
          <rPr>
            <b/>
            <sz val="9"/>
            <color indexed="81"/>
            <rFont val="Tahoma"/>
            <family val="2"/>
          </rPr>
          <t>chris wilbeck:</t>
        </r>
        <r>
          <rPr>
            <sz val="9"/>
            <color indexed="81"/>
            <rFont val="Tahoma"/>
            <family val="2"/>
          </rPr>
          <t xml:space="preserve">
at harvest plant density also in report</t>
        </r>
      </text>
    </comment>
    <comment ref="DO183" authorId="0" shapeId="0" xr:uid="{00000000-0006-0000-0100-0000AD010000}">
      <text>
        <r>
          <rPr>
            <b/>
            <sz val="9"/>
            <color indexed="81"/>
            <rFont val="Tahoma"/>
            <family val="2"/>
          </rPr>
          <t>chris wilbeck:</t>
        </r>
        <r>
          <rPr>
            <sz val="9"/>
            <color indexed="81"/>
            <rFont val="Tahoma"/>
            <family val="2"/>
          </rPr>
          <t xml:space="preserve">
at harvest plant density also in report</t>
        </r>
      </text>
    </comment>
    <comment ref="DG185" authorId="0" shapeId="0" xr:uid="{00000000-0006-0000-0100-0000AE010000}">
      <text>
        <r>
          <rPr>
            <b/>
            <sz val="9"/>
            <color indexed="81"/>
            <rFont val="Tahoma"/>
            <family val="2"/>
          </rPr>
          <t>chris wilbeck:</t>
        </r>
        <r>
          <rPr>
            <sz val="9"/>
            <color indexed="81"/>
            <rFont val="Tahoma"/>
            <family val="2"/>
          </rPr>
          <t xml:space="preserve">
70% giant foxtail, 30% common ragweed, </t>
        </r>
      </text>
    </comment>
    <comment ref="DG186" authorId="0" shapeId="0" xr:uid="{00000000-0006-0000-0100-0000AF010000}">
      <text>
        <r>
          <rPr>
            <b/>
            <sz val="9"/>
            <color indexed="81"/>
            <rFont val="Tahoma"/>
            <family val="2"/>
          </rPr>
          <t>chris wilbeck:</t>
        </r>
        <r>
          <rPr>
            <sz val="9"/>
            <color indexed="81"/>
            <rFont val="Tahoma"/>
            <family val="2"/>
          </rPr>
          <t xml:space="preserve">
70% giant foxtail, 30% common ragweed, </t>
        </r>
      </text>
    </comment>
    <comment ref="DG187" authorId="0" shapeId="0" xr:uid="{00000000-0006-0000-0100-0000B0010000}">
      <text>
        <r>
          <rPr>
            <b/>
            <sz val="9"/>
            <color indexed="81"/>
            <rFont val="Tahoma"/>
            <family val="2"/>
          </rPr>
          <t>chris wilbeck:</t>
        </r>
        <r>
          <rPr>
            <sz val="9"/>
            <color indexed="81"/>
            <rFont val="Tahoma"/>
            <family val="2"/>
          </rPr>
          <t xml:space="preserve">
70% giant foxtail, 30% common ragweed, </t>
        </r>
      </text>
    </comment>
    <comment ref="DG188" authorId="0" shapeId="0" xr:uid="{00000000-0006-0000-0100-0000B1010000}">
      <text>
        <r>
          <rPr>
            <b/>
            <sz val="9"/>
            <color indexed="81"/>
            <rFont val="Tahoma"/>
            <family val="2"/>
          </rPr>
          <t>chris wilbeck:</t>
        </r>
        <r>
          <rPr>
            <sz val="9"/>
            <color indexed="81"/>
            <rFont val="Tahoma"/>
            <family val="2"/>
          </rPr>
          <t xml:space="preserve">
70% giant foxtail, 30% common ragweed, </t>
        </r>
      </text>
    </comment>
    <comment ref="DG189" authorId="0" shapeId="0" xr:uid="{00000000-0006-0000-0100-0000B2010000}">
      <text>
        <r>
          <rPr>
            <b/>
            <sz val="9"/>
            <color indexed="81"/>
            <rFont val="Tahoma"/>
            <family val="2"/>
          </rPr>
          <t>chris wilbeck:</t>
        </r>
        <r>
          <rPr>
            <sz val="9"/>
            <color indexed="81"/>
            <rFont val="Tahoma"/>
            <family val="2"/>
          </rPr>
          <t xml:space="preserve">
70% giant foxtail, 30% common ragweed, </t>
        </r>
      </text>
    </comment>
    <comment ref="N190" authorId="0" shapeId="0" xr:uid="{00000000-0006-0000-0100-0000B3010000}">
      <text>
        <r>
          <rPr>
            <b/>
            <sz val="9"/>
            <color indexed="81"/>
            <rFont val="Tahoma"/>
            <family val="2"/>
          </rPr>
          <t>chris wilbeck:</t>
        </r>
        <r>
          <rPr>
            <sz val="9"/>
            <color indexed="81"/>
            <rFont val="Tahoma"/>
            <family val="2"/>
          </rPr>
          <t xml:space="preserve">
weedy check mentioned in report, but assuming there is a check for cc and no cc, as means for cc and no cc included weedy check?</t>
        </r>
      </text>
    </comment>
    <comment ref="DG190" authorId="0" shapeId="0" xr:uid="{00000000-0006-0000-0100-0000B4010000}">
      <text>
        <r>
          <rPr>
            <b/>
            <sz val="9"/>
            <color indexed="81"/>
            <rFont val="Tahoma"/>
            <family val="2"/>
          </rPr>
          <t>chris wilbeck:</t>
        </r>
        <r>
          <rPr>
            <sz val="9"/>
            <color indexed="81"/>
            <rFont val="Tahoma"/>
            <family val="2"/>
          </rPr>
          <t xml:space="preserve">
70% giant foxtail, 30% common ragweed, </t>
        </r>
      </text>
    </comment>
    <comment ref="DG191" authorId="0" shapeId="0" xr:uid="{00000000-0006-0000-0100-0000B5010000}">
      <text>
        <r>
          <rPr>
            <b/>
            <sz val="9"/>
            <color indexed="81"/>
            <rFont val="Tahoma"/>
            <family val="2"/>
          </rPr>
          <t>chris wilbeck:</t>
        </r>
        <r>
          <rPr>
            <sz val="9"/>
            <color indexed="81"/>
            <rFont val="Tahoma"/>
            <family val="2"/>
          </rPr>
          <t xml:space="preserve">
70% giant foxtail, 30% common ragweed, </t>
        </r>
      </text>
    </comment>
    <comment ref="DG192" authorId="0" shapeId="0" xr:uid="{00000000-0006-0000-0100-0000B6010000}">
      <text>
        <r>
          <rPr>
            <b/>
            <sz val="9"/>
            <color indexed="81"/>
            <rFont val="Tahoma"/>
            <family val="2"/>
          </rPr>
          <t>chris wilbeck:</t>
        </r>
        <r>
          <rPr>
            <sz val="9"/>
            <color indexed="81"/>
            <rFont val="Tahoma"/>
            <family val="2"/>
          </rPr>
          <t xml:space="preserve">
70% giant foxtail, 30% common ragweed, </t>
        </r>
      </text>
    </comment>
    <comment ref="DG193" authorId="0" shapeId="0" xr:uid="{00000000-0006-0000-0100-0000B7010000}">
      <text>
        <r>
          <rPr>
            <b/>
            <sz val="9"/>
            <color indexed="81"/>
            <rFont val="Tahoma"/>
            <family val="2"/>
          </rPr>
          <t>chris wilbeck:</t>
        </r>
        <r>
          <rPr>
            <sz val="9"/>
            <color indexed="81"/>
            <rFont val="Tahoma"/>
            <family val="2"/>
          </rPr>
          <t xml:space="preserve">
70% giant foxtail, 30% common ragweed, </t>
        </r>
      </text>
    </comment>
    <comment ref="DG194" authorId="0" shapeId="0" xr:uid="{00000000-0006-0000-0100-0000B8010000}">
      <text>
        <r>
          <rPr>
            <b/>
            <sz val="9"/>
            <color indexed="81"/>
            <rFont val="Tahoma"/>
            <family val="2"/>
          </rPr>
          <t>chris wilbeck:</t>
        </r>
        <r>
          <rPr>
            <sz val="9"/>
            <color indexed="81"/>
            <rFont val="Tahoma"/>
            <family val="2"/>
          </rPr>
          <t xml:space="preserve">
70% giant foxtail, 30% common ragweed, </t>
        </r>
      </text>
    </comment>
    <comment ref="DG195" authorId="0" shapeId="0" xr:uid="{00000000-0006-0000-0100-0000B9010000}">
      <text>
        <r>
          <rPr>
            <b/>
            <sz val="9"/>
            <color indexed="81"/>
            <rFont val="Tahoma"/>
            <family val="2"/>
          </rPr>
          <t>chris wilbeck:</t>
        </r>
        <r>
          <rPr>
            <sz val="9"/>
            <color indexed="81"/>
            <rFont val="Tahoma"/>
            <family val="2"/>
          </rPr>
          <t xml:space="preserve">
70% giant foxtail, 30% common ragweed, </t>
        </r>
      </text>
    </comment>
    <comment ref="N196" authorId="0" shapeId="0" xr:uid="{00000000-0006-0000-0100-0000BA010000}">
      <text>
        <r>
          <rPr>
            <b/>
            <sz val="9"/>
            <color indexed="81"/>
            <rFont val="Tahoma"/>
            <family val="2"/>
          </rPr>
          <t>chris wilbeck:</t>
        </r>
        <r>
          <rPr>
            <sz val="9"/>
            <color indexed="81"/>
            <rFont val="Tahoma"/>
            <family val="2"/>
          </rPr>
          <t xml:space="preserve">
weedy check mentioned in report, but assuming there is a check for cc and no cc, as means for cc and no cc included weedy check?</t>
        </r>
      </text>
    </comment>
    <comment ref="DG196" authorId="0" shapeId="0" xr:uid="{00000000-0006-0000-0100-0000BB010000}">
      <text>
        <r>
          <rPr>
            <b/>
            <sz val="9"/>
            <color indexed="81"/>
            <rFont val="Tahoma"/>
            <family val="2"/>
          </rPr>
          <t>chris wilbeck:</t>
        </r>
        <r>
          <rPr>
            <sz val="9"/>
            <color indexed="81"/>
            <rFont val="Tahoma"/>
            <family val="2"/>
          </rPr>
          <t xml:space="preserve">
70% giant foxtail, 30% common ragweed, </t>
        </r>
      </text>
    </comment>
    <comment ref="DG198" authorId="0" shapeId="0" xr:uid="{00000000-0006-0000-0100-0000BC010000}">
      <text>
        <r>
          <rPr>
            <b/>
            <sz val="9"/>
            <color indexed="81"/>
            <rFont val="Tahoma"/>
            <family val="2"/>
          </rPr>
          <t>chris wilbeck:</t>
        </r>
        <r>
          <rPr>
            <sz val="9"/>
            <color indexed="81"/>
            <rFont val="Tahoma"/>
            <family val="2"/>
          </rPr>
          <t xml:space="preserve">
75% common ragweed, 25% giant foxtail
 </t>
        </r>
      </text>
    </comment>
    <comment ref="DG199" authorId="0" shapeId="0" xr:uid="{00000000-0006-0000-0100-0000BD010000}">
      <text>
        <r>
          <rPr>
            <b/>
            <sz val="9"/>
            <color indexed="81"/>
            <rFont val="Tahoma"/>
            <family val="2"/>
          </rPr>
          <t>chris wilbeck:</t>
        </r>
        <r>
          <rPr>
            <sz val="9"/>
            <color indexed="81"/>
            <rFont val="Tahoma"/>
            <family val="2"/>
          </rPr>
          <t xml:space="preserve">
75% common ragweed, 25% giant foxtail
 </t>
        </r>
      </text>
    </comment>
    <comment ref="DG200" authorId="0" shapeId="0" xr:uid="{00000000-0006-0000-0100-0000BE010000}">
      <text>
        <r>
          <rPr>
            <b/>
            <sz val="9"/>
            <color indexed="81"/>
            <rFont val="Tahoma"/>
            <family val="2"/>
          </rPr>
          <t>chris wilbeck:</t>
        </r>
        <r>
          <rPr>
            <sz val="9"/>
            <color indexed="81"/>
            <rFont val="Tahoma"/>
            <family val="2"/>
          </rPr>
          <t xml:space="preserve">
75% common ragweed, 25% giant foxtail
 </t>
        </r>
      </text>
    </comment>
    <comment ref="DG201" authorId="0" shapeId="0" xr:uid="{00000000-0006-0000-0100-0000BF010000}">
      <text>
        <r>
          <rPr>
            <b/>
            <sz val="9"/>
            <color indexed="81"/>
            <rFont val="Tahoma"/>
            <family val="2"/>
          </rPr>
          <t>chris wilbeck:</t>
        </r>
        <r>
          <rPr>
            <sz val="9"/>
            <color indexed="81"/>
            <rFont val="Tahoma"/>
            <family val="2"/>
          </rPr>
          <t xml:space="preserve">
75% common ragweed, 25% giant foxtail
 </t>
        </r>
      </text>
    </comment>
    <comment ref="DG202" authorId="0" shapeId="0" xr:uid="{00000000-0006-0000-0100-0000C0010000}">
      <text>
        <r>
          <rPr>
            <b/>
            <sz val="9"/>
            <color indexed="81"/>
            <rFont val="Tahoma"/>
            <family val="2"/>
          </rPr>
          <t>chris wilbeck:</t>
        </r>
        <r>
          <rPr>
            <sz val="9"/>
            <color indexed="81"/>
            <rFont val="Tahoma"/>
            <family val="2"/>
          </rPr>
          <t xml:space="preserve">
75% common ragweed, 25% giant foxtail
 </t>
        </r>
      </text>
    </comment>
    <comment ref="N203" authorId="0" shapeId="0" xr:uid="{00000000-0006-0000-0100-0000C1010000}">
      <text>
        <r>
          <rPr>
            <b/>
            <sz val="9"/>
            <color indexed="81"/>
            <rFont val="Tahoma"/>
            <family val="2"/>
          </rPr>
          <t>chris wilbeck:</t>
        </r>
        <r>
          <rPr>
            <sz val="9"/>
            <color indexed="81"/>
            <rFont val="Tahoma"/>
            <family val="2"/>
          </rPr>
          <t xml:space="preserve">
weedy check mentioned in report, but assuming there is a check for cc and no cc, as means for cc and no cc included weedy check?</t>
        </r>
      </text>
    </comment>
    <comment ref="DG203" authorId="0" shapeId="0" xr:uid="{00000000-0006-0000-0100-0000C2010000}">
      <text>
        <r>
          <rPr>
            <b/>
            <sz val="9"/>
            <color indexed="81"/>
            <rFont val="Tahoma"/>
            <family val="2"/>
          </rPr>
          <t>chris wilbeck:</t>
        </r>
        <r>
          <rPr>
            <sz val="9"/>
            <color indexed="81"/>
            <rFont val="Tahoma"/>
            <family val="2"/>
          </rPr>
          <t xml:space="preserve">
75% common ragweed, 25% giant foxtail
 </t>
        </r>
      </text>
    </comment>
    <comment ref="DG204" authorId="0" shapeId="0" xr:uid="{00000000-0006-0000-0100-0000C3010000}">
      <text>
        <r>
          <rPr>
            <b/>
            <sz val="9"/>
            <color indexed="81"/>
            <rFont val="Tahoma"/>
            <family val="2"/>
          </rPr>
          <t>chris wilbeck:</t>
        </r>
        <r>
          <rPr>
            <sz val="9"/>
            <color indexed="81"/>
            <rFont val="Tahoma"/>
            <family val="2"/>
          </rPr>
          <t xml:space="preserve">
75% common ragweed, 25% giant foxtail
 </t>
        </r>
      </text>
    </comment>
    <comment ref="DG205" authorId="0" shapeId="0" xr:uid="{00000000-0006-0000-0100-0000C4010000}">
      <text>
        <r>
          <rPr>
            <b/>
            <sz val="9"/>
            <color indexed="81"/>
            <rFont val="Tahoma"/>
            <family val="2"/>
          </rPr>
          <t>chris wilbeck:</t>
        </r>
        <r>
          <rPr>
            <sz val="9"/>
            <color indexed="81"/>
            <rFont val="Tahoma"/>
            <family val="2"/>
          </rPr>
          <t xml:space="preserve">
75% common ragweed, 25% giant foxtail
 </t>
        </r>
      </text>
    </comment>
    <comment ref="DG206" authorId="0" shapeId="0" xr:uid="{00000000-0006-0000-0100-0000C5010000}">
      <text>
        <r>
          <rPr>
            <b/>
            <sz val="9"/>
            <color indexed="81"/>
            <rFont val="Tahoma"/>
            <family val="2"/>
          </rPr>
          <t>chris wilbeck:</t>
        </r>
        <r>
          <rPr>
            <sz val="9"/>
            <color indexed="81"/>
            <rFont val="Tahoma"/>
            <family val="2"/>
          </rPr>
          <t xml:space="preserve">
75% common ragweed, 25% giant foxtail
 </t>
        </r>
      </text>
    </comment>
    <comment ref="DG207" authorId="0" shapeId="0" xr:uid="{00000000-0006-0000-0100-0000C6010000}">
      <text>
        <r>
          <rPr>
            <b/>
            <sz val="9"/>
            <color indexed="81"/>
            <rFont val="Tahoma"/>
            <family val="2"/>
          </rPr>
          <t>chris wilbeck:</t>
        </r>
        <r>
          <rPr>
            <sz val="9"/>
            <color indexed="81"/>
            <rFont val="Tahoma"/>
            <family val="2"/>
          </rPr>
          <t xml:space="preserve">
75% common ragweed, 25% giant foxtail
 </t>
        </r>
      </text>
    </comment>
    <comment ref="DG208" authorId="0" shapeId="0" xr:uid="{00000000-0006-0000-0100-0000C7010000}">
      <text>
        <r>
          <rPr>
            <b/>
            <sz val="9"/>
            <color indexed="81"/>
            <rFont val="Tahoma"/>
            <family val="2"/>
          </rPr>
          <t>chris wilbeck:</t>
        </r>
        <r>
          <rPr>
            <sz val="9"/>
            <color indexed="81"/>
            <rFont val="Tahoma"/>
            <family val="2"/>
          </rPr>
          <t xml:space="preserve">
75% common ragweed, 25% giant foxtail
 </t>
        </r>
      </text>
    </comment>
    <comment ref="N209" authorId="0" shapeId="0" xr:uid="{00000000-0006-0000-0100-0000C8010000}">
      <text>
        <r>
          <rPr>
            <b/>
            <sz val="9"/>
            <color indexed="81"/>
            <rFont val="Tahoma"/>
            <family val="2"/>
          </rPr>
          <t>chris wilbeck:</t>
        </r>
        <r>
          <rPr>
            <sz val="9"/>
            <color indexed="81"/>
            <rFont val="Tahoma"/>
            <family val="2"/>
          </rPr>
          <t xml:space="preserve">
weedy check mentioned in report, but assuming there is a check for cc and no cc, as means for cc and no cc included weedy check?</t>
        </r>
      </text>
    </comment>
    <comment ref="DG209" authorId="0" shapeId="0" xr:uid="{00000000-0006-0000-0100-0000C9010000}">
      <text>
        <r>
          <rPr>
            <b/>
            <sz val="9"/>
            <color indexed="81"/>
            <rFont val="Tahoma"/>
            <family val="2"/>
          </rPr>
          <t>chris wilbeck:</t>
        </r>
        <r>
          <rPr>
            <sz val="9"/>
            <color indexed="81"/>
            <rFont val="Tahoma"/>
            <family val="2"/>
          </rPr>
          <t xml:space="preserve">
75% common ragweed, 25% giant foxtail
 </t>
        </r>
      </text>
    </comment>
    <comment ref="DG211" authorId="0" shapeId="0" xr:uid="{00000000-0006-0000-0100-0000CA010000}">
      <text>
        <r>
          <rPr>
            <b/>
            <sz val="9"/>
            <color indexed="81"/>
            <rFont val="Tahoma"/>
            <family val="2"/>
          </rPr>
          <t>chris wilbeck:</t>
        </r>
        <r>
          <rPr>
            <sz val="9"/>
            <color indexed="81"/>
            <rFont val="Tahoma"/>
            <family val="2"/>
          </rPr>
          <t xml:space="preserve">
45% giant foxtail, 45% common lambsquartrs, 10% other
 </t>
        </r>
      </text>
    </comment>
    <comment ref="DG212" authorId="0" shapeId="0" xr:uid="{00000000-0006-0000-0100-0000CB010000}">
      <text>
        <r>
          <rPr>
            <b/>
            <sz val="9"/>
            <color indexed="81"/>
            <rFont val="Tahoma"/>
            <family val="2"/>
          </rPr>
          <t>chris wilbeck:</t>
        </r>
        <r>
          <rPr>
            <sz val="9"/>
            <color indexed="81"/>
            <rFont val="Tahoma"/>
            <family val="2"/>
          </rPr>
          <t xml:space="preserve">
45% giant foxtail, 45% common lambsquartrs, 10% other
 </t>
        </r>
      </text>
    </comment>
    <comment ref="DG213" authorId="0" shapeId="0" xr:uid="{00000000-0006-0000-0100-0000CC010000}">
      <text>
        <r>
          <rPr>
            <b/>
            <sz val="9"/>
            <color indexed="81"/>
            <rFont val="Tahoma"/>
            <family val="2"/>
          </rPr>
          <t>chris wilbeck:</t>
        </r>
        <r>
          <rPr>
            <sz val="9"/>
            <color indexed="81"/>
            <rFont val="Tahoma"/>
            <family val="2"/>
          </rPr>
          <t xml:space="preserve">
45% giant foxtail, 45% common lambsquartrs, 10% other
 </t>
        </r>
      </text>
    </comment>
    <comment ref="DG214" authorId="0" shapeId="0" xr:uid="{00000000-0006-0000-0100-0000CD010000}">
      <text>
        <r>
          <rPr>
            <b/>
            <sz val="9"/>
            <color indexed="81"/>
            <rFont val="Tahoma"/>
            <family val="2"/>
          </rPr>
          <t>chris wilbeck:</t>
        </r>
        <r>
          <rPr>
            <sz val="9"/>
            <color indexed="81"/>
            <rFont val="Tahoma"/>
            <family val="2"/>
          </rPr>
          <t xml:space="preserve">
45% giant foxtail, 45% common lambsquartrs, 10% other
 </t>
        </r>
      </text>
    </comment>
    <comment ref="DG215" authorId="0" shapeId="0" xr:uid="{00000000-0006-0000-0100-0000CE010000}">
      <text>
        <r>
          <rPr>
            <b/>
            <sz val="9"/>
            <color indexed="81"/>
            <rFont val="Tahoma"/>
            <family val="2"/>
          </rPr>
          <t>chris wilbeck:</t>
        </r>
        <r>
          <rPr>
            <sz val="9"/>
            <color indexed="81"/>
            <rFont val="Tahoma"/>
            <family val="2"/>
          </rPr>
          <t xml:space="preserve">
45% giant foxtail, 45% common lambsquartrs, 10% other
 </t>
        </r>
      </text>
    </comment>
    <comment ref="N216" authorId="0" shapeId="0" xr:uid="{00000000-0006-0000-0100-0000CF010000}">
      <text>
        <r>
          <rPr>
            <b/>
            <sz val="9"/>
            <color indexed="81"/>
            <rFont val="Tahoma"/>
            <family val="2"/>
          </rPr>
          <t>chris wilbeck:</t>
        </r>
        <r>
          <rPr>
            <sz val="9"/>
            <color indexed="81"/>
            <rFont val="Tahoma"/>
            <family val="2"/>
          </rPr>
          <t xml:space="preserve">
weedy check mentioned in report, but assuming there is a check for cc and no cc, as means for cc and no cc included weedy check?</t>
        </r>
      </text>
    </comment>
    <comment ref="DG216" authorId="0" shapeId="0" xr:uid="{00000000-0006-0000-0100-0000D0010000}">
      <text>
        <r>
          <rPr>
            <b/>
            <sz val="9"/>
            <color indexed="81"/>
            <rFont val="Tahoma"/>
            <family val="2"/>
          </rPr>
          <t>chris wilbeck:</t>
        </r>
        <r>
          <rPr>
            <sz val="9"/>
            <color indexed="81"/>
            <rFont val="Tahoma"/>
            <family val="2"/>
          </rPr>
          <t xml:space="preserve">
45% giant foxtail, 45% common lambsquartrs, 10% other
 </t>
        </r>
      </text>
    </comment>
    <comment ref="DG217" authorId="0" shapeId="0" xr:uid="{00000000-0006-0000-0100-0000D1010000}">
      <text>
        <r>
          <rPr>
            <b/>
            <sz val="9"/>
            <color indexed="81"/>
            <rFont val="Tahoma"/>
            <family val="2"/>
          </rPr>
          <t>chris wilbeck:</t>
        </r>
        <r>
          <rPr>
            <sz val="9"/>
            <color indexed="81"/>
            <rFont val="Tahoma"/>
            <family val="2"/>
          </rPr>
          <t xml:space="preserve">
45% giant foxtail, 45% common lambsquartrs, 10% other
 </t>
        </r>
      </text>
    </comment>
    <comment ref="DG218" authorId="0" shapeId="0" xr:uid="{00000000-0006-0000-0100-0000D2010000}">
      <text>
        <r>
          <rPr>
            <b/>
            <sz val="9"/>
            <color indexed="81"/>
            <rFont val="Tahoma"/>
            <family val="2"/>
          </rPr>
          <t>chris wilbeck:</t>
        </r>
        <r>
          <rPr>
            <sz val="9"/>
            <color indexed="81"/>
            <rFont val="Tahoma"/>
            <family val="2"/>
          </rPr>
          <t xml:space="preserve">
45% giant foxtail, 45% common lambsquartrs, 10% other
 </t>
        </r>
      </text>
    </comment>
    <comment ref="DG219" authorId="0" shapeId="0" xr:uid="{00000000-0006-0000-0100-0000D3010000}">
      <text>
        <r>
          <rPr>
            <b/>
            <sz val="9"/>
            <color indexed="81"/>
            <rFont val="Tahoma"/>
            <family val="2"/>
          </rPr>
          <t>chris wilbeck:</t>
        </r>
        <r>
          <rPr>
            <sz val="9"/>
            <color indexed="81"/>
            <rFont val="Tahoma"/>
            <family val="2"/>
          </rPr>
          <t xml:space="preserve">
45% giant foxtail, 45% common lambsquartrs, 10% other
 </t>
        </r>
      </text>
    </comment>
    <comment ref="DG220" authorId="0" shapeId="0" xr:uid="{00000000-0006-0000-0100-0000D4010000}">
      <text>
        <r>
          <rPr>
            <b/>
            <sz val="9"/>
            <color indexed="81"/>
            <rFont val="Tahoma"/>
            <family val="2"/>
          </rPr>
          <t>chris wilbeck:</t>
        </r>
        <r>
          <rPr>
            <sz val="9"/>
            <color indexed="81"/>
            <rFont val="Tahoma"/>
            <family val="2"/>
          </rPr>
          <t xml:space="preserve">
45% giant foxtail, 45% common lambsquartrs, 10% other
 </t>
        </r>
      </text>
    </comment>
    <comment ref="DG221" authorId="0" shapeId="0" xr:uid="{00000000-0006-0000-0100-0000D5010000}">
      <text>
        <r>
          <rPr>
            <b/>
            <sz val="9"/>
            <color indexed="81"/>
            <rFont val="Tahoma"/>
            <family val="2"/>
          </rPr>
          <t>chris wilbeck:</t>
        </r>
        <r>
          <rPr>
            <sz val="9"/>
            <color indexed="81"/>
            <rFont val="Tahoma"/>
            <family val="2"/>
          </rPr>
          <t xml:space="preserve">
45% giant foxtail, 45% common lambsquartrs, 10% other
 </t>
        </r>
      </text>
    </comment>
    <comment ref="N222" authorId="0" shapeId="0" xr:uid="{00000000-0006-0000-0100-0000D6010000}">
      <text>
        <r>
          <rPr>
            <b/>
            <sz val="9"/>
            <color indexed="81"/>
            <rFont val="Tahoma"/>
            <family val="2"/>
          </rPr>
          <t>chris wilbeck:</t>
        </r>
        <r>
          <rPr>
            <sz val="9"/>
            <color indexed="81"/>
            <rFont val="Tahoma"/>
            <family val="2"/>
          </rPr>
          <t xml:space="preserve">
weedy check mentioned in report, but assuming there is a check for cc and no cc, as means for cc and no cc included weedy check?</t>
        </r>
      </text>
    </comment>
    <comment ref="DG222" authorId="0" shapeId="0" xr:uid="{00000000-0006-0000-0100-0000D7010000}">
      <text>
        <r>
          <rPr>
            <b/>
            <sz val="9"/>
            <color indexed="81"/>
            <rFont val="Tahoma"/>
            <family val="2"/>
          </rPr>
          <t>chris wilbeck:</t>
        </r>
        <r>
          <rPr>
            <sz val="9"/>
            <color indexed="81"/>
            <rFont val="Tahoma"/>
            <family val="2"/>
          </rPr>
          <t xml:space="preserve">
45% giant foxtail, 45% common lambsquartrs, 10% other
 </t>
        </r>
      </text>
    </comment>
    <comment ref="DG224" authorId="0" shapeId="0" xr:uid="{00000000-0006-0000-0100-0000D8010000}">
      <text>
        <r>
          <rPr>
            <b/>
            <sz val="9"/>
            <color indexed="81"/>
            <rFont val="Tahoma"/>
            <family val="2"/>
          </rPr>
          <t>chris wilbeck:</t>
        </r>
        <r>
          <rPr>
            <sz val="9"/>
            <color indexed="81"/>
            <rFont val="Tahoma"/>
            <family val="2"/>
          </rPr>
          <t xml:space="preserve">
50% giant foxtail, 40% common lambsquartrs, 10% other
 </t>
        </r>
      </text>
    </comment>
    <comment ref="DG225" authorId="0" shapeId="0" xr:uid="{00000000-0006-0000-0100-0000D9010000}">
      <text>
        <r>
          <rPr>
            <b/>
            <sz val="9"/>
            <color indexed="81"/>
            <rFont val="Tahoma"/>
            <family val="2"/>
          </rPr>
          <t>chris wilbeck:</t>
        </r>
        <r>
          <rPr>
            <sz val="9"/>
            <color indexed="81"/>
            <rFont val="Tahoma"/>
            <family val="2"/>
          </rPr>
          <t xml:space="preserve">
50% giant foxtail, 40% common lambsquartrs, 10% other
 </t>
        </r>
      </text>
    </comment>
    <comment ref="DG226" authorId="0" shapeId="0" xr:uid="{00000000-0006-0000-0100-0000DA010000}">
      <text>
        <r>
          <rPr>
            <b/>
            <sz val="9"/>
            <color indexed="81"/>
            <rFont val="Tahoma"/>
            <family val="2"/>
          </rPr>
          <t>chris wilbeck:</t>
        </r>
        <r>
          <rPr>
            <sz val="9"/>
            <color indexed="81"/>
            <rFont val="Tahoma"/>
            <family val="2"/>
          </rPr>
          <t xml:space="preserve">
50% giant foxtail, 40% common lambsquartrs, 10% other
 </t>
        </r>
      </text>
    </comment>
    <comment ref="DG227" authorId="0" shapeId="0" xr:uid="{00000000-0006-0000-0100-0000DB010000}">
      <text>
        <r>
          <rPr>
            <b/>
            <sz val="9"/>
            <color indexed="81"/>
            <rFont val="Tahoma"/>
            <family val="2"/>
          </rPr>
          <t>chris wilbeck:</t>
        </r>
        <r>
          <rPr>
            <sz val="9"/>
            <color indexed="81"/>
            <rFont val="Tahoma"/>
            <family val="2"/>
          </rPr>
          <t xml:space="preserve">
50% giant foxtail, 40% common lambsquartrs, 10% other
 </t>
        </r>
      </text>
    </comment>
    <comment ref="DG228" authorId="0" shapeId="0" xr:uid="{00000000-0006-0000-0100-0000DC010000}">
      <text>
        <r>
          <rPr>
            <b/>
            <sz val="9"/>
            <color indexed="81"/>
            <rFont val="Tahoma"/>
            <family val="2"/>
          </rPr>
          <t>chris wilbeck:</t>
        </r>
        <r>
          <rPr>
            <sz val="9"/>
            <color indexed="81"/>
            <rFont val="Tahoma"/>
            <family val="2"/>
          </rPr>
          <t xml:space="preserve">
50% giant foxtail, 40% common lambsquartrs, 10% other
 </t>
        </r>
      </text>
    </comment>
    <comment ref="N229" authorId="0" shapeId="0" xr:uid="{00000000-0006-0000-0100-0000DD010000}">
      <text>
        <r>
          <rPr>
            <b/>
            <sz val="9"/>
            <color indexed="81"/>
            <rFont val="Tahoma"/>
            <family val="2"/>
          </rPr>
          <t>chris wilbeck:</t>
        </r>
        <r>
          <rPr>
            <sz val="9"/>
            <color indexed="81"/>
            <rFont val="Tahoma"/>
            <family val="2"/>
          </rPr>
          <t xml:space="preserve">
weedy check mentioned in report, but assuming there is a check for cc and no cc, as means for cc and no cc included weedy check?</t>
        </r>
      </text>
    </comment>
    <comment ref="DG229" authorId="0" shapeId="0" xr:uid="{00000000-0006-0000-0100-0000DE010000}">
      <text>
        <r>
          <rPr>
            <b/>
            <sz val="9"/>
            <color indexed="81"/>
            <rFont val="Tahoma"/>
            <family val="2"/>
          </rPr>
          <t>chris wilbeck:</t>
        </r>
        <r>
          <rPr>
            <sz val="9"/>
            <color indexed="81"/>
            <rFont val="Tahoma"/>
            <family val="2"/>
          </rPr>
          <t xml:space="preserve">
50% giant foxtail, 40% common lambsquartrs, 10% other
 </t>
        </r>
      </text>
    </comment>
    <comment ref="DG230" authorId="0" shapeId="0" xr:uid="{00000000-0006-0000-0100-0000DF010000}">
      <text>
        <r>
          <rPr>
            <b/>
            <sz val="9"/>
            <color indexed="81"/>
            <rFont val="Tahoma"/>
            <family val="2"/>
          </rPr>
          <t>chris wilbeck:</t>
        </r>
        <r>
          <rPr>
            <sz val="9"/>
            <color indexed="81"/>
            <rFont val="Tahoma"/>
            <family val="2"/>
          </rPr>
          <t xml:space="preserve">
50% giant foxtail, 40% common lambsquartrs, 10% other
 </t>
        </r>
      </text>
    </comment>
    <comment ref="DG231" authorId="0" shapeId="0" xr:uid="{00000000-0006-0000-0100-0000E0010000}">
      <text>
        <r>
          <rPr>
            <b/>
            <sz val="9"/>
            <color indexed="81"/>
            <rFont val="Tahoma"/>
            <family val="2"/>
          </rPr>
          <t>chris wilbeck:</t>
        </r>
        <r>
          <rPr>
            <sz val="9"/>
            <color indexed="81"/>
            <rFont val="Tahoma"/>
            <family val="2"/>
          </rPr>
          <t xml:space="preserve">
50% giant foxtail, 40% common lambsquartrs, 10% other
 </t>
        </r>
      </text>
    </comment>
    <comment ref="DG232" authorId="0" shapeId="0" xr:uid="{00000000-0006-0000-0100-0000E1010000}">
      <text>
        <r>
          <rPr>
            <b/>
            <sz val="9"/>
            <color indexed="81"/>
            <rFont val="Tahoma"/>
            <family val="2"/>
          </rPr>
          <t>chris wilbeck:</t>
        </r>
        <r>
          <rPr>
            <sz val="9"/>
            <color indexed="81"/>
            <rFont val="Tahoma"/>
            <family val="2"/>
          </rPr>
          <t xml:space="preserve">
50% giant foxtail, 40% common lambsquartrs, 10% other
 </t>
        </r>
      </text>
    </comment>
    <comment ref="DG233" authorId="0" shapeId="0" xr:uid="{00000000-0006-0000-0100-0000E2010000}">
      <text>
        <r>
          <rPr>
            <b/>
            <sz val="9"/>
            <color indexed="81"/>
            <rFont val="Tahoma"/>
            <family val="2"/>
          </rPr>
          <t>chris wilbeck:</t>
        </r>
        <r>
          <rPr>
            <sz val="9"/>
            <color indexed="81"/>
            <rFont val="Tahoma"/>
            <family val="2"/>
          </rPr>
          <t xml:space="preserve">
50% giant foxtail, 40% common lambsquartrs, 10% other
 </t>
        </r>
      </text>
    </comment>
    <comment ref="DG234" authorId="0" shapeId="0" xr:uid="{00000000-0006-0000-0100-0000E3010000}">
      <text>
        <r>
          <rPr>
            <b/>
            <sz val="9"/>
            <color indexed="81"/>
            <rFont val="Tahoma"/>
            <family val="2"/>
          </rPr>
          <t>chris wilbeck:</t>
        </r>
        <r>
          <rPr>
            <sz val="9"/>
            <color indexed="81"/>
            <rFont val="Tahoma"/>
            <family val="2"/>
          </rPr>
          <t xml:space="preserve">
50% giant foxtail, 40% common lambsquartrs, 10% other
 </t>
        </r>
      </text>
    </comment>
    <comment ref="N235" authorId="0" shapeId="0" xr:uid="{00000000-0006-0000-0100-0000E4010000}">
      <text>
        <r>
          <rPr>
            <b/>
            <sz val="9"/>
            <color indexed="81"/>
            <rFont val="Tahoma"/>
            <family val="2"/>
          </rPr>
          <t>chris wilbeck:</t>
        </r>
        <r>
          <rPr>
            <sz val="9"/>
            <color indexed="81"/>
            <rFont val="Tahoma"/>
            <family val="2"/>
          </rPr>
          <t xml:space="preserve">
weedy check mentioned in report, but assuming there is a check for cc and no cc, as means for cc and no cc included weedy check?</t>
        </r>
      </text>
    </comment>
    <comment ref="DG235" authorId="0" shapeId="0" xr:uid="{00000000-0006-0000-0100-0000E5010000}">
      <text>
        <r>
          <rPr>
            <b/>
            <sz val="9"/>
            <color indexed="81"/>
            <rFont val="Tahoma"/>
            <family val="2"/>
          </rPr>
          <t>chris wilbeck:</t>
        </r>
        <r>
          <rPr>
            <sz val="9"/>
            <color indexed="81"/>
            <rFont val="Tahoma"/>
            <family val="2"/>
          </rPr>
          <t xml:space="preserve">
50% giant foxtail, 40% common lambsquartrs, 10% other
 </t>
        </r>
      </text>
    </comment>
    <comment ref="N237" authorId="0" shapeId="0" xr:uid="{00000000-0006-0000-0100-0000E6010000}">
      <text>
        <r>
          <rPr>
            <b/>
            <sz val="9"/>
            <color indexed="81"/>
            <rFont val="Tahoma"/>
            <family val="2"/>
          </rPr>
          <t>chris wilbeck:</t>
        </r>
        <r>
          <rPr>
            <sz val="9"/>
            <color indexed="81"/>
            <rFont val="Tahoma"/>
            <family val="2"/>
          </rPr>
          <t xml:space="preserve">
inlcudes weedy check in means w/no herb trt</t>
        </r>
      </text>
    </comment>
    <comment ref="DG237" authorId="0" shapeId="0" xr:uid="{00000000-0006-0000-0100-0000E7010000}">
      <text>
        <r>
          <rPr>
            <b/>
            <sz val="9"/>
            <color indexed="81"/>
            <rFont val="Tahoma"/>
            <family val="2"/>
          </rPr>
          <t>chris wilbeck:</t>
        </r>
        <r>
          <rPr>
            <sz val="9"/>
            <color indexed="81"/>
            <rFont val="Tahoma"/>
            <family val="2"/>
          </rPr>
          <t xml:space="preserve">
70% giant foxtail, 30% common ragweed, </t>
        </r>
      </text>
    </comment>
    <comment ref="N238" authorId="0" shapeId="0" xr:uid="{00000000-0006-0000-0100-0000E8010000}">
      <text>
        <r>
          <rPr>
            <b/>
            <sz val="9"/>
            <color indexed="81"/>
            <rFont val="Tahoma"/>
            <family val="2"/>
          </rPr>
          <t>chris wilbeck:</t>
        </r>
        <r>
          <rPr>
            <sz val="9"/>
            <color indexed="81"/>
            <rFont val="Tahoma"/>
            <family val="2"/>
          </rPr>
          <t xml:space="preserve">
inlcudes weedy check in means w/no herb trt</t>
        </r>
      </text>
    </comment>
    <comment ref="DG238" authorId="0" shapeId="0" xr:uid="{00000000-0006-0000-0100-0000E9010000}">
      <text>
        <r>
          <rPr>
            <b/>
            <sz val="9"/>
            <color indexed="81"/>
            <rFont val="Tahoma"/>
            <family val="2"/>
          </rPr>
          <t>chris wilbeck:</t>
        </r>
        <r>
          <rPr>
            <sz val="9"/>
            <color indexed="81"/>
            <rFont val="Tahoma"/>
            <family val="2"/>
          </rPr>
          <t xml:space="preserve">
70% giant foxtail, 30% common ragweed, </t>
        </r>
      </text>
    </comment>
    <comment ref="N239" authorId="0" shapeId="0" xr:uid="{00000000-0006-0000-0100-0000EA010000}">
      <text>
        <r>
          <rPr>
            <b/>
            <sz val="9"/>
            <color indexed="81"/>
            <rFont val="Tahoma"/>
            <family val="2"/>
          </rPr>
          <t>chris wilbeck:</t>
        </r>
        <r>
          <rPr>
            <sz val="9"/>
            <color indexed="81"/>
            <rFont val="Tahoma"/>
            <family val="2"/>
          </rPr>
          <t xml:space="preserve">
inlcudes weedy check in means w/no herb trt</t>
        </r>
      </text>
    </comment>
    <comment ref="DG239" authorId="0" shapeId="0" xr:uid="{00000000-0006-0000-0100-0000EB010000}">
      <text>
        <r>
          <rPr>
            <b/>
            <sz val="9"/>
            <color indexed="81"/>
            <rFont val="Tahoma"/>
            <family val="2"/>
          </rPr>
          <t>chris wilbeck:</t>
        </r>
        <r>
          <rPr>
            <sz val="9"/>
            <color indexed="81"/>
            <rFont val="Tahoma"/>
            <family val="2"/>
          </rPr>
          <t xml:space="preserve">
75% common ragweed, 25% giant foxtail
 </t>
        </r>
      </text>
    </comment>
    <comment ref="N240" authorId="0" shapeId="0" xr:uid="{00000000-0006-0000-0100-0000EC010000}">
      <text>
        <r>
          <rPr>
            <b/>
            <sz val="9"/>
            <color indexed="81"/>
            <rFont val="Tahoma"/>
            <family val="2"/>
          </rPr>
          <t>chris wilbeck:</t>
        </r>
        <r>
          <rPr>
            <sz val="9"/>
            <color indexed="81"/>
            <rFont val="Tahoma"/>
            <family val="2"/>
          </rPr>
          <t xml:space="preserve">
inlcudes weedy check in means w/no herb trt</t>
        </r>
      </text>
    </comment>
    <comment ref="DG240" authorId="0" shapeId="0" xr:uid="{00000000-0006-0000-0100-0000ED010000}">
      <text>
        <r>
          <rPr>
            <b/>
            <sz val="9"/>
            <color indexed="81"/>
            <rFont val="Tahoma"/>
            <family val="2"/>
          </rPr>
          <t>chris wilbeck:</t>
        </r>
        <r>
          <rPr>
            <sz val="9"/>
            <color indexed="81"/>
            <rFont val="Tahoma"/>
            <family val="2"/>
          </rPr>
          <t xml:space="preserve">
75% common ragweed, 25% giant foxtail
 </t>
        </r>
      </text>
    </comment>
    <comment ref="N241" authorId="0" shapeId="0" xr:uid="{00000000-0006-0000-0100-0000EE010000}">
      <text>
        <r>
          <rPr>
            <b/>
            <sz val="9"/>
            <color indexed="81"/>
            <rFont val="Tahoma"/>
            <family val="2"/>
          </rPr>
          <t>chris wilbeck:</t>
        </r>
        <r>
          <rPr>
            <sz val="9"/>
            <color indexed="81"/>
            <rFont val="Tahoma"/>
            <family val="2"/>
          </rPr>
          <t xml:space="preserve">
inlcudes weedy check in means w/no herb trt</t>
        </r>
      </text>
    </comment>
    <comment ref="DG241" authorId="0" shapeId="0" xr:uid="{00000000-0006-0000-0100-0000EF010000}">
      <text>
        <r>
          <rPr>
            <b/>
            <sz val="9"/>
            <color indexed="81"/>
            <rFont val="Tahoma"/>
            <family val="2"/>
          </rPr>
          <t>chris wilbeck:</t>
        </r>
        <r>
          <rPr>
            <sz val="9"/>
            <color indexed="81"/>
            <rFont val="Tahoma"/>
            <family val="2"/>
          </rPr>
          <t xml:space="preserve">
45% giant foxtail, 45% common lambsquartrs, 10% other
 </t>
        </r>
      </text>
    </comment>
    <comment ref="DP241" authorId="0" shapeId="0" xr:uid="{00000000-0006-0000-0100-0000F0010000}">
      <text>
        <r>
          <rPr>
            <b/>
            <sz val="9"/>
            <color indexed="81"/>
            <rFont val="Tahoma"/>
            <family val="2"/>
          </rPr>
          <t>chris wilbeck:</t>
        </r>
        <r>
          <rPr>
            <sz val="9"/>
            <color indexed="81"/>
            <rFont val="Tahoma"/>
            <family val="2"/>
          </rPr>
          <t xml:space="preserve">
1995 low corn popn due to improper planter settings not accounting for extra soil penetration needed in high residue settings; this was correctec in 1996</t>
        </r>
      </text>
    </comment>
    <comment ref="DT241" authorId="0" shapeId="0" xr:uid="{00000000-0006-0000-0100-0000F1010000}">
      <text>
        <r>
          <rPr>
            <b/>
            <sz val="9"/>
            <color indexed="81"/>
            <rFont val="Tahoma"/>
            <family val="2"/>
          </rPr>
          <t>chris wilbeck:</t>
        </r>
        <r>
          <rPr>
            <sz val="9"/>
            <color indexed="81"/>
            <rFont val="Tahoma"/>
            <family val="2"/>
          </rPr>
          <t xml:space="preserve">
1995 low corn popn due to improper planter settings not accounting for extra soil penetration needed in high residue settings; this was correctec in 1996</t>
        </r>
      </text>
    </comment>
    <comment ref="N242" authorId="0" shapeId="0" xr:uid="{00000000-0006-0000-0100-0000F2010000}">
      <text>
        <r>
          <rPr>
            <b/>
            <sz val="9"/>
            <color indexed="81"/>
            <rFont val="Tahoma"/>
            <family val="2"/>
          </rPr>
          <t>chris wilbeck:</t>
        </r>
        <r>
          <rPr>
            <sz val="9"/>
            <color indexed="81"/>
            <rFont val="Tahoma"/>
            <family val="2"/>
          </rPr>
          <t xml:space="preserve">
inlcudes weedy check in means w/no herb trt</t>
        </r>
      </text>
    </comment>
    <comment ref="DG242" authorId="0" shapeId="0" xr:uid="{00000000-0006-0000-0100-0000F3010000}">
      <text>
        <r>
          <rPr>
            <b/>
            <sz val="9"/>
            <color indexed="81"/>
            <rFont val="Tahoma"/>
            <family val="2"/>
          </rPr>
          <t>chris wilbeck:</t>
        </r>
        <r>
          <rPr>
            <sz val="9"/>
            <color indexed="81"/>
            <rFont val="Tahoma"/>
            <family val="2"/>
          </rPr>
          <t xml:space="preserve">
45% giant foxtail, 45% common lambsquartrs, 10% other
 </t>
        </r>
      </text>
    </comment>
    <comment ref="N243" authorId="0" shapeId="0" xr:uid="{00000000-0006-0000-0100-0000F4010000}">
      <text>
        <r>
          <rPr>
            <b/>
            <sz val="9"/>
            <color indexed="81"/>
            <rFont val="Tahoma"/>
            <family val="2"/>
          </rPr>
          <t>chris wilbeck:</t>
        </r>
        <r>
          <rPr>
            <sz val="9"/>
            <color indexed="81"/>
            <rFont val="Tahoma"/>
            <family val="2"/>
          </rPr>
          <t xml:space="preserve">
inlcudes weedy check in means w/no herb trt</t>
        </r>
      </text>
    </comment>
    <comment ref="DG243" authorId="0" shapeId="0" xr:uid="{00000000-0006-0000-0100-0000F5010000}">
      <text>
        <r>
          <rPr>
            <b/>
            <sz val="9"/>
            <color indexed="81"/>
            <rFont val="Tahoma"/>
            <family val="2"/>
          </rPr>
          <t>chris wilbeck:</t>
        </r>
        <r>
          <rPr>
            <sz val="9"/>
            <color indexed="81"/>
            <rFont val="Tahoma"/>
            <family val="2"/>
          </rPr>
          <t xml:space="preserve">
50% giant foxtail, 40% common lambsquartrs, 10% other
 </t>
        </r>
      </text>
    </comment>
    <comment ref="DT243" authorId="0" shapeId="0" xr:uid="{00000000-0006-0000-0100-0000F6010000}">
      <text>
        <r>
          <rPr>
            <b/>
            <sz val="9"/>
            <color indexed="81"/>
            <rFont val="Tahoma"/>
            <family val="2"/>
          </rPr>
          <t>chris wilbeck:</t>
        </r>
        <r>
          <rPr>
            <sz val="9"/>
            <color indexed="81"/>
            <rFont val="Tahoma"/>
            <family val="2"/>
          </rPr>
          <t xml:space="preserve">
1995 low corn popn due to improper planter settings not accounting for extra soil penetration needed in high residue settings; this was correctec in 1996</t>
        </r>
      </text>
    </comment>
    <comment ref="N244" authorId="0" shapeId="0" xr:uid="{00000000-0006-0000-0100-0000F7010000}">
      <text>
        <r>
          <rPr>
            <b/>
            <sz val="9"/>
            <color indexed="81"/>
            <rFont val="Tahoma"/>
            <family val="2"/>
          </rPr>
          <t>chris wilbeck:</t>
        </r>
        <r>
          <rPr>
            <sz val="9"/>
            <color indexed="81"/>
            <rFont val="Tahoma"/>
            <family val="2"/>
          </rPr>
          <t xml:space="preserve">
inlcudes weedy check in means w/no herb trt</t>
        </r>
      </text>
    </comment>
    <comment ref="DG244" authorId="0" shapeId="0" xr:uid="{00000000-0006-0000-0100-0000F8010000}">
      <text>
        <r>
          <rPr>
            <b/>
            <sz val="9"/>
            <color indexed="81"/>
            <rFont val="Tahoma"/>
            <family val="2"/>
          </rPr>
          <t>chris wilbeck:</t>
        </r>
        <r>
          <rPr>
            <sz val="9"/>
            <color indexed="81"/>
            <rFont val="Tahoma"/>
            <family val="2"/>
          </rPr>
          <t xml:space="preserve">
50% giant foxtail, 40% common lambsquartrs, 10% other
 </t>
        </r>
      </text>
    </comment>
    <comment ref="AH246" authorId="0" shapeId="0" xr:uid="{00000000-0006-0000-0100-0000F9010000}">
      <text>
        <r>
          <rPr>
            <b/>
            <sz val="9"/>
            <color indexed="81"/>
            <rFont val="Tahoma"/>
            <family val="2"/>
          </rPr>
          <t>chris wilbeck:</t>
        </r>
        <r>
          <rPr>
            <sz val="9"/>
            <color indexed="81"/>
            <rFont val="Tahoma"/>
            <family val="2"/>
          </rPr>
          <t xml:space="preserve">
inoculated with baterim species rhizobium japonicum to enhance sb nodulation</t>
        </r>
      </text>
    </comment>
    <comment ref="AK246" authorId="0" shapeId="0" xr:uid="{00000000-0006-0000-0100-0000FA010000}">
      <text>
        <r>
          <rPr>
            <b/>
            <sz val="9"/>
            <color indexed="81"/>
            <rFont val="Tahoma"/>
            <family val="2"/>
          </rPr>
          <t>chris wilbeck:</t>
        </r>
        <r>
          <rPr>
            <sz val="9"/>
            <color indexed="81"/>
            <rFont val="Tahoma"/>
            <family val="2"/>
          </rPr>
          <t xml:space="preserve">
not clear if this was also 18 cm</t>
        </r>
      </text>
    </comment>
    <comment ref="DT246" authorId="0" shapeId="0" xr:uid="{00000000-0006-0000-0100-0000FB010000}">
      <text>
        <r>
          <rPr>
            <b/>
            <sz val="9"/>
            <color indexed="81"/>
            <rFont val="Tahoma"/>
            <family val="2"/>
          </rPr>
          <t xml:space="preserve">chris wilbeck:
</t>
        </r>
        <r>
          <rPr>
            <sz val="9"/>
            <color indexed="81"/>
            <rFont val="Tahoma"/>
            <family val="2"/>
          </rPr>
          <t>includes cover crop AND soybean</t>
        </r>
      </text>
    </comment>
    <comment ref="DU246" authorId="0" shapeId="0" xr:uid="{00000000-0006-0000-0100-0000FC010000}">
      <text>
        <r>
          <rPr>
            <b/>
            <sz val="9"/>
            <color indexed="81"/>
            <rFont val="Tahoma"/>
            <family val="2"/>
          </rPr>
          <t>chris wilbeck:</t>
        </r>
        <r>
          <rPr>
            <sz val="9"/>
            <color indexed="81"/>
            <rFont val="Tahoma"/>
            <family val="2"/>
          </rPr>
          <t xml:space="preserve">
includes BOTH cover crop and soybeans</t>
        </r>
      </text>
    </comment>
    <comment ref="AH247" authorId="0" shapeId="0" xr:uid="{00000000-0006-0000-0100-0000FD010000}">
      <text>
        <r>
          <rPr>
            <b/>
            <sz val="9"/>
            <color indexed="81"/>
            <rFont val="Tahoma"/>
            <family val="2"/>
          </rPr>
          <t>chris wilbeck:</t>
        </r>
        <r>
          <rPr>
            <sz val="9"/>
            <color indexed="81"/>
            <rFont val="Tahoma"/>
            <family val="2"/>
          </rPr>
          <t xml:space="preserve">
inoculated with baterim species rhizobium japonicum to enhance sb nodulation</t>
        </r>
      </text>
    </comment>
    <comment ref="AK247" authorId="0" shapeId="0" xr:uid="{00000000-0006-0000-0100-0000FE010000}">
      <text>
        <r>
          <rPr>
            <b/>
            <sz val="9"/>
            <color indexed="81"/>
            <rFont val="Tahoma"/>
            <family val="2"/>
          </rPr>
          <t>chris wilbeck:</t>
        </r>
        <r>
          <rPr>
            <sz val="9"/>
            <color indexed="81"/>
            <rFont val="Tahoma"/>
            <family val="2"/>
          </rPr>
          <t xml:space="preserve">
not clear if this was also 18 cm</t>
        </r>
      </text>
    </comment>
    <comment ref="DT247" authorId="0" shapeId="0" xr:uid="{00000000-0006-0000-0100-0000FF010000}">
      <text>
        <r>
          <rPr>
            <b/>
            <sz val="9"/>
            <color indexed="81"/>
            <rFont val="Tahoma"/>
            <family val="2"/>
          </rPr>
          <t xml:space="preserve">chris wilbeck:
</t>
        </r>
        <r>
          <rPr>
            <sz val="9"/>
            <color indexed="81"/>
            <rFont val="Tahoma"/>
            <family val="2"/>
          </rPr>
          <t>includes cover crop AND soybean</t>
        </r>
      </text>
    </comment>
    <comment ref="DU247" authorId="0" shapeId="0" xr:uid="{00000000-0006-0000-0100-000000020000}">
      <text>
        <r>
          <rPr>
            <b/>
            <sz val="9"/>
            <color indexed="81"/>
            <rFont val="Tahoma"/>
            <family val="2"/>
          </rPr>
          <t>chris wilbeck:</t>
        </r>
        <r>
          <rPr>
            <sz val="9"/>
            <color indexed="81"/>
            <rFont val="Tahoma"/>
            <family val="2"/>
          </rPr>
          <t xml:space="preserve">
includes BOTH cover crop and soybeans</t>
        </r>
      </text>
    </comment>
    <comment ref="AH248" authorId="0" shapeId="0" xr:uid="{00000000-0006-0000-0100-000001020000}">
      <text>
        <r>
          <rPr>
            <b/>
            <sz val="9"/>
            <color indexed="81"/>
            <rFont val="Tahoma"/>
            <family val="2"/>
          </rPr>
          <t>chris wilbeck:</t>
        </r>
        <r>
          <rPr>
            <sz val="9"/>
            <color indexed="81"/>
            <rFont val="Tahoma"/>
            <family val="2"/>
          </rPr>
          <t xml:space="preserve">
inoculated with baterim species rhizobium japonicum to enhance sb nodulation</t>
        </r>
      </text>
    </comment>
    <comment ref="AK248" authorId="0" shapeId="0" xr:uid="{00000000-0006-0000-0100-000002020000}">
      <text>
        <r>
          <rPr>
            <b/>
            <sz val="9"/>
            <color indexed="81"/>
            <rFont val="Tahoma"/>
            <family val="2"/>
          </rPr>
          <t>chris wilbeck:</t>
        </r>
        <r>
          <rPr>
            <sz val="9"/>
            <color indexed="81"/>
            <rFont val="Tahoma"/>
            <family val="2"/>
          </rPr>
          <t xml:space="preserve">
not clear if this was also 18 cm</t>
        </r>
      </text>
    </comment>
    <comment ref="DT248" authorId="0" shapeId="0" xr:uid="{00000000-0006-0000-0100-000003020000}">
      <text>
        <r>
          <rPr>
            <b/>
            <sz val="9"/>
            <color indexed="81"/>
            <rFont val="Tahoma"/>
            <family val="2"/>
          </rPr>
          <t xml:space="preserve">chris wilbeck:
</t>
        </r>
        <r>
          <rPr>
            <sz val="9"/>
            <color indexed="81"/>
            <rFont val="Tahoma"/>
            <family val="2"/>
          </rPr>
          <t>includes cover crop AND soybean</t>
        </r>
      </text>
    </comment>
    <comment ref="DU248" authorId="0" shapeId="0" xr:uid="{00000000-0006-0000-0100-000004020000}">
      <text>
        <r>
          <rPr>
            <b/>
            <sz val="9"/>
            <color indexed="81"/>
            <rFont val="Tahoma"/>
            <family val="2"/>
          </rPr>
          <t>chris wilbeck:</t>
        </r>
        <r>
          <rPr>
            <sz val="9"/>
            <color indexed="81"/>
            <rFont val="Tahoma"/>
            <family val="2"/>
          </rPr>
          <t xml:space="preserve">
includes BOTH cover crop and soybeans</t>
        </r>
      </text>
    </comment>
    <comment ref="AH249" authorId="0" shapeId="0" xr:uid="{00000000-0006-0000-0100-000005020000}">
      <text>
        <r>
          <rPr>
            <b/>
            <sz val="9"/>
            <color indexed="81"/>
            <rFont val="Tahoma"/>
            <family val="2"/>
          </rPr>
          <t>chris wilbeck:</t>
        </r>
        <r>
          <rPr>
            <sz val="9"/>
            <color indexed="81"/>
            <rFont val="Tahoma"/>
            <family val="2"/>
          </rPr>
          <t xml:space="preserve">
inoculated with baterim species rhizobium japonicum to enhance sb nodulation</t>
        </r>
      </text>
    </comment>
    <comment ref="AK249" authorId="0" shapeId="0" xr:uid="{00000000-0006-0000-0100-000006020000}">
      <text>
        <r>
          <rPr>
            <b/>
            <sz val="9"/>
            <color indexed="81"/>
            <rFont val="Tahoma"/>
            <family val="2"/>
          </rPr>
          <t>chris wilbeck:</t>
        </r>
        <r>
          <rPr>
            <sz val="9"/>
            <color indexed="81"/>
            <rFont val="Tahoma"/>
            <family val="2"/>
          </rPr>
          <t xml:space="preserve">
not clear if this was also 18 cm</t>
        </r>
      </text>
    </comment>
    <comment ref="DT249" authorId="0" shapeId="0" xr:uid="{00000000-0006-0000-0100-000007020000}">
      <text>
        <r>
          <rPr>
            <b/>
            <sz val="9"/>
            <color indexed="81"/>
            <rFont val="Tahoma"/>
            <family val="2"/>
          </rPr>
          <t xml:space="preserve">chris wilbeck:
</t>
        </r>
        <r>
          <rPr>
            <sz val="9"/>
            <color indexed="81"/>
            <rFont val="Tahoma"/>
            <family val="2"/>
          </rPr>
          <t>includes cover crop AND soybean</t>
        </r>
      </text>
    </comment>
    <comment ref="DU249" authorId="0" shapeId="0" xr:uid="{00000000-0006-0000-0100-000008020000}">
      <text>
        <r>
          <rPr>
            <b/>
            <sz val="9"/>
            <color indexed="81"/>
            <rFont val="Tahoma"/>
            <family val="2"/>
          </rPr>
          <t>chris wilbeck:</t>
        </r>
        <r>
          <rPr>
            <sz val="9"/>
            <color indexed="81"/>
            <rFont val="Tahoma"/>
            <family val="2"/>
          </rPr>
          <t xml:space="preserve">
includes BOTH cover crop and soybeans</t>
        </r>
      </text>
    </comment>
    <comment ref="AH250" authorId="0" shapeId="0" xr:uid="{00000000-0006-0000-0100-000009020000}">
      <text>
        <r>
          <rPr>
            <b/>
            <sz val="9"/>
            <color indexed="81"/>
            <rFont val="Tahoma"/>
            <family val="2"/>
          </rPr>
          <t>chris wilbeck:</t>
        </r>
        <r>
          <rPr>
            <sz val="9"/>
            <color indexed="81"/>
            <rFont val="Tahoma"/>
            <family val="2"/>
          </rPr>
          <t xml:space="preserve">
inoculated with baterim species rhizobium japonicum to enhance sb nodulation</t>
        </r>
      </text>
    </comment>
    <comment ref="AK250" authorId="0" shapeId="0" xr:uid="{00000000-0006-0000-0100-00000A020000}">
      <text>
        <r>
          <rPr>
            <b/>
            <sz val="9"/>
            <color indexed="81"/>
            <rFont val="Tahoma"/>
            <family val="2"/>
          </rPr>
          <t>chris wilbeck:</t>
        </r>
        <r>
          <rPr>
            <sz val="9"/>
            <color indexed="81"/>
            <rFont val="Tahoma"/>
            <family val="2"/>
          </rPr>
          <t xml:space="preserve">
not clear if this was also 18 cm</t>
        </r>
      </text>
    </comment>
    <comment ref="DT250" authorId="0" shapeId="0" xr:uid="{00000000-0006-0000-0100-00000B020000}">
      <text>
        <r>
          <rPr>
            <b/>
            <sz val="9"/>
            <color indexed="81"/>
            <rFont val="Tahoma"/>
            <family val="2"/>
          </rPr>
          <t xml:space="preserve">chris wilbeck:
</t>
        </r>
        <r>
          <rPr>
            <sz val="9"/>
            <color indexed="81"/>
            <rFont val="Tahoma"/>
            <family val="2"/>
          </rPr>
          <t>includes cover crop AND soybean</t>
        </r>
      </text>
    </comment>
    <comment ref="DU250" authorId="0" shapeId="0" xr:uid="{00000000-0006-0000-0100-00000C020000}">
      <text>
        <r>
          <rPr>
            <b/>
            <sz val="9"/>
            <color indexed="81"/>
            <rFont val="Tahoma"/>
            <family val="2"/>
          </rPr>
          <t>chris wilbeck:</t>
        </r>
        <r>
          <rPr>
            <sz val="9"/>
            <color indexed="81"/>
            <rFont val="Tahoma"/>
            <family val="2"/>
          </rPr>
          <t xml:space="preserve">
includes BOTH cover crop and soybeans</t>
        </r>
      </text>
    </comment>
    <comment ref="AH251" authorId="0" shapeId="0" xr:uid="{00000000-0006-0000-0100-00000D020000}">
      <text>
        <r>
          <rPr>
            <b/>
            <sz val="9"/>
            <color indexed="81"/>
            <rFont val="Tahoma"/>
            <family val="2"/>
          </rPr>
          <t>chris wilbeck:</t>
        </r>
        <r>
          <rPr>
            <sz val="9"/>
            <color indexed="81"/>
            <rFont val="Tahoma"/>
            <family val="2"/>
          </rPr>
          <t xml:space="preserve">
inoculated with baterim species rhizobium japonicum to enhance sb nodulation</t>
        </r>
      </text>
    </comment>
    <comment ref="AK251" authorId="0" shapeId="0" xr:uid="{00000000-0006-0000-0100-00000E020000}">
      <text>
        <r>
          <rPr>
            <b/>
            <sz val="9"/>
            <color indexed="81"/>
            <rFont val="Tahoma"/>
            <family val="2"/>
          </rPr>
          <t>chris wilbeck:</t>
        </r>
        <r>
          <rPr>
            <sz val="9"/>
            <color indexed="81"/>
            <rFont val="Tahoma"/>
            <family val="2"/>
          </rPr>
          <t xml:space="preserve">
not clear if this was also 18 cm</t>
        </r>
      </text>
    </comment>
    <comment ref="DT251" authorId="0" shapeId="0" xr:uid="{00000000-0006-0000-0100-00000F020000}">
      <text>
        <r>
          <rPr>
            <b/>
            <sz val="9"/>
            <color indexed="81"/>
            <rFont val="Tahoma"/>
            <family val="2"/>
          </rPr>
          <t xml:space="preserve">chris wilbeck:
</t>
        </r>
        <r>
          <rPr>
            <sz val="9"/>
            <color indexed="81"/>
            <rFont val="Tahoma"/>
            <family val="2"/>
          </rPr>
          <t>includes cover crop AND soybean</t>
        </r>
      </text>
    </comment>
    <comment ref="DU251" authorId="0" shapeId="0" xr:uid="{00000000-0006-0000-0100-000010020000}">
      <text>
        <r>
          <rPr>
            <b/>
            <sz val="9"/>
            <color indexed="81"/>
            <rFont val="Tahoma"/>
            <family val="2"/>
          </rPr>
          <t>chris wilbeck:</t>
        </r>
        <r>
          <rPr>
            <sz val="9"/>
            <color indexed="81"/>
            <rFont val="Tahoma"/>
            <family val="2"/>
          </rPr>
          <t xml:space="preserve">
includes BOTH cover crop and soybeans</t>
        </r>
      </text>
    </comment>
    <comment ref="AH252" authorId="0" shapeId="0" xr:uid="{00000000-0006-0000-0100-000011020000}">
      <text>
        <r>
          <rPr>
            <b/>
            <sz val="9"/>
            <color indexed="81"/>
            <rFont val="Tahoma"/>
            <family val="2"/>
          </rPr>
          <t>chris wilbeck:</t>
        </r>
        <r>
          <rPr>
            <sz val="9"/>
            <color indexed="81"/>
            <rFont val="Tahoma"/>
            <family val="2"/>
          </rPr>
          <t xml:space="preserve">
inoculated with baterim species rhizobium japonicum to enhance sb nodulation</t>
        </r>
      </text>
    </comment>
    <comment ref="AK252" authorId="0" shapeId="0" xr:uid="{00000000-0006-0000-0100-000012020000}">
      <text>
        <r>
          <rPr>
            <b/>
            <sz val="9"/>
            <color indexed="81"/>
            <rFont val="Tahoma"/>
            <family val="2"/>
          </rPr>
          <t>chris wilbeck:</t>
        </r>
        <r>
          <rPr>
            <sz val="9"/>
            <color indexed="81"/>
            <rFont val="Tahoma"/>
            <family val="2"/>
          </rPr>
          <t xml:space="preserve">
not clear if this was also 18 cm</t>
        </r>
      </text>
    </comment>
    <comment ref="DT252" authorId="0" shapeId="0" xr:uid="{00000000-0006-0000-0100-000013020000}">
      <text>
        <r>
          <rPr>
            <b/>
            <sz val="9"/>
            <color indexed="81"/>
            <rFont val="Tahoma"/>
            <family val="2"/>
          </rPr>
          <t xml:space="preserve">chris wilbeck:
</t>
        </r>
        <r>
          <rPr>
            <sz val="9"/>
            <color indexed="81"/>
            <rFont val="Tahoma"/>
            <family val="2"/>
          </rPr>
          <t>includes cover crop AND soybean</t>
        </r>
      </text>
    </comment>
    <comment ref="DU252" authorId="0" shapeId="0" xr:uid="{00000000-0006-0000-0100-000014020000}">
      <text>
        <r>
          <rPr>
            <b/>
            <sz val="9"/>
            <color indexed="81"/>
            <rFont val="Tahoma"/>
            <family val="2"/>
          </rPr>
          <t>chris wilbeck:</t>
        </r>
        <r>
          <rPr>
            <sz val="9"/>
            <color indexed="81"/>
            <rFont val="Tahoma"/>
            <family val="2"/>
          </rPr>
          <t xml:space="preserve">
includes BOTH cover crop and soybeans</t>
        </r>
      </text>
    </comment>
    <comment ref="AH253" authorId="0" shapeId="0" xr:uid="{00000000-0006-0000-0100-000015020000}">
      <text>
        <r>
          <rPr>
            <b/>
            <sz val="9"/>
            <color indexed="81"/>
            <rFont val="Tahoma"/>
            <family val="2"/>
          </rPr>
          <t>chris wilbeck:</t>
        </r>
        <r>
          <rPr>
            <sz val="9"/>
            <color indexed="81"/>
            <rFont val="Tahoma"/>
            <family val="2"/>
          </rPr>
          <t xml:space="preserve">
inoculated with baterim species rhizobium japonicum to enhance sb nodulation</t>
        </r>
      </text>
    </comment>
    <comment ref="AK253" authorId="0" shapeId="0" xr:uid="{00000000-0006-0000-0100-000016020000}">
      <text>
        <r>
          <rPr>
            <b/>
            <sz val="9"/>
            <color indexed="81"/>
            <rFont val="Tahoma"/>
            <family val="2"/>
          </rPr>
          <t>chris wilbeck:</t>
        </r>
        <r>
          <rPr>
            <sz val="9"/>
            <color indexed="81"/>
            <rFont val="Tahoma"/>
            <family val="2"/>
          </rPr>
          <t xml:space="preserve">
not clear if this was also 18 cm</t>
        </r>
      </text>
    </comment>
    <comment ref="DT253" authorId="0" shapeId="0" xr:uid="{00000000-0006-0000-0100-000017020000}">
      <text>
        <r>
          <rPr>
            <b/>
            <sz val="9"/>
            <color indexed="81"/>
            <rFont val="Tahoma"/>
            <family val="2"/>
          </rPr>
          <t xml:space="preserve">chris wilbeck:
</t>
        </r>
        <r>
          <rPr>
            <sz val="9"/>
            <color indexed="81"/>
            <rFont val="Tahoma"/>
            <family val="2"/>
          </rPr>
          <t>includes cover crop AND soybean</t>
        </r>
      </text>
    </comment>
    <comment ref="DU253" authorId="0" shapeId="0" xr:uid="{00000000-0006-0000-0100-000018020000}">
      <text>
        <r>
          <rPr>
            <b/>
            <sz val="9"/>
            <color indexed="81"/>
            <rFont val="Tahoma"/>
            <family val="2"/>
          </rPr>
          <t>chris wilbeck:</t>
        </r>
        <r>
          <rPr>
            <sz val="9"/>
            <color indexed="81"/>
            <rFont val="Tahoma"/>
            <family val="2"/>
          </rPr>
          <t xml:space="preserve">
includes BOTH cover crop and soybeans</t>
        </r>
      </text>
    </comment>
    <comment ref="AH254" authorId="0" shapeId="0" xr:uid="{00000000-0006-0000-0100-000019020000}">
      <text>
        <r>
          <rPr>
            <b/>
            <sz val="9"/>
            <color indexed="81"/>
            <rFont val="Tahoma"/>
            <family val="2"/>
          </rPr>
          <t>chris wilbeck:</t>
        </r>
        <r>
          <rPr>
            <sz val="9"/>
            <color indexed="81"/>
            <rFont val="Tahoma"/>
            <family val="2"/>
          </rPr>
          <t xml:space="preserve">
inoculated with baterim species rhizobium japonicum to enhance sb nodulation</t>
        </r>
      </text>
    </comment>
    <comment ref="AK254" authorId="0" shapeId="0" xr:uid="{00000000-0006-0000-0100-00001A020000}">
      <text>
        <r>
          <rPr>
            <b/>
            <sz val="9"/>
            <color indexed="81"/>
            <rFont val="Tahoma"/>
            <family val="2"/>
          </rPr>
          <t>chris wilbeck:</t>
        </r>
        <r>
          <rPr>
            <sz val="9"/>
            <color indexed="81"/>
            <rFont val="Tahoma"/>
            <family val="2"/>
          </rPr>
          <t xml:space="preserve">
not clear if this was also 18 cm</t>
        </r>
      </text>
    </comment>
    <comment ref="DT254" authorId="0" shapeId="0" xr:uid="{00000000-0006-0000-0100-00001B020000}">
      <text>
        <r>
          <rPr>
            <b/>
            <sz val="9"/>
            <color indexed="81"/>
            <rFont val="Tahoma"/>
            <family val="2"/>
          </rPr>
          <t xml:space="preserve">chris wilbeck:
</t>
        </r>
        <r>
          <rPr>
            <sz val="9"/>
            <color indexed="81"/>
            <rFont val="Tahoma"/>
            <family val="2"/>
          </rPr>
          <t>includes cover crop AND soybean</t>
        </r>
      </text>
    </comment>
    <comment ref="DU254" authorId="0" shapeId="0" xr:uid="{00000000-0006-0000-0100-00001C020000}">
      <text>
        <r>
          <rPr>
            <b/>
            <sz val="9"/>
            <color indexed="81"/>
            <rFont val="Tahoma"/>
            <family val="2"/>
          </rPr>
          <t>chris wilbeck:</t>
        </r>
        <r>
          <rPr>
            <sz val="9"/>
            <color indexed="81"/>
            <rFont val="Tahoma"/>
            <family val="2"/>
          </rPr>
          <t xml:space="preserve">
includes BOTH cover crop and soybeans</t>
        </r>
      </text>
    </comment>
    <comment ref="AH256" authorId="0" shapeId="0" xr:uid="{00000000-0006-0000-0100-00001D020000}">
      <text>
        <r>
          <rPr>
            <b/>
            <sz val="9"/>
            <color indexed="81"/>
            <rFont val="Tahoma"/>
            <family val="2"/>
          </rPr>
          <t>chris wilbeck:</t>
        </r>
        <r>
          <rPr>
            <sz val="9"/>
            <color indexed="81"/>
            <rFont val="Tahoma"/>
            <family val="2"/>
          </rPr>
          <t xml:space="preserve">
inoculated with baterim species rhizobium japonicum to enhance sb nodulation</t>
        </r>
      </text>
    </comment>
    <comment ref="DT256" authorId="0" shapeId="0" xr:uid="{00000000-0006-0000-0100-00001E020000}">
      <text>
        <r>
          <rPr>
            <b/>
            <sz val="9"/>
            <color indexed="81"/>
            <rFont val="Tahoma"/>
            <family val="2"/>
          </rPr>
          <t xml:space="preserve">chris wilbeck:
</t>
        </r>
        <r>
          <rPr>
            <sz val="9"/>
            <color indexed="81"/>
            <rFont val="Tahoma"/>
            <family val="2"/>
          </rPr>
          <t>includes cover crop AND soybean</t>
        </r>
      </text>
    </comment>
    <comment ref="DU256" authorId="0" shapeId="0" xr:uid="{00000000-0006-0000-0100-00001F020000}">
      <text>
        <r>
          <rPr>
            <b/>
            <sz val="9"/>
            <color indexed="81"/>
            <rFont val="Tahoma"/>
            <family val="2"/>
          </rPr>
          <t>chris wilbeck:</t>
        </r>
        <r>
          <rPr>
            <sz val="9"/>
            <color indexed="81"/>
            <rFont val="Tahoma"/>
            <family val="2"/>
          </rPr>
          <t xml:space="preserve">
includes BOTH cover crop and soybeans</t>
        </r>
      </text>
    </comment>
    <comment ref="AH257" authorId="0" shapeId="0" xr:uid="{00000000-0006-0000-0100-000020020000}">
      <text>
        <r>
          <rPr>
            <b/>
            <sz val="9"/>
            <color indexed="81"/>
            <rFont val="Tahoma"/>
            <family val="2"/>
          </rPr>
          <t>chris wilbeck:</t>
        </r>
        <r>
          <rPr>
            <sz val="9"/>
            <color indexed="81"/>
            <rFont val="Tahoma"/>
            <family val="2"/>
          </rPr>
          <t xml:space="preserve">
inoculated with baterim species rhizobium japonicum to enhance sb nodulation</t>
        </r>
      </text>
    </comment>
    <comment ref="DT257" authorId="0" shapeId="0" xr:uid="{00000000-0006-0000-0100-000021020000}">
      <text>
        <r>
          <rPr>
            <b/>
            <sz val="9"/>
            <color indexed="81"/>
            <rFont val="Tahoma"/>
            <family val="2"/>
          </rPr>
          <t xml:space="preserve">chris wilbeck:
</t>
        </r>
        <r>
          <rPr>
            <sz val="9"/>
            <color indexed="81"/>
            <rFont val="Tahoma"/>
            <family val="2"/>
          </rPr>
          <t>includes cover crop AND soybean</t>
        </r>
      </text>
    </comment>
    <comment ref="DU257" authorId="0" shapeId="0" xr:uid="{00000000-0006-0000-0100-000022020000}">
      <text>
        <r>
          <rPr>
            <b/>
            <sz val="9"/>
            <color indexed="81"/>
            <rFont val="Tahoma"/>
            <family val="2"/>
          </rPr>
          <t>chris wilbeck:</t>
        </r>
        <r>
          <rPr>
            <sz val="9"/>
            <color indexed="81"/>
            <rFont val="Tahoma"/>
            <family val="2"/>
          </rPr>
          <t xml:space="preserve">
includes BOTH cover crop and soybeans</t>
        </r>
      </text>
    </comment>
    <comment ref="AH258" authorId="0" shapeId="0" xr:uid="{00000000-0006-0000-0100-000023020000}">
      <text>
        <r>
          <rPr>
            <b/>
            <sz val="9"/>
            <color indexed="81"/>
            <rFont val="Tahoma"/>
            <family val="2"/>
          </rPr>
          <t>chris wilbeck:</t>
        </r>
        <r>
          <rPr>
            <sz val="9"/>
            <color indexed="81"/>
            <rFont val="Tahoma"/>
            <family val="2"/>
          </rPr>
          <t xml:space="preserve">
inoculated with baterim species rhizobium japonicum to enhance sb nodulation</t>
        </r>
      </text>
    </comment>
    <comment ref="DT258" authorId="0" shapeId="0" xr:uid="{00000000-0006-0000-0100-000024020000}">
      <text>
        <r>
          <rPr>
            <b/>
            <sz val="9"/>
            <color indexed="81"/>
            <rFont val="Tahoma"/>
            <family val="2"/>
          </rPr>
          <t xml:space="preserve">chris wilbeck:
</t>
        </r>
        <r>
          <rPr>
            <sz val="9"/>
            <color indexed="81"/>
            <rFont val="Tahoma"/>
            <family val="2"/>
          </rPr>
          <t>includes cover crop AND soybean</t>
        </r>
      </text>
    </comment>
    <comment ref="DU258" authorId="0" shapeId="0" xr:uid="{00000000-0006-0000-0100-000025020000}">
      <text>
        <r>
          <rPr>
            <b/>
            <sz val="9"/>
            <color indexed="81"/>
            <rFont val="Tahoma"/>
            <family val="2"/>
          </rPr>
          <t>chris wilbeck:</t>
        </r>
        <r>
          <rPr>
            <sz val="9"/>
            <color indexed="81"/>
            <rFont val="Tahoma"/>
            <family val="2"/>
          </rPr>
          <t xml:space="preserve">
includes BOTH cover crop and soybeans</t>
        </r>
      </text>
    </comment>
    <comment ref="AH259" authorId="0" shapeId="0" xr:uid="{00000000-0006-0000-0100-000026020000}">
      <text>
        <r>
          <rPr>
            <b/>
            <sz val="9"/>
            <color indexed="81"/>
            <rFont val="Tahoma"/>
            <family val="2"/>
          </rPr>
          <t>chris wilbeck:</t>
        </r>
        <r>
          <rPr>
            <sz val="9"/>
            <color indexed="81"/>
            <rFont val="Tahoma"/>
            <family val="2"/>
          </rPr>
          <t xml:space="preserve">
inoculated with baterim species rhizobium japonicum to enhance sb nodulation</t>
        </r>
      </text>
    </comment>
    <comment ref="DT259" authorId="0" shapeId="0" xr:uid="{00000000-0006-0000-0100-000027020000}">
      <text>
        <r>
          <rPr>
            <b/>
            <sz val="9"/>
            <color indexed="81"/>
            <rFont val="Tahoma"/>
            <family val="2"/>
          </rPr>
          <t xml:space="preserve">chris wilbeck:
</t>
        </r>
        <r>
          <rPr>
            <sz val="9"/>
            <color indexed="81"/>
            <rFont val="Tahoma"/>
            <family val="2"/>
          </rPr>
          <t>includes cover crop AND soybean</t>
        </r>
      </text>
    </comment>
    <comment ref="DU259" authorId="0" shapeId="0" xr:uid="{00000000-0006-0000-0100-000028020000}">
      <text>
        <r>
          <rPr>
            <b/>
            <sz val="9"/>
            <color indexed="81"/>
            <rFont val="Tahoma"/>
            <family val="2"/>
          </rPr>
          <t>chris wilbeck:</t>
        </r>
        <r>
          <rPr>
            <sz val="9"/>
            <color indexed="81"/>
            <rFont val="Tahoma"/>
            <family val="2"/>
          </rPr>
          <t xml:space="preserve">
includes BOTH cover crop and soybeans</t>
        </r>
      </text>
    </comment>
    <comment ref="AH260" authorId="0" shapeId="0" xr:uid="{00000000-0006-0000-0100-000029020000}">
      <text>
        <r>
          <rPr>
            <b/>
            <sz val="9"/>
            <color indexed="81"/>
            <rFont val="Tahoma"/>
            <family val="2"/>
          </rPr>
          <t>chris wilbeck:</t>
        </r>
        <r>
          <rPr>
            <sz val="9"/>
            <color indexed="81"/>
            <rFont val="Tahoma"/>
            <family val="2"/>
          </rPr>
          <t xml:space="preserve">
inoculated with baterim species rhizobium japonicum to enhance sb nodulation</t>
        </r>
      </text>
    </comment>
    <comment ref="DT260" authorId="0" shapeId="0" xr:uid="{00000000-0006-0000-0100-00002A020000}">
      <text>
        <r>
          <rPr>
            <b/>
            <sz val="9"/>
            <color indexed="81"/>
            <rFont val="Tahoma"/>
            <family val="2"/>
          </rPr>
          <t xml:space="preserve">chris wilbeck:
</t>
        </r>
        <r>
          <rPr>
            <sz val="9"/>
            <color indexed="81"/>
            <rFont val="Tahoma"/>
            <family val="2"/>
          </rPr>
          <t>includes cover crop AND soybean</t>
        </r>
      </text>
    </comment>
    <comment ref="DU260" authorId="0" shapeId="0" xr:uid="{00000000-0006-0000-0100-00002B020000}">
      <text>
        <r>
          <rPr>
            <b/>
            <sz val="9"/>
            <color indexed="81"/>
            <rFont val="Tahoma"/>
            <family val="2"/>
          </rPr>
          <t>chris wilbeck:</t>
        </r>
        <r>
          <rPr>
            <sz val="9"/>
            <color indexed="81"/>
            <rFont val="Tahoma"/>
            <family val="2"/>
          </rPr>
          <t xml:space="preserve">
includes BOTH cover crop and soybeans</t>
        </r>
      </text>
    </comment>
    <comment ref="AH261" authorId="0" shapeId="0" xr:uid="{00000000-0006-0000-0100-00002C020000}">
      <text>
        <r>
          <rPr>
            <b/>
            <sz val="9"/>
            <color indexed="81"/>
            <rFont val="Tahoma"/>
            <family val="2"/>
          </rPr>
          <t>chris wilbeck:</t>
        </r>
        <r>
          <rPr>
            <sz val="9"/>
            <color indexed="81"/>
            <rFont val="Tahoma"/>
            <family val="2"/>
          </rPr>
          <t xml:space="preserve">
inoculated with baterim species rhizobium japonicum to enhance sb nodulation</t>
        </r>
      </text>
    </comment>
    <comment ref="DT261" authorId="0" shapeId="0" xr:uid="{00000000-0006-0000-0100-00002D020000}">
      <text>
        <r>
          <rPr>
            <b/>
            <sz val="9"/>
            <color indexed="81"/>
            <rFont val="Tahoma"/>
            <family val="2"/>
          </rPr>
          <t xml:space="preserve">chris wilbeck:
</t>
        </r>
        <r>
          <rPr>
            <sz val="9"/>
            <color indexed="81"/>
            <rFont val="Tahoma"/>
            <family val="2"/>
          </rPr>
          <t>includes cover crop AND soybean</t>
        </r>
      </text>
    </comment>
    <comment ref="DU261" authorId="0" shapeId="0" xr:uid="{00000000-0006-0000-0100-00002E020000}">
      <text>
        <r>
          <rPr>
            <b/>
            <sz val="9"/>
            <color indexed="81"/>
            <rFont val="Tahoma"/>
            <family val="2"/>
          </rPr>
          <t>chris wilbeck:</t>
        </r>
        <r>
          <rPr>
            <sz val="9"/>
            <color indexed="81"/>
            <rFont val="Tahoma"/>
            <family val="2"/>
          </rPr>
          <t xml:space="preserve">
includes BOTH cover crop and soybeans</t>
        </r>
      </text>
    </comment>
    <comment ref="AH262" authorId="0" shapeId="0" xr:uid="{00000000-0006-0000-0100-00002F020000}">
      <text>
        <r>
          <rPr>
            <b/>
            <sz val="9"/>
            <color indexed="81"/>
            <rFont val="Tahoma"/>
            <family val="2"/>
          </rPr>
          <t>chris wilbeck:</t>
        </r>
        <r>
          <rPr>
            <sz val="9"/>
            <color indexed="81"/>
            <rFont val="Tahoma"/>
            <family val="2"/>
          </rPr>
          <t xml:space="preserve">
inoculated with baterim species rhizobium japonicum to enhance sb nodulation</t>
        </r>
      </text>
    </comment>
    <comment ref="DT262" authorId="0" shapeId="0" xr:uid="{00000000-0006-0000-0100-000030020000}">
      <text>
        <r>
          <rPr>
            <b/>
            <sz val="9"/>
            <color indexed="81"/>
            <rFont val="Tahoma"/>
            <family val="2"/>
          </rPr>
          <t xml:space="preserve">chris wilbeck:
</t>
        </r>
        <r>
          <rPr>
            <sz val="9"/>
            <color indexed="81"/>
            <rFont val="Tahoma"/>
            <family val="2"/>
          </rPr>
          <t>includes cover crop AND soybean</t>
        </r>
      </text>
    </comment>
    <comment ref="DU262" authorId="0" shapeId="0" xr:uid="{00000000-0006-0000-0100-000031020000}">
      <text>
        <r>
          <rPr>
            <b/>
            <sz val="9"/>
            <color indexed="81"/>
            <rFont val="Tahoma"/>
            <family val="2"/>
          </rPr>
          <t>chris wilbeck:</t>
        </r>
        <r>
          <rPr>
            <sz val="9"/>
            <color indexed="81"/>
            <rFont val="Tahoma"/>
            <family val="2"/>
          </rPr>
          <t xml:space="preserve">
includes BOTH cover crop and soybeans</t>
        </r>
      </text>
    </comment>
    <comment ref="AH263" authorId="0" shapeId="0" xr:uid="{00000000-0006-0000-0100-000032020000}">
      <text>
        <r>
          <rPr>
            <b/>
            <sz val="9"/>
            <color indexed="81"/>
            <rFont val="Tahoma"/>
            <family val="2"/>
          </rPr>
          <t>chris wilbeck:</t>
        </r>
        <r>
          <rPr>
            <sz val="9"/>
            <color indexed="81"/>
            <rFont val="Tahoma"/>
            <family val="2"/>
          </rPr>
          <t xml:space="preserve">
inoculated with baterim species rhizobium japonicum to enhance sb nodulation</t>
        </r>
      </text>
    </comment>
    <comment ref="DT263" authorId="0" shapeId="0" xr:uid="{00000000-0006-0000-0100-000033020000}">
      <text>
        <r>
          <rPr>
            <b/>
            <sz val="9"/>
            <color indexed="81"/>
            <rFont val="Tahoma"/>
            <family val="2"/>
          </rPr>
          <t xml:space="preserve">chris wilbeck:
</t>
        </r>
        <r>
          <rPr>
            <sz val="9"/>
            <color indexed="81"/>
            <rFont val="Tahoma"/>
            <family val="2"/>
          </rPr>
          <t>includes cover crop AND soybean</t>
        </r>
      </text>
    </comment>
    <comment ref="DU263" authorId="0" shapeId="0" xr:uid="{00000000-0006-0000-0100-000034020000}">
      <text>
        <r>
          <rPr>
            <b/>
            <sz val="9"/>
            <color indexed="81"/>
            <rFont val="Tahoma"/>
            <family val="2"/>
          </rPr>
          <t>chris wilbeck:</t>
        </r>
        <r>
          <rPr>
            <sz val="9"/>
            <color indexed="81"/>
            <rFont val="Tahoma"/>
            <family val="2"/>
          </rPr>
          <t xml:space="preserve">
includes BOTH cover crop and soybeans</t>
        </r>
      </text>
    </comment>
    <comment ref="AH264" authorId="0" shapeId="0" xr:uid="{00000000-0006-0000-0100-000035020000}">
      <text>
        <r>
          <rPr>
            <b/>
            <sz val="9"/>
            <color indexed="81"/>
            <rFont val="Tahoma"/>
            <family val="2"/>
          </rPr>
          <t>chris wilbeck:</t>
        </r>
        <r>
          <rPr>
            <sz val="9"/>
            <color indexed="81"/>
            <rFont val="Tahoma"/>
            <family val="2"/>
          </rPr>
          <t xml:space="preserve">
inoculated with baterim species rhizobium japonicum to enhance sb nodulation</t>
        </r>
      </text>
    </comment>
    <comment ref="DT264" authorId="0" shapeId="0" xr:uid="{00000000-0006-0000-0100-000036020000}">
      <text>
        <r>
          <rPr>
            <b/>
            <sz val="9"/>
            <color indexed="81"/>
            <rFont val="Tahoma"/>
            <family val="2"/>
          </rPr>
          <t xml:space="preserve">chris wilbeck:
</t>
        </r>
        <r>
          <rPr>
            <sz val="9"/>
            <color indexed="81"/>
            <rFont val="Tahoma"/>
            <family val="2"/>
          </rPr>
          <t>includes cover crop AND soybean</t>
        </r>
      </text>
    </comment>
    <comment ref="DU264" authorId="0" shapeId="0" xr:uid="{00000000-0006-0000-0100-000037020000}">
      <text>
        <r>
          <rPr>
            <b/>
            <sz val="9"/>
            <color indexed="81"/>
            <rFont val="Tahoma"/>
            <family val="2"/>
          </rPr>
          <t>chris wilbeck:</t>
        </r>
        <r>
          <rPr>
            <sz val="9"/>
            <color indexed="81"/>
            <rFont val="Tahoma"/>
            <family val="2"/>
          </rPr>
          <t xml:space="preserve">
includes BOTH cover crop and soybeans</t>
        </r>
      </text>
    </comment>
    <comment ref="AH266" authorId="0" shapeId="0" xr:uid="{00000000-0006-0000-0100-000038020000}">
      <text>
        <r>
          <rPr>
            <b/>
            <sz val="9"/>
            <color indexed="81"/>
            <rFont val="Tahoma"/>
            <family val="2"/>
          </rPr>
          <t>chris wilbeck:</t>
        </r>
        <r>
          <rPr>
            <sz val="9"/>
            <color indexed="81"/>
            <rFont val="Tahoma"/>
            <family val="2"/>
          </rPr>
          <t xml:space="preserve">
inoculated with baterim species rhizobium japonicum to enhance sb nodulation</t>
        </r>
      </text>
    </comment>
    <comment ref="DP266" authorId="0" shapeId="0" xr:uid="{00000000-0006-0000-0100-000039020000}">
      <text>
        <r>
          <rPr>
            <b/>
            <sz val="9"/>
            <color indexed="81"/>
            <rFont val="Tahoma"/>
            <family val="2"/>
          </rPr>
          <t>chris wilbeck:</t>
        </r>
        <r>
          <rPr>
            <sz val="9"/>
            <color indexed="81"/>
            <rFont val="Tahoma"/>
            <family val="2"/>
          </rPr>
          <t xml:space="preserve">
cw calculated 
ave of 1311 &amp; 2003 across mgmt (not sig diff)
</t>
        </r>
      </text>
    </comment>
    <comment ref="DX266" authorId="0" shapeId="0" xr:uid="{00000000-0006-0000-0100-00003A020000}">
      <text>
        <r>
          <rPr>
            <b/>
            <sz val="9"/>
            <color indexed="81"/>
            <rFont val="Tahoma"/>
            <family val="2"/>
          </rPr>
          <t>chris wilbeck:</t>
        </r>
        <r>
          <rPr>
            <sz val="9"/>
            <color indexed="81"/>
            <rFont val="Tahoma"/>
            <family val="2"/>
          </rPr>
          <t xml:space="preserve">
cw calc ave of 206 &amp; 314
(not sig dif)
</t>
        </r>
      </text>
    </comment>
    <comment ref="AH267" authorId="0" shapeId="0" xr:uid="{00000000-0006-0000-0100-00003B020000}">
      <text>
        <r>
          <rPr>
            <b/>
            <sz val="9"/>
            <color indexed="81"/>
            <rFont val="Tahoma"/>
            <family val="2"/>
          </rPr>
          <t>chris wilbeck:</t>
        </r>
        <r>
          <rPr>
            <sz val="9"/>
            <color indexed="81"/>
            <rFont val="Tahoma"/>
            <family val="2"/>
          </rPr>
          <t xml:space="preserve">
inoculated with baterim species rhizobium japonicum to enhance sb nodulation</t>
        </r>
      </text>
    </comment>
    <comment ref="DP267" authorId="0" shapeId="0" xr:uid="{00000000-0006-0000-0100-00003C020000}">
      <text>
        <r>
          <rPr>
            <b/>
            <sz val="9"/>
            <color indexed="81"/>
            <rFont val="Tahoma"/>
            <family val="2"/>
          </rPr>
          <t>chris wilbeck:</t>
        </r>
        <r>
          <rPr>
            <sz val="9"/>
            <color indexed="81"/>
            <rFont val="Tahoma"/>
            <family val="2"/>
          </rPr>
          <t xml:space="preserve">
cw calculated 
ave of 1599 &amp; 2470 across mgmt  (were sig diff)
</t>
        </r>
      </text>
    </comment>
    <comment ref="DX267" authorId="0" shapeId="0" xr:uid="{00000000-0006-0000-0100-00003D020000}">
      <text>
        <r>
          <rPr>
            <b/>
            <sz val="9"/>
            <color indexed="81"/>
            <rFont val="Tahoma"/>
            <family val="2"/>
          </rPr>
          <t>chris wilbeck:</t>
        </r>
        <r>
          <rPr>
            <sz val="9"/>
            <color indexed="81"/>
            <rFont val="Tahoma"/>
            <family val="2"/>
          </rPr>
          <t xml:space="preserve">
cw calc ave of 247&amp;377 (not sig diff)
</t>
        </r>
      </text>
    </comment>
    <comment ref="AH268" authorId="0" shapeId="0" xr:uid="{00000000-0006-0000-0100-00003E020000}">
      <text>
        <r>
          <rPr>
            <b/>
            <sz val="9"/>
            <color indexed="81"/>
            <rFont val="Tahoma"/>
            <family val="2"/>
          </rPr>
          <t>chris wilbeck:</t>
        </r>
        <r>
          <rPr>
            <sz val="9"/>
            <color indexed="81"/>
            <rFont val="Tahoma"/>
            <family val="2"/>
          </rPr>
          <t xml:space="preserve">
inoculated with baterim species rhizobium japonicum to enhance sb nodulation</t>
        </r>
      </text>
    </comment>
    <comment ref="DP268" authorId="0" shapeId="0" xr:uid="{00000000-0006-0000-0100-00003F020000}">
      <text>
        <r>
          <rPr>
            <b/>
            <sz val="9"/>
            <color indexed="81"/>
            <rFont val="Tahoma"/>
            <family val="2"/>
          </rPr>
          <t>chris wilbeck:</t>
        </r>
        <r>
          <rPr>
            <sz val="9"/>
            <color indexed="81"/>
            <rFont val="Tahoma"/>
            <family val="2"/>
          </rPr>
          <t xml:space="preserve">
cw calculated 
ave of 1311 &amp; 1599 across seed (not sig diff)
</t>
        </r>
      </text>
    </comment>
    <comment ref="DX268" authorId="0" shapeId="0" xr:uid="{00000000-0006-0000-0100-000040020000}">
      <text>
        <r>
          <rPr>
            <b/>
            <sz val="9"/>
            <color indexed="81"/>
            <rFont val="Tahoma"/>
            <family val="2"/>
          </rPr>
          <t>chris wilbeck:</t>
        </r>
        <r>
          <rPr>
            <sz val="9"/>
            <color indexed="81"/>
            <rFont val="Tahoma"/>
            <family val="2"/>
          </rPr>
          <t xml:space="preserve">
cw calc ave 206&amp;247
(not sig diff)
</t>
        </r>
      </text>
    </comment>
    <comment ref="AH269" authorId="0" shapeId="0" xr:uid="{00000000-0006-0000-0100-000041020000}">
      <text>
        <r>
          <rPr>
            <b/>
            <sz val="9"/>
            <color indexed="81"/>
            <rFont val="Tahoma"/>
            <family val="2"/>
          </rPr>
          <t>chris wilbeck:</t>
        </r>
        <r>
          <rPr>
            <sz val="9"/>
            <color indexed="81"/>
            <rFont val="Tahoma"/>
            <family val="2"/>
          </rPr>
          <t xml:space="preserve">
inoculated with baterim species rhizobium japonicum to enhance sb nodulation</t>
        </r>
      </text>
    </comment>
    <comment ref="DP269" authorId="0" shapeId="0" xr:uid="{00000000-0006-0000-0100-000042020000}">
      <text>
        <r>
          <rPr>
            <b/>
            <sz val="9"/>
            <color indexed="81"/>
            <rFont val="Tahoma"/>
            <family val="2"/>
          </rPr>
          <t>chris wilbeck:</t>
        </r>
        <r>
          <rPr>
            <sz val="9"/>
            <color indexed="81"/>
            <rFont val="Tahoma"/>
            <family val="2"/>
          </rPr>
          <t xml:space="preserve">
cw calculated 
ave of 2003 &amp; 2470 across seed rate (not sig diff)</t>
        </r>
      </text>
    </comment>
    <comment ref="DX269" authorId="0" shapeId="0" xr:uid="{00000000-0006-0000-0100-000043020000}">
      <text>
        <r>
          <rPr>
            <b/>
            <sz val="9"/>
            <color indexed="81"/>
            <rFont val="Tahoma"/>
            <family val="2"/>
          </rPr>
          <t>chris wilbeck:</t>
        </r>
        <r>
          <rPr>
            <sz val="9"/>
            <color indexed="81"/>
            <rFont val="Tahoma"/>
            <family val="2"/>
          </rPr>
          <t xml:space="preserve">
cw calc ave 314&amp;377
(not sig diff)
</t>
        </r>
      </text>
    </comment>
    <comment ref="AH270" authorId="0" shapeId="0" xr:uid="{00000000-0006-0000-0100-000044020000}">
      <text>
        <r>
          <rPr>
            <b/>
            <sz val="9"/>
            <color indexed="81"/>
            <rFont val="Tahoma"/>
            <family val="2"/>
          </rPr>
          <t>chris wilbeck:</t>
        </r>
        <r>
          <rPr>
            <sz val="9"/>
            <color indexed="81"/>
            <rFont val="Tahoma"/>
            <family val="2"/>
          </rPr>
          <t xml:space="preserve">
inoculated with baterim species rhizobium japonicum to enhance sb nodulation</t>
        </r>
      </text>
    </comment>
    <comment ref="AH271" authorId="0" shapeId="0" xr:uid="{00000000-0006-0000-0100-000045020000}">
      <text>
        <r>
          <rPr>
            <b/>
            <sz val="9"/>
            <color indexed="81"/>
            <rFont val="Tahoma"/>
            <family val="2"/>
          </rPr>
          <t>chris wilbeck:</t>
        </r>
        <r>
          <rPr>
            <sz val="9"/>
            <color indexed="81"/>
            <rFont val="Tahoma"/>
            <family val="2"/>
          </rPr>
          <t xml:space="preserve">
inoculated with baterim species rhizobium japonicum to enhance sb nodulation</t>
        </r>
      </text>
    </comment>
    <comment ref="CD279" authorId="0" shapeId="0" xr:uid="{00000000-0006-0000-0100-000046020000}">
      <text>
        <r>
          <rPr>
            <b/>
            <sz val="9"/>
            <color indexed="81"/>
            <rFont val="Tahoma"/>
            <family val="2"/>
          </rPr>
          <t>chris wilbeck:</t>
        </r>
        <r>
          <rPr>
            <sz val="9"/>
            <color indexed="81"/>
            <rFont val="Tahoma"/>
            <family val="2"/>
          </rPr>
          <t xml:space="preserve">
also counted as no. m-2
</t>
        </r>
      </text>
    </comment>
    <comment ref="CH279" authorId="0" shapeId="0" xr:uid="{00000000-0006-0000-0100-000047020000}">
      <text>
        <r>
          <rPr>
            <b/>
            <sz val="9"/>
            <color indexed="81"/>
            <rFont val="Tahoma"/>
            <family val="2"/>
          </rPr>
          <t>chris wilbeck:</t>
        </r>
        <r>
          <rPr>
            <sz val="9"/>
            <color indexed="81"/>
            <rFont val="Tahoma"/>
            <family val="2"/>
          </rPr>
          <t xml:space="preserve">
also counted as no. m-2
</t>
        </r>
      </text>
    </comment>
    <comment ref="CT279" authorId="0" shapeId="0" xr:uid="{00000000-0006-0000-0100-000048020000}">
      <text>
        <r>
          <rPr>
            <b/>
            <sz val="9"/>
            <color indexed="81"/>
            <rFont val="Tahoma"/>
            <family val="2"/>
          </rPr>
          <t>chris wilbeck:</t>
        </r>
        <r>
          <rPr>
            <sz val="9"/>
            <color indexed="81"/>
            <rFont val="Tahoma"/>
            <family val="2"/>
          </rPr>
          <t xml:space="preserve">
also counted as no. m-2
</t>
        </r>
      </text>
    </comment>
    <comment ref="CX279" authorId="0" shapeId="0" xr:uid="{00000000-0006-0000-0100-000049020000}">
      <text>
        <r>
          <rPr>
            <b/>
            <sz val="9"/>
            <color indexed="81"/>
            <rFont val="Tahoma"/>
            <family val="2"/>
          </rPr>
          <t>chris wilbeck:</t>
        </r>
        <r>
          <rPr>
            <sz val="9"/>
            <color indexed="81"/>
            <rFont val="Tahoma"/>
            <family val="2"/>
          </rPr>
          <t xml:space="preserve">
also counted as no. m-2
</t>
        </r>
      </text>
    </comment>
    <comment ref="CD280" authorId="0" shapeId="0" xr:uid="{00000000-0006-0000-0100-00004A020000}">
      <text>
        <r>
          <rPr>
            <b/>
            <sz val="9"/>
            <color indexed="81"/>
            <rFont val="Tahoma"/>
            <family val="2"/>
          </rPr>
          <t>chris wilbeck:</t>
        </r>
        <r>
          <rPr>
            <sz val="9"/>
            <color indexed="81"/>
            <rFont val="Tahoma"/>
            <family val="2"/>
          </rPr>
          <t xml:space="preserve">
also counted as no. m-2
</t>
        </r>
      </text>
    </comment>
    <comment ref="CH280" authorId="0" shapeId="0" xr:uid="{00000000-0006-0000-0100-00004B020000}">
      <text>
        <r>
          <rPr>
            <b/>
            <sz val="9"/>
            <color indexed="81"/>
            <rFont val="Tahoma"/>
            <family val="2"/>
          </rPr>
          <t>chris wilbeck:</t>
        </r>
        <r>
          <rPr>
            <sz val="9"/>
            <color indexed="81"/>
            <rFont val="Tahoma"/>
            <family val="2"/>
          </rPr>
          <t xml:space="preserve">
also counted as no. m-2
</t>
        </r>
      </text>
    </comment>
    <comment ref="CT280" authorId="0" shapeId="0" xr:uid="{00000000-0006-0000-0100-00004C020000}">
      <text>
        <r>
          <rPr>
            <b/>
            <sz val="9"/>
            <color indexed="81"/>
            <rFont val="Tahoma"/>
            <family val="2"/>
          </rPr>
          <t>chris wilbeck:</t>
        </r>
        <r>
          <rPr>
            <sz val="9"/>
            <color indexed="81"/>
            <rFont val="Tahoma"/>
            <family val="2"/>
          </rPr>
          <t xml:space="preserve">
also counted as no. m-2
</t>
        </r>
      </text>
    </comment>
    <comment ref="CX280" authorId="0" shapeId="0" xr:uid="{00000000-0006-0000-0100-00004D020000}">
      <text>
        <r>
          <rPr>
            <b/>
            <sz val="9"/>
            <color indexed="81"/>
            <rFont val="Tahoma"/>
            <family val="2"/>
          </rPr>
          <t>chris wilbeck:</t>
        </r>
        <r>
          <rPr>
            <sz val="9"/>
            <color indexed="81"/>
            <rFont val="Tahoma"/>
            <family val="2"/>
          </rPr>
          <t xml:space="preserve">
also counted as no. m-2
</t>
        </r>
      </text>
    </comment>
    <comment ref="CD281" authorId="0" shapeId="0" xr:uid="{00000000-0006-0000-0100-00004E020000}">
      <text>
        <r>
          <rPr>
            <b/>
            <sz val="9"/>
            <color indexed="81"/>
            <rFont val="Tahoma"/>
            <family val="2"/>
          </rPr>
          <t>chris wilbeck:</t>
        </r>
        <r>
          <rPr>
            <sz val="9"/>
            <color indexed="81"/>
            <rFont val="Tahoma"/>
            <family val="2"/>
          </rPr>
          <t xml:space="preserve">
also counted as no. m-2
</t>
        </r>
      </text>
    </comment>
    <comment ref="CH281" authorId="0" shapeId="0" xr:uid="{00000000-0006-0000-0100-00004F020000}">
      <text>
        <r>
          <rPr>
            <b/>
            <sz val="9"/>
            <color indexed="81"/>
            <rFont val="Tahoma"/>
            <family val="2"/>
          </rPr>
          <t>chris wilbeck:</t>
        </r>
        <r>
          <rPr>
            <sz val="9"/>
            <color indexed="81"/>
            <rFont val="Tahoma"/>
            <family val="2"/>
          </rPr>
          <t xml:space="preserve">
also counted as no. m-2
</t>
        </r>
      </text>
    </comment>
    <comment ref="CT281" authorId="0" shapeId="0" xr:uid="{00000000-0006-0000-0100-000050020000}">
      <text>
        <r>
          <rPr>
            <b/>
            <sz val="9"/>
            <color indexed="81"/>
            <rFont val="Tahoma"/>
            <family val="2"/>
          </rPr>
          <t>chris wilbeck:</t>
        </r>
        <r>
          <rPr>
            <sz val="9"/>
            <color indexed="81"/>
            <rFont val="Tahoma"/>
            <family val="2"/>
          </rPr>
          <t xml:space="preserve">
also counted as no. m-2
</t>
        </r>
      </text>
    </comment>
    <comment ref="CX281" authorId="0" shapeId="0" xr:uid="{00000000-0006-0000-0100-000051020000}">
      <text>
        <r>
          <rPr>
            <b/>
            <sz val="9"/>
            <color indexed="81"/>
            <rFont val="Tahoma"/>
            <family val="2"/>
          </rPr>
          <t>chris wilbeck:</t>
        </r>
        <r>
          <rPr>
            <sz val="9"/>
            <color indexed="81"/>
            <rFont val="Tahoma"/>
            <family val="2"/>
          </rPr>
          <t xml:space="preserve">
also counted as no. m-2
</t>
        </r>
      </text>
    </comment>
    <comment ref="CD282" authorId="0" shapeId="0" xr:uid="{00000000-0006-0000-0100-000052020000}">
      <text>
        <r>
          <rPr>
            <b/>
            <sz val="9"/>
            <color indexed="81"/>
            <rFont val="Tahoma"/>
            <family val="2"/>
          </rPr>
          <t>chris wilbeck:</t>
        </r>
        <r>
          <rPr>
            <sz val="9"/>
            <color indexed="81"/>
            <rFont val="Tahoma"/>
            <family val="2"/>
          </rPr>
          <t xml:space="preserve">
also counted as no. m-2
</t>
        </r>
      </text>
    </comment>
    <comment ref="CH282" authorId="0" shapeId="0" xr:uid="{00000000-0006-0000-0100-000053020000}">
      <text>
        <r>
          <rPr>
            <b/>
            <sz val="9"/>
            <color indexed="81"/>
            <rFont val="Tahoma"/>
            <family val="2"/>
          </rPr>
          <t>chris wilbeck:</t>
        </r>
        <r>
          <rPr>
            <sz val="9"/>
            <color indexed="81"/>
            <rFont val="Tahoma"/>
            <family val="2"/>
          </rPr>
          <t xml:space="preserve">
also counted as no. m-2
</t>
        </r>
      </text>
    </comment>
    <comment ref="CT282" authorId="0" shapeId="0" xr:uid="{00000000-0006-0000-0100-000054020000}">
      <text>
        <r>
          <rPr>
            <b/>
            <sz val="9"/>
            <color indexed="81"/>
            <rFont val="Tahoma"/>
            <family val="2"/>
          </rPr>
          <t>chris wilbeck:</t>
        </r>
        <r>
          <rPr>
            <sz val="9"/>
            <color indexed="81"/>
            <rFont val="Tahoma"/>
            <family val="2"/>
          </rPr>
          <t xml:space="preserve">
also counted as no. m-2
</t>
        </r>
      </text>
    </comment>
    <comment ref="CX282" authorId="0" shapeId="0" xr:uid="{00000000-0006-0000-0100-000055020000}">
      <text>
        <r>
          <rPr>
            <b/>
            <sz val="9"/>
            <color indexed="81"/>
            <rFont val="Tahoma"/>
            <family val="2"/>
          </rPr>
          <t>chris wilbeck:</t>
        </r>
        <r>
          <rPr>
            <sz val="9"/>
            <color indexed="81"/>
            <rFont val="Tahoma"/>
            <family val="2"/>
          </rPr>
          <t xml:space="preserve">
also counted as no. m-2
</t>
        </r>
      </text>
    </comment>
    <comment ref="CD283" authorId="0" shapeId="0" xr:uid="{00000000-0006-0000-0100-000056020000}">
      <text>
        <r>
          <rPr>
            <b/>
            <sz val="9"/>
            <color indexed="81"/>
            <rFont val="Tahoma"/>
            <family val="2"/>
          </rPr>
          <t>chris wilbeck:</t>
        </r>
        <r>
          <rPr>
            <sz val="9"/>
            <color indexed="81"/>
            <rFont val="Tahoma"/>
            <family val="2"/>
          </rPr>
          <t xml:space="preserve">
also counted as no. m-2
</t>
        </r>
      </text>
    </comment>
    <comment ref="CH283" authorId="0" shapeId="0" xr:uid="{00000000-0006-0000-0100-000057020000}">
      <text>
        <r>
          <rPr>
            <b/>
            <sz val="9"/>
            <color indexed="81"/>
            <rFont val="Tahoma"/>
            <family val="2"/>
          </rPr>
          <t>chris wilbeck:</t>
        </r>
        <r>
          <rPr>
            <sz val="9"/>
            <color indexed="81"/>
            <rFont val="Tahoma"/>
            <family val="2"/>
          </rPr>
          <t xml:space="preserve">
also counted as no. m-2
</t>
        </r>
      </text>
    </comment>
    <comment ref="CT283" authorId="0" shapeId="0" xr:uid="{00000000-0006-0000-0100-000058020000}">
      <text>
        <r>
          <rPr>
            <b/>
            <sz val="9"/>
            <color indexed="81"/>
            <rFont val="Tahoma"/>
            <family val="2"/>
          </rPr>
          <t>chris wilbeck:</t>
        </r>
        <r>
          <rPr>
            <sz val="9"/>
            <color indexed="81"/>
            <rFont val="Tahoma"/>
            <family val="2"/>
          </rPr>
          <t xml:space="preserve">
also counted as no. m-2
</t>
        </r>
      </text>
    </comment>
    <comment ref="CX283" authorId="0" shapeId="0" xr:uid="{00000000-0006-0000-0100-000059020000}">
      <text>
        <r>
          <rPr>
            <b/>
            <sz val="9"/>
            <color indexed="81"/>
            <rFont val="Tahoma"/>
            <family val="2"/>
          </rPr>
          <t>chris wilbeck:</t>
        </r>
        <r>
          <rPr>
            <sz val="9"/>
            <color indexed="81"/>
            <rFont val="Tahoma"/>
            <family val="2"/>
          </rPr>
          <t xml:space="preserve">
also counted as no. m-2
</t>
        </r>
      </text>
    </comment>
    <comment ref="CD286" authorId="0" shapeId="0" xr:uid="{00000000-0006-0000-0100-00005A020000}">
      <text>
        <r>
          <rPr>
            <b/>
            <sz val="9"/>
            <color indexed="81"/>
            <rFont val="Tahoma"/>
            <family val="2"/>
          </rPr>
          <t>chris wilbeck:</t>
        </r>
        <r>
          <rPr>
            <sz val="9"/>
            <color indexed="81"/>
            <rFont val="Tahoma"/>
            <family val="2"/>
          </rPr>
          <t xml:space="preserve">
also counted as no. m-2
</t>
        </r>
      </text>
    </comment>
    <comment ref="CH286" authorId="0" shapeId="0" xr:uid="{00000000-0006-0000-0100-00005B020000}">
      <text>
        <r>
          <rPr>
            <b/>
            <sz val="9"/>
            <color indexed="81"/>
            <rFont val="Tahoma"/>
            <family val="2"/>
          </rPr>
          <t>chris wilbeck:</t>
        </r>
        <r>
          <rPr>
            <sz val="9"/>
            <color indexed="81"/>
            <rFont val="Tahoma"/>
            <family val="2"/>
          </rPr>
          <t xml:space="preserve">
also counted as no. m-2
</t>
        </r>
      </text>
    </comment>
    <comment ref="CT286" authorId="0" shapeId="0" xr:uid="{00000000-0006-0000-0100-00005C020000}">
      <text>
        <r>
          <rPr>
            <b/>
            <sz val="9"/>
            <color indexed="81"/>
            <rFont val="Tahoma"/>
            <family val="2"/>
          </rPr>
          <t>chris wilbeck:</t>
        </r>
        <r>
          <rPr>
            <sz val="9"/>
            <color indexed="81"/>
            <rFont val="Tahoma"/>
            <family val="2"/>
          </rPr>
          <t xml:space="preserve">
also counted as no. m-2
</t>
        </r>
      </text>
    </comment>
    <comment ref="CX286" authorId="0" shapeId="0" xr:uid="{00000000-0006-0000-0100-00005D020000}">
      <text>
        <r>
          <rPr>
            <b/>
            <sz val="9"/>
            <color indexed="81"/>
            <rFont val="Tahoma"/>
            <family val="2"/>
          </rPr>
          <t>chris wilbeck:</t>
        </r>
        <r>
          <rPr>
            <sz val="9"/>
            <color indexed="81"/>
            <rFont val="Tahoma"/>
            <family val="2"/>
          </rPr>
          <t xml:space="preserve">
also counted as no. m-2
</t>
        </r>
      </text>
    </comment>
    <comment ref="CD287" authorId="0" shapeId="0" xr:uid="{00000000-0006-0000-0100-00005E020000}">
      <text>
        <r>
          <rPr>
            <b/>
            <sz val="9"/>
            <color indexed="81"/>
            <rFont val="Tahoma"/>
            <family val="2"/>
          </rPr>
          <t>chris wilbeck:</t>
        </r>
        <r>
          <rPr>
            <sz val="9"/>
            <color indexed="81"/>
            <rFont val="Tahoma"/>
            <family val="2"/>
          </rPr>
          <t xml:space="preserve">
also counted as no. m-2
</t>
        </r>
      </text>
    </comment>
    <comment ref="CH287" authorId="0" shapeId="0" xr:uid="{00000000-0006-0000-0100-00005F020000}">
      <text>
        <r>
          <rPr>
            <b/>
            <sz val="9"/>
            <color indexed="81"/>
            <rFont val="Tahoma"/>
            <family val="2"/>
          </rPr>
          <t>chris wilbeck:</t>
        </r>
        <r>
          <rPr>
            <sz val="9"/>
            <color indexed="81"/>
            <rFont val="Tahoma"/>
            <family val="2"/>
          </rPr>
          <t xml:space="preserve">
also counted as no. m-2
</t>
        </r>
      </text>
    </comment>
    <comment ref="CT287" authorId="0" shapeId="0" xr:uid="{00000000-0006-0000-0100-000060020000}">
      <text>
        <r>
          <rPr>
            <b/>
            <sz val="9"/>
            <color indexed="81"/>
            <rFont val="Tahoma"/>
            <family val="2"/>
          </rPr>
          <t>chris wilbeck:</t>
        </r>
        <r>
          <rPr>
            <sz val="9"/>
            <color indexed="81"/>
            <rFont val="Tahoma"/>
            <family val="2"/>
          </rPr>
          <t xml:space="preserve">
also counted as no. m-2
</t>
        </r>
      </text>
    </comment>
    <comment ref="CX287" authorId="0" shapeId="0" xr:uid="{00000000-0006-0000-0100-000061020000}">
      <text>
        <r>
          <rPr>
            <b/>
            <sz val="9"/>
            <color indexed="81"/>
            <rFont val="Tahoma"/>
            <family val="2"/>
          </rPr>
          <t>chris wilbeck:</t>
        </r>
        <r>
          <rPr>
            <sz val="9"/>
            <color indexed="81"/>
            <rFont val="Tahoma"/>
            <family val="2"/>
          </rPr>
          <t xml:space="preserve">
also counted as no. m-2
</t>
        </r>
      </text>
    </comment>
    <comment ref="CD288" authorId="0" shapeId="0" xr:uid="{00000000-0006-0000-0100-000062020000}">
      <text>
        <r>
          <rPr>
            <b/>
            <sz val="9"/>
            <color indexed="81"/>
            <rFont val="Tahoma"/>
            <family val="2"/>
          </rPr>
          <t>chris wilbeck:</t>
        </r>
        <r>
          <rPr>
            <sz val="9"/>
            <color indexed="81"/>
            <rFont val="Tahoma"/>
            <family val="2"/>
          </rPr>
          <t xml:space="preserve">
also counted as no. m-2
</t>
        </r>
      </text>
    </comment>
    <comment ref="CH288" authorId="0" shapeId="0" xr:uid="{00000000-0006-0000-0100-000063020000}">
      <text>
        <r>
          <rPr>
            <b/>
            <sz val="9"/>
            <color indexed="81"/>
            <rFont val="Tahoma"/>
            <family val="2"/>
          </rPr>
          <t>chris wilbeck:</t>
        </r>
        <r>
          <rPr>
            <sz val="9"/>
            <color indexed="81"/>
            <rFont val="Tahoma"/>
            <family val="2"/>
          </rPr>
          <t xml:space="preserve">
also counted as no. m-2
</t>
        </r>
      </text>
    </comment>
    <comment ref="CT288" authorId="0" shapeId="0" xr:uid="{00000000-0006-0000-0100-000064020000}">
      <text>
        <r>
          <rPr>
            <b/>
            <sz val="9"/>
            <color indexed="81"/>
            <rFont val="Tahoma"/>
            <family val="2"/>
          </rPr>
          <t>chris wilbeck:</t>
        </r>
        <r>
          <rPr>
            <sz val="9"/>
            <color indexed="81"/>
            <rFont val="Tahoma"/>
            <family val="2"/>
          </rPr>
          <t xml:space="preserve">
also counted as no. m-2
</t>
        </r>
      </text>
    </comment>
    <comment ref="CX288" authorId="0" shapeId="0" xr:uid="{00000000-0006-0000-0100-000065020000}">
      <text>
        <r>
          <rPr>
            <b/>
            <sz val="9"/>
            <color indexed="81"/>
            <rFont val="Tahoma"/>
            <family val="2"/>
          </rPr>
          <t>chris wilbeck:</t>
        </r>
        <r>
          <rPr>
            <sz val="9"/>
            <color indexed="81"/>
            <rFont val="Tahoma"/>
            <family val="2"/>
          </rPr>
          <t xml:space="preserve">
also counted as no. m-2
</t>
        </r>
      </text>
    </comment>
    <comment ref="CD289" authorId="0" shapeId="0" xr:uid="{00000000-0006-0000-0100-000066020000}">
      <text>
        <r>
          <rPr>
            <b/>
            <sz val="9"/>
            <color indexed="81"/>
            <rFont val="Tahoma"/>
            <family val="2"/>
          </rPr>
          <t>chris wilbeck:</t>
        </r>
        <r>
          <rPr>
            <sz val="9"/>
            <color indexed="81"/>
            <rFont val="Tahoma"/>
            <family val="2"/>
          </rPr>
          <t xml:space="preserve">
also counted as no. m-2
</t>
        </r>
      </text>
    </comment>
    <comment ref="CH289" authorId="0" shapeId="0" xr:uid="{00000000-0006-0000-0100-000067020000}">
      <text>
        <r>
          <rPr>
            <b/>
            <sz val="9"/>
            <color indexed="81"/>
            <rFont val="Tahoma"/>
            <family val="2"/>
          </rPr>
          <t>chris wilbeck:</t>
        </r>
        <r>
          <rPr>
            <sz val="9"/>
            <color indexed="81"/>
            <rFont val="Tahoma"/>
            <family val="2"/>
          </rPr>
          <t xml:space="preserve">
also counted as no. m-2
</t>
        </r>
      </text>
    </comment>
    <comment ref="CT289" authorId="0" shapeId="0" xr:uid="{00000000-0006-0000-0100-000068020000}">
      <text>
        <r>
          <rPr>
            <b/>
            <sz val="9"/>
            <color indexed="81"/>
            <rFont val="Tahoma"/>
            <family val="2"/>
          </rPr>
          <t>chris wilbeck:</t>
        </r>
        <r>
          <rPr>
            <sz val="9"/>
            <color indexed="81"/>
            <rFont val="Tahoma"/>
            <family val="2"/>
          </rPr>
          <t xml:space="preserve">
also counted as no. m-2
</t>
        </r>
      </text>
    </comment>
    <comment ref="CX289" authorId="0" shapeId="0" xr:uid="{00000000-0006-0000-0100-000069020000}">
      <text>
        <r>
          <rPr>
            <b/>
            <sz val="9"/>
            <color indexed="81"/>
            <rFont val="Tahoma"/>
            <family val="2"/>
          </rPr>
          <t>chris wilbeck:</t>
        </r>
        <r>
          <rPr>
            <sz val="9"/>
            <color indexed="81"/>
            <rFont val="Tahoma"/>
            <family val="2"/>
          </rPr>
          <t xml:space="preserve">
also counted as no. m-2
</t>
        </r>
      </text>
    </comment>
    <comment ref="CD290" authorId="0" shapeId="0" xr:uid="{00000000-0006-0000-0100-00006A020000}">
      <text>
        <r>
          <rPr>
            <b/>
            <sz val="9"/>
            <color indexed="81"/>
            <rFont val="Tahoma"/>
            <family val="2"/>
          </rPr>
          <t>chris wilbeck:</t>
        </r>
        <r>
          <rPr>
            <sz val="9"/>
            <color indexed="81"/>
            <rFont val="Tahoma"/>
            <family val="2"/>
          </rPr>
          <t xml:space="preserve">
also counted as no. m-2
</t>
        </r>
      </text>
    </comment>
    <comment ref="CH290" authorId="0" shapeId="0" xr:uid="{00000000-0006-0000-0100-00006B020000}">
      <text>
        <r>
          <rPr>
            <b/>
            <sz val="9"/>
            <color indexed="81"/>
            <rFont val="Tahoma"/>
            <family val="2"/>
          </rPr>
          <t>chris wilbeck:</t>
        </r>
        <r>
          <rPr>
            <sz val="9"/>
            <color indexed="81"/>
            <rFont val="Tahoma"/>
            <family val="2"/>
          </rPr>
          <t xml:space="preserve">
also counted as no. m-2
</t>
        </r>
      </text>
    </comment>
    <comment ref="CT290" authorId="0" shapeId="0" xr:uid="{00000000-0006-0000-0100-00006C020000}">
      <text>
        <r>
          <rPr>
            <b/>
            <sz val="9"/>
            <color indexed="81"/>
            <rFont val="Tahoma"/>
            <family val="2"/>
          </rPr>
          <t>chris wilbeck:</t>
        </r>
        <r>
          <rPr>
            <sz val="9"/>
            <color indexed="81"/>
            <rFont val="Tahoma"/>
            <family val="2"/>
          </rPr>
          <t xml:space="preserve">
also counted as no. m-2
</t>
        </r>
      </text>
    </comment>
    <comment ref="CX290" authorId="0" shapeId="0" xr:uid="{00000000-0006-0000-0100-00006D020000}">
      <text>
        <r>
          <rPr>
            <b/>
            <sz val="9"/>
            <color indexed="81"/>
            <rFont val="Tahoma"/>
            <family val="2"/>
          </rPr>
          <t>chris wilbeck:</t>
        </r>
        <r>
          <rPr>
            <sz val="9"/>
            <color indexed="81"/>
            <rFont val="Tahoma"/>
            <family val="2"/>
          </rPr>
          <t xml:space="preserve">
also counted as no. m-2
</t>
        </r>
      </text>
    </comment>
    <comment ref="CD293" authorId="0" shapeId="0" xr:uid="{00000000-0006-0000-0100-00006E020000}">
      <text>
        <r>
          <rPr>
            <b/>
            <sz val="9"/>
            <color indexed="81"/>
            <rFont val="Tahoma"/>
            <family val="2"/>
          </rPr>
          <t>chris wilbeck:</t>
        </r>
        <r>
          <rPr>
            <sz val="9"/>
            <color indexed="81"/>
            <rFont val="Tahoma"/>
            <family val="2"/>
          </rPr>
          <t xml:space="preserve">
also counted as no. m-2
</t>
        </r>
      </text>
    </comment>
    <comment ref="CH293" authorId="0" shapeId="0" xr:uid="{00000000-0006-0000-0100-00006F020000}">
      <text>
        <r>
          <rPr>
            <b/>
            <sz val="9"/>
            <color indexed="81"/>
            <rFont val="Tahoma"/>
            <family val="2"/>
          </rPr>
          <t>chris wilbeck:</t>
        </r>
        <r>
          <rPr>
            <sz val="9"/>
            <color indexed="81"/>
            <rFont val="Tahoma"/>
            <family val="2"/>
          </rPr>
          <t xml:space="preserve">
also counted as no. m-2
</t>
        </r>
      </text>
    </comment>
    <comment ref="CT293" authorId="0" shapeId="0" xr:uid="{00000000-0006-0000-0100-000070020000}">
      <text>
        <r>
          <rPr>
            <b/>
            <sz val="9"/>
            <color indexed="81"/>
            <rFont val="Tahoma"/>
            <family val="2"/>
          </rPr>
          <t>chris wilbeck:</t>
        </r>
        <r>
          <rPr>
            <sz val="9"/>
            <color indexed="81"/>
            <rFont val="Tahoma"/>
            <family val="2"/>
          </rPr>
          <t xml:space="preserve">
also counted as no. m-2
</t>
        </r>
      </text>
    </comment>
    <comment ref="CX293" authorId="0" shapeId="0" xr:uid="{00000000-0006-0000-0100-000071020000}">
      <text>
        <r>
          <rPr>
            <b/>
            <sz val="9"/>
            <color indexed="81"/>
            <rFont val="Tahoma"/>
            <family val="2"/>
          </rPr>
          <t>chris wilbeck:</t>
        </r>
        <r>
          <rPr>
            <sz val="9"/>
            <color indexed="81"/>
            <rFont val="Tahoma"/>
            <family val="2"/>
          </rPr>
          <t xml:space="preserve">
also counted as no. m-2
</t>
        </r>
      </text>
    </comment>
    <comment ref="CD294" authorId="0" shapeId="0" xr:uid="{00000000-0006-0000-0100-000072020000}">
      <text>
        <r>
          <rPr>
            <b/>
            <sz val="9"/>
            <color indexed="81"/>
            <rFont val="Tahoma"/>
            <family val="2"/>
          </rPr>
          <t>chris wilbeck:</t>
        </r>
        <r>
          <rPr>
            <sz val="9"/>
            <color indexed="81"/>
            <rFont val="Tahoma"/>
            <family val="2"/>
          </rPr>
          <t xml:space="preserve">
also counted as no. m-2
</t>
        </r>
      </text>
    </comment>
    <comment ref="CH294" authorId="0" shapeId="0" xr:uid="{00000000-0006-0000-0100-000073020000}">
      <text>
        <r>
          <rPr>
            <b/>
            <sz val="9"/>
            <color indexed="81"/>
            <rFont val="Tahoma"/>
            <family val="2"/>
          </rPr>
          <t>chris wilbeck:</t>
        </r>
        <r>
          <rPr>
            <sz val="9"/>
            <color indexed="81"/>
            <rFont val="Tahoma"/>
            <family val="2"/>
          </rPr>
          <t xml:space="preserve">
also counted as no. m-2
</t>
        </r>
      </text>
    </comment>
    <comment ref="CT294" authorId="0" shapeId="0" xr:uid="{00000000-0006-0000-0100-000074020000}">
      <text>
        <r>
          <rPr>
            <b/>
            <sz val="9"/>
            <color indexed="81"/>
            <rFont val="Tahoma"/>
            <family val="2"/>
          </rPr>
          <t>chris wilbeck:</t>
        </r>
        <r>
          <rPr>
            <sz val="9"/>
            <color indexed="81"/>
            <rFont val="Tahoma"/>
            <family val="2"/>
          </rPr>
          <t xml:space="preserve">
also counted as no. m-2
</t>
        </r>
      </text>
    </comment>
    <comment ref="CX294" authorId="0" shapeId="0" xr:uid="{00000000-0006-0000-0100-000075020000}">
      <text>
        <r>
          <rPr>
            <b/>
            <sz val="9"/>
            <color indexed="81"/>
            <rFont val="Tahoma"/>
            <family val="2"/>
          </rPr>
          <t>chris wilbeck:</t>
        </r>
        <r>
          <rPr>
            <sz val="9"/>
            <color indexed="81"/>
            <rFont val="Tahoma"/>
            <family val="2"/>
          </rPr>
          <t xml:space="preserve">
also counted as no. m-2
</t>
        </r>
      </text>
    </comment>
    <comment ref="CD295" authorId="0" shapeId="0" xr:uid="{00000000-0006-0000-0100-000076020000}">
      <text>
        <r>
          <rPr>
            <b/>
            <sz val="9"/>
            <color indexed="81"/>
            <rFont val="Tahoma"/>
            <family val="2"/>
          </rPr>
          <t>chris wilbeck:</t>
        </r>
        <r>
          <rPr>
            <sz val="9"/>
            <color indexed="81"/>
            <rFont val="Tahoma"/>
            <family val="2"/>
          </rPr>
          <t xml:space="preserve">
also counted as no. m-2
</t>
        </r>
      </text>
    </comment>
    <comment ref="CH295" authorId="0" shapeId="0" xr:uid="{00000000-0006-0000-0100-000077020000}">
      <text>
        <r>
          <rPr>
            <b/>
            <sz val="9"/>
            <color indexed="81"/>
            <rFont val="Tahoma"/>
            <family val="2"/>
          </rPr>
          <t>chris wilbeck:</t>
        </r>
        <r>
          <rPr>
            <sz val="9"/>
            <color indexed="81"/>
            <rFont val="Tahoma"/>
            <family val="2"/>
          </rPr>
          <t xml:space="preserve">
also counted as no. m-2
</t>
        </r>
      </text>
    </comment>
    <comment ref="CT295" authorId="0" shapeId="0" xr:uid="{00000000-0006-0000-0100-000078020000}">
      <text>
        <r>
          <rPr>
            <b/>
            <sz val="9"/>
            <color indexed="81"/>
            <rFont val="Tahoma"/>
            <family val="2"/>
          </rPr>
          <t>chris wilbeck:</t>
        </r>
        <r>
          <rPr>
            <sz val="9"/>
            <color indexed="81"/>
            <rFont val="Tahoma"/>
            <family val="2"/>
          </rPr>
          <t xml:space="preserve">
also counted as no. m-2
</t>
        </r>
      </text>
    </comment>
    <comment ref="CX295" authorId="0" shapeId="0" xr:uid="{00000000-0006-0000-0100-000079020000}">
      <text>
        <r>
          <rPr>
            <b/>
            <sz val="9"/>
            <color indexed="81"/>
            <rFont val="Tahoma"/>
            <family val="2"/>
          </rPr>
          <t>chris wilbeck:</t>
        </r>
        <r>
          <rPr>
            <sz val="9"/>
            <color indexed="81"/>
            <rFont val="Tahoma"/>
            <family val="2"/>
          </rPr>
          <t xml:space="preserve">
also counted as no. m-2
</t>
        </r>
      </text>
    </comment>
    <comment ref="CD296" authorId="0" shapeId="0" xr:uid="{00000000-0006-0000-0100-00007A020000}">
      <text>
        <r>
          <rPr>
            <b/>
            <sz val="9"/>
            <color indexed="81"/>
            <rFont val="Tahoma"/>
            <family val="2"/>
          </rPr>
          <t>chris wilbeck:</t>
        </r>
        <r>
          <rPr>
            <sz val="9"/>
            <color indexed="81"/>
            <rFont val="Tahoma"/>
            <family val="2"/>
          </rPr>
          <t xml:space="preserve">
also counted as no. m-2
</t>
        </r>
      </text>
    </comment>
    <comment ref="CH296" authorId="0" shapeId="0" xr:uid="{00000000-0006-0000-0100-00007B020000}">
      <text>
        <r>
          <rPr>
            <b/>
            <sz val="9"/>
            <color indexed="81"/>
            <rFont val="Tahoma"/>
            <family val="2"/>
          </rPr>
          <t>chris wilbeck:</t>
        </r>
        <r>
          <rPr>
            <sz val="9"/>
            <color indexed="81"/>
            <rFont val="Tahoma"/>
            <family val="2"/>
          </rPr>
          <t xml:space="preserve">
also counted as no. m-2
</t>
        </r>
      </text>
    </comment>
    <comment ref="CT296" authorId="0" shapeId="0" xr:uid="{00000000-0006-0000-0100-00007C020000}">
      <text>
        <r>
          <rPr>
            <b/>
            <sz val="9"/>
            <color indexed="81"/>
            <rFont val="Tahoma"/>
            <family val="2"/>
          </rPr>
          <t>chris wilbeck:</t>
        </r>
        <r>
          <rPr>
            <sz val="9"/>
            <color indexed="81"/>
            <rFont val="Tahoma"/>
            <family val="2"/>
          </rPr>
          <t xml:space="preserve">
also counted as no. m-2
</t>
        </r>
      </text>
    </comment>
    <comment ref="CX296" authorId="0" shapeId="0" xr:uid="{00000000-0006-0000-0100-00007D020000}">
      <text>
        <r>
          <rPr>
            <b/>
            <sz val="9"/>
            <color indexed="81"/>
            <rFont val="Tahoma"/>
            <family val="2"/>
          </rPr>
          <t>chris wilbeck:</t>
        </r>
        <r>
          <rPr>
            <sz val="9"/>
            <color indexed="81"/>
            <rFont val="Tahoma"/>
            <family val="2"/>
          </rPr>
          <t xml:space="preserve">
also counted as no. m-2
</t>
        </r>
      </text>
    </comment>
    <comment ref="CD297" authorId="0" shapeId="0" xr:uid="{00000000-0006-0000-0100-00007E020000}">
      <text>
        <r>
          <rPr>
            <b/>
            <sz val="9"/>
            <color indexed="81"/>
            <rFont val="Tahoma"/>
            <family val="2"/>
          </rPr>
          <t>chris wilbeck:</t>
        </r>
        <r>
          <rPr>
            <sz val="9"/>
            <color indexed="81"/>
            <rFont val="Tahoma"/>
            <family val="2"/>
          </rPr>
          <t xml:space="preserve">
also counted as no. m-2
</t>
        </r>
      </text>
    </comment>
    <comment ref="CH297" authorId="0" shapeId="0" xr:uid="{00000000-0006-0000-0100-00007F020000}">
      <text>
        <r>
          <rPr>
            <b/>
            <sz val="9"/>
            <color indexed="81"/>
            <rFont val="Tahoma"/>
            <family val="2"/>
          </rPr>
          <t>chris wilbeck:</t>
        </r>
        <r>
          <rPr>
            <sz val="9"/>
            <color indexed="81"/>
            <rFont val="Tahoma"/>
            <family val="2"/>
          </rPr>
          <t xml:space="preserve">
also counted as no. m-2
</t>
        </r>
      </text>
    </comment>
    <comment ref="CT297" authorId="0" shapeId="0" xr:uid="{00000000-0006-0000-0100-000080020000}">
      <text>
        <r>
          <rPr>
            <b/>
            <sz val="9"/>
            <color indexed="81"/>
            <rFont val="Tahoma"/>
            <family val="2"/>
          </rPr>
          <t>chris wilbeck:</t>
        </r>
        <r>
          <rPr>
            <sz val="9"/>
            <color indexed="81"/>
            <rFont val="Tahoma"/>
            <family val="2"/>
          </rPr>
          <t xml:space="preserve">
also counted as no. m-2
</t>
        </r>
      </text>
    </comment>
    <comment ref="CX297" authorId="0" shapeId="0" xr:uid="{00000000-0006-0000-0100-000081020000}">
      <text>
        <r>
          <rPr>
            <b/>
            <sz val="9"/>
            <color indexed="81"/>
            <rFont val="Tahoma"/>
            <family val="2"/>
          </rPr>
          <t>chris wilbeck:</t>
        </r>
        <r>
          <rPr>
            <sz val="9"/>
            <color indexed="81"/>
            <rFont val="Tahoma"/>
            <family val="2"/>
          </rPr>
          <t xml:space="preserve">
also counted as no. m-2
</t>
        </r>
      </text>
    </comment>
    <comment ref="CD300" authorId="0" shapeId="0" xr:uid="{00000000-0006-0000-0100-000082020000}">
      <text>
        <r>
          <rPr>
            <b/>
            <sz val="9"/>
            <color indexed="81"/>
            <rFont val="Tahoma"/>
            <family val="2"/>
          </rPr>
          <t>chris wilbeck:</t>
        </r>
        <r>
          <rPr>
            <sz val="9"/>
            <color indexed="81"/>
            <rFont val="Tahoma"/>
            <family val="2"/>
          </rPr>
          <t xml:space="preserve">
also counted as no. m-2
</t>
        </r>
      </text>
    </comment>
    <comment ref="CH300" authorId="0" shapeId="0" xr:uid="{00000000-0006-0000-0100-000083020000}">
      <text>
        <r>
          <rPr>
            <b/>
            <sz val="9"/>
            <color indexed="81"/>
            <rFont val="Tahoma"/>
            <family val="2"/>
          </rPr>
          <t>chris wilbeck:</t>
        </r>
        <r>
          <rPr>
            <sz val="9"/>
            <color indexed="81"/>
            <rFont val="Tahoma"/>
            <family val="2"/>
          </rPr>
          <t xml:space="preserve">
also counted as no. m-2
</t>
        </r>
      </text>
    </comment>
    <comment ref="CT300" authorId="0" shapeId="0" xr:uid="{00000000-0006-0000-0100-000084020000}">
      <text>
        <r>
          <rPr>
            <b/>
            <sz val="9"/>
            <color indexed="81"/>
            <rFont val="Tahoma"/>
            <family val="2"/>
          </rPr>
          <t>chris wilbeck:</t>
        </r>
        <r>
          <rPr>
            <sz val="9"/>
            <color indexed="81"/>
            <rFont val="Tahoma"/>
            <family val="2"/>
          </rPr>
          <t xml:space="preserve">
also counted as no. m-2
</t>
        </r>
      </text>
    </comment>
    <comment ref="CX300" authorId="0" shapeId="0" xr:uid="{00000000-0006-0000-0100-000085020000}">
      <text>
        <r>
          <rPr>
            <b/>
            <sz val="9"/>
            <color indexed="81"/>
            <rFont val="Tahoma"/>
            <family val="2"/>
          </rPr>
          <t>chris wilbeck:</t>
        </r>
        <r>
          <rPr>
            <sz val="9"/>
            <color indexed="81"/>
            <rFont val="Tahoma"/>
            <family val="2"/>
          </rPr>
          <t xml:space="preserve">
also counted as no. m-2
</t>
        </r>
      </text>
    </comment>
    <comment ref="CD301" authorId="0" shapeId="0" xr:uid="{00000000-0006-0000-0100-000086020000}">
      <text>
        <r>
          <rPr>
            <b/>
            <sz val="9"/>
            <color indexed="81"/>
            <rFont val="Tahoma"/>
            <family val="2"/>
          </rPr>
          <t>chris wilbeck:</t>
        </r>
        <r>
          <rPr>
            <sz val="9"/>
            <color indexed="81"/>
            <rFont val="Tahoma"/>
            <family val="2"/>
          </rPr>
          <t xml:space="preserve">
also counted as no. m-2
</t>
        </r>
      </text>
    </comment>
    <comment ref="CH301" authorId="0" shapeId="0" xr:uid="{00000000-0006-0000-0100-000087020000}">
      <text>
        <r>
          <rPr>
            <b/>
            <sz val="9"/>
            <color indexed="81"/>
            <rFont val="Tahoma"/>
            <family val="2"/>
          </rPr>
          <t>chris wilbeck:</t>
        </r>
        <r>
          <rPr>
            <sz val="9"/>
            <color indexed="81"/>
            <rFont val="Tahoma"/>
            <family val="2"/>
          </rPr>
          <t xml:space="preserve">
also counted as no. m-2
</t>
        </r>
      </text>
    </comment>
    <comment ref="CT301" authorId="0" shapeId="0" xr:uid="{00000000-0006-0000-0100-000088020000}">
      <text>
        <r>
          <rPr>
            <b/>
            <sz val="9"/>
            <color indexed="81"/>
            <rFont val="Tahoma"/>
            <family val="2"/>
          </rPr>
          <t>chris wilbeck:</t>
        </r>
        <r>
          <rPr>
            <sz val="9"/>
            <color indexed="81"/>
            <rFont val="Tahoma"/>
            <family val="2"/>
          </rPr>
          <t xml:space="preserve">
also counted as no. m-2
</t>
        </r>
      </text>
    </comment>
    <comment ref="CX301" authorId="0" shapeId="0" xr:uid="{00000000-0006-0000-0100-000089020000}">
      <text>
        <r>
          <rPr>
            <b/>
            <sz val="9"/>
            <color indexed="81"/>
            <rFont val="Tahoma"/>
            <family val="2"/>
          </rPr>
          <t>chris wilbeck:</t>
        </r>
        <r>
          <rPr>
            <sz val="9"/>
            <color indexed="81"/>
            <rFont val="Tahoma"/>
            <family val="2"/>
          </rPr>
          <t xml:space="preserve">
also counted as no. m-2
</t>
        </r>
      </text>
    </comment>
    <comment ref="CD302" authorId="0" shapeId="0" xr:uid="{00000000-0006-0000-0100-00008A020000}">
      <text>
        <r>
          <rPr>
            <b/>
            <sz val="9"/>
            <color indexed="81"/>
            <rFont val="Tahoma"/>
            <family val="2"/>
          </rPr>
          <t>chris wilbeck:</t>
        </r>
        <r>
          <rPr>
            <sz val="9"/>
            <color indexed="81"/>
            <rFont val="Tahoma"/>
            <family val="2"/>
          </rPr>
          <t xml:space="preserve">
also counted as no. m-2
</t>
        </r>
      </text>
    </comment>
    <comment ref="CH302" authorId="0" shapeId="0" xr:uid="{00000000-0006-0000-0100-00008B020000}">
      <text>
        <r>
          <rPr>
            <b/>
            <sz val="9"/>
            <color indexed="81"/>
            <rFont val="Tahoma"/>
            <family val="2"/>
          </rPr>
          <t>chris wilbeck:</t>
        </r>
        <r>
          <rPr>
            <sz val="9"/>
            <color indexed="81"/>
            <rFont val="Tahoma"/>
            <family val="2"/>
          </rPr>
          <t xml:space="preserve">
also counted as no. m-2
</t>
        </r>
      </text>
    </comment>
    <comment ref="CT302" authorId="0" shapeId="0" xr:uid="{00000000-0006-0000-0100-00008C020000}">
      <text>
        <r>
          <rPr>
            <b/>
            <sz val="9"/>
            <color indexed="81"/>
            <rFont val="Tahoma"/>
            <family val="2"/>
          </rPr>
          <t>chris wilbeck:</t>
        </r>
        <r>
          <rPr>
            <sz val="9"/>
            <color indexed="81"/>
            <rFont val="Tahoma"/>
            <family val="2"/>
          </rPr>
          <t xml:space="preserve">
also counted as no. m-2
</t>
        </r>
      </text>
    </comment>
    <comment ref="CX302" authorId="0" shapeId="0" xr:uid="{00000000-0006-0000-0100-00008D020000}">
      <text>
        <r>
          <rPr>
            <b/>
            <sz val="9"/>
            <color indexed="81"/>
            <rFont val="Tahoma"/>
            <family val="2"/>
          </rPr>
          <t>chris wilbeck:</t>
        </r>
        <r>
          <rPr>
            <sz val="9"/>
            <color indexed="81"/>
            <rFont val="Tahoma"/>
            <family val="2"/>
          </rPr>
          <t xml:space="preserve">
also counted as no. m-2
</t>
        </r>
      </text>
    </comment>
    <comment ref="CD303" authorId="0" shapeId="0" xr:uid="{00000000-0006-0000-0100-00008E020000}">
      <text>
        <r>
          <rPr>
            <b/>
            <sz val="9"/>
            <color indexed="81"/>
            <rFont val="Tahoma"/>
            <family val="2"/>
          </rPr>
          <t>chris wilbeck:</t>
        </r>
        <r>
          <rPr>
            <sz val="9"/>
            <color indexed="81"/>
            <rFont val="Tahoma"/>
            <family val="2"/>
          </rPr>
          <t xml:space="preserve">
also counted as no. m-2
</t>
        </r>
      </text>
    </comment>
    <comment ref="CH303" authorId="0" shapeId="0" xr:uid="{00000000-0006-0000-0100-00008F020000}">
      <text>
        <r>
          <rPr>
            <b/>
            <sz val="9"/>
            <color indexed="81"/>
            <rFont val="Tahoma"/>
            <family val="2"/>
          </rPr>
          <t>chris wilbeck:</t>
        </r>
        <r>
          <rPr>
            <sz val="9"/>
            <color indexed="81"/>
            <rFont val="Tahoma"/>
            <family val="2"/>
          </rPr>
          <t xml:space="preserve">
also counted as no. m-2
</t>
        </r>
      </text>
    </comment>
    <comment ref="CT303" authorId="0" shapeId="0" xr:uid="{00000000-0006-0000-0100-000090020000}">
      <text>
        <r>
          <rPr>
            <b/>
            <sz val="9"/>
            <color indexed="81"/>
            <rFont val="Tahoma"/>
            <family val="2"/>
          </rPr>
          <t>chris wilbeck:</t>
        </r>
        <r>
          <rPr>
            <sz val="9"/>
            <color indexed="81"/>
            <rFont val="Tahoma"/>
            <family val="2"/>
          </rPr>
          <t xml:space="preserve">
also counted as no. m-2
</t>
        </r>
      </text>
    </comment>
    <comment ref="CX303" authorId="0" shapeId="0" xr:uid="{00000000-0006-0000-0100-000091020000}">
      <text>
        <r>
          <rPr>
            <b/>
            <sz val="9"/>
            <color indexed="81"/>
            <rFont val="Tahoma"/>
            <family val="2"/>
          </rPr>
          <t>chris wilbeck:</t>
        </r>
        <r>
          <rPr>
            <sz val="9"/>
            <color indexed="81"/>
            <rFont val="Tahoma"/>
            <family val="2"/>
          </rPr>
          <t xml:space="preserve">
also counted as no. m-2
</t>
        </r>
      </text>
    </comment>
    <comment ref="CD304" authorId="0" shapeId="0" xr:uid="{00000000-0006-0000-0100-000092020000}">
      <text>
        <r>
          <rPr>
            <b/>
            <sz val="9"/>
            <color indexed="81"/>
            <rFont val="Tahoma"/>
            <family val="2"/>
          </rPr>
          <t>chris wilbeck:</t>
        </r>
        <r>
          <rPr>
            <sz val="9"/>
            <color indexed="81"/>
            <rFont val="Tahoma"/>
            <family val="2"/>
          </rPr>
          <t xml:space="preserve">
also counted as no. m-2
</t>
        </r>
      </text>
    </comment>
    <comment ref="CH304" authorId="0" shapeId="0" xr:uid="{00000000-0006-0000-0100-000093020000}">
      <text>
        <r>
          <rPr>
            <b/>
            <sz val="9"/>
            <color indexed="81"/>
            <rFont val="Tahoma"/>
            <family val="2"/>
          </rPr>
          <t>chris wilbeck:</t>
        </r>
        <r>
          <rPr>
            <sz val="9"/>
            <color indexed="81"/>
            <rFont val="Tahoma"/>
            <family val="2"/>
          </rPr>
          <t xml:space="preserve">
also counted as no. m-2
</t>
        </r>
      </text>
    </comment>
    <comment ref="CT304" authorId="0" shapeId="0" xr:uid="{00000000-0006-0000-0100-000094020000}">
      <text>
        <r>
          <rPr>
            <b/>
            <sz val="9"/>
            <color indexed="81"/>
            <rFont val="Tahoma"/>
            <family val="2"/>
          </rPr>
          <t>chris wilbeck:</t>
        </r>
        <r>
          <rPr>
            <sz val="9"/>
            <color indexed="81"/>
            <rFont val="Tahoma"/>
            <family val="2"/>
          </rPr>
          <t xml:space="preserve">
also counted as no. m-2
</t>
        </r>
      </text>
    </comment>
    <comment ref="CX304" authorId="0" shapeId="0" xr:uid="{00000000-0006-0000-0100-000095020000}">
      <text>
        <r>
          <rPr>
            <b/>
            <sz val="9"/>
            <color indexed="81"/>
            <rFont val="Tahoma"/>
            <family val="2"/>
          </rPr>
          <t>chris wilbeck:</t>
        </r>
        <r>
          <rPr>
            <sz val="9"/>
            <color indexed="81"/>
            <rFont val="Tahoma"/>
            <family val="2"/>
          </rPr>
          <t xml:space="preserve">
also counted as no. m-2
</t>
        </r>
      </text>
    </comment>
    <comment ref="CD305" authorId="0" shapeId="0" xr:uid="{00000000-0006-0000-0100-000096020000}">
      <text>
        <r>
          <rPr>
            <b/>
            <sz val="9"/>
            <color indexed="81"/>
            <rFont val="Tahoma"/>
            <family val="2"/>
          </rPr>
          <t>chris wilbeck:</t>
        </r>
        <r>
          <rPr>
            <sz val="9"/>
            <color indexed="81"/>
            <rFont val="Tahoma"/>
            <family val="2"/>
          </rPr>
          <t xml:space="preserve">
also counted as no. m-2
</t>
        </r>
      </text>
    </comment>
    <comment ref="CH305" authorId="0" shapeId="0" xr:uid="{00000000-0006-0000-0100-000097020000}">
      <text>
        <r>
          <rPr>
            <b/>
            <sz val="9"/>
            <color indexed="81"/>
            <rFont val="Tahoma"/>
            <family val="2"/>
          </rPr>
          <t>chris wilbeck:</t>
        </r>
        <r>
          <rPr>
            <sz val="9"/>
            <color indexed="81"/>
            <rFont val="Tahoma"/>
            <family val="2"/>
          </rPr>
          <t xml:space="preserve">
also counted as no. m-2
</t>
        </r>
      </text>
    </comment>
    <comment ref="CT305" authorId="0" shapeId="0" xr:uid="{00000000-0006-0000-0100-000098020000}">
      <text>
        <r>
          <rPr>
            <b/>
            <sz val="9"/>
            <color indexed="81"/>
            <rFont val="Tahoma"/>
            <family val="2"/>
          </rPr>
          <t>chris wilbeck:</t>
        </r>
        <r>
          <rPr>
            <sz val="9"/>
            <color indexed="81"/>
            <rFont val="Tahoma"/>
            <family val="2"/>
          </rPr>
          <t xml:space="preserve">
also counted as no. m-2
</t>
        </r>
      </text>
    </comment>
    <comment ref="CX305" authorId="0" shapeId="0" xr:uid="{00000000-0006-0000-0100-000099020000}">
      <text>
        <r>
          <rPr>
            <b/>
            <sz val="9"/>
            <color indexed="81"/>
            <rFont val="Tahoma"/>
            <family val="2"/>
          </rPr>
          <t>chris wilbeck:</t>
        </r>
        <r>
          <rPr>
            <sz val="9"/>
            <color indexed="81"/>
            <rFont val="Tahoma"/>
            <family val="2"/>
          </rPr>
          <t xml:space="preserve">
also counted as no. m-2
</t>
        </r>
      </text>
    </comment>
    <comment ref="CD308" authorId="0" shapeId="0" xr:uid="{00000000-0006-0000-0100-00009A020000}">
      <text>
        <r>
          <rPr>
            <b/>
            <sz val="9"/>
            <color indexed="81"/>
            <rFont val="Tahoma"/>
            <family val="2"/>
          </rPr>
          <t>chris wilbeck:</t>
        </r>
        <r>
          <rPr>
            <sz val="9"/>
            <color indexed="81"/>
            <rFont val="Tahoma"/>
            <family val="2"/>
          </rPr>
          <t xml:space="preserve">
also counted as no. m-2
</t>
        </r>
      </text>
    </comment>
    <comment ref="CH308" authorId="0" shapeId="0" xr:uid="{00000000-0006-0000-0100-00009B020000}">
      <text>
        <r>
          <rPr>
            <b/>
            <sz val="9"/>
            <color indexed="81"/>
            <rFont val="Tahoma"/>
            <family val="2"/>
          </rPr>
          <t>chris wilbeck:</t>
        </r>
        <r>
          <rPr>
            <sz val="9"/>
            <color indexed="81"/>
            <rFont val="Tahoma"/>
            <family val="2"/>
          </rPr>
          <t xml:space="preserve">
also counted as no. m-2
</t>
        </r>
      </text>
    </comment>
    <comment ref="CT308" authorId="0" shapeId="0" xr:uid="{00000000-0006-0000-0100-00009C020000}">
      <text>
        <r>
          <rPr>
            <b/>
            <sz val="9"/>
            <color indexed="81"/>
            <rFont val="Tahoma"/>
            <family val="2"/>
          </rPr>
          <t>chris wilbeck:</t>
        </r>
        <r>
          <rPr>
            <sz val="9"/>
            <color indexed="81"/>
            <rFont val="Tahoma"/>
            <family val="2"/>
          </rPr>
          <t xml:space="preserve">
also counted as no. m-2
</t>
        </r>
      </text>
    </comment>
    <comment ref="CX308" authorId="0" shapeId="0" xr:uid="{00000000-0006-0000-0100-00009D020000}">
      <text>
        <r>
          <rPr>
            <b/>
            <sz val="9"/>
            <color indexed="81"/>
            <rFont val="Tahoma"/>
            <family val="2"/>
          </rPr>
          <t>chris wilbeck:</t>
        </r>
        <r>
          <rPr>
            <sz val="9"/>
            <color indexed="81"/>
            <rFont val="Tahoma"/>
            <family val="2"/>
          </rPr>
          <t xml:space="preserve">
also counted as no. m-2
</t>
        </r>
      </text>
    </comment>
    <comment ref="CD309" authorId="0" shapeId="0" xr:uid="{00000000-0006-0000-0100-00009E020000}">
      <text>
        <r>
          <rPr>
            <b/>
            <sz val="9"/>
            <color indexed="81"/>
            <rFont val="Tahoma"/>
            <family val="2"/>
          </rPr>
          <t>chris wilbeck:</t>
        </r>
        <r>
          <rPr>
            <sz val="9"/>
            <color indexed="81"/>
            <rFont val="Tahoma"/>
            <family val="2"/>
          </rPr>
          <t xml:space="preserve">
also counted as no. m-2
</t>
        </r>
      </text>
    </comment>
    <comment ref="CH309" authorId="0" shapeId="0" xr:uid="{00000000-0006-0000-0100-00009F020000}">
      <text>
        <r>
          <rPr>
            <b/>
            <sz val="9"/>
            <color indexed="81"/>
            <rFont val="Tahoma"/>
            <family val="2"/>
          </rPr>
          <t>chris wilbeck:</t>
        </r>
        <r>
          <rPr>
            <sz val="9"/>
            <color indexed="81"/>
            <rFont val="Tahoma"/>
            <family val="2"/>
          </rPr>
          <t xml:space="preserve">
also counted as no. m-2
</t>
        </r>
      </text>
    </comment>
    <comment ref="CT309" authorId="0" shapeId="0" xr:uid="{00000000-0006-0000-0100-0000A0020000}">
      <text>
        <r>
          <rPr>
            <b/>
            <sz val="9"/>
            <color indexed="81"/>
            <rFont val="Tahoma"/>
            <family val="2"/>
          </rPr>
          <t>chris wilbeck:</t>
        </r>
        <r>
          <rPr>
            <sz val="9"/>
            <color indexed="81"/>
            <rFont val="Tahoma"/>
            <family val="2"/>
          </rPr>
          <t xml:space="preserve">
also counted as no. m-2
</t>
        </r>
      </text>
    </comment>
    <comment ref="CX309" authorId="0" shapeId="0" xr:uid="{00000000-0006-0000-0100-0000A1020000}">
      <text>
        <r>
          <rPr>
            <b/>
            <sz val="9"/>
            <color indexed="81"/>
            <rFont val="Tahoma"/>
            <family val="2"/>
          </rPr>
          <t>chris wilbeck:</t>
        </r>
        <r>
          <rPr>
            <sz val="9"/>
            <color indexed="81"/>
            <rFont val="Tahoma"/>
            <family val="2"/>
          </rPr>
          <t xml:space="preserve">
also counted as no. m-2
</t>
        </r>
      </text>
    </comment>
    <comment ref="CD310" authorId="0" shapeId="0" xr:uid="{00000000-0006-0000-0100-0000A2020000}">
      <text>
        <r>
          <rPr>
            <b/>
            <sz val="9"/>
            <color indexed="81"/>
            <rFont val="Tahoma"/>
            <family val="2"/>
          </rPr>
          <t>chris wilbeck:</t>
        </r>
        <r>
          <rPr>
            <sz val="9"/>
            <color indexed="81"/>
            <rFont val="Tahoma"/>
            <family val="2"/>
          </rPr>
          <t xml:space="preserve">
also counted as no. m-2
</t>
        </r>
      </text>
    </comment>
    <comment ref="CH310" authorId="0" shapeId="0" xr:uid="{00000000-0006-0000-0100-0000A3020000}">
      <text>
        <r>
          <rPr>
            <b/>
            <sz val="9"/>
            <color indexed="81"/>
            <rFont val="Tahoma"/>
            <family val="2"/>
          </rPr>
          <t>chris wilbeck:</t>
        </r>
        <r>
          <rPr>
            <sz val="9"/>
            <color indexed="81"/>
            <rFont val="Tahoma"/>
            <family val="2"/>
          </rPr>
          <t xml:space="preserve">
also counted as no. m-2
</t>
        </r>
      </text>
    </comment>
    <comment ref="CT310" authorId="0" shapeId="0" xr:uid="{00000000-0006-0000-0100-0000A4020000}">
      <text>
        <r>
          <rPr>
            <b/>
            <sz val="9"/>
            <color indexed="81"/>
            <rFont val="Tahoma"/>
            <family val="2"/>
          </rPr>
          <t>chris wilbeck:</t>
        </r>
        <r>
          <rPr>
            <sz val="9"/>
            <color indexed="81"/>
            <rFont val="Tahoma"/>
            <family val="2"/>
          </rPr>
          <t xml:space="preserve">
also counted as no. m-2
</t>
        </r>
      </text>
    </comment>
    <comment ref="CX310" authorId="0" shapeId="0" xr:uid="{00000000-0006-0000-0100-0000A5020000}">
      <text>
        <r>
          <rPr>
            <b/>
            <sz val="9"/>
            <color indexed="81"/>
            <rFont val="Tahoma"/>
            <family val="2"/>
          </rPr>
          <t>chris wilbeck:</t>
        </r>
        <r>
          <rPr>
            <sz val="9"/>
            <color indexed="81"/>
            <rFont val="Tahoma"/>
            <family val="2"/>
          </rPr>
          <t xml:space="preserve">
also counted as no. m-2
</t>
        </r>
      </text>
    </comment>
    <comment ref="CD311" authorId="0" shapeId="0" xr:uid="{00000000-0006-0000-0100-0000A6020000}">
      <text>
        <r>
          <rPr>
            <b/>
            <sz val="9"/>
            <color indexed="81"/>
            <rFont val="Tahoma"/>
            <family val="2"/>
          </rPr>
          <t>chris wilbeck:</t>
        </r>
        <r>
          <rPr>
            <sz val="9"/>
            <color indexed="81"/>
            <rFont val="Tahoma"/>
            <family val="2"/>
          </rPr>
          <t xml:space="preserve">
also counted as no. m-2
</t>
        </r>
      </text>
    </comment>
    <comment ref="CH311" authorId="0" shapeId="0" xr:uid="{00000000-0006-0000-0100-0000A7020000}">
      <text>
        <r>
          <rPr>
            <b/>
            <sz val="9"/>
            <color indexed="81"/>
            <rFont val="Tahoma"/>
            <family val="2"/>
          </rPr>
          <t>chris wilbeck:</t>
        </r>
        <r>
          <rPr>
            <sz val="9"/>
            <color indexed="81"/>
            <rFont val="Tahoma"/>
            <family val="2"/>
          </rPr>
          <t xml:space="preserve">
also counted as no. m-2
</t>
        </r>
      </text>
    </comment>
    <comment ref="CT311" authorId="0" shapeId="0" xr:uid="{00000000-0006-0000-0100-0000A8020000}">
      <text>
        <r>
          <rPr>
            <b/>
            <sz val="9"/>
            <color indexed="81"/>
            <rFont val="Tahoma"/>
            <family val="2"/>
          </rPr>
          <t>chris wilbeck:</t>
        </r>
        <r>
          <rPr>
            <sz val="9"/>
            <color indexed="81"/>
            <rFont val="Tahoma"/>
            <family val="2"/>
          </rPr>
          <t xml:space="preserve">
also counted as no. m-2
</t>
        </r>
      </text>
    </comment>
    <comment ref="CX311" authorId="0" shapeId="0" xr:uid="{00000000-0006-0000-0100-0000A9020000}">
      <text>
        <r>
          <rPr>
            <b/>
            <sz val="9"/>
            <color indexed="81"/>
            <rFont val="Tahoma"/>
            <family val="2"/>
          </rPr>
          <t>chris wilbeck:</t>
        </r>
        <r>
          <rPr>
            <sz val="9"/>
            <color indexed="81"/>
            <rFont val="Tahoma"/>
            <family val="2"/>
          </rPr>
          <t xml:space="preserve">
also counted as no. m-2
</t>
        </r>
      </text>
    </comment>
    <comment ref="CD312" authorId="0" shapeId="0" xr:uid="{00000000-0006-0000-0100-0000AA020000}">
      <text>
        <r>
          <rPr>
            <b/>
            <sz val="9"/>
            <color indexed="81"/>
            <rFont val="Tahoma"/>
            <family val="2"/>
          </rPr>
          <t>chris wilbeck:</t>
        </r>
        <r>
          <rPr>
            <sz val="9"/>
            <color indexed="81"/>
            <rFont val="Tahoma"/>
            <family val="2"/>
          </rPr>
          <t xml:space="preserve">
also counted as no. m-2
</t>
        </r>
      </text>
    </comment>
    <comment ref="CH312" authorId="0" shapeId="0" xr:uid="{00000000-0006-0000-0100-0000AB020000}">
      <text>
        <r>
          <rPr>
            <b/>
            <sz val="9"/>
            <color indexed="81"/>
            <rFont val="Tahoma"/>
            <family val="2"/>
          </rPr>
          <t>chris wilbeck:</t>
        </r>
        <r>
          <rPr>
            <sz val="9"/>
            <color indexed="81"/>
            <rFont val="Tahoma"/>
            <family val="2"/>
          </rPr>
          <t xml:space="preserve">
also counted as no. m-2
</t>
        </r>
      </text>
    </comment>
    <comment ref="CT312" authorId="0" shapeId="0" xr:uid="{00000000-0006-0000-0100-0000AC020000}">
      <text>
        <r>
          <rPr>
            <b/>
            <sz val="9"/>
            <color indexed="81"/>
            <rFont val="Tahoma"/>
            <family val="2"/>
          </rPr>
          <t>chris wilbeck:</t>
        </r>
        <r>
          <rPr>
            <sz val="9"/>
            <color indexed="81"/>
            <rFont val="Tahoma"/>
            <family val="2"/>
          </rPr>
          <t xml:space="preserve">
also counted as no. m-2
</t>
        </r>
      </text>
    </comment>
    <comment ref="CX312" authorId="0" shapeId="0" xr:uid="{00000000-0006-0000-0100-0000AD020000}">
      <text>
        <r>
          <rPr>
            <b/>
            <sz val="9"/>
            <color indexed="81"/>
            <rFont val="Tahoma"/>
            <family val="2"/>
          </rPr>
          <t>chris wilbeck:</t>
        </r>
        <r>
          <rPr>
            <sz val="9"/>
            <color indexed="81"/>
            <rFont val="Tahoma"/>
            <family val="2"/>
          </rPr>
          <t xml:space="preserve">
also counted as no. m-2
</t>
        </r>
      </text>
    </comment>
    <comment ref="CD313" authorId="0" shapeId="0" xr:uid="{00000000-0006-0000-0100-0000AE020000}">
      <text>
        <r>
          <rPr>
            <b/>
            <sz val="9"/>
            <color indexed="81"/>
            <rFont val="Tahoma"/>
            <family val="2"/>
          </rPr>
          <t>chris wilbeck:</t>
        </r>
        <r>
          <rPr>
            <sz val="9"/>
            <color indexed="81"/>
            <rFont val="Tahoma"/>
            <family val="2"/>
          </rPr>
          <t xml:space="preserve">
also counted as no. m-2
</t>
        </r>
      </text>
    </comment>
    <comment ref="CH313" authorId="0" shapeId="0" xr:uid="{00000000-0006-0000-0100-0000AF020000}">
      <text>
        <r>
          <rPr>
            <b/>
            <sz val="9"/>
            <color indexed="81"/>
            <rFont val="Tahoma"/>
            <family val="2"/>
          </rPr>
          <t>chris wilbeck:</t>
        </r>
        <r>
          <rPr>
            <sz val="9"/>
            <color indexed="81"/>
            <rFont val="Tahoma"/>
            <family val="2"/>
          </rPr>
          <t xml:space="preserve">
also counted as no. m-2
</t>
        </r>
      </text>
    </comment>
    <comment ref="CT313" authorId="0" shapeId="0" xr:uid="{00000000-0006-0000-0100-0000B0020000}">
      <text>
        <r>
          <rPr>
            <b/>
            <sz val="9"/>
            <color indexed="81"/>
            <rFont val="Tahoma"/>
            <family val="2"/>
          </rPr>
          <t>chris wilbeck:</t>
        </r>
        <r>
          <rPr>
            <sz val="9"/>
            <color indexed="81"/>
            <rFont val="Tahoma"/>
            <family val="2"/>
          </rPr>
          <t xml:space="preserve">
also counted as no. m-2
</t>
        </r>
      </text>
    </comment>
    <comment ref="CX313" authorId="0" shapeId="0" xr:uid="{00000000-0006-0000-0100-0000B1020000}">
      <text>
        <r>
          <rPr>
            <b/>
            <sz val="9"/>
            <color indexed="81"/>
            <rFont val="Tahoma"/>
            <family val="2"/>
          </rPr>
          <t>chris wilbeck:</t>
        </r>
        <r>
          <rPr>
            <sz val="9"/>
            <color indexed="81"/>
            <rFont val="Tahoma"/>
            <family val="2"/>
          </rPr>
          <t xml:space="preserve">
also counted as no. m-2
</t>
        </r>
      </text>
    </comment>
    <comment ref="CD316" authorId="0" shapeId="0" xr:uid="{00000000-0006-0000-0100-0000B2020000}">
      <text>
        <r>
          <rPr>
            <b/>
            <sz val="9"/>
            <color indexed="81"/>
            <rFont val="Tahoma"/>
            <family val="2"/>
          </rPr>
          <t>chris wilbeck:</t>
        </r>
        <r>
          <rPr>
            <sz val="9"/>
            <color indexed="81"/>
            <rFont val="Tahoma"/>
            <family val="2"/>
          </rPr>
          <t xml:space="preserve">
also counted as no. m-2
</t>
        </r>
      </text>
    </comment>
    <comment ref="CH316" authorId="0" shapeId="0" xr:uid="{00000000-0006-0000-0100-0000B3020000}">
      <text>
        <r>
          <rPr>
            <b/>
            <sz val="9"/>
            <color indexed="81"/>
            <rFont val="Tahoma"/>
            <family val="2"/>
          </rPr>
          <t>chris wilbeck:</t>
        </r>
        <r>
          <rPr>
            <sz val="9"/>
            <color indexed="81"/>
            <rFont val="Tahoma"/>
            <family val="2"/>
          </rPr>
          <t xml:space="preserve">
also counted as no. m-2
</t>
        </r>
      </text>
    </comment>
    <comment ref="CT316" authorId="0" shapeId="0" xr:uid="{00000000-0006-0000-0100-0000B4020000}">
      <text>
        <r>
          <rPr>
            <b/>
            <sz val="9"/>
            <color indexed="81"/>
            <rFont val="Tahoma"/>
            <family val="2"/>
          </rPr>
          <t>chris wilbeck:</t>
        </r>
        <r>
          <rPr>
            <sz val="9"/>
            <color indexed="81"/>
            <rFont val="Tahoma"/>
            <family val="2"/>
          </rPr>
          <t xml:space="preserve">
also counted as no. m-2
</t>
        </r>
      </text>
    </comment>
    <comment ref="CX316" authorId="0" shapeId="0" xr:uid="{00000000-0006-0000-0100-0000B5020000}">
      <text>
        <r>
          <rPr>
            <b/>
            <sz val="9"/>
            <color indexed="81"/>
            <rFont val="Tahoma"/>
            <family val="2"/>
          </rPr>
          <t>chris wilbeck:</t>
        </r>
        <r>
          <rPr>
            <sz val="9"/>
            <color indexed="81"/>
            <rFont val="Tahoma"/>
            <family val="2"/>
          </rPr>
          <t xml:space="preserve">
also counted as no. m-2
</t>
        </r>
      </text>
    </comment>
    <comment ref="CD317" authorId="0" shapeId="0" xr:uid="{00000000-0006-0000-0100-0000B6020000}">
      <text>
        <r>
          <rPr>
            <b/>
            <sz val="9"/>
            <color indexed="81"/>
            <rFont val="Tahoma"/>
            <family val="2"/>
          </rPr>
          <t>chris wilbeck:</t>
        </r>
        <r>
          <rPr>
            <sz val="9"/>
            <color indexed="81"/>
            <rFont val="Tahoma"/>
            <family val="2"/>
          </rPr>
          <t xml:space="preserve">
also counted as no. m-2
</t>
        </r>
      </text>
    </comment>
    <comment ref="CH317" authorId="0" shapeId="0" xr:uid="{00000000-0006-0000-0100-0000B7020000}">
      <text>
        <r>
          <rPr>
            <b/>
            <sz val="9"/>
            <color indexed="81"/>
            <rFont val="Tahoma"/>
            <family val="2"/>
          </rPr>
          <t>chris wilbeck:</t>
        </r>
        <r>
          <rPr>
            <sz val="9"/>
            <color indexed="81"/>
            <rFont val="Tahoma"/>
            <family val="2"/>
          </rPr>
          <t xml:space="preserve">
also counted as no. m-2
</t>
        </r>
      </text>
    </comment>
    <comment ref="CT317" authorId="0" shapeId="0" xr:uid="{00000000-0006-0000-0100-0000B8020000}">
      <text>
        <r>
          <rPr>
            <b/>
            <sz val="9"/>
            <color indexed="81"/>
            <rFont val="Tahoma"/>
            <family val="2"/>
          </rPr>
          <t>chris wilbeck:</t>
        </r>
        <r>
          <rPr>
            <sz val="9"/>
            <color indexed="81"/>
            <rFont val="Tahoma"/>
            <family val="2"/>
          </rPr>
          <t xml:space="preserve">
also counted as no. m-2
</t>
        </r>
      </text>
    </comment>
    <comment ref="CX317" authorId="0" shapeId="0" xr:uid="{00000000-0006-0000-0100-0000B9020000}">
      <text>
        <r>
          <rPr>
            <b/>
            <sz val="9"/>
            <color indexed="81"/>
            <rFont val="Tahoma"/>
            <family val="2"/>
          </rPr>
          <t>chris wilbeck:</t>
        </r>
        <r>
          <rPr>
            <sz val="9"/>
            <color indexed="81"/>
            <rFont val="Tahoma"/>
            <family val="2"/>
          </rPr>
          <t xml:space="preserve">
also counted as no. m-2
</t>
        </r>
      </text>
    </comment>
    <comment ref="CD318" authorId="0" shapeId="0" xr:uid="{00000000-0006-0000-0100-0000BA020000}">
      <text>
        <r>
          <rPr>
            <b/>
            <sz val="9"/>
            <color indexed="81"/>
            <rFont val="Tahoma"/>
            <family val="2"/>
          </rPr>
          <t>chris wilbeck:</t>
        </r>
        <r>
          <rPr>
            <sz val="9"/>
            <color indexed="81"/>
            <rFont val="Tahoma"/>
            <family val="2"/>
          </rPr>
          <t xml:space="preserve">
also counted as no. m-2
</t>
        </r>
      </text>
    </comment>
    <comment ref="CH318" authorId="0" shapeId="0" xr:uid="{00000000-0006-0000-0100-0000BB020000}">
      <text>
        <r>
          <rPr>
            <b/>
            <sz val="9"/>
            <color indexed="81"/>
            <rFont val="Tahoma"/>
            <family val="2"/>
          </rPr>
          <t>chris wilbeck:</t>
        </r>
        <r>
          <rPr>
            <sz val="9"/>
            <color indexed="81"/>
            <rFont val="Tahoma"/>
            <family val="2"/>
          </rPr>
          <t xml:space="preserve">
also counted as no. m-2
</t>
        </r>
      </text>
    </comment>
    <comment ref="CT318" authorId="0" shapeId="0" xr:uid="{00000000-0006-0000-0100-0000BC020000}">
      <text>
        <r>
          <rPr>
            <b/>
            <sz val="9"/>
            <color indexed="81"/>
            <rFont val="Tahoma"/>
            <family val="2"/>
          </rPr>
          <t>chris wilbeck:</t>
        </r>
        <r>
          <rPr>
            <sz val="9"/>
            <color indexed="81"/>
            <rFont val="Tahoma"/>
            <family val="2"/>
          </rPr>
          <t xml:space="preserve">
also counted as no. m-2
</t>
        </r>
      </text>
    </comment>
    <comment ref="CX318" authorId="0" shapeId="0" xr:uid="{00000000-0006-0000-0100-0000BD020000}">
      <text>
        <r>
          <rPr>
            <b/>
            <sz val="9"/>
            <color indexed="81"/>
            <rFont val="Tahoma"/>
            <family val="2"/>
          </rPr>
          <t>chris wilbeck:</t>
        </r>
        <r>
          <rPr>
            <sz val="9"/>
            <color indexed="81"/>
            <rFont val="Tahoma"/>
            <family val="2"/>
          </rPr>
          <t xml:space="preserve">
also counted as no. m-2
</t>
        </r>
      </text>
    </comment>
    <comment ref="CD319" authorId="0" shapeId="0" xr:uid="{00000000-0006-0000-0100-0000BE020000}">
      <text>
        <r>
          <rPr>
            <b/>
            <sz val="9"/>
            <color indexed="81"/>
            <rFont val="Tahoma"/>
            <family val="2"/>
          </rPr>
          <t>chris wilbeck:</t>
        </r>
        <r>
          <rPr>
            <sz val="9"/>
            <color indexed="81"/>
            <rFont val="Tahoma"/>
            <family val="2"/>
          </rPr>
          <t xml:space="preserve">
also counted as no. m-2
</t>
        </r>
      </text>
    </comment>
    <comment ref="CH319" authorId="0" shapeId="0" xr:uid="{00000000-0006-0000-0100-0000BF020000}">
      <text>
        <r>
          <rPr>
            <b/>
            <sz val="9"/>
            <color indexed="81"/>
            <rFont val="Tahoma"/>
            <family val="2"/>
          </rPr>
          <t>chris wilbeck:</t>
        </r>
        <r>
          <rPr>
            <sz val="9"/>
            <color indexed="81"/>
            <rFont val="Tahoma"/>
            <family val="2"/>
          </rPr>
          <t xml:space="preserve">
also counted as no. m-2
</t>
        </r>
      </text>
    </comment>
    <comment ref="CT319" authorId="0" shapeId="0" xr:uid="{00000000-0006-0000-0100-0000C0020000}">
      <text>
        <r>
          <rPr>
            <b/>
            <sz val="9"/>
            <color indexed="81"/>
            <rFont val="Tahoma"/>
            <family val="2"/>
          </rPr>
          <t>chris wilbeck:</t>
        </r>
        <r>
          <rPr>
            <sz val="9"/>
            <color indexed="81"/>
            <rFont val="Tahoma"/>
            <family val="2"/>
          </rPr>
          <t xml:space="preserve">
also counted as no. m-2
</t>
        </r>
      </text>
    </comment>
    <comment ref="CX319" authorId="0" shapeId="0" xr:uid="{00000000-0006-0000-0100-0000C1020000}">
      <text>
        <r>
          <rPr>
            <b/>
            <sz val="9"/>
            <color indexed="81"/>
            <rFont val="Tahoma"/>
            <family val="2"/>
          </rPr>
          <t>chris wilbeck:</t>
        </r>
        <r>
          <rPr>
            <sz val="9"/>
            <color indexed="81"/>
            <rFont val="Tahoma"/>
            <family val="2"/>
          </rPr>
          <t xml:space="preserve">
also counted as no. m-2
</t>
        </r>
      </text>
    </comment>
    <comment ref="CD320" authorId="0" shapeId="0" xr:uid="{00000000-0006-0000-0100-0000C2020000}">
      <text>
        <r>
          <rPr>
            <b/>
            <sz val="9"/>
            <color indexed="81"/>
            <rFont val="Tahoma"/>
            <family val="2"/>
          </rPr>
          <t>chris wilbeck:</t>
        </r>
        <r>
          <rPr>
            <sz val="9"/>
            <color indexed="81"/>
            <rFont val="Tahoma"/>
            <family val="2"/>
          </rPr>
          <t xml:space="preserve">
also counted as no. m-2
</t>
        </r>
      </text>
    </comment>
    <comment ref="CH320" authorId="0" shapeId="0" xr:uid="{00000000-0006-0000-0100-0000C3020000}">
      <text>
        <r>
          <rPr>
            <b/>
            <sz val="9"/>
            <color indexed="81"/>
            <rFont val="Tahoma"/>
            <family val="2"/>
          </rPr>
          <t>chris wilbeck:</t>
        </r>
        <r>
          <rPr>
            <sz val="9"/>
            <color indexed="81"/>
            <rFont val="Tahoma"/>
            <family val="2"/>
          </rPr>
          <t xml:space="preserve">
also counted as no. m-2
</t>
        </r>
      </text>
    </comment>
    <comment ref="CT320" authorId="0" shapeId="0" xr:uid="{00000000-0006-0000-0100-0000C4020000}">
      <text>
        <r>
          <rPr>
            <b/>
            <sz val="9"/>
            <color indexed="81"/>
            <rFont val="Tahoma"/>
            <family val="2"/>
          </rPr>
          <t>chris wilbeck:</t>
        </r>
        <r>
          <rPr>
            <sz val="9"/>
            <color indexed="81"/>
            <rFont val="Tahoma"/>
            <family val="2"/>
          </rPr>
          <t xml:space="preserve">
also counted as no. m-2
</t>
        </r>
      </text>
    </comment>
    <comment ref="CX320" authorId="0" shapeId="0" xr:uid="{00000000-0006-0000-0100-0000C5020000}">
      <text>
        <r>
          <rPr>
            <b/>
            <sz val="9"/>
            <color indexed="81"/>
            <rFont val="Tahoma"/>
            <family val="2"/>
          </rPr>
          <t>chris wilbeck:</t>
        </r>
        <r>
          <rPr>
            <sz val="9"/>
            <color indexed="81"/>
            <rFont val="Tahoma"/>
            <family val="2"/>
          </rPr>
          <t xml:space="preserve">
also counted as no. m-2
</t>
        </r>
      </text>
    </comment>
    <comment ref="CD321" authorId="0" shapeId="0" xr:uid="{00000000-0006-0000-0100-0000C6020000}">
      <text>
        <r>
          <rPr>
            <b/>
            <sz val="9"/>
            <color indexed="81"/>
            <rFont val="Tahoma"/>
            <family val="2"/>
          </rPr>
          <t>chris wilbeck:</t>
        </r>
        <r>
          <rPr>
            <sz val="9"/>
            <color indexed="81"/>
            <rFont val="Tahoma"/>
            <family val="2"/>
          </rPr>
          <t xml:space="preserve">
also counted as no. m-2
</t>
        </r>
      </text>
    </comment>
    <comment ref="CH321" authorId="0" shapeId="0" xr:uid="{00000000-0006-0000-0100-0000C7020000}">
      <text>
        <r>
          <rPr>
            <b/>
            <sz val="9"/>
            <color indexed="81"/>
            <rFont val="Tahoma"/>
            <family val="2"/>
          </rPr>
          <t>chris wilbeck:</t>
        </r>
        <r>
          <rPr>
            <sz val="9"/>
            <color indexed="81"/>
            <rFont val="Tahoma"/>
            <family val="2"/>
          </rPr>
          <t xml:space="preserve">
also counted as no. m-2
</t>
        </r>
      </text>
    </comment>
    <comment ref="CT321" authorId="0" shapeId="0" xr:uid="{00000000-0006-0000-0100-0000C8020000}">
      <text>
        <r>
          <rPr>
            <b/>
            <sz val="9"/>
            <color indexed="81"/>
            <rFont val="Tahoma"/>
            <family val="2"/>
          </rPr>
          <t>chris wilbeck:</t>
        </r>
        <r>
          <rPr>
            <sz val="9"/>
            <color indexed="81"/>
            <rFont val="Tahoma"/>
            <family val="2"/>
          </rPr>
          <t xml:space="preserve">
also counted as no. m-2
</t>
        </r>
      </text>
    </comment>
    <comment ref="CX321" authorId="0" shapeId="0" xr:uid="{00000000-0006-0000-0100-0000C9020000}">
      <text>
        <r>
          <rPr>
            <b/>
            <sz val="9"/>
            <color indexed="81"/>
            <rFont val="Tahoma"/>
            <family val="2"/>
          </rPr>
          <t>chris wilbeck:</t>
        </r>
        <r>
          <rPr>
            <sz val="9"/>
            <color indexed="81"/>
            <rFont val="Tahoma"/>
            <family val="2"/>
          </rPr>
          <t xml:space="preserve">
also counted as no. m-2
</t>
        </r>
      </text>
    </comment>
    <comment ref="D324" authorId="0" shapeId="0" xr:uid="{00000000-0006-0000-0100-0000CA020000}">
      <text>
        <r>
          <rPr>
            <b/>
            <sz val="9"/>
            <color indexed="81"/>
            <rFont val="Tahoma"/>
            <family val="2"/>
          </rPr>
          <t>chris wilbeck:</t>
        </r>
        <r>
          <rPr>
            <sz val="9"/>
            <color indexed="81"/>
            <rFont val="Tahoma"/>
            <family val="2"/>
          </rPr>
          <t xml:space="preserve">
this study has limited info about the study</t>
        </r>
      </text>
    </comment>
    <comment ref="CB324" authorId="0" shapeId="0" xr:uid="{00000000-0006-0000-0100-0000CB020000}">
      <text>
        <r>
          <rPr>
            <b/>
            <sz val="9"/>
            <color indexed="81"/>
            <rFont val="Tahoma"/>
            <family val="2"/>
          </rPr>
          <t>chris wilbeck:</t>
        </r>
        <r>
          <rPr>
            <sz val="9"/>
            <color indexed="81"/>
            <rFont val="Tahoma"/>
            <family val="2"/>
          </rPr>
          <t xml:space="preserve">
can we get info from author?
</t>
        </r>
      </text>
    </comment>
    <comment ref="D325" authorId="0" shapeId="0" xr:uid="{00000000-0006-0000-0100-0000CC020000}">
      <text>
        <r>
          <rPr>
            <b/>
            <sz val="9"/>
            <color indexed="81"/>
            <rFont val="Tahoma"/>
            <family val="2"/>
          </rPr>
          <t>chris wilbeck:</t>
        </r>
        <r>
          <rPr>
            <sz val="9"/>
            <color indexed="81"/>
            <rFont val="Tahoma"/>
            <family val="2"/>
          </rPr>
          <t xml:space="preserve">
this study has limited info about the study</t>
        </r>
      </text>
    </comment>
    <comment ref="CB325" authorId="0" shapeId="0" xr:uid="{00000000-0006-0000-0100-0000CD020000}">
      <text>
        <r>
          <rPr>
            <b/>
            <sz val="9"/>
            <color indexed="81"/>
            <rFont val="Tahoma"/>
            <family val="2"/>
          </rPr>
          <t>chris wilbeck:</t>
        </r>
        <r>
          <rPr>
            <sz val="9"/>
            <color indexed="81"/>
            <rFont val="Tahoma"/>
            <family val="2"/>
          </rPr>
          <t xml:space="preserve">
can we get info from author?
</t>
        </r>
      </text>
    </comment>
    <comment ref="D326" authorId="0" shapeId="0" xr:uid="{00000000-0006-0000-0100-0000CE020000}">
      <text>
        <r>
          <rPr>
            <b/>
            <sz val="9"/>
            <color indexed="81"/>
            <rFont val="Tahoma"/>
            <family val="2"/>
          </rPr>
          <t>chris wilbeck:</t>
        </r>
        <r>
          <rPr>
            <sz val="9"/>
            <color indexed="81"/>
            <rFont val="Tahoma"/>
            <family val="2"/>
          </rPr>
          <t xml:space="preserve">
this study has limited info about the study</t>
        </r>
      </text>
    </comment>
    <comment ref="CB326" authorId="0" shapeId="0" xr:uid="{00000000-0006-0000-0100-0000CF020000}">
      <text>
        <r>
          <rPr>
            <b/>
            <sz val="9"/>
            <color indexed="81"/>
            <rFont val="Tahoma"/>
            <family val="2"/>
          </rPr>
          <t>chris wilbeck:</t>
        </r>
        <r>
          <rPr>
            <sz val="9"/>
            <color indexed="81"/>
            <rFont val="Tahoma"/>
            <family val="2"/>
          </rPr>
          <t xml:space="preserve">
can we get info from author?
</t>
        </r>
      </text>
    </comment>
    <comment ref="D327" authorId="0" shapeId="0" xr:uid="{00000000-0006-0000-0100-0000D0020000}">
      <text>
        <r>
          <rPr>
            <b/>
            <sz val="9"/>
            <color indexed="81"/>
            <rFont val="Tahoma"/>
            <family val="2"/>
          </rPr>
          <t>chris wilbeck:</t>
        </r>
        <r>
          <rPr>
            <sz val="9"/>
            <color indexed="81"/>
            <rFont val="Tahoma"/>
            <family val="2"/>
          </rPr>
          <t xml:space="preserve">
this study has limited info about the study</t>
        </r>
      </text>
    </comment>
    <comment ref="CB327" authorId="0" shapeId="0" xr:uid="{00000000-0006-0000-0100-0000D1020000}">
      <text>
        <r>
          <rPr>
            <b/>
            <sz val="9"/>
            <color indexed="81"/>
            <rFont val="Tahoma"/>
            <family val="2"/>
          </rPr>
          <t>chris wilbeck:</t>
        </r>
        <r>
          <rPr>
            <sz val="9"/>
            <color indexed="81"/>
            <rFont val="Tahoma"/>
            <family val="2"/>
          </rPr>
          <t xml:space="preserve">
can we get info from author?
</t>
        </r>
      </text>
    </comment>
    <comment ref="D329" authorId="0" shapeId="0" xr:uid="{00000000-0006-0000-0100-0000D2020000}">
      <text>
        <r>
          <rPr>
            <b/>
            <sz val="9"/>
            <color indexed="81"/>
            <rFont val="Tahoma"/>
            <family val="2"/>
          </rPr>
          <t>chris wilbeck:</t>
        </r>
        <r>
          <rPr>
            <sz val="9"/>
            <color indexed="81"/>
            <rFont val="Tahoma"/>
            <family val="2"/>
          </rPr>
          <t xml:space="preserve">
this study has limited info about the study</t>
        </r>
      </text>
    </comment>
    <comment ref="CB329" authorId="0" shapeId="0" xr:uid="{00000000-0006-0000-0100-0000D3020000}">
      <text>
        <r>
          <rPr>
            <b/>
            <sz val="9"/>
            <color indexed="81"/>
            <rFont val="Tahoma"/>
            <family val="2"/>
          </rPr>
          <t>chris wilbeck:</t>
        </r>
        <r>
          <rPr>
            <sz val="9"/>
            <color indexed="81"/>
            <rFont val="Tahoma"/>
            <family val="2"/>
          </rPr>
          <t xml:space="preserve">
can we get info from author?
</t>
        </r>
      </text>
    </comment>
    <comment ref="D330" authorId="0" shapeId="0" xr:uid="{00000000-0006-0000-0100-0000D4020000}">
      <text>
        <r>
          <rPr>
            <b/>
            <sz val="9"/>
            <color indexed="81"/>
            <rFont val="Tahoma"/>
            <family val="2"/>
          </rPr>
          <t>chris wilbeck:</t>
        </r>
        <r>
          <rPr>
            <sz val="9"/>
            <color indexed="81"/>
            <rFont val="Tahoma"/>
            <family val="2"/>
          </rPr>
          <t xml:space="preserve">
this study has limited info about the study</t>
        </r>
      </text>
    </comment>
    <comment ref="CB330" authorId="0" shapeId="0" xr:uid="{00000000-0006-0000-0100-0000D5020000}">
      <text>
        <r>
          <rPr>
            <b/>
            <sz val="9"/>
            <color indexed="81"/>
            <rFont val="Tahoma"/>
            <family val="2"/>
          </rPr>
          <t>chris wilbeck:</t>
        </r>
        <r>
          <rPr>
            <sz val="9"/>
            <color indexed="81"/>
            <rFont val="Tahoma"/>
            <family val="2"/>
          </rPr>
          <t xml:space="preserve">
can we get info from author?
</t>
        </r>
      </text>
    </comment>
    <comment ref="D331" authorId="0" shapeId="0" xr:uid="{00000000-0006-0000-0100-0000D6020000}">
      <text>
        <r>
          <rPr>
            <b/>
            <sz val="9"/>
            <color indexed="81"/>
            <rFont val="Tahoma"/>
            <family val="2"/>
          </rPr>
          <t>chris wilbeck:</t>
        </r>
        <r>
          <rPr>
            <sz val="9"/>
            <color indexed="81"/>
            <rFont val="Tahoma"/>
            <family val="2"/>
          </rPr>
          <t xml:space="preserve">
this study has limited info about the study</t>
        </r>
      </text>
    </comment>
    <comment ref="CB331" authorId="0" shapeId="0" xr:uid="{00000000-0006-0000-0100-0000D7020000}">
      <text>
        <r>
          <rPr>
            <b/>
            <sz val="9"/>
            <color indexed="81"/>
            <rFont val="Tahoma"/>
            <family val="2"/>
          </rPr>
          <t>chris wilbeck:</t>
        </r>
        <r>
          <rPr>
            <sz val="9"/>
            <color indexed="81"/>
            <rFont val="Tahoma"/>
            <family val="2"/>
          </rPr>
          <t xml:space="preserve">
can we get info from author?
</t>
        </r>
      </text>
    </comment>
    <comment ref="D332" authorId="0" shapeId="0" xr:uid="{00000000-0006-0000-0100-0000D8020000}">
      <text>
        <r>
          <rPr>
            <b/>
            <sz val="9"/>
            <color indexed="81"/>
            <rFont val="Tahoma"/>
            <family val="2"/>
          </rPr>
          <t>chris wilbeck:</t>
        </r>
        <r>
          <rPr>
            <sz val="9"/>
            <color indexed="81"/>
            <rFont val="Tahoma"/>
            <family val="2"/>
          </rPr>
          <t xml:space="preserve">
this study has limited info about the study</t>
        </r>
      </text>
    </comment>
    <comment ref="CB332" authorId="0" shapeId="0" xr:uid="{00000000-0006-0000-0100-0000D9020000}">
      <text>
        <r>
          <rPr>
            <b/>
            <sz val="9"/>
            <color indexed="81"/>
            <rFont val="Tahoma"/>
            <family val="2"/>
          </rPr>
          <t>chris wilbeck:</t>
        </r>
        <r>
          <rPr>
            <sz val="9"/>
            <color indexed="81"/>
            <rFont val="Tahoma"/>
            <family val="2"/>
          </rPr>
          <t xml:space="preserve">
can we get info from author?
</t>
        </r>
      </text>
    </comment>
    <comment ref="D334" authorId="0" shapeId="0" xr:uid="{00000000-0006-0000-0100-0000DA020000}">
      <text>
        <r>
          <rPr>
            <b/>
            <sz val="9"/>
            <color indexed="81"/>
            <rFont val="Tahoma"/>
            <family val="2"/>
          </rPr>
          <t>chris wilbeck:</t>
        </r>
        <r>
          <rPr>
            <sz val="9"/>
            <color indexed="81"/>
            <rFont val="Tahoma"/>
            <family val="2"/>
          </rPr>
          <t xml:space="preserve">
this study has limited info about the study</t>
        </r>
      </text>
    </comment>
    <comment ref="CB334" authorId="0" shapeId="0" xr:uid="{00000000-0006-0000-0100-0000DB020000}">
      <text>
        <r>
          <rPr>
            <b/>
            <sz val="9"/>
            <color indexed="81"/>
            <rFont val="Tahoma"/>
            <family val="2"/>
          </rPr>
          <t>chris wilbeck:</t>
        </r>
        <r>
          <rPr>
            <sz val="9"/>
            <color indexed="81"/>
            <rFont val="Tahoma"/>
            <family val="2"/>
          </rPr>
          <t xml:space="preserve">
can we get info from author?
</t>
        </r>
      </text>
    </comment>
    <comment ref="D335" authorId="0" shapeId="0" xr:uid="{00000000-0006-0000-0100-0000DC020000}">
      <text>
        <r>
          <rPr>
            <b/>
            <sz val="9"/>
            <color indexed="81"/>
            <rFont val="Tahoma"/>
            <family val="2"/>
          </rPr>
          <t>chris wilbeck:</t>
        </r>
        <r>
          <rPr>
            <sz val="9"/>
            <color indexed="81"/>
            <rFont val="Tahoma"/>
            <family val="2"/>
          </rPr>
          <t xml:space="preserve">
this study has limited info about the study</t>
        </r>
      </text>
    </comment>
    <comment ref="CB335" authorId="0" shapeId="0" xr:uid="{00000000-0006-0000-0100-0000DD020000}">
      <text>
        <r>
          <rPr>
            <b/>
            <sz val="9"/>
            <color indexed="81"/>
            <rFont val="Tahoma"/>
            <family val="2"/>
          </rPr>
          <t>chris wilbeck:</t>
        </r>
        <r>
          <rPr>
            <sz val="9"/>
            <color indexed="81"/>
            <rFont val="Tahoma"/>
            <family val="2"/>
          </rPr>
          <t xml:space="preserve">
can we get info from author?
</t>
        </r>
      </text>
    </comment>
    <comment ref="D336" authorId="0" shapeId="0" xr:uid="{00000000-0006-0000-0100-0000DE020000}">
      <text>
        <r>
          <rPr>
            <b/>
            <sz val="9"/>
            <color indexed="81"/>
            <rFont val="Tahoma"/>
            <family val="2"/>
          </rPr>
          <t>chris wilbeck:</t>
        </r>
        <r>
          <rPr>
            <sz val="9"/>
            <color indexed="81"/>
            <rFont val="Tahoma"/>
            <family val="2"/>
          </rPr>
          <t xml:space="preserve">
this study has limited info about the study</t>
        </r>
      </text>
    </comment>
    <comment ref="CB336" authorId="0" shapeId="0" xr:uid="{00000000-0006-0000-0100-0000DF020000}">
      <text>
        <r>
          <rPr>
            <b/>
            <sz val="9"/>
            <color indexed="81"/>
            <rFont val="Tahoma"/>
            <family val="2"/>
          </rPr>
          <t>chris wilbeck:</t>
        </r>
        <r>
          <rPr>
            <sz val="9"/>
            <color indexed="81"/>
            <rFont val="Tahoma"/>
            <family val="2"/>
          </rPr>
          <t xml:space="preserve">
can we get info from author?
</t>
        </r>
      </text>
    </comment>
    <comment ref="D337" authorId="0" shapeId="0" xr:uid="{00000000-0006-0000-0100-0000E0020000}">
      <text>
        <r>
          <rPr>
            <b/>
            <sz val="9"/>
            <color indexed="81"/>
            <rFont val="Tahoma"/>
            <family val="2"/>
          </rPr>
          <t>chris wilbeck:</t>
        </r>
        <r>
          <rPr>
            <sz val="9"/>
            <color indexed="81"/>
            <rFont val="Tahoma"/>
            <family val="2"/>
          </rPr>
          <t xml:space="preserve">
this study has limited info about the study</t>
        </r>
      </text>
    </comment>
    <comment ref="CB337" authorId="0" shapeId="0" xr:uid="{00000000-0006-0000-0100-0000E1020000}">
      <text>
        <r>
          <rPr>
            <b/>
            <sz val="9"/>
            <color indexed="81"/>
            <rFont val="Tahoma"/>
            <family val="2"/>
          </rPr>
          <t>chris wilbeck:</t>
        </r>
        <r>
          <rPr>
            <sz val="9"/>
            <color indexed="81"/>
            <rFont val="Tahoma"/>
            <family val="2"/>
          </rPr>
          <t xml:space="preserve">
can we get info from author?
</t>
        </r>
      </text>
    </comment>
    <comment ref="D339" authorId="0" shapeId="0" xr:uid="{00000000-0006-0000-0100-0000E2020000}">
      <text>
        <r>
          <rPr>
            <b/>
            <sz val="9"/>
            <color indexed="81"/>
            <rFont val="Tahoma"/>
            <family val="2"/>
          </rPr>
          <t>chris wilbeck:</t>
        </r>
        <r>
          <rPr>
            <sz val="9"/>
            <color indexed="81"/>
            <rFont val="Tahoma"/>
            <family val="2"/>
          </rPr>
          <t xml:space="preserve">
this study has limited info about the study</t>
        </r>
      </text>
    </comment>
    <comment ref="CB339" authorId="0" shapeId="0" xr:uid="{00000000-0006-0000-0100-0000E3020000}">
      <text>
        <r>
          <rPr>
            <b/>
            <sz val="9"/>
            <color indexed="81"/>
            <rFont val="Tahoma"/>
            <family val="2"/>
          </rPr>
          <t>chris wilbeck:</t>
        </r>
        <r>
          <rPr>
            <sz val="9"/>
            <color indexed="81"/>
            <rFont val="Tahoma"/>
            <family val="2"/>
          </rPr>
          <t xml:space="preserve">
can we get info from author?
</t>
        </r>
      </text>
    </comment>
    <comment ref="CC339" authorId="0" shapeId="0" xr:uid="{00000000-0006-0000-0100-0000E4020000}">
      <text>
        <r>
          <rPr>
            <b/>
            <sz val="9"/>
            <color indexed="81"/>
            <rFont val="Tahoma"/>
            <family val="2"/>
          </rPr>
          <t>chris wilbeck:</t>
        </r>
        <r>
          <rPr>
            <sz val="9"/>
            <color indexed="81"/>
            <rFont val="Tahoma"/>
            <family val="2"/>
          </rPr>
          <t xml:space="preserve">
severe drought year</t>
        </r>
      </text>
    </comment>
    <comment ref="DP339" authorId="0" shapeId="0" xr:uid="{00000000-0006-0000-0100-0000E5020000}">
      <text>
        <r>
          <rPr>
            <b/>
            <sz val="9"/>
            <color indexed="81"/>
            <rFont val="Tahoma"/>
            <family val="2"/>
          </rPr>
          <t>chris wilbeck:</t>
        </r>
        <r>
          <rPr>
            <sz val="9"/>
            <color indexed="81"/>
            <rFont val="Tahoma"/>
            <family val="2"/>
          </rPr>
          <t xml:space="preserve">
severe drought year</t>
        </r>
      </text>
    </comment>
    <comment ref="D340" authorId="0" shapeId="0" xr:uid="{00000000-0006-0000-0100-0000E6020000}">
      <text>
        <r>
          <rPr>
            <b/>
            <sz val="9"/>
            <color indexed="81"/>
            <rFont val="Tahoma"/>
            <family val="2"/>
          </rPr>
          <t>chris wilbeck:</t>
        </r>
        <r>
          <rPr>
            <sz val="9"/>
            <color indexed="81"/>
            <rFont val="Tahoma"/>
            <family val="2"/>
          </rPr>
          <t xml:space="preserve">
this study has limited info about the study</t>
        </r>
      </text>
    </comment>
    <comment ref="CB340" authorId="0" shapeId="0" xr:uid="{00000000-0006-0000-0100-0000E7020000}">
      <text>
        <r>
          <rPr>
            <b/>
            <sz val="9"/>
            <color indexed="81"/>
            <rFont val="Tahoma"/>
            <family val="2"/>
          </rPr>
          <t>chris wilbeck:</t>
        </r>
        <r>
          <rPr>
            <sz val="9"/>
            <color indexed="81"/>
            <rFont val="Tahoma"/>
            <family val="2"/>
          </rPr>
          <t xml:space="preserve">
can we get info from author?
</t>
        </r>
      </text>
    </comment>
    <comment ref="CC340" authorId="0" shapeId="0" xr:uid="{00000000-0006-0000-0100-0000E8020000}">
      <text>
        <r>
          <rPr>
            <b/>
            <sz val="9"/>
            <color indexed="81"/>
            <rFont val="Tahoma"/>
            <family val="2"/>
          </rPr>
          <t>chris wilbeck:</t>
        </r>
        <r>
          <rPr>
            <sz val="9"/>
            <color indexed="81"/>
            <rFont val="Tahoma"/>
            <family val="2"/>
          </rPr>
          <t xml:space="preserve">
severe drought year</t>
        </r>
      </text>
    </comment>
    <comment ref="DP340" authorId="0" shapeId="0" xr:uid="{00000000-0006-0000-0100-0000E9020000}">
      <text>
        <r>
          <rPr>
            <b/>
            <sz val="9"/>
            <color indexed="81"/>
            <rFont val="Tahoma"/>
            <family val="2"/>
          </rPr>
          <t>chris wilbeck:</t>
        </r>
        <r>
          <rPr>
            <sz val="9"/>
            <color indexed="81"/>
            <rFont val="Tahoma"/>
            <family val="2"/>
          </rPr>
          <t xml:space="preserve">
severe drought year</t>
        </r>
      </text>
    </comment>
    <comment ref="D341" authorId="0" shapeId="0" xr:uid="{00000000-0006-0000-0100-0000EA020000}">
      <text>
        <r>
          <rPr>
            <b/>
            <sz val="9"/>
            <color indexed="81"/>
            <rFont val="Tahoma"/>
            <family val="2"/>
          </rPr>
          <t>chris wilbeck:</t>
        </r>
        <r>
          <rPr>
            <sz val="9"/>
            <color indexed="81"/>
            <rFont val="Tahoma"/>
            <family val="2"/>
          </rPr>
          <t xml:space="preserve">
this study has limited info about the study</t>
        </r>
      </text>
    </comment>
    <comment ref="CB341" authorId="0" shapeId="0" xr:uid="{00000000-0006-0000-0100-0000EB020000}">
      <text>
        <r>
          <rPr>
            <b/>
            <sz val="9"/>
            <color indexed="81"/>
            <rFont val="Tahoma"/>
            <family val="2"/>
          </rPr>
          <t>chris wilbeck:</t>
        </r>
        <r>
          <rPr>
            <sz val="9"/>
            <color indexed="81"/>
            <rFont val="Tahoma"/>
            <family val="2"/>
          </rPr>
          <t xml:space="preserve">
can we get info from author?
</t>
        </r>
      </text>
    </comment>
    <comment ref="CC341" authorId="0" shapeId="0" xr:uid="{00000000-0006-0000-0100-0000EC020000}">
      <text>
        <r>
          <rPr>
            <b/>
            <sz val="9"/>
            <color indexed="81"/>
            <rFont val="Tahoma"/>
            <family val="2"/>
          </rPr>
          <t>chris wilbeck:</t>
        </r>
        <r>
          <rPr>
            <sz val="9"/>
            <color indexed="81"/>
            <rFont val="Tahoma"/>
            <family val="2"/>
          </rPr>
          <t xml:space="preserve">
severe drought year</t>
        </r>
      </text>
    </comment>
    <comment ref="DP341" authorId="0" shapeId="0" xr:uid="{00000000-0006-0000-0100-0000ED020000}">
      <text>
        <r>
          <rPr>
            <b/>
            <sz val="9"/>
            <color indexed="81"/>
            <rFont val="Tahoma"/>
            <family val="2"/>
          </rPr>
          <t>chris wilbeck:</t>
        </r>
        <r>
          <rPr>
            <sz val="9"/>
            <color indexed="81"/>
            <rFont val="Tahoma"/>
            <family val="2"/>
          </rPr>
          <t xml:space="preserve">
severe drought year</t>
        </r>
      </text>
    </comment>
    <comment ref="D342" authorId="0" shapeId="0" xr:uid="{00000000-0006-0000-0100-0000EE020000}">
      <text>
        <r>
          <rPr>
            <b/>
            <sz val="9"/>
            <color indexed="81"/>
            <rFont val="Tahoma"/>
            <family val="2"/>
          </rPr>
          <t>chris wilbeck:</t>
        </r>
        <r>
          <rPr>
            <sz val="9"/>
            <color indexed="81"/>
            <rFont val="Tahoma"/>
            <family val="2"/>
          </rPr>
          <t xml:space="preserve">
this study has limited info about the study</t>
        </r>
      </text>
    </comment>
    <comment ref="CB342" authorId="0" shapeId="0" xr:uid="{00000000-0006-0000-0100-0000EF020000}">
      <text>
        <r>
          <rPr>
            <b/>
            <sz val="9"/>
            <color indexed="81"/>
            <rFont val="Tahoma"/>
            <family val="2"/>
          </rPr>
          <t>chris wilbeck:</t>
        </r>
        <r>
          <rPr>
            <sz val="9"/>
            <color indexed="81"/>
            <rFont val="Tahoma"/>
            <family val="2"/>
          </rPr>
          <t xml:space="preserve">
can we get info from author?
</t>
        </r>
      </text>
    </comment>
    <comment ref="CC342" authorId="0" shapeId="0" xr:uid="{00000000-0006-0000-0100-0000F0020000}">
      <text>
        <r>
          <rPr>
            <b/>
            <sz val="9"/>
            <color indexed="81"/>
            <rFont val="Tahoma"/>
            <family val="2"/>
          </rPr>
          <t>chris wilbeck:</t>
        </r>
        <r>
          <rPr>
            <sz val="9"/>
            <color indexed="81"/>
            <rFont val="Tahoma"/>
            <family val="2"/>
          </rPr>
          <t xml:space="preserve">
severe drought year</t>
        </r>
      </text>
    </comment>
    <comment ref="DP342" authorId="0" shapeId="0" xr:uid="{00000000-0006-0000-0100-0000F1020000}">
      <text>
        <r>
          <rPr>
            <b/>
            <sz val="9"/>
            <color indexed="81"/>
            <rFont val="Tahoma"/>
            <family val="2"/>
          </rPr>
          <t>chris wilbeck:</t>
        </r>
        <r>
          <rPr>
            <sz val="9"/>
            <color indexed="81"/>
            <rFont val="Tahoma"/>
            <family val="2"/>
          </rPr>
          <t xml:space="preserve">
severe drought year</t>
        </r>
      </text>
    </comment>
    <comment ref="D344" authorId="0" shapeId="0" xr:uid="{00000000-0006-0000-0100-0000F2020000}">
      <text>
        <r>
          <rPr>
            <b/>
            <sz val="9"/>
            <color indexed="81"/>
            <rFont val="Tahoma"/>
            <family val="2"/>
          </rPr>
          <t>chris wilbeck:</t>
        </r>
        <r>
          <rPr>
            <sz val="9"/>
            <color indexed="81"/>
            <rFont val="Tahoma"/>
            <family val="2"/>
          </rPr>
          <t xml:space="preserve">
this study has limited info about the study</t>
        </r>
      </text>
    </comment>
    <comment ref="CB344" authorId="0" shapeId="0" xr:uid="{00000000-0006-0000-0100-0000F3020000}">
      <text>
        <r>
          <rPr>
            <b/>
            <sz val="9"/>
            <color indexed="81"/>
            <rFont val="Tahoma"/>
            <family val="2"/>
          </rPr>
          <t>chris wilbeck:</t>
        </r>
        <r>
          <rPr>
            <sz val="9"/>
            <color indexed="81"/>
            <rFont val="Tahoma"/>
            <family val="2"/>
          </rPr>
          <t xml:space="preserve">
can we get info from author?
</t>
        </r>
      </text>
    </comment>
    <comment ref="D345" authorId="0" shapeId="0" xr:uid="{00000000-0006-0000-0100-0000F4020000}">
      <text>
        <r>
          <rPr>
            <b/>
            <sz val="9"/>
            <color indexed="81"/>
            <rFont val="Tahoma"/>
            <family val="2"/>
          </rPr>
          <t>chris wilbeck:</t>
        </r>
        <r>
          <rPr>
            <sz val="9"/>
            <color indexed="81"/>
            <rFont val="Tahoma"/>
            <family val="2"/>
          </rPr>
          <t xml:space="preserve">
this study has limited info about the study</t>
        </r>
      </text>
    </comment>
    <comment ref="CB345" authorId="0" shapeId="0" xr:uid="{00000000-0006-0000-0100-0000F5020000}">
      <text>
        <r>
          <rPr>
            <b/>
            <sz val="9"/>
            <color indexed="81"/>
            <rFont val="Tahoma"/>
            <family val="2"/>
          </rPr>
          <t>chris wilbeck:</t>
        </r>
        <r>
          <rPr>
            <sz val="9"/>
            <color indexed="81"/>
            <rFont val="Tahoma"/>
            <family val="2"/>
          </rPr>
          <t xml:space="preserve">
can we get info from author?
</t>
        </r>
      </text>
    </comment>
    <comment ref="D346" authorId="0" shapeId="0" xr:uid="{00000000-0006-0000-0100-0000F6020000}">
      <text>
        <r>
          <rPr>
            <b/>
            <sz val="9"/>
            <color indexed="81"/>
            <rFont val="Tahoma"/>
            <family val="2"/>
          </rPr>
          <t>chris wilbeck:</t>
        </r>
        <r>
          <rPr>
            <sz val="9"/>
            <color indexed="81"/>
            <rFont val="Tahoma"/>
            <family val="2"/>
          </rPr>
          <t xml:space="preserve">
this study has limited info about the study</t>
        </r>
      </text>
    </comment>
    <comment ref="CB346" authorId="0" shapeId="0" xr:uid="{00000000-0006-0000-0100-0000F7020000}">
      <text>
        <r>
          <rPr>
            <b/>
            <sz val="9"/>
            <color indexed="81"/>
            <rFont val="Tahoma"/>
            <family val="2"/>
          </rPr>
          <t>chris wilbeck:</t>
        </r>
        <r>
          <rPr>
            <sz val="9"/>
            <color indexed="81"/>
            <rFont val="Tahoma"/>
            <family val="2"/>
          </rPr>
          <t xml:space="preserve">
can we get info from author?
</t>
        </r>
      </text>
    </comment>
    <comment ref="D347" authorId="0" shapeId="0" xr:uid="{00000000-0006-0000-0100-0000F8020000}">
      <text>
        <r>
          <rPr>
            <b/>
            <sz val="9"/>
            <color indexed="81"/>
            <rFont val="Tahoma"/>
            <family val="2"/>
          </rPr>
          <t>chris wilbeck:</t>
        </r>
        <r>
          <rPr>
            <sz val="9"/>
            <color indexed="81"/>
            <rFont val="Tahoma"/>
            <family val="2"/>
          </rPr>
          <t xml:space="preserve">
this study has limited info about the study</t>
        </r>
      </text>
    </comment>
    <comment ref="CB347" authorId="0" shapeId="0" xr:uid="{00000000-0006-0000-0100-0000F9020000}">
      <text>
        <r>
          <rPr>
            <b/>
            <sz val="9"/>
            <color indexed="81"/>
            <rFont val="Tahoma"/>
            <family val="2"/>
          </rPr>
          <t>chris wilbeck:</t>
        </r>
        <r>
          <rPr>
            <sz val="9"/>
            <color indexed="81"/>
            <rFont val="Tahoma"/>
            <family val="2"/>
          </rPr>
          <t xml:space="preserve">
can we get info from author?
</t>
        </r>
      </text>
    </comment>
    <comment ref="D349" authorId="0" shapeId="0" xr:uid="{00000000-0006-0000-0100-0000FA020000}">
      <text>
        <r>
          <rPr>
            <b/>
            <sz val="9"/>
            <color indexed="81"/>
            <rFont val="Tahoma"/>
            <family val="2"/>
          </rPr>
          <t>chris wilbeck:</t>
        </r>
        <r>
          <rPr>
            <sz val="9"/>
            <color indexed="81"/>
            <rFont val="Tahoma"/>
            <family val="2"/>
          </rPr>
          <t xml:space="preserve">
this study has limited info about the study</t>
        </r>
      </text>
    </comment>
    <comment ref="D350" authorId="0" shapeId="0" xr:uid="{00000000-0006-0000-0100-0000FB020000}">
      <text>
        <r>
          <rPr>
            <b/>
            <sz val="9"/>
            <color indexed="81"/>
            <rFont val="Tahoma"/>
            <family val="2"/>
          </rPr>
          <t>chris wilbeck:</t>
        </r>
        <r>
          <rPr>
            <sz val="9"/>
            <color indexed="81"/>
            <rFont val="Tahoma"/>
            <family val="2"/>
          </rPr>
          <t xml:space="preserve">
this study has limited info about the study</t>
        </r>
      </text>
    </comment>
    <comment ref="D351" authorId="0" shapeId="0" xr:uid="{00000000-0006-0000-0100-0000FC020000}">
      <text>
        <r>
          <rPr>
            <b/>
            <sz val="9"/>
            <color indexed="81"/>
            <rFont val="Tahoma"/>
            <family val="2"/>
          </rPr>
          <t>chris wilbeck:</t>
        </r>
        <r>
          <rPr>
            <sz val="9"/>
            <color indexed="81"/>
            <rFont val="Tahoma"/>
            <family val="2"/>
          </rPr>
          <t xml:space="preserve">
this study has limited info about the study</t>
        </r>
      </text>
    </comment>
    <comment ref="D352" authorId="0" shapeId="0" xr:uid="{00000000-0006-0000-0100-0000FD020000}">
      <text>
        <r>
          <rPr>
            <b/>
            <sz val="9"/>
            <color indexed="81"/>
            <rFont val="Tahoma"/>
            <family val="2"/>
          </rPr>
          <t>chris wilbeck:</t>
        </r>
        <r>
          <rPr>
            <sz val="9"/>
            <color indexed="81"/>
            <rFont val="Tahoma"/>
            <family val="2"/>
          </rPr>
          <t xml:space="preserve">
this study has limited info about the study</t>
        </r>
      </text>
    </comment>
    <comment ref="D354" authorId="0" shapeId="0" xr:uid="{00000000-0006-0000-0100-0000FE020000}">
      <text>
        <r>
          <rPr>
            <b/>
            <sz val="9"/>
            <color indexed="81"/>
            <rFont val="Tahoma"/>
            <family val="2"/>
          </rPr>
          <t>chris wilbeck:</t>
        </r>
        <r>
          <rPr>
            <sz val="9"/>
            <color indexed="81"/>
            <rFont val="Tahoma"/>
            <family val="2"/>
          </rPr>
          <t xml:space="preserve">
this study has limited info about the study</t>
        </r>
      </text>
    </comment>
    <comment ref="D355" authorId="0" shapeId="0" xr:uid="{00000000-0006-0000-0100-0000FF020000}">
      <text>
        <r>
          <rPr>
            <b/>
            <sz val="9"/>
            <color indexed="81"/>
            <rFont val="Tahoma"/>
            <family val="2"/>
          </rPr>
          <t>chris wilbeck:</t>
        </r>
        <r>
          <rPr>
            <sz val="9"/>
            <color indexed="81"/>
            <rFont val="Tahoma"/>
            <family val="2"/>
          </rPr>
          <t xml:space="preserve">
this study has limited info about the study</t>
        </r>
      </text>
    </comment>
    <comment ref="D356" authorId="0" shapeId="0" xr:uid="{00000000-0006-0000-0100-000000030000}">
      <text>
        <r>
          <rPr>
            <b/>
            <sz val="9"/>
            <color indexed="81"/>
            <rFont val="Tahoma"/>
            <family val="2"/>
          </rPr>
          <t>chris wilbeck:</t>
        </r>
        <r>
          <rPr>
            <sz val="9"/>
            <color indexed="81"/>
            <rFont val="Tahoma"/>
            <family val="2"/>
          </rPr>
          <t xml:space="preserve">
this study has limited info about the study</t>
        </r>
      </text>
    </comment>
    <comment ref="D357" authorId="0" shapeId="0" xr:uid="{00000000-0006-0000-0100-000001030000}">
      <text>
        <r>
          <rPr>
            <b/>
            <sz val="9"/>
            <color indexed="81"/>
            <rFont val="Tahoma"/>
            <family val="2"/>
          </rPr>
          <t>chris wilbeck:</t>
        </r>
        <r>
          <rPr>
            <sz val="9"/>
            <color indexed="81"/>
            <rFont val="Tahoma"/>
            <family val="2"/>
          </rPr>
          <t xml:space="preserve">
this study has limited info about the study</t>
        </r>
      </text>
    </comment>
    <comment ref="D359" authorId="0" shapeId="0" xr:uid="{00000000-0006-0000-0100-000002030000}">
      <text>
        <r>
          <rPr>
            <b/>
            <sz val="9"/>
            <color indexed="81"/>
            <rFont val="Tahoma"/>
            <family val="2"/>
          </rPr>
          <t>chris wilbeck:</t>
        </r>
        <r>
          <rPr>
            <sz val="9"/>
            <color indexed="81"/>
            <rFont val="Tahoma"/>
            <family val="2"/>
          </rPr>
          <t xml:space="preserve">
this study has limited info about the study</t>
        </r>
      </text>
    </comment>
    <comment ref="D360" authorId="0" shapeId="0" xr:uid="{00000000-0006-0000-0100-000003030000}">
      <text>
        <r>
          <rPr>
            <b/>
            <sz val="9"/>
            <color indexed="81"/>
            <rFont val="Tahoma"/>
            <family val="2"/>
          </rPr>
          <t>chris wilbeck:</t>
        </r>
        <r>
          <rPr>
            <sz val="9"/>
            <color indexed="81"/>
            <rFont val="Tahoma"/>
            <family val="2"/>
          </rPr>
          <t xml:space="preserve">
this study has limited info about the study</t>
        </r>
      </text>
    </comment>
    <comment ref="D361" authorId="0" shapeId="0" xr:uid="{00000000-0006-0000-0100-000004030000}">
      <text>
        <r>
          <rPr>
            <b/>
            <sz val="9"/>
            <color indexed="81"/>
            <rFont val="Tahoma"/>
            <family val="2"/>
          </rPr>
          <t>chris wilbeck:</t>
        </r>
        <r>
          <rPr>
            <sz val="9"/>
            <color indexed="81"/>
            <rFont val="Tahoma"/>
            <family val="2"/>
          </rPr>
          <t xml:space="preserve">
this study has limited info about the study</t>
        </r>
      </text>
    </comment>
    <comment ref="D362" authorId="0" shapeId="0" xr:uid="{00000000-0006-0000-0100-000005030000}">
      <text>
        <r>
          <rPr>
            <b/>
            <sz val="9"/>
            <color indexed="81"/>
            <rFont val="Tahoma"/>
            <family val="2"/>
          </rPr>
          <t>chris wilbeck:</t>
        </r>
        <r>
          <rPr>
            <sz val="9"/>
            <color indexed="81"/>
            <rFont val="Tahoma"/>
            <family val="2"/>
          </rPr>
          <t xml:space="preserve">
this study has limited info about the study</t>
        </r>
      </text>
    </comment>
    <comment ref="D364" authorId="0" shapeId="0" xr:uid="{00000000-0006-0000-0100-000006030000}">
      <text>
        <r>
          <rPr>
            <b/>
            <sz val="9"/>
            <color indexed="81"/>
            <rFont val="Tahoma"/>
            <family val="2"/>
          </rPr>
          <t>chris wilbeck:</t>
        </r>
        <r>
          <rPr>
            <sz val="9"/>
            <color indexed="81"/>
            <rFont val="Tahoma"/>
            <family val="2"/>
          </rPr>
          <t xml:space="preserve">
this study has limited info about the study</t>
        </r>
      </text>
    </comment>
    <comment ref="D365" authorId="0" shapeId="0" xr:uid="{00000000-0006-0000-0100-000007030000}">
      <text>
        <r>
          <rPr>
            <b/>
            <sz val="9"/>
            <color indexed="81"/>
            <rFont val="Tahoma"/>
            <family val="2"/>
          </rPr>
          <t>chris wilbeck:</t>
        </r>
        <r>
          <rPr>
            <sz val="9"/>
            <color indexed="81"/>
            <rFont val="Tahoma"/>
            <family val="2"/>
          </rPr>
          <t xml:space="preserve">
this study has limited info about the study</t>
        </r>
      </text>
    </comment>
    <comment ref="D366" authorId="0" shapeId="0" xr:uid="{00000000-0006-0000-0100-000008030000}">
      <text>
        <r>
          <rPr>
            <b/>
            <sz val="9"/>
            <color indexed="81"/>
            <rFont val="Tahoma"/>
            <family val="2"/>
          </rPr>
          <t>chris wilbeck:</t>
        </r>
        <r>
          <rPr>
            <sz val="9"/>
            <color indexed="81"/>
            <rFont val="Tahoma"/>
            <family val="2"/>
          </rPr>
          <t xml:space="preserve">
this study has limited info about the study</t>
        </r>
      </text>
    </comment>
    <comment ref="D367" authorId="0" shapeId="0" xr:uid="{00000000-0006-0000-0100-000009030000}">
      <text>
        <r>
          <rPr>
            <b/>
            <sz val="9"/>
            <color indexed="81"/>
            <rFont val="Tahoma"/>
            <family val="2"/>
          </rPr>
          <t>chris wilbeck:</t>
        </r>
        <r>
          <rPr>
            <sz val="9"/>
            <color indexed="81"/>
            <rFont val="Tahoma"/>
            <family val="2"/>
          </rPr>
          <t xml:space="preserve">
this study has limited info about the study</t>
        </r>
      </text>
    </comment>
    <comment ref="D369" authorId="0" shapeId="0" xr:uid="{00000000-0006-0000-0100-00000A030000}">
      <text>
        <r>
          <rPr>
            <b/>
            <sz val="9"/>
            <color indexed="81"/>
            <rFont val="Tahoma"/>
            <family val="2"/>
          </rPr>
          <t>chris wilbeck:</t>
        </r>
        <r>
          <rPr>
            <sz val="9"/>
            <color indexed="81"/>
            <rFont val="Tahoma"/>
            <family val="2"/>
          </rPr>
          <t xml:space="preserve">
this study has limited info about the study</t>
        </r>
      </text>
    </comment>
    <comment ref="D370" authorId="0" shapeId="0" xr:uid="{00000000-0006-0000-0100-00000B030000}">
      <text>
        <r>
          <rPr>
            <b/>
            <sz val="9"/>
            <color indexed="81"/>
            <rFont val="Tahoma"/>
            <family val="2"/>
          </rPr>
          <t>chris wilbeck:</t>
        </r>
        <r>
          <rPr>
            <sz val="9"/>
            <color indexed="81"/>
            <rFont val="Tahoma"/>
            <family val="2"/>
          </rPr>
          <t xml:space="preserve">
this study has limited info about the study</t>
        </r>
      </text>
    </comment>
    <comment ref="D371" authorId="0" shapeId="0" xr:uid="{00000000-0006-0000-0100-00000C030000}">
      <text>
        <r>
          <rPr>
            <b/>
            <sz val="9"/>
            <color indexed="81"/>
            <rFont val="Tahoma"/>
            <family val="2"/>
          </rPr>
          <t>chris wilbeck:</t>
        </r>
        <r>
          <rPr>
            <sz val="9"/>
            <color indexed="81"/>
            <rFont val="Tahoma"/>
            <family val="2"/>
          </rPr>
          <t xml:space="preserve">
this study has limited info about the study</t>
        </r>
      </text>
    </comment>
    <comment ref="D372" authorId="0" shapeId="0" xr:uid="{00000000-0006-0000-0100-00000D030000}">
      <text>
        <r>
          <rPr>
            <b/>
            <sz val="9"/>
            <color indexed="81"/>
            <rFont val="Tahoma"/>
            <family val="2"/>
          </rPr>
          <t>chris wilbeck:</t>
        </r>
        <r>
          <rPr>
            <sz val="9"/>
            <color indexed="81"/>
            <rFont val="Tahoma"/>
            <family val="2"/>
          </rPr>
          <t xml:space="preserve">
this study has limited info about the study</t>
        </r>
      </text>
    </comment>
    <comment ref="D374" authorId="0" shapeId="0" xr:uid="{00000000-0006-0000-0100-00000E030000}">
      <text>
        <r>
          <rPr>
            <b/>
            <sz val="9"/>
            <color indexed="81"/>
            <rFont val="Tahoma"/>
            <family val="2"/>
          </rPr>
          <t>chris wilbeck:</t>
        </r>
        <r>
          <rPr>
            <sz val="9"/>
            <color indexed="81"/>
            <rFont val="Tahoma"/>
            <family val="2"/>
          </rPr>
          <t xml:space="preserve">
this study has limited info about the study</t>
        </r>
      </text>
    </comment>
    <comment ref="D375" authorId="0" shapeId="0" xr:uid="{00000000-0006-0000-0100-00000F030000}">
      <text>
        <r>
          <rPr>
            <b/>
            <sz val="9"/>
            <color indexed="81"/>
            <rFont val="Tahoma"/>
            <family val="2"/>
          </rPr>
          <t>chris wilbeck:</t>
        </r>
        <r>
          <rPr>
            <sz val="9"/>
            <color indexed="81"/>
            <rFont val="Tahoma"/>
            <family val="2"/>
          </rPr>
          <t xml:space="preserve">
this study has limited info about the study</t>
        </r>
      </text>
    </comment>
    <comment ref="D376" authorId="0" shapeId="0" xr:uid="{00000000-0006-0000-0100-000010030000}">
      <text>
        <r>
          <rPr>
            <b/>
            <sz val="9"/>
            <color indexed="81"/>
            <rFont val="Tahoma"/>
            <family val="2"/>
          </rPr>
          <t>chris wilbeck:</t>
        </r>
        <r>
          <rPr>
            <sz val="9"/>
            <color indexed="81"/>
            <rFont val="Tahoma"/>
            <family val="2"/>
          </rPr>
          <t xml:space="preserve">
this study has limited info about the study</t>
        </r>
      </text>
    </comment>
    <comment ref="D377" authorId="0" shapeId="0" xr:uid="{00000000-0006-0000-0100-000011030000}">
      <text>
        <r>
          <rPr>
            <b/>
            <sz val="9"/>
            <color indexed="81"/>
            <rFont val="Tahoma"/>
            <family val="2"/>
          </rPr>
          <t>chris wilbeck:</t>
        </r>
        <r>
          <rPr>
            <sz val="9"/>
            <color indexed="81"/>
            <rFont val="Tahoma"/>
            <family val="2"/>
          </rPr>
          <t xml:space="preserve">
this study has limited info about the study</t>
        </r>
      </text>
    </comment>
    <comment ref="D379" authorId="0" shapeId="0" xr:uid="{00000000-0006-0000-0100-000012030000}">
      <text>
        <r>
          <rPr>
            <b/>
            <sz val="9"/>
            <color indexed="81"/>
            <rFont val="Tahoma"/>
            <family val="2"/>
          </rPr>
          <t>chris wilbeck:</t>
        </r>
        <r>
          <rPr>
            <sz val="9"/>
            <color indexed="81"/>
            <rFont val="Tahoma"/>
            <family val="2"/>
          </rPr>
          <t xml:space="preserve">
this study has limited info about the study</t>
        </r>
      </text>
    </comment>
    <comment ref="D380" authorId="0" shapeId="0" xr:uid="{00000000-0006-0000-0100-000013030000}">
      <text>
        <r>
          <rPr>
            <b/>
            <sz val="9"/>
            <color indexed="81"/>
            <rFont val="Tahoma"/>
            <family val="2"/>
          </rPr>
          <t>chris wilbeck:</t>
        </r>
        <r>
          <rPr>
            <sz val="9"/>
            <color indexed="81"/>
            <rFont val="Tahoma"/>
            <family val="2"/>
          </rPr>
          <t xml:space="preserve">
this study has limited info about the study</t>
        </r>
      </text>
    </comment>
    <comment ref="D381" authorId="0" shapeId="0" xr:uid="{00000000-0006-0000-0100-000014030000}">
      <text>
        <r>
          <rPr>
            <b/>
            <sz val="9"/>
            <color indexed="81"/>
            <rFont val="Tahoma"/>
            <family val="2"/>
          </rPr>
          <t>chris wilbeck:</t>
        </r>
        <r>
          <rPr>
            <sz val="9"/>
            <color indexed="81"/>
            <rFont val="Tahoma"/>
            <family val="2"/>
          </rPr>
          <t xml:space="preserve">
this study has limited info about the study</t>
        </r>
      </text>
    </comment>
    <comment ref="D382" authorId="0" shapeId="0" xr:uid="{00000000-0006-0000-0100-000015030000}">
      <text>
        <r>
          <rPr>
            <b/>
            <sz val="9"/>
            <color indexed="81"/>
            <rFont val="Tahoma"/>
            <family val="2"/>
          </rPr>
          <t>chris wilbeck:</t>
        </r>
        <r>
          <rPr>
            <sz val="9"/>
            <color indexed="81"/>
            <rFont val="Tahoma"/>
            <family val="2"/>
          </rPr>
          <t xml:space="preserve">
this study has limited info about the study</t>
        </r>
      </text>
    </comment>
    <comment ref="D384" authorId="0" shapeId="0" xr:uid="{00000000-0006-0000-0100-000016030000}">
      <text>
        <r>
          <rPr>
            <b/>
            <sz val="9"/>
            <color indexed="81"/>
            <rFont val="Tahoma"/>
            <family val="2"/>
          </rPr>
          <t>chris wilbeck:</t>
        </r>
        <r>
          <rPr>
            <sz val="9"/>
            <color indexed="81"/>
            <rFont val="Tahoma"/>
            <family val="2"/>
          </rPr>
          <t xml:space="preserve">
this study has limited info about the study</t>
        </r>
      </text>
    </comment>
    <comment ref="D385" authorId="0" shapeId="0" xr:uid="{00000000-0006-0000-0100-000017030000}">
      <text>
        <r>
          <rPr>
            <b/>
            <sz val="9"/>
            <color indexed="81"/>
            <rFont val="Tahoma"/>
            <family val="2"/>
          </rPr>
          <t>chris wilbeck:</t>
        </r>
        <r>
          <rPr>
            <sz val="9"/>
            <color indexed="81"/>
            <rFont val="Tahoma"/>
            <family val="2"/>
          </rPr>
          <t xml:space="preserve">
this study has limited info about the study</t>
        </r>
      </text>
    </comment>
    <comment ref="D386" authorId="0" shapeId="0" xr:uid="{00000000-0006-0000-0100-000018030000}">
      <text>
        <r>
          <rPr>
            <b/>
            <sz val="9"/>
            <color indexed="81"/>
            <rFont val="Tahoma"/>
            <family val="2"/>
          </rPr>
          <t>chris wilbeck:</t>
        </r>
        <r>
          <rPr>
            <sz val="9"/>
            <color indexed="81"/>
            <rFont val="Tahoma"/>
            <family val="2"/>
          </rPr>
          <t xml:space="preserve">
this study has limited info about the study</t>
        </r>
      </text>
    </comment>
    <comment ref="D387" authorId="0" shapeId="0" xr:uid="{00000000-0006-0000-0100-000019030000}">
      <text>
        <r>
          <rPr>
            <b/>
            <sz val="9"/>
            <color indexed="81"/>
            <rFont val="Tahoma"/>
            <family val="2"/>
          </rPr>
          <t>chris wilbeck:</t>
        </r>
        <r>
          <rPr>
            <sz val="9"/>
            <color indexed="81"/>
            <rFont val="Tahoma"/>
            <family val="2"/>
          </rPr>
          <t xml:space="preserve">
this study has limited info about the study</t>
        </r>
      </text>
    </comment>
    <comment ref="D389" authorId="0" shapeId="0" xr:uid="{00000000-0006-0000-0100-00001A030000}">
      <text>
        <r>
          <rPr>
            <b/>
            <sz val="9"/>
            <color indexed="81"/>
            <rFont val="Tahoma"/>
            <family val="2"/>
          </rPr>
          <t>chris wilbeck:</t>
        </r>
        <r>
          <rPr>
            <sz val="9"/>
            <color indexed="81"/>
            <rFont val="Tahoma"/>
            <family val="2"/>
          </rPr>
          <t xml:space="preserve">
this study has limited info about the study</t>
        </r>
      </text>
    </comment>
    <comment ref="D390" authorId="0" shapeId="0" xr:uid="{00000000-0006-0000-0100-00001B030000}">
      <text>
        <r>
          <rPr>
            <b/>
            <sz val="9"/>
            <color indexed="81"/>
            <rFont val="Tahoma"/>
            <family val="2"/>
          </rPr>
          <t>chris wilbeck:</t>
        </r>
        <r>
          <rPr>
            <sz val="9"/>
            <color indexed="81"/>
            <rFont val="Tahoma"/>
            <family val="2"/>
          </rPr>
          <t xml:space="preserve">
this study has limited info about the study</t>
        </r>
      </text>
    </comment>
    <comment ref="D391" authorId="0" shapeId="0" xr:uid="{00000000-0006-0000-0100-00001C030000}">
      <text>
        <r>
          <rPr>
            <b/>
            <sz val="9"/>
            <color indexed="81"/>
            <rFont val="Tahoma"/>
            <family val="2"/>
          </rPr>
          <t>chris wilbeck:</t>
        </r>
        <r>
          <rPr>
            <sz val="9"/>
            <color indexed="81"/>
            <rFont val="Tahoma"/>
            <family val="2"/>
          </rPr>
          <t xml:space="preserve">
this study has limited info about the study</t>
        </r>
      </text>
    </comment>
    <comment ref="D392" authorId="0" shapeId="0" xr:uid="{00000000-0006-0000-0100-00001D030000}">
      <text>
        <r>
          <rPr>
            <b/>
            <sz val="9"/>
            <color indexed="81"/>
            <rFont val="Tahoma"/>
            <family val="2"/>
          </rPr>
          <t>chris wilbeck:</t>
        </r>
        <r>
          <rPr>
            <sz val="9"/>
            <color indexed="81"/>
            <rFont val="Tahoma"/>
            <family val="2"/>
          </rPr>
          <t xml:space="preserve">
this study has limited info about the study</t>
        </r>
      </text>
    </comment>
    <comment ref="D394" authorId="0" shapeId="0" xr:uid="{00000000-0006-0000-0100-00001E030000}">
      <text>
        <r>
          <rPr>
            <b/>
            <sz val="9"/>
            <color indexed="81"/>
            <rFont val="Tahoma"/>
            <family val="2"/>
          </rPr>
          <t>chris wilbeck:</t>
        </r>
        <r>
          <rPr>
            <sz val="9"/>
            <color indexed="81"/>
            <rFont val="Tahoma"/>
            <family val="2"/>
          </rPr>
          <t xml:space="preserve">
this study has limited info about the study</t>
        </r>
      </text>
    </comment>
    <comment ref="D395" authorId="0" shapeId="0" xr:uid="{00000000-0006-0000-0100-00001F030000}">
      <text>
        <r>
          <rPr>
            <b/>
            <sz val="9"/>
            <color indexed="81"/>
            <rFont val="Tahoma"/>
            <family val="2"/>
          </rPr>
          <t>chris wilbeck:</t>
        </r>
        <r>
          <rPr>
            <sz val="9"/>
            <color indexed="81"/>
            <rFont val="Tahoma"/>
            <family val="2"/>
          </rPr>
          <t xml:space="preserve">
this study has limited info about the study</t>
        </r>
      </text>
    </comment>
    <comment ref="D396" authorId="0" shapeId="0" xr:uid="{00000000-0006-0000-0100-000020030000}">
      <text>
        <r>
          <rPr>
            <b/>
            <sz val="9"/>
            <color indexed="81"/>
            <rFont val="Tahoma"/>
            <family val="2"/>
          </rPr>
          <t>chris wilbeck:</t>
        </r>
        <r>
          <rPr>
            <sz val="9"/>
            <color indexed="81"/>
            <rFont val="Tahoma"/>
            <family val="2"/>
          </rPr>
          <t xml:space="preserve">
this study has limited info about the study</t>
        </r>
      </text>
    </comment>
    <comment ref="D397" authorId="0" shapeId="0" xr:uid="{00000000-0006-0000-0100-000021030000}">
      <text>
        <r>
          <rPr>
            <b/>
            <sz val="9"/>
            <color indexed="81"/>
            <rFont val="Tahoma"/>
            <family val="2"/>
          </rPr>
          <t>chris wilbeck:</t>
        </r>
        <r>
          <rPr>
            <sz val="9"/>
            <color indexed="81"/>
            <rFont val="Tahoma"/>
            <family val="2"/>
          </rPr>
          <t xml:space="preserve">
this study has limited info about the study</t>
        </r>
      </text>
    </comment>
    <comment ref="F399" authorId="0" shapeId="0" xr:uid="{00000000-0006-0000-0100-000022030000}">
      <text>
        <r>
          <rPr>
            <b/>
            <sz val="9"/>
            <color indexed="81"/>
            <rFont val="Tahoma"/>
            <family val="2"/>
          </rPr>
          <t>chris wilbeck:</t>
        </r>
        <r>
          <rPr>
            <sz val="9"/>
            <color indexed="81"/>
            <rFont val="Tahoma"/>
            <family val="2"/>
          </rPr>
          <t xml:space="preserve">
the "no herbicide" trt was NOT included as a trt in 1986
</t>
        </r>
      </text>
    </comment>
    <comment ref="F400" authorId="0" shapeId="0" xr:uid="{00000000-0006-0000-0100-000023030000}">
      <text>
        <r>
          <rPr>
            <b/>
            <sz val="9"/>
            <color indexed="81"/>
            <rFont val="Tahoma"/>
            <family val="2"/>
          </rPr>
          <t>chris wilbeck:</t>
        </r>
        <r>
          <rPr>
            <sz val="9"/>
            <color indexed="81"/>
            <rFont val="Tahoma"/>
            <family val="2"/>
          </rPr>
          <t xml:space="preserve">
the "no herbicide" trt was NOT included as a trt in 1986
</t>
        </r>
      </text>
    </comment>
    <comment ref="F401" authorId="0" shapeId="0" xr:uid="{00000000-0006-0000-0100-000024030000}">
      <text>
        <r>
          <rPr>
            <b/>
            <sz val="9"/>
            <color indexed="81"/>
            <rFont val="Tahoma"/>
            <family val="2"/>
          </rPr>
          <t>chris wilbeck:</t>
        </r>
        <r>
          <rPr>
            <sz val="9"/>
            <color indexed="81"/>
            <rFont val="Tahoma"/>
            <family val="2"/>
          </rPr>
          <t xml:space="preserve">
the "no herbicide" trt was NOT included as a trt in 1986
</t>
        </r>
      </text>
    </comment>
    <comment ref="F402" authorId="0" shapeId="0" xr:uid="{00000000-0006-0000-0100-000025030000}">
      <text>
        <r>
          <rPr>
            <b/>
            <sz val="9"/>
            <color indexed="81"/>
            <rFont val="Tahoma"/>
            <family val="2"/>
          </rPr>
          <t>chris wilbeck:</t>
        </r>
        <r>
          <rPr>
            <sz val="9"/>
            <color indexed="81"/>
            <rFont val="Tahoma"/>
            <family val="2"/>
          </rPr>
          <t xml:space="preserve">
the "no herbicide" trt was NOT included as a trt in 1986
</t>
        </r>
      </text>
    </comment>
    <comment ref="F403" authorId="0" shapeId="0" xr:uid="{00000000-0006-0000-0100-000026030000}">
      <text>
        <r>
          <rPr>
            <b/>
            <sz val="9"/>
            <color indexed="81"/>
            <rFont val="Tahoma"/>
            <family val="2"/>
          </rPr>
          <t>chris wilbeck:</t>
        </r>
        <r>
          <rPr>
            <sz val="9"/>
            <color indexed="81"/>
            <rFont val="Tahoma"/>
            <family val="2"/>
          </rPr>
          <t xml:space="preserve">
the "no herbicide" trt was NOT included as a trt in 1986
</t>
        </r>
      </text>
    </comment>
    <comment ref="CC403" authorId="0" shapeId="0" xr:uid="{00000000-0006-0000-0100-000027030000}">
      <text>
        <r>
          <rPr>
            <b/>
            <sz val="9"/>
            <color indexed="81"/>
            <rFont val="Tahoma"/>
            <family val="2"/>
          </rPr>
          <t>chris wilbeck:</t>
        </r>
        <r>
          <rPr>
            <sz val="9"/>
            <color indexed="81"/>
            <rFont val="Tahoma"/>
            <family val="2"/>
          </rPr>
          <t xml:space="preserve">
"late" trt data now shown in report as it was similar to "early" trt
</t>
        </r>
      </text>
    </comment>
    <comment ref="CG403" authorId="0" shapeId="0" xr:uid="{00000000-0006-0000-0100-000028030000}">
      <text>
        <r>
          <rPr>
            <b/>
            <sz val="9"/>
            <color indexed="81"/>
            <rFont val="Tahoma"/>
            <family val="2"/>
          </rPr>
          <t>chris wilbeck:</t>
        </r>
        <r>
          <rPr>
            <sz val="9"/>
            <color indexed="81"/>
            <rFont val="Tahoma"/>
            <family val="2"/>
          </rPr>
          <t xml:space="preserve">
"late" trt data now shown in report as it was similar to "early" trt
</t>
        </r>
      </text>
    </comment>
    <comment ref="CK403" authorId="0" shapeId="0" xr:uid="{00000000-0006-0000-0100-000029030000}">
      <text>
        <r>
          <rPr>
            <b/>
            <sz val="9"/>
            <color indexed="81"/>
            <rFont val="Tahoma"/>
            <family val="2"/>
          </rPr>
          <t>chris wilbeck:</t>
        </r>
        <r>
          <rPr>
            <sz val="9"/>
            <color indexed="81"/>
            <rFont val="Tahoma"/>
            <family val="2"/>
          </rPr>
          <t xml:space="preserve">
"late" trt data now shown in report as it was similar to "early" trt
</t>
        </r>
      </text>
    </comment>
    <comment ref="CN403" authorId="0" shapeId="0" xr:uid="{00000000-0006-0000-0100-00002A030000}">
      <text>
        <r>
          <rPr>
            <b/>
            <sz val="9"/>
            <color indexed="81"/>
            <rFont val="Tahoma"/>
            <family val="2"/>
          </rPr>
          <t>chris wilbeck:</t>
        </r>
        <r>
          <rPr>
            <sz val="9"/>
            <color indexed="81"/>
            <rFont val="Tahoma"/>
            <family val="2"/>
          </rPr>
          <t xml:space="preserve">
"late" trt data now shown in report as it was similar to "early" trt
</t>
        </r>
      </text>
    </comment>
    <comment ref="DP403" authorId="0" shapeId="0" xr:uid="{00000000-0006-0000-0100-00002B030000}">
      <text>
        <r>
          <rPr>
            <b/>
            <sz val="9"/>
            <color indexed="81"/>
            <rFont val="Tahoma"/>
            <family val="2"/>
          </rPr>
          <t>chris wilbeck:</t>
        </r>
        <r>
          <rPr>
            <sz val="9"/>
            <color indexed="81"/>
            <rFont val="Tahoma"/>
            <family val="2"/>
          </rPr>
          <t xml:space="preserve">
"late" trt data not shown in report but is reported in combined data; some differences exist btw early and late trts
</t>
        </r>
      </text>
    </comment>
    <comment ref="DT403" authorId="0" shapeId="0" xr:uid="{00000000-0006-0000-0100-00002C030000}">
      <text>
        <r>
          <rPr>
            <b/>
            <sz val="9"/>
            <color indexed="81"/>
            <rFont val="Tahoma"/>
            <family val="2"/>
          </rPr>
          <t>chris wilbeck:</t>
        </r>
        <r>
          <rPr>
            <sz val="9"/>
            <color indexed="81"/>
            <rFont val="Tahoma"/>
            <family val="2"/>
          </rPr>
          <t xml:space="preserve">
"late" trt data not in the report</t>
        </r>
      </text>
    </comment>
    <comment ref="F404" authorId="0" shapeId="0" xr:uid="{00000000-0006-0000-0100-00002D030000}">
      <text>
        <r>
          <rPr>
            <b/>
            <sz val="9"/>
            <color indexed="81"/>
            <rFont val="Tahoma"/>
            <family val="2"/>
          </rPr>
          <t>chris wilbeck:</t>
        </r>
        <r>
          <rPr>
            <sz val="9"/>
            <color indexed="81"/>
            <rFont val="Tahoma"/>
            <family val="2"/>
          </rPr>
          <t xml:space="preserve">
the "no herbicide" trt was NOT included as a trt in 1986
</t>
        </r>
      </text>
    </comment>
    <comment ref="CC404" authorId="0" shapeId="0" xr:uid="{00000000-0006-0000-0100-00002E030000}">
      <text>
        <r>
          <rPr>
            <b/>
            <sz val="9"/>
            <color indexed="81"/>
            <rFont val="Tahoma"/>
            <family val="2"/>
          </rPr>
          <t>chris wilbeck:</t>
        </r>
        <r>
          <rPr>
            <sz val="9"/>
            <color indexed="81"/>
            <rFont val="Tahoma"/>
            <family val="2"/>
          </rPr>
          <t xml:space="preserve">
"late" trt data now shown in report as it was similar to "early" trt
</t>
        </r>
      </text>
    </comment>
    <comment ref="CG404" authorId="0" shapeId="0" xr:uid="{00000000-0006-0000-0100-00002F030000}">
      <text>
        <r>
          <rPr>
            <b/>
            <sz val="9"/>
            <color indexed="81"/>
            <rFont val="Tahoma"/>
            <family val="2"/>
          </rPr>
          <t>chris wilbeck:</t>
        </r>
        <r>
          <rPr>
            <sz val="9"/>
            <color indexed="81"/>
            <rFont val="Tahoma"/>
            <family val="2"/>
          </rPr>
          <t xml:space="preserve">
"late" trt data now shown in report as it was similar to "early" trt
</t>
        </r>
      </text>
    </comment>
    <comment ref="CK404" authorId="0" shapeId="0" xr:uid="{00000000-0006-0000-0100-000030030000}">
      <text>
        <r>
          <rPr>
            <b/>
            <sz val="9"/>
            <color indexed="81"/>
            <rFont val="Tahoma"/>
            <family val="2"/>
          </rPr>
          <t>chris wilbeck:</t>
        </r>
        <r>
          <rPr>
            <sz val="9"/>
            <color indexed="81"/>
            <rFont val="Tahoma"/>
            <family val="2"/>
          </rPr>
          <t xml:space="preserve">
"late" trt data now shown in report as it was similar to "early" trt
</t>
        </r>
      </text>
    </comment>
    <comment ref="CN404" authorId="0" shapeId="0" xr:uid="{00000000-0006-0000-0100-000031030000}">
      <text>
        <r>
          <rPr>
            <b/>
            <sz val="9"/>
            <color indexed="81"/>
            <rFont val="Tahoma"/>
            <family val="2"/>
          </rPr>
          <t>chris wilbeck:</t>
        </r>
        <r>
          <rPr>
            <sz val="9"/>
            <color indexed="81"/>
            <rFont val="Tahoma"/>
            <family val="2"/>
          </rPr>
          <t xml:space="preserve">
"late" trt data now shown in report as it was similar to "early" trt
</t>
        </r>
      </text>
    </comment>
    <comment ref="DP404" authorId="0" shapeId="0" xr:uid="{00000000-0006-0000-0100-000032030000}">
      <text>
        <r>
          <rPr>
            <b/>
            <sz val="9"/>
            <color indexed="81"/>
            <rFont val="Tahoma"/>
            <family val="2"/>
          </rPr>
          <t>chris wilbeck:</t>
        </r>
        <r>
          <rPr>
            <sz val="9"/>
            <color indexed="81"/>
            <rFont val="Tahoma"/>
            <family val="2"/>
          </rPr>
          <t xml:space="preserve">
"late" trt data not shown in report but is reported in combined data; some differences exist btw early and late trts
</t>
        </r>
      </text>
    </comment>
    <comment ref="DT404" authorId="0" shapeId="0" xr:uid="{00000000-0006-0000-0100-000033030000}">
      <text>
        <r>
          <rPr>
            <b/>
            <sz val="9"/>
            <color indexed="81"/>
            <rFont val="Tahoma"/>
            <family val="2"/>
          </rPr>
          <t>chris wilbeck:</t>
        </r>
        <r>
          <rPr>
            <sz val="9"/>
            <color indexed="81"/>
            <rFont val="Tahoma"/>
            <family val="2"/>
          </rPr>
          <t xml:space="preserve">
"late" trt data not in the report</t>
        </r>
      </text>
    </comment>
    <comment ref="F405" authorId="0" shapeId="0" xr:uid="{00000000-0006-0000-0100-000034030000}">
      <text>
        <r>
          <rPr>
            <b/>
            <sz val="9"/>
            <color indexed="81"/>
            <rFont val="Tahoma"/>
            <family val="2"/>
          </rPr>
          <t>chris wilbeck:</t>
        </r>
        <r>
          <rPr>
            <sz val="9"/>
            <color indexed="81"/>
            <rFont val="Tahoma"/>
            <family val="2"/>
          </rPr>
          <t xml:space="preserve">
the "no herbicide" trt was NOT included as a trt in 1986
</t>
        </r>
      </text>
    </comment>
    <comment ref="F406" authorId="0" shapeId="0" xr:uid="{00000000-0006-0000-0100-000035030000}">
      <text>
        <r>
          <rPr>
            <b/>
            <sz val="9"/>
            <color indexed="81"/>
            <rFont val="Tahoma"/>
            <family val="2"/>
          </rPr>
          <t>chris wilbeck:</t>
        </r>
        <r>
          <rPr>
            <sz val="9"/>
            <color indexed="81"/>
            <rFont val="Tahoma"/>
            <family val="2"/>
          </rPr>
          <t xml:space="preserve">
the "no herbicide" trt was NOT included as a trt in 1986
</t>
        </r>
      </text>
    </comment>
    <comment ref="F407" authorId="0" shapeId="0" xr:uid="{00000000-0006-0000-0100-000036030000}">
      <text>
        <r>
          <rPr>
            <b/>
            <sz val="9"/>
            <color indexed="81"/>
            <rFont val="Tahoma"/>
            <family val="2"/>
          </rPr>
          <t>chris wilbeck:</t>
        </r>
        <r>
          <rPr>
            <sz val="9"/>
            <color indexed="81"/>
            <rFont val="Tahoma"/>
            <family val="2"/>
          </rPr>
          <t xml:space="preserve">
the "no herbicide" trt was NOT included as a trt in 1986
</t>
        </r>
      </text>
    </comment>
    <comment ref="CC407" authorId="0" shapeId="0" xr:uid="{00000000-0006-0000-0100-000037030000}">
      <text>
        <r>
          <rPr>
            <b/>
            <sz val="9"/>
            <color indexed="81"/>
            <rFont val="Tahoma"/>
            <family val="2"/>
          </rPr>
          <t>chris wilbeck:</t>
        </r>
        <r>
          <rPr>
            <sz val="9"/>
            <color indexed="81"/>
            <rFont val="Tahoma"/>
            <family val="2"/>
          </rPr>
          <t xml:space="preserve">
"late" trt data now shown in report as it was similar to "early" trt
</t>
        </r>
      </text>
    </comment>
    <comment ref="CG407" authorId="0" shapeId="0" xr:uid="{00000000-0006-0000-0100-000038030000}">
      <text>
        <r>
          <rPr>
            <b/>
            <sz val="9"/>
            <color indexed="81"/>
            <rFont val="Tahoma"/>
            <family val="2"/>
          </rPr>
          <t>chris wilbeck:</t>
        </r>
        <r>
          <rPr>
            <sz val="9"/>
            <color indexed="81"/>
            <rFont val="Tahoma"/>
            <family val="2"/>
          </rPr>
          <t xml:space="preserve">
"late" trt data now shown in report as it was similar to "early" trt
</t>
        </r>
      </text>
    </comment>
    <comment ref="CK407" authorId="0" shapeId="0" xr:uid="{00000000-0006-0000-0100-000039030000}">
      <text>
        <r>
          <rPr>
            <b/>
            <sz val="9"/>
            <color indexed="81"/>
            <rFont val="Tahoma"/>
            <family val="2"/>
          </rPr>
          <t>chris wilbeck:</t>
        </r>
        <r>
          <rPr>
            <sz val="9"/>
            <color indexed="81"/>
            <rFont val="Tahoma"/>
            <family val="2"/>
          </rPr>
          <t xml:space="preserve">
"late" trt data now shown in report as it was similar to "early" trt
</t>
        </r>
      </text>
    </comment>
    <comment ref="CN407" authorId="0" shapeId="0" xr:uid="{00000000-0006-0000-0100-00003A030000}">
      <text>
        <r>
          <rPr>
            <b/>
            <sz val="9"/>
            <color indexed="81"/>
            <rFont val="Tahoma"/>
            <family val="2"/>
          </rPr>
          <t>chris wilbeck:</t>
        </r>
        <r>
          <rPr>
            <sz val="9"/>
            <color indexed="81"/>
            <rFont val="Tahoma"/>
            <family val="2"/>
          </rPr>
          <t xml:space="preserve">
"late" trt data now shown in report as it was similar to "early" trt
</t>
        </r>
      </text>
    </comment>
    <comment ref="DP407" authorId="0" shapeId="0" xr:uid="{00000000-0006-0000-0100-00003B030000}">
      <text>
        <r>
          <rPr>
            <b/>
            <sz val="9"/>
            <color indexed="81"/>
            <rFont val="Tahoma"/>
            <family val="2"/>
          </rPr>
          <t>chris wilbeck:</t>
        </r>
        <r>
          <rPr>
            <sz val="9"/>
            <color indexed="81"/>
            <rFont val="Tahoma"/>
            <family val="2"/>
          </rPr>
          <t xml:space="preserve">
"late" trt data not shown in report but is reported in combined data; some differences exist btw early and late trts
</t>
        </r>
      </text>
    </comment>
    <comment ref="DT407" authorId="0" shapeId="0" xr:uid="{00000000-0006-0000-0100-00003C030000}">
      <text>
        <r>
          <rPr>
            <b/>
            <sz val="9"/>
            <color indexed="81"/>
            <rFont val="Tahoma"/>
            <family val="2"/>
          </rPr>
          <t>chris wilbeck:</t>
        </r>
        <r>
          <rPr>
            <sz val="9"/>
            <color indexed="81"/>
            <rFont val="Tahoma"/>
            <family val="2"/>
          </rPr>
          <t xml:space="preserve">
"late" trt data not in the report</t>
        </r>
      </text>
    </comment>
    <comment ref="F408" authorId="0" shapeId="0" xr:uid="{00000000-0006-0000-0100-00003D030000}">
      <text>
        <r>
          <rPr>
            <b/>
            <sz val="9"/>
            <color indexed="81"/>
            <rFont val="Tahoma"/>
            <family val="2"/>
          </rPr>
          <t>chris wilbeck:</t>
        </r>
        <r>
          <rPr>
            <sz val="9"/>
            <color indexed="81"/>
            <rFont val="Tahoma"/>
            <family val="2"/>
          </rPr>
          <t xml:space="preserve">
the "no herbicide" trt was NOT included as a trt in 1986
</t>
        </r>
      </text>
    </comment>
    <comment ref="CC408" authorId="0" shapeId="0" xr:uid="{00000000-0006-0000-0100-00003E030000}">
      <text>
        <r>
          <rPr>
            <b/>
            <sz val="9"/>
            <color indexed="81"/>
            <rFont val="Tahoma"/>
            <family val="2"/>
          </rPr>
          <t>chris wilbeck:</t>
        </r>
        <r>
          <rPr>
            <sz val="9"/>
            <color indexed="81"/>
            <rFont val="Tahoma"/>
            <family val="2"/>
          </rPr>
          <t xml:space="preserve">
"late" trt data now shown in report as it was similar to "early" trt
</t>
        </r>
      </text>
    </comment>
    <comment ref="CG408" authorId="0" shapeId="0" xr:uid="{00000000-0006-0000-0100-00003F030000}">
      <text>
        <r>
          <rPr>
            <b/>
            <sz val="9"/>
            <color indexed="81"/>
            <rFont val="Tahoma"/>
            <family val="2"/>
          </rPr>
          <t>chris wilbeck:</t>
        </r>
        <r>
          <rPr>
            <sz val="9"/>
            <color indexed="81"/>
            <rFont val="Tahoma"/>
            <family val="2"/>
          </rPr>
          <t xml:space="preserve">
"late" trt data now shown in report as it was similar to "early" trt
</t>
        </r>
      </text>
    </comment>
    <comment ref="CK408" authorId="0" shapeId="0" xr:uid="{00000000-0006-0000-0100-000040030000}">
      <text>
        <r>
          <rPr>
            <b/>
            <sz val="9"/>
            <color indexed="81"/>
            <rFont val="Tahoma"/>
            <family val="2"/>
          </rPr>
          <t>chris wilbeck:</t>
        </r>
        <r>
          <rPr>
            <sz val="9"/>
            <color indexed="81"/>
            <rFont val="Tahoma"/>
            <family val="2"/>
          </rPr>
          <t xml:space="preserve">
"late" trt data now shown in report as it was similar to "early" trt
</t>
        </r>
      </text>
    </comment>
    <comment ref="CN408" authorId="0" shapeId="0" xr:uid="{00000000-0006-0000-0100-000041030000}">
      <text>
        <r>
          <rPr>
            <b/>
            <sz val="9"/>
            <color indexed="81"/>
            <rFont val="Tahoma"/>
            <family val="2"/>
          </rPr>
          <t>chris wilbeck:</t>
        </r>
        <r>
          <rPr>
            <sz val="9"/>
            <color indexed="81"/>
            <rFont val="Tahoma"/>
            <family val="2"/>
          </rPr>
          <t xml:space="preserve">
"late" trt data now shown in report as it was similar to "early" trt
</t>
        </r>
      </text>
    </comment>
    <comment ref="DP408" authorId="0" shapeId="0" xr:uid="{00000000-0006-0000-0100-000042030000}">
      <text>
        <r>
          <rPr>
            <b/>
            <sz val="9"/>
            <color indexed="81"/>
            <rFont val="Tahoma"/>
            <family val="2"/>
          </rPr>
          <t>chris wilbeck:</t>
        </r>
        <r>
          <rPr>
            <sz val="9"/>
            <color indexed="81"/>
            <rFont val="Tahoma"/>
            <family val="2"/>
          </rPr>
          <t xml:space="preserve">
"late" trt data not shown in report but is reported in combined data; some differences exist btw early and late trts
</t>
        </r>
      </text>
    </comment>
    <comment ref="DT408" authorId="0" shapeId="0" xr:uid="{00000000-0006-0000-0100-000043030000}">
      <text>
        <r>
          <rPr>
            <b/>
            <sz val="9"/>
            <color indexed="81"/>
            <rFont val="Tahoma"/>
            <family val="2"/>
          </rPr>
          <t>chris wilbeck:</t>
        </r>
        <r>
          <rPr>
            <sz val="9"/>
            <color indexed="81"/>
            <rFont val="Tahoma"/>
            <family val="2"/>
          </rPr>
          <t xml:space="preserve">
"late" trt data not in the report</t>
        </r>
      </text>
    </comment>
    <comment ref="CC416" authorId="0" shapeId="0" xr:uid="{00000000-0006-0000-0100-000044030000}">
      <text>
        <r>
          <rPr>
            <b/>
            <sz val="9"/>
            <color indexed="81"/>
            <rFont val="Tahoma"/>
            <family val="2"/>
          </rPr>
          <t>chris wilbeck:</t>
        </r>
        <r>
          <rPr>
            <sz val="9"/>
            <color indexed="81"/>
            <rFont val="Tahoma"/>
            <family val="2"/>
          </rPr>
          <t xml:space="preserve">
"late" trt data now shown in report as it was similar to "early" trt
</t>
        </r>
      </text>
    </comment>
    <comment ref="CG416" authorId="0" shapeId="0" xr:uid="{00000000-0006-0000-0100-000045030000}">
      <text>
        <r>
          <rPr>
            <b/>
            <sz val="9"/>
            <color indexed="81"/>
            <rFont val="Tahoma"/>
            <family val="2"/>
          </rPr>
          <t>chris wilbeck:</t>
        </r>
        <r>
          <rPr>
            <sz val="9"/>
            <color indexed="81"/>
            <rFont val="Tahoma"/>
            <family val="2"/>
          </rPr>
          <t xml:space="preserve">
"late" trt data now shown in report as it was similar to "early" trt
</t>
        </r>
      </text>
    </comment>
    <comment ref="CK416" authorId="0" shapeId="0" xr:uid="{00000000-0006-0000-0100-000046030000}">
      <text>
        <r>
          <rPr>
            <b/>
            <sz val="9"/>
            <color indexed="81"/>
            <rFont val="Tahoma"/>
            <family val="2"/>
          </rPr>
          <t>chris wilbeck:</t>
        </r>
        <r>
          <rPr>
            <sz val="9"/>
            <color indexed="81"/>
            <rFont val="Tahoma"/>
            <family val="2"/>
          </rPr>
          <t xml:space="preserve">
"late" trt data now shown in report as it was similar to "early" trt
</t>
        </r>
      </text>
    </comment>
    <comment ref="CN416" authorId="0" shapeId="0" xr:uid="{00000000-0006-0000-0100-000047030000}">
      <text>
        <r>
          <rPr>
            <b/>
            <sz val="9"/>
            <color indexed="81"/>
            <rFont val="Tahoma"/>
            <family val="2"/>
          </rPr>
          <t>chris wilbeck:</t>
        </r>
        <r>
          <rPr>
            <sz val="9"/>
            <color indexed="81"/>
            <rFont val="Tahoma"/>
            <family val="2"/>
          </rPr>
          <t xml:space="preserve">
"late" trt data now shown in report as it was similar to "early" trt
</t>
        </r>
      </text>
    </comment>
    <comment ref="DP416" authorId="0" shapeId="0" xr:uid="{00000000-0006-0000-0100-000048030000}">
      <text>
        <r>
          <rPr>
            <b/>
            <sz val="9"/>
            <color indexed="81"/>
            <rFont val="Tahoma"/>
            <family val="2"/>
          </rPr>
          <t>chris wilbeck:</t>
        </r>
        <r>
          <rPr>
            <sz val="9"/>
            <color indexed="81"/>
            <rFont val="Tahoma"/>
            <family val="2"/>
          </rPr>
          <t xml:space="preserve">
"late" trt data not shown in report but is reported in combined data; some differences exist btw early and late trts
</t>
        </r>
      </text>
    </comment>
    <comment ref="DT416" authorId="0" shapeId="0" xr:uid="{00000000-0006-0000-0100-000049030000}">
      <text>
        <r>
          <rPr>
            <b/>
            <sz val="9"/>
            <color indexed="81"/>
            <rFont val="Tahoma"/>
            <family val="2"/>
          </rPr>
          <t>chris wilbeck:</t>
        </r>
        <r>
          <rPr>
            <sz val="9"/>
            <color indexed="81"/>
            <rFont val="Tahoma"/>
            <family val="2"/>
          </rPr>
          <t xml:space="preserve">
"late" trt data not in the report</t>
        </r>
      </text>
    </comment>
    <comment ref="CC417" authorId="0" shapeId="0" xr:uid="{00000000-0006-0000-0100-00004A030000}">
      <text>
        <r>
          <rPr>
            <b/>
            <sz val="9"/>
            <color indexed="81"/>
            <rFont val="Tahoma"/>
            <family val="2"/>
          </rPr>
          <t>chris wilbeck:</t>
        </r>
        <r>
          <rPr>
            <sz val="9"/>
            <color indexed="81"/>
            <rFont val="Tahoma"/>
            <family val="2"/>
          </rPr>
          <t xml:space="preserve">
"late" trt data now shown in report as it was similar to "early" trt
</t>
        </r>
      </text>
    </comment>
    <comment ref="CG417" authorId="0" shapeId="0" xr:uid="{00000000-0006-0000-0100-00004B030000}">
      <text>
        <r>
          <rPr>
            <b/>
            <sz val="9"/>
            <color indexed="81"/>
            <rFont val="Tahoma"/>
            <family val="2"/>
          </rPr>
          <t>chris wilbeck:</t>
        </r>
        <r>
          <rPr>
            <sz val="9"/>
            <color indexed="81"/>
            <rFont val="Tahoma"/>
            <family val="2"/>
          </rPr>
          <t xml:space="preserve">
"late" trt data now shown in report as it was similar to "early" trt
</t>
        </r>
      </text>
    </comment>
    <comment ref="CK417" authorId="0" shapeId="0" xr:uid="{00000000-0006-0000-0100-00004C030000}">
      <text>
        <r>
          <rPr>
            <b/>
            <sz val="9"/>
            <color indexed="81"/>
            <rFont val="Tahoma"/>
            <family val="2"/>
          </rPr>
          <t>chris wilbeck:</t>
        </r>
        <r>
          <rPr>
            <sz val="9"/>
            <color indexed="81"/>
            <rFont val="Tahoma"/>
            <family val="2"/>
          </rPr>
          <t xml:space="preserve">
"late" trt data now shown in report as it was similar to "early" trt
</t>
        </r>
      </text>
    </comment>
    <comment ref="CN417" authorId="0" shapeId="0" xr:uid="{00000000-0006-0000-0100-00004D030000}">
      <text>
        <r>
          <rPr>
            <b/>
            <sz val="9"/>
            <color indexed="81"/>
            <rFont val="Tahoma"/>
            <family val="2"/>
          </rPr>
          <t>chris wilbeck:</t>
        </r>
        <r>
          <rPr>
            <sz val="9"/>
            <color indexed="81"/>
            <rFont val="Tahoma"/>
            <family val="2"/>
          </rPr>
          <t xml:space="preserve">
"late" trt data now shown in report as it was similar to "early" trt
</t>
        </r>
      </text>
    </comment>
    <comment ref="DP417" authorId="0" shapeId="0" xr:uid="{00000000-0006-0000-0100-00004E030000}">
      <text>
        <r>
          <rPr>
            <b/>
            <sz val="9"/>
            <color indexed="81"/>
            <rFont val="Tahoma"/>
            <family val="2"/>
          </rPr>
          <t>chris wilbeck:</t>
        </r>
        <r>
          <rPr>
            <sz val="9"/>
            <color indexed="81"/>
            <rFont val="Tahoma"/>
            <family val="2"/>
          </rPr>
          <t xml:space="preserve">
"late" trt data not shown in report but is reported in combined data; some differences exist btw early and late trts
</t>
        </r>
      </text>
    </comment>
    <comment ref="DT417" authorId="0" shapeId="0" xr:uid="{00000000-0006-0000-0100-00004F030000}">
      <text>
        <r>
          <rPr>
            <b/>
            <sz val="9"/>
            <color indexed="81"/>
            <rFont val="Tahoma"/>
            <family val="2"/>
          </rPr>
          <t>chris wilbeck:</t>
        </r>
        <r>
          <rPr>
            <sz val="9"/>
            <color indexed="81"/>
            <rFont val="Tahoma"/>
            <family val="2"/>
          </rPr>
          <t xml:space="preserve">
"late" trt data not in the report</t>
        </r>
      </text>
    </comment>
    <comment ref="CC418" authorId="0" shapeId="0" xr:uid="{00000000-0006-0000-0100-000050030000}">
      <text>
        <r>
          <rPr>
            <b/>
            <sz val="9"/>
            <color indexed="81"/>
            <rFont val="Tahoma"/>
            <family val="2"/>
          </rPr>
          <t>chris wilbeck:</t>
        </r>
        <r>
          <rPr>
            <sz val="9"/>
            <color indexed="81"/>
            <rFont val="Tahoma"/>
            <family val="2"/>
          </rPr>
          <t xml:space="preserve">
"late" trt data now shown in report as it was similar to "early" trt
</t>
        </r>
      </text>
    </comment>
    <comment ref="CG418" authorId="0" shapeId="0" xr:uid="{00000000-0006-0000-0100-000051030000}">
      <text>
        <r>
          <rPr>
            <b/>
            <sz val="9"/>
            <color indexed="81"/>
            <rFont val="Tahoma"/>
            <family val="2"/>
          </rPr>
          <t>chris wilbeck:</t>
        </r>
        <r>
          <rPr>
            <sz val="9"/>
            <color indexed="81"/>
            <rFont val="Tahoma"/>
            <family val="2"/>
          </rPr>
          <t xml:space="preserve">
"late" trt data now shown in report as it was similar to "early" trt
</t>
        </r>
      </text>
    </comment>
    <comment ref="CK418" authorId="0" shapeId="0" xr:uid="{00000000-0006-0000-0100-000052030000}">
      <text>
        <r>
          <rPr>
            <b/>
            <sz val="9"/>
            <color indexed="81"/>
            <rFont val="Tahoma"/>
            <family val="2"/>
          </rPr>
          <t>chris wilbeck:</t>
        </r>
        <r>
          <rPr>
            <sz val="9"/>
            <color indexed="81"/>
            <rFont val="Tahoma"/>
            <family val="2"/>
          </rPr>
          <t xml:space="preserve">
"late" trt data now shown in report as it was similar to "early" trt
</t>
        </r>
      </text>
    </comment>
    <comment ref="CN418" authorId="0" shapeId="0" xr:uid="{00000000-0006-0000-0100-000053030000}">
      <text>
        <r>
          <rPr>
            <b/>
            <sz val="9"/>
            <color indexed="81"/>
            <rFont val="Tahoma"/>
            <family val="2"/>
          </rPr>
          <t>chris wilbeck:</t>
        </r>
        <r>
          <rPr>
            <sz val="9"/>
            <color indexed="81"/>
            <rFont val="Tahoma"/>
            <family val="2"/>
          </rPr>
          <t xml:space="preserve">
"late" trt data now shown in report as it was similar to "early" trt
</t>
        </r>
      </text>
    </comment>
    <comment ref="DP418" authorId="0" shapeId="0" xr:uid="{00000000-0006-0000-0100-000054030000}">
      <text>
        <r>
          <rPr>
            <b/>
            <sz val="9"/>
            <color indexed="81"/>
            <rFont val="Tahoma"/>
            <family val="2"/>
          </rPr>
          <t>chris wilbeck:</t>
        </r>
        <r>
          <rPr>
            <sz val="9"/>
            <color indexed="81"/>
            <rFont val="Tahoma"/>
            <family val="2"/>
          </rPr>
          <t xml:space="preserve">
"late" trt data not shown in report but is reported in combined data; some differences exist btw early and late trts
</t>
        </r>
      </text>
    </comment>
    <comment ref="DT418" authorId="0" shapeId="0" xr:uid="{00000000-0006-0000-0100-000055030000}">
      <text>
        <r>
          <rPr>
            <b/>
            <sz val="9"/>
            <color indexed="81"/>
            <rFont val="Tahoma"/>
            <family val="2"/>
          </rPr>
          <t>chris wilbeck:</t>
        </r>
        <r>
          <rPr>
            <sz val="9"/>
            <color indexed="81"/>
            <rFont val="Tahoma"/>
            <family val="2"/>
          </rPr>
          <t xml:space="preserve">
"late" trt data not in the report</t>
        </r>
      </text>
    </comment>
    <comment ref="CC422" authorId="0" shapeId="0" xr:uid="{00000000-0006-0000-0100-000056030000}">
      <text>
        <r>
          <rPr>
            <b/>
            <sz val="9"/>
            <color indexed="81"/>
            <rFont val="Tahoma"/>
            <family val="2"/>
          </rPr>
          <t>chris wilbeck:</t>
        </r>
        <r>
          <rPr>
            <sz val="9"/>
            <color indexed="81"/>
            <rFont val="Tahoma"/>
            <family val="2"/>
          </rPr>
          <t xml:space="preserve">
"late" trt data now shown in report as it was similar to "early" trt
</t>
        </r>
      </text>
    </comment>
    <comment ref="CG422" authorId="0" shapeId="0" xr:uid="{00000000-0006-0000-0100-000057030000}">
      <text>
        <r>
          <rPr>
            <b/>
            <sz val="9"/>
            <color indexed="81"/>
            <rFont val="Tahoma"/>
            <family val="2"/>
          </rPr>
          <t>chris wilbeck:</t>
        </r>
        <r>
          <rPr>
            <sz val="9"/>
            <color indexed="81"/>
            <rFont val="Tahoma"/>
            <family val="2"/>
          </rPr>
          <t xml:space="preserve">
"late" trt data now shown in report as it was similar to "early" trt
</t>
        </r>
      </text>
    </comment>
    <comment ref="CK422" authorId="0" shapeId="0" xr:uid="{00000000-0006-0000-0100-000058030000}">
      <text>
        <r>
          <rPr>
            <b/>
            <sz val="9"/>
            <color indexed="81"/>
            <rFont val="Tahoma"/>
            <family val="2"/>
          </rPr>
          <t>chris wilbeck:</t>
        </r>
        <r>
          <rPr>
            <sz val="9"/>
            <color indexed="81"/>
            <rFont val="Tahoma"/>
            <family val="2"/>
          </rPr>
          <t xml:space="preserve">
"late" trt data now shown in report as it was similar to "early" trt
</t>
        </r>
      </text>
    </comment>
    <comment ref="CN422" authorId="0" shapeId="0" xr:uid="{00000000-0006-0000-0100-000059030000}">
      <text>
        <r>
          <rPr>
            <b/>
            <sz val="9"/>
            <color indexed="81"/>
            <rFont val="Tahoma"/>
            <family val="2"/>
          </rPr>
          <t>chris wilbeck:</t>
        </r>
        <r>
          <rPr>
            <sz val="9"/>
            <color indexed="81"/>
            <rFont val="Tahoma"/>
            <family val="2"/>
          </rPr>
          <t xml:space="preserve">
"late" trt data now shown in report as it was similar to "early" trt
</t>
        </r>
      </text>
    </comment>
    <comment ref="DP422" authorId="0" shapeId="0" xr:uid="{00000000-0006-0000-0100-00005A030000}">
      <text>
        <r>
          <rPr>
            <b/>
            <sz val="9"/>
            <color indexed="81"/>
            <rFont val="Tahoma"/>
            <family val="2"/>
          </rPr>
          <t>chris wilbeck:</t>
        </r>
        <r>
          <rPr>
            <sz val="9"/>
            <color indexed="81"/>
            <rFont val="Tahoma"/>
            <family val="2"/>
          </rPr>
          <t xml:space="preserve">
"late" trt data not shown in report but is reported in combined data; some differences exist btw early and late trts
</t>
        </r>
      </text>
    </comment>
    <comment ref="DT422" authorId="0" shapeId="0" xr:uid="{00000000-0006-0000-0100-00005B030000}">
      <text>
        <r>
          <rPr>
            <b/>
            <sz val="9"/>
            <color indexed="81"/>
            <rFont val="Tahoma"/>
            <family val="2"/>
          </rPr>
          <t>chris wilbeck:</t>
        </r>
        <r>
          <rPr>
            <sz val="9"/>
            <color indexed="81"/>
            <rFont val="Tahoma"/>
            <family val="2"/>
          </rPr>
          <t xml:space="preserve">
"late" trt data not in the report</t>
        </r>
      </text>
    </comment>
    <comment ref="CC423" authorId="0" shapeId="0" xr:uid="{00000000-0006-0000-0100-00005C030000}">
      <text>
        <r>
          <rPr>
            <b/>
            <sz val="9"/>
            <color indexed="81"/>
            <rFont val="Tahoma"/>
            <family val="2"/>
          </rPr>
          <t>chris wilbeck:</t>
        </r>
        <r>
          <rPr>
            <sz val="9"/>
            <color indexed="81"/>
            <rFont val="Tahoma"/>
            <family val="2"/>
          </rPr>
          <t xml:space="preserve">
"late" trt data now shown in report as it was similar to "early" trt
</t>
        </r>
      </text>
    </comment>
    <comment ref="CG423" authorId="0" shapeId="0" xr:uid="{00000000-0006-0000-0100-00005D030000}">
      <text>
        <r>
          <rPr>
            <b/>
            <sz val="9"/>
            <color indexed="81"/>
            <rFont val="Tahoma"/>
            <family val="2"/>
          </rPr>
          <t>chris wilbeck:</t>
        </r>
        <r>
          <rPr>
            <sz val="9"/>
            <color indexed="81"/>
            <rFont val="Tahoma"/>
            <family val="2"/>
          </rPr>
          <t xml:space="preserve">
"late" trt data now shown in report as it was similar to "early" trt
</t>
        </r>
      </text>
    </comment>
    <comment ref="CK423" authorId="0" shapeId="0" xr:uid="{00000000-0006-0000-0100-00005E030000}">
      <text>
        <r>
          <rPr>
            <b/>
            <sz val="9"/>
            <color indexed="81"/>
            <rFont val="Tahoma"/>
            <family val="2"/>
          </rPr>
          <t>chris wilbeck:</t>
        </r>
        <r>
          <rPr>
            <sz val="9"/>
            <color indexed="81"/>
            <rFont val="Tahoma"/>
            <family val="2"/>
          </rPr>
          <t xml:space="preserve">
"late" trt data now shown in report as it was similar to "early" trt
</t>
        </r>
      </text>
    </comment>
    <comment ref="CN423" authorId="0" shapeId="0" xr:uid="{00000000-0006-0000-0100-00005F030000}">
      <text>
        <r>
          <rPr>
            <b/>
            <sz val="9"/>
            <color indexed="81"/>
            <rFont val="Tahoma"/>
            <family val="2"/>
          </rPr>
          <t>chris wilbeck:</t>
        </r>
        <r>
          <rPr>
            <sz val="9"/>
            <color indexed="81"/>
            <rFont val="Tahoma"/>
            <family val="2"/>
          </rPr>
          <t xml:space="preserve">
"late" trt data now shown in report as it was similar to "early" trt
</t>
        </r>
      </text>
    </comment>
    <comment ref="DP423" authorId="0" shapeId="0" xr:uid="{00000000-0006-0000-0100-000060030000}">
      <text>
        <r>
          <rPr>
            <b/>
            <sz val="9"/>
            <color indexed="81"/>
            <rFont val="Tahoma"/>
            <family val="2"/>
          </rPr>
          <t>chris wilbeck:</t>
        </r>
        <r>
          <rPr>
            <sz val="9"/>
            <color indexed="81"/>
            <rFont val="Tahoma"/>
            <family val="2"/>
          </rPr>
          <t xml:space="preserve">
"late" trt data not shown in report but is reported in combined data; some differences exist btw early and late trts
</t>
        </r>
      </text>
    </comment>
    <comment ref="DT423" authorId="0" shapeId="0" xr:uid="{00000000-0006-0000-0100-000061030000}">
      <text>
        <r>
          <rPr>
            <b/>
            <sz val="9"/>
            <color indexed="81"/>
            <rFont val="Tahoma"/>
            <family val="2"/>
          </rPr>
          <t>chris wilbeck:</t>
        </r>
        <r>
          <rPr>
            <sz val="9"/>
            <color indexed="81"/>
            <rFont val="Tahoma"/>
            <family val="2"/>
          </rPr>
          <t xml:space="preserve">
"late" trt data not in the report</t>
        </r>
      </text>
    </comment>
    <comment ref="CC424" authorId="0" shapeId="0" xr:uid="{00000000-0006-0000-0100-000062030000}">
      <text>
        <r>
          <rPr>
            <b/>
            <sz val="9"/>
            <color indexed="81"/>
            <rFont val="Tahoma"/>
            <family val="2"/>
          </rPr>
          <t>chris wilbeck:</t>
        </r>
        <r>
          <rPr>
            <sz val="9"/>
            <color indexed="81"/>
            <rFont val="Tahoma"/>
            <family val="2"/>
          </rPr>
          <t xml:space="preserve">
"late" trt data now shown in report as it was similar to "early" trt
</t>
        </r>
      </text>
    </comment>
    <comment ref="CG424" authorId="0" shapeId="0" xr:uid="{00000000-0006-0000-0100-000063030000}">
      <text>
        <r>
          <rPr>
            <b/>
            <sz val="9"/>
            <color indexed="81"/>
            <rFont val="Tahoma"/>
            <family val="2"/>
          </rPr>
          <t>chris wilbeck:</t>
        </r>
        <r>
          <rPr>
            <sz val="9"/>
            <color indexed="81"/>
            <rFont val="Tahoma"/>
            <family val="2"/>
          </rPr>
          <t xml:space="preserve">
"late" trt data now shown in report as it was similar to "early" trt
</t>
        </r>
      </text>
    </comment>
    <comment ref="CK424" authorId="0" shapeId="0" xr:uid="{00000000-0006-0000-0100-000064030000}">
      <text>
        <r>
          <rPr>
            <b/>
            <sz val="9"/>
            <color indexed="81"/>
            <rFont val="Tahoma"/>
            <family val="2"/>
          </rPr>
          <t>chris wilbeck:</t>
        </r>
        <r>
          <rPr>
            <sz val="9"/>
            <color indexed="81"/>
            <rFont val="Tahoma"/>
            <family val="2"/>
          </rPr>
          <t xml:space="preserve">
"late" trt data now shown in report as it was similar to "early" trt
</t>
        </r>
      </text>
    </comment>
    <comment ref="CN424" authorId="0" shapeId="0" xr:uid="{00000000-0006-0000-0100-000065030000}">
      <text>
        <r>
          <rPr>
            <b/>
            <sz val="9"/>
            <color indexed="81"/>
            <rFont val="Tahoma"/>
            <family val="2"/>
          </rPr>
          <t>chris wilbeck:</t>
        </r>
        <r>
          <rPr>
            <sz val="9"/>
            <color indexed="81"/>
            <rFont val="Tahoma"/>
            <family val="2"/>
          </rPr>
          <t xml:space="preserve">
"late" trt data now shown in report as it was similar to "early" trt
</t>
        </r>
      </text>
    </comment>
    <comment ref="DP424" authorId="0" shapeId="0" xr:uid="{00000000-0006-0000-0100-000066030000}">
      <text>
        <r>
          <rPr>
            <b/>
            <sz val="9"/>
            <color indexed="81"/>
            <rFont val="Tahoma"/>
            <family val="2"/>
          </rPr>
          <t>chris wilbeck:</t>
        </r>
        <r>
          <rPr>
            <sz val="9"/>
            <color indexed="81"/>
            <rFont val="Tahoma"/>
            <family val="2"/>
          </rPr>
          <t xml:space="preserve">
"late" trt data not shown in report but is reported in combined data; some differences exist btw early and late trts
</t>
        </r>
      </text>
    </comment>
    <comment ref="DT424" authorId="0" shapeId="0" xr:uid="{00000000-0006-0000-0100-000067030000}">
      <text>
        <r>
          <rPr>
            <b/>
            <sz val="9"/>
            <color indexed="81"/>
            <rFont val="Tahoma"/>
            <family val="2"/>
          </rPr>
          <t>chris wilbeck:</t>
        </r>
        <r>
          <rPr>
            <sz val="9"/>
            <color indexed="81"/>
            <rFont val="Tahoma"/>
            <family val="2"/>
          </rPr>
          <t xml:space="preserve">
"late" trt data not in the report</t>
        </r>
      </text>
    </comment>
    <comment ref="CC432" authorId="0" shapeId="0" xr:uid="{00000000-0006-0000-0100-000068030000}">
      <text>
        <r>
          <rPr>
            <b/>
            <sz val="9"/>
            <color indexed="81"/>
            <rFont val="Tahoma"/>
            <family val="2"/>
          </rPr>
          <t>chris wilbeck:</t>
        </r>
        <r>
          <rPr>
            <sz val="9"/>
            <color indexed="81"/>
            <rFont val="Tahoma"/>
            <family val="2"/>
          </rPr>
          <t xml:space="preserve">
"late" trt data now shown in report as it was similar to "early" trt
</t>
        </r>
      </text>
    </comment>
    <comment ref="CG432" authorId="0" shapeId="0" xr:uid="{00000000-0006-0000-0100-000069030000}">
      <text>
        <r>
          <rPr>
            <b/>
            <sz val="9"/>
            <color indexed="81"/>
            <rFont val="Tahoma"/>
            <family val="2"/>
          </rPr>
          <t>chris wilbeck:</t>
        </r>
        <r>
          <rPr>
            <sz val="9"/>
            <color indexed="81"/>
            <rFont val="Tahoma"/>
            <family val="2"/>
          </rPr>
          <t xml:space="preserve">
"late" trt data now shown in report as it was similar to "early" trt
</t>
        </r>
      </text>
    </comment>
    <comment ref="CK432" authorId="0" shapeId="0" xr:uid="{00000000-0006-0000-0100-00006A030000}">
      <text>
        <r>
          <rPr>
            <b/>
            <sz val="9"/>
            <color indexed="81"/>
            <rFont val="Tahoma"/>
            <family val="2"/>
          </rPr>
          <t>chris wilbeck:</t>
        </r>
        <r>
          <rPr>
            <sz val="9"/>
            <color indexed="81"/>
            <rFont val="Tahoma"/>
            <family val="2"/>
          </rPr>
          <t xml:space="preserve">
"late" trt data now shown in report as it was similar to "early" trt
</t>
        </r>
      </text>
    </comment>
    <comment ref="CN432" authorId="0" shapeId="0" xr:uid="{00000000-0006-0000-0100-00006B030000}">
      <text>
        <r>
          <rPr>
            <b/>
            <sz val="9"/>
            <color indexed="81"/>
            <rFont val="Tahoma"/>
            <family val="2"/>
          </rPr>
          <t>chris wilbeck:</t>
        </r>
        <r>
          <rPr>
            <sz val="9"/>
            <color indexed="81"/>
            <rFont val="Tahoma"/>
            <family val="2"/>
          </rPr>
          <t xml:space="preserve">
"late" trt data now shown in report as it was similar to "early" trt
</t>
        </r>
      </text>
    </comment>
    <comment ref="DP432" authorId="0" shapeId="0" xr:uid="{00000000-0006-0000-0100-00006C030000}">
      <text>
        <r>
          <rPr>
            <b/>
            <sz val="9"/>
            <color indexed="81"/>
            <rFont val="Tahoma"/>
            <family val="2"/>
          </rPr>
          <t>chris wilbeck:</t>
        </r>
        <r>
          <rPr>
            <sz val="9"/>
            <color indexed="81"/>
            <rFont val="Tahoma"/>
            <family val="2"/>
          </rPr>
          <t xml:space="preserve">
"late" trt data not shown in report but is reported in combined data; some differences exist btw early and late trts
</t>
        </r>
      </text>
    </comment>
    <comment ref="DT432" authorId="0" shapeId="0" xr:uid="{00000000-0006-0000-0100-00006D030000}">
      <text>
        <r>
          <rPr>
            <b/>
            <sz val="9"/>
            <color indexed="81"/>
            <rFont val="Tahoma"/>
            <family val="2"/>
          </rPr>
          <t>chris wilbeck:</t>
        </r>
        <r>
          <rPr>
            <sz val="9"/>
            <color indexed="81"/>
            <rFont val="Tahoma"/>
            <family val="2"/>
          </rPr>
          <t xml:space="preserve">
"late" trt data not in the report</t>
        </r>
      </text>
    </comment>
    <comment ref="CC433" authorId="0" shapeId="0" xr:uid="{00000000-0006-0000-0100-00006E030000}">
      <text>
        <r>
          <rPr>
            <b/>
            <sz val="9"/>
            <color indexed="81"/>
            <rFont val="Tahoma"/>
            <family val="2"/>
          </rPr>
          <t>chris wilbeck:</t>
        </r>
        <r>
          <rPr>
            <sz val="9"/>
            <color indexed="81"/>
            <rFont val="Tahoma"/>
            <family val="2"/>
          </rPr>
          <t xml:space="preserve">
"late" trt data now shown in report as it was similar to "early" trt
</t>
        </r>
      </text>
    </comment>
    <comment ref="CG433" authorId="0" shapeId="0" xr:uid="{00000000-0006-0000-0100-00006F030000}">
      <text>
        <r>
          <rPr>
            <b/>
            <sz val="9"/>
            <color indexed="81"/>
            <rFont val="Tahoma"/>
            <family val="2"/>
          </rPr>
          <t>chris wilbeck:</t>
        </r>
        <r>
          <rPr>
            <sz val="9"/>
            <color indexed="81"/>
            <rFont val="Tahoma"/>
            <family val="2"/>
          </rPr>
          <t xml:space="preserve">
"late" trt data now shown in report as it was similar to "early" trt
</t>
        </r>
      </text>
    </comment>
    <comment ref="CK433" authorId="0" shapeId="0" xr:uid="{00000000-0006-0000-0100-000070030000}">
      <text>
        <r>
          <rPr>
            <b/>
            <sz val="9"/>
            <color indexed="81"/>
            <rFont val="Tahoma"/>
            <family val="2"/>
          </rPr>
          <t>chris wilbeck:</t>
        </r>
        <r>
          <rPr>
            <sz val="9"/>
            <color indexed="81"/>
            <rFont val="Tahoma"/>
            <family val="2"/>
          </rPr>
          <t xml:space="preserve">
"late" trt data now shown in report as it was similar to "early" trt
</t>
        </r>
      </text>
    </comment>
    <comment ref="CN433" authorId="0" shapeId="0" xr:uid="{00000000-0006-0000-0100-000071030000}">
      <text>
        <r>
          <rPr>
            <b/>
            <sz val="9"/>
            <color indexed="81"/>
            <rFont val="Tahoma"/>
            <family val="2"/>
          </rPr>
          <t>chris wilbeck:</t>
        </r>
        <r>
          <rPr>
            <sz val="9"/>
            <color indexed="81"/>
            <rFont val="Tahoma"/>
            <family val="2"/>
          </rPr>
          <t xml:space="preserve">
"late" trt data now shown in report as it was similar to "early" trt
</t>
        </r>
      </text>
    </comment>
    <comment ref="DP433" authorId="0" shapeId="0" xr:uid="{00000000-0006-0000-0100-000072030000}">
      <text>
        <r>
          <rPr>
            <b/>
            <sz val="9"/>
            <color indexed="81"/>
            <rFont val="Tahoma"/>
            <family val="2"/>
          </rPr>
          <t>chris wilbeck:</t>
        </r>
        <r>
          <rPr>
            <sz val="9"/>
            <color indexed="81"/>
            <rFont val="Tahoma"/>
            <family val="2"/>
          </rPr>
          <t xml:space="preserve">
"late" trt data not shown in report but is reported in combined data; some differences exist btw early and late trts
</t>
        </r>
      </text>
    </comment>
    <comment ref="DT433" authorId="0" shapeId="0" xr:uid="{00000000-0006-0000-0100-000073030000}">
      <text>
        <r>
          <rPr>
            <b/>
            <sz val="9"/>
            <color indexed="81"/>
            <rFont val="Tahoma"/>
            <family val="2"/>
          </rPr>
          <t>chris wilbeck:</t>
        </r>
        <r>
          <rPr>
            <sz val="9"/>
            <color indexed="81"/>
            <rFont val="Tahoma"/>
            <family val="2"/>
          </rPr>
          <t xml:space="preserve">
"late" trt data not in the report</t>
        </r>
      </text>
    </comment>
    <comment ref="CC434" authorId="0" shapeId="0" xr:uid="{00000000-0006-0000-0100-000074030000}">
      <text>
        <r>
          <rPr>
            <b/>
            <sz val="9"/>
            <color indexed="81"/>
            <rFont val="Tahoma"/>
            <family val="2"/>
          </rPr>
          <t>chris wilbeck:</t>
        </r>
        <r>
          <rPr>
            <sz val="9"/>
            <color indexed="81"/>
            <rFont val="Tahoma"/>
            <family val="2"/>
          </rPr>
          <t xml:space="preserve">
"late" trt data now shown in report as it was similar to "early" trt
</t>
        </r>
      </text>
    </comment>
    <comment ref="CG434" authorId="0" shapeId="0" xr:uid="{00000000-0006-0000-0100-000075030000}">
      <text>
        <r>
          <rPr>
            <b/>
            <sz val="9"/>
            <color indexed="81"/>
            <rFont val="Tahoma"/>
            <family val="2"/>
          </rPr>
          <t>chris wilbeck:</t>
        </r>
        <r>
          <rPr>
            <sz val="9"/>
            <color indexed="81"/>
            <rFont val="Tahoma"/>
            <family val="2"/>
          </rPr>
          <t xml:space="preserve">
"late" trt data now shown in report as it was similar to "early" trt
</t>
        </r>
      </text>
    </comment>
    <comment ref="CK434" authorId="0" shapeId="0" xr:uid="{00000000-0006-0000-0100-000076030000}">
      <text>
        <r>
          <rPr>
            <b/>
            <sz val="9"/>
            <color indexed="81"/>
            <rFont val="Tahoma"/>
            <family val="2"/>
          </rPr>
          <t>chris wilbeck:</t>
        </r>
        <r>
          <rPr>
            <sz val="9"/>
            <color indexed="81"/>
            <rFont val="Tahoma"/>
            <family val="2"/>
          </rPr>
          <t xml:space="preserve">
"late" trt data now shown in report as it was similar to "early" trt
</t>
        </r>
      </text>
    </comment>
    <comment ref="CN434" authorId="0" shapeId="0" xr:uid="{00000000-0006-0000-0100-000077030000}">
      <text>
        <r>
          <rPr>
            <b/>
            <sz val="9"/>
            <color indexed="81"/>
            <rFont val="Tahoma"/>
            <family val="2"/>
          </rPr>
          <t>chris wilbeck:</t>
        </r>
        <r>
          <rPr>
            <sz val="9"/>
            <color indexed="81"/>
            <rFont val="Tahoma"/>
            <family val="2"/>
          </rPr>
          <t xml:space="preserve">
"late" trt data now shown in report as it was similar to "early" trt
</t>
        </r>
      </text>
    </comment>
    <comment ref="DP434" authorId="0" shapeId="0" xr:uid="{00000000-0006-0000-0100-000078030000}">
      <text>
        <r>
          <rPr>
            <b/>
            <sz val="9"/>
            <color indexed="81"/>
            <rFont val="Tahoma"/>
            <family val="2"/>
          </rPr>
          <t>chris wilbeck:</t>
        </r>
        <r>
          <rPr>
            <sz val="9"/>
            <color indexed="81"/>
            <rFont val="Tahoma"/>
            <family val="2"/>
          </rPr>
          <t xml:space="preserve">
"late" trt data not shown in report but is reported in combined data; some differences exist btw early and late trts
</t>
        </r>
      </text>
    </comment>
    <comment ref="DT434" authorId="0" shapeId="0" xr:uid="{00000000-0006-0000-0100-000079030000}">
      <text>
        <r>
          <rPr>
            <b/>
            <sz val="9"/>
            <color indexed="81"/>
            <rFont val="Tahoma"/>
            <family val="2"/>
          </rPr>
          <t>chris wilbeck:</t>
        </r>
        <r>
          <rPr>
            <sz val="9"/>
            <color indexed="81"/>
            <rFont val="Tahoma"/>
            <family val="2"/>
          </rPr>
          <t xml:space="preserve">
"late" trt data not in the report</t>
        </r>
      </text>
    </comment>
    <comment ref="CC438" authorId="0" shapeId="0" xr:uid="{00000000-0006-0000-0100-00007A030000}">
      <text>
        <r>
          <rPr>
            <b/>
            <sz val="9"/>
            <color indexed="81"/>
            <rFont val="Tahoma"/>
            <family val="2"/>
          </rPr>
          <t>chris wilbeck:</t>
        </r>
        <r>
          <rPr>
            <sz val="9"/>
            <color indexed="81"/>
            <rFont val="Tahoma"/>
            <family val="2"/>
          </rPr>
          <t xml:space="preserve">
"late" trt data now shown in report as it was similar to "early" trt
</t>
        </r>
      </text>
    </comment>
    <comment ref="CG438" authorId="0" shapeId="0" xr:uid="{00000000-0006-0000-0100-00007B030000}">
      <text>
        <r>
          <rPr>
            <b/>
            <sz val="9"/>
            <color indexed="81"/>
            <rFont val="Tahoma"/>
            <family val="2"/>
          </rPr>
          <t>chris wilbeck:</t>
        </r>
        <r>
          <rPr>
            <sz val="9"/>
            <color indexed="81"/>
            <rFont val="Tahoma"/>
            <family val="2"/>
          </rPr>
          <t xml:space="preserve">
"late" trt data now shown in report as it was similar to "early" trt
</t>
        </r>
      </text>
    </comment>
    <comment ref="CK438" authorId="0" shapeId="0" xr:uid="{00000000-0006-0000-0100-00007C030000}">
      <text>
        <r>
          <rPr>
            <b/>
            <sz val="9"/>
            <color indexed="81"/>
            <rFont val="Tahoma"/>
            <family val="2"/>
          </rPr>
          <t>chris wilbeck:</t>
        </r>
        <r>
          <rPr>
            <sz val="9"/>
            <color indexed="81"/>
            <rFont val="Tahoma"/>
            <family val="2"/>
          </rPr>
          <t xml:space="preserve">
"late" trt data now shown in report as it was similar to "early" trt
</t>
        </r>
      </text>
    </comment>
    <comment ref="CN438" authorId="0" shapeId="0" xr:uid="{00000000-0006-0000-0100-00007D030000}">
      <text>
        <r>
          <rPr>
            <b/>
            <sz val="9"/>
            <color indexed="81"/>
            <rFont val="Tahoma"/>
            <family val="2"/>
          </rPr>
          <t>chris wilbeck:</t>
        </r>
        <r>
          <rPr>
            <sz val="9"/>
            <color indexed="81"/>
            <rFont val="Tahoma"/>
            <family val="2"/>
          </rPr>
          <t xml:space="preserve">
"late" trt data now shown in report as it was similar to "early" trt
</t>
        </r>
      </text>
    </comment>
    <comment ref="DP438" authorId="0" shapeId="0" xr:uid="{00000000-0006-0000-0100-00007E030000}">
      <text>
        <r>
          <rPr>
            <b/>
            <sz val="9"/>
            <color indexed="81"/>
            <rFont val="Tahoma"/>
            <family val="2"/>
          </rPr>
          <t>chris wilbeck:</t>
        </r>
        <r>
          <rPr>
            <sz val="9"/>
            <color indexed="81"/>
            <rFont val="Tahoma"/>
            <family val="2"/>
          </rPr>
          <t xml:space="preserve">
"late" trt data not shown in report but is reported in combined data; some differences exist btw early and late trts
</t>
        </r>
      </text>
    </comment>
    <comment ref="DT438" authorId="0" shapeId="0" xr:uid="{00000000-0006-0000-0100-00007F030000}">
      <text>
        <r>
          <rPr>
            <b/>
            <sz val="9"/>
            <color indexed="81"/>
            <rFont val="Tahoma"/>
            <family val="2"/>
          </rPr>
          <t>chris wilbeck:</t>
        </r>
        <r>
          <rPr>
            <sz val="9"/>
            <color indexed="81"/>
            <rFont val="Tahoma"/>
            <family val="2"/>
          </rPr>
          <t xml:space="preserve">
"late" trt data not in the report</t>
        </r>
      </text>
    </comment>
    <comment ref="CC439" authorId="0" shapeId="0" xr:uid="{00000000-0006-0000-0100-000080030000}">
      <text>
        <r>
          <rPr>
            <b/>
            <sz val="9"/>
            <color indexed="81"/>
            <rFont val="Tahoma"/>
            <family val="2"/>
          </rPr>
          <t>chris wilbeck:</t>
        </r>
        <r>
          <rPr>
            <sz val="9"/>
            <color indexed="81"/>
            <rFont val="Tahoma"/>
            <family val="2"/>
          </rPr>
          <t xml:space="preserve">
"late" trt data now shown in report as it was similar to "early" trt
</t>
        </r>
      </text>
    </comment>
    <comment ref="CG439" authorId="0" shapeId="0" xr:uid="{00000000-0006-0000-0100-000081030000}">
      <text>
        <r>
          <rPr>
            <b/>
            <sz val="9"/>
            <color indexed="81"/>
            <rFont val="Tahoma"/>
            <family val="2"/>
          </rPr>
          <t>chris wilbeck:</t>
        </r>
        <r>
          <rPr>
            <sz val="9"/>
            <color indexed="81"/>
            <rFont val="Tahoma"/>
            <family val="2"/>
          </rPr>
          <t xml:space="preserve">
"late" trt data now shown in report as it was similar to "early" trt
</t>
        </r>
      </text>
    </comment>
    <comment ref="CK439" authorId="0" shapeId="0" xr:uid="{00000000-0006-0000-0100-000082030000}">
      <text>
        <r>
          <rPr>
            <b/>
            <sz val="9"/>
            <color indexed="81"/>
            <rFont val="Tahoma"/>
            <family val="2"/>
          </rPr>
          <t>chris wilbeck:</t>
        </r>
        <r>
          <rPr>
            <sz val="9"/>
            <color indexed="81"/>
            <rFont val="Tahoma"/>
            <family val="2"/>
          </rPr>
          <t xml:space="preserve">
"late" trt data now shown in report as it was similar to "early" trt
</t>
        </r>
      </text>
    </comment>
    <comment ref="CN439" authorId="0" shapeId="0" xr:uid="{00000000-0006-0000-0100-000083030000}">
      <text>
        <r>
          <rPr>
            <b/>
            <sz val="9"/>
            <color indexed="81"/>
            <rFont val="Tahoma"/>
            <family val="2"/>
          </rPr>
          <t>chris wilbeck:</t>
        </r>
        <r>
          <rPr>
            <sz val="9"/>
            <color indexed="81"/>
            <rFont val="Tahoma"/>
            <family val="2"/>
          </rPr>
          <t xml:space="preserve">
"late" trt data now shown in report as it was similar to "early" trt
</t>
        </r>
      </text>
    </comment>
    <comment ref="DP439" authorId="0" shapeId="0" xr:uid="{00000000-0006-0000-0100-000084030000}">
      <text>
        <r>
          <rPr>
            <b/>
            <sz val="9"/>
            <color indexed="81"/>
            <rFont val="Tahoma"/>
            <family val="2"/>
          </rPr>
          <t>chris wilbeck:</t>
        </r>
        <r>
          <rPr>
            <sz val="9"/>
            <color indexed="81"/>
            <rFont val="Tahoma"/>
            <family val="2"/>
          </rPr>
          <t xml:space="preserve">
"late" trt data not shown in report but is reported in combined data; some differences exist btw early and late trts
</t>
        </r>
      </text>
    </comment>
    <comment ref="DT439" authorId="0" shapeId="0" xr:uid="{00000000-0006-0000-0100-000085030000}">
      <text>
        <r>
          <rPr>
            <b/>
            <sz val="9"/>
            <color indexed="81"/>
            <rFont val="Tahoma"/>
            <family val="2"/>
          </rPr>
          <t>chris wilbeck:</t>
        </r>
        <r>
          <rPr>
            <sz val="9"/>
            <color indexed="81"/>
            <rFont val="Tahoma"/>
            <family val="2"/>
          </rPr>
          <t xml:space="preserve">
"late" trt data not in the report</t>
        </r>
      </text>
    </comment>
    <comment ref="CC440" authorId="0" shapeId="0" xr:uid="{00000000-0006-0000-0100-000086030000}">
      <text>
        <r>
          <rPr>
            <b/>
            <sz val="9"/>
            <color indexed="81"/>
            <rFont val="Tahoma"/>
            <family val="2"/>
          </rPr>
          <t>chris wilbeck:</t>
        </r>
        <r>
          <rPr>
            <sz val="9"/>
            <color indexed="81"/>
            <rFont val="Tahoma"/>
            <family val="2"/>
          </rPr>
          <t xml:space="preserve">
"late" trt data now shown in report as it was similar to "early" trt
</t>
        </r>
      </text>
    </comment>
    <comment ref="CG440" authorId="0" shapeId="0" xr:uid="{00000000-0006-0000-0100-000087030000}">
      <text>
        <r>
          <rPr>
            <b/>
            <sz val="9"/>
            <color indexed="81"/>
            <rFont val="Tahoma"/>
            <family val="2"/>
          </rPr>
          <t>chris wilbeck:</t>
        </r>
        <r>
          <rPr>
            <sz val="9"/>
            <color indexed="81"/>
            <rFont val="Tahoma"/>
            <family val="2"/>
          </rPr>
          <t xml:space="preserve">
"late" trt data now shown in report as it was similar to "early" trt
</t>
        </r>
      </text>
    </comment>
    <comment ref="CK440" authorId="0" shapeId="0" xr:uid="{00000000-0006-0000-0100-000088030000}">
      <text>
        <r>
          <rPr>
            <b/>
            <sz val="9"/>
            <color indexed="81"/>
            <rFont val="Tahoma"/>
            <family val="2"/>
          </rPr>
          <t>chris wilbeck:</t>
        </r>
        <r>
          <rPr>
            <sz val="9"/>
            <color indexed="81"/>
            <rFont val="Tahoma"/>
            <family val="2"/>
          </rPr>
          <t xml:space="preserve">
"late" trt data now shown in report as it was similar to "early" trt
</t>
        </r>
      </text>
    </comment>
    <comment ref="CN440" authorId="0" shapeId="0" xr:uid="{00000000-0006-0000-0100-000089030000}">
      <text>
        <r>
          <rPr>
            <b/>
            <sz val="9"/>
            <color indexed="81"/>
            <rFont val="Tahoma"/>
            <family val="2"/>
          </rPr>
          <t>chris wilbeck:</t>
        </r>
        <r>
          <rPr>
            <sz val="9"/>
            <color indexed="81"/>
            <rFont val="Tahoma"/>
            <family val="2"/>
          </rPr>
          <t xml:space="preserve">
"late" trt data now shown in report as it was similar to "early" trt
</t>
        </r>
      </text>
    </comment>
    <comment ref="DP440" authorId="0" shapeId="0" xr:uid="{00000000-0006-0000-0100-00008A030000}">
      <text>
        <r>
          <rPr>
            <b/>
            <sz val="9"/>
            <color indexed="81"/>
            <rFont val="Tahoma"/>
            <family val="2"/>
          </rPr>
          <t>chris wilbeck:</t>
        </r>
        <r>
          <rPr>
            <sz val="9"/>
            <color indexed="81"/>
            <rFont val="Tahoma"/>
            <family val="2"/>
          </rPr>
          <t xml:space="preserve">
"late" trt data not shown in report but is reported in combined data; some differences exist btw early and late trts
</t>
        </r>
      </text>
    </comment>
    <comment ref="DT440" authorId="0" shapeId="0" xr:uid="{00000000-0006-0000-0100-00008B030000}">
      <text>
        <r>
          <rPr>
            <b/>
            <sz val="9"/>
            <color indexed="81"/>
            <rFont val="Tahoma"/>
            <family val="2"/>
          </rPr>
          <t>chris wilbeck:</t>
        </r>
        <r>
          <rPr>
            <sz val="9"/>
            <color indexed="81"/>
            <rFont val="Tahoma"/>
            <family val="2"/>
          </rPr>
          <t xml:space="preserve">
"late" trt data not in the report</t>
        </r>
      </text>
    </comment>
    <comment ref="CC448" authorId="0" shapeId="0" xr:uid="{00000000-0006-0000-0100-00008C030000}">
      <text>
        <r>
          <rPr>
            <b/>
            <sz val="9"/>
            <color indexed="81"/>
            <rFont val="Tahoma"/>
            <family val="2"/>
          </rPr>
          <t>chris wilbeck:</t>
        </r>
        <r>
          <rPr>
            <sz val="9"/>
            <color indexed="81"/>
            <rFont val="Tahoma"/>
            <family val="2"/>
          </rPr>
          <t xml:space="preserve">
"late" trt data now shown in report as it was similar to "early" trt
</t>
        </r>
      </text>
    </comment>
    <comment ref="CG448" authorId="0" shapeId="0" xr:uid="{00000000-0006-0000-0100-00008D030000}">
      <text>
        <r>
          <rPr>
            <b/>
            <sz val="9"/>
            <color indexed="81"/>
            <rFont val="Tahoma"/>
            <family val="2"/>
          </rPr>
          <t>chris wilbeck:</t>
        </r>
        <r>
          <rPr>
            <sz val="9"/>
            <color indexed="81"/>
            <rFont val="Tahoma"/>
            <family val="2"/>
          </rPr>
          <t xml:space="preserve">
"late" trt data now shown in report as it was similar to "early" trt
</t>
        </r>
      </text>
    </comment>
    <comment ref="CK448" authorId="0" shapeId="0" xr:uid="{00000000-0006-0000-0100-00008E030000}">
      <text>
        <r>
          <rPr>
            <b/>
            <sz val="9"/>
            <color indexed="81"/>
            <rFont val="Tahoma"/>
            <family val="2"/>
          </rPr>
          <t>chris wilbeck:</t>
        </r>
        <r>
          <rPr>
            <sz val="9"/>
            <color indexed="81"/>
            <rFont val="Tahoma"/>
            <family val="2"/>
          </rPr>
          <t xml:space="preserve">
"late" trt data now shown in report as it was similar to "early" trt
</t>
        </r>
      </text>
    </comment>
    <comment ref="CN448" authorId="0" shapeId="0" xr:uid="{00000000-0006-0000-0100-00008F030000}">
      <text>
        <r>
          <rPr>
            <b/>
            <sz val="9"/>
            <color indexed="81"/>
            <rFont val="Tahoma"/>
            <family val="2"/>
          </rPr>
          <t>chris wilbeck:</t>
        </r>
        <r>
          <rPr>
            <sz val="9"/>
            <color indexed="81"/>
            <rFont val="Tahoma"/>
            <family val="2"/>
          </rPr>
          <t xml:space="preserve">
"late" trt data now shown in report as it was similar to "early" trt
</t>
        </r>
      </text>
    </comment>
    <comment ref="DP448" authorId="0" shapeId="0" xr:uid="{00000000-0006-0000-0100-000090030000}">
      <text>
        <r>
          <rPr>
            <b/>
            <sz val="9"/>
            <color indexed="81"/>
            <rFont val="Tahoma"/>
            <family val="2"/>
          </rPr>
          <t>chris wilbeck:</t>
        </r>
        <r>
          <rPr>
            <sz val="9"/>
            <color indexed="81"/>
            <rFont val="Tahoma"/>
            <family val="2"/>
          </rPr>
          <t xml:space="preserve">
"late" trt data not shown in report but is reported in combined data; some differences exist btw early and late trts
</t>
        </r>
      </text>
    </comment>
    <comment ref="DT448" authorId="0" shapeId="0" xr:uid="{00000000-0006-0000-0100-000091030000}">
      <text>
        <r>
          <rPr>
            <b/>
            <sz val="9"/>
            <color indexed="81"/>
            <rFont val="Tahoma"/>
            <family val="2"/>
          </rPr>
          <t>chris wilbeck:</t>
        </r>
        <r>
          <rPr>
            <sz val="9"/>
            <color indexed="81"/>
            <rFont val="Tahoma"/>
            <family val="2"/>
          </rPr>
          <t xml:space="preserve">
"late" trt data not in the report</t>
        </r>
      </text>
    </comment>
    <comment ref="CC449" authorId="0" shapeId="0" xr:uid="{00000000-0006-0000-0100-000092030000}">
      <text>
        <r>
          <rPr>
            <b/>
            <sz val="9"/>
            <color indexed="81"/>
            <rFont val="Tahoma"/>
            <family val="2"/>
          </rPr>
          <t>chris wilbeck:</t>
        </r>
        <r>
          <rPr>
            <sz val="9"/>
            <color indexed="81"/>
            <rFont val="Tahoma"/>
            <family val="2"/>
          </rPr>
          <t xml:space="preserve">
"late" trt data now shown in report as it was similar to "early" trt
</t>
        </r>
      </text>
    </comment>
    <comment ref="CG449" authorId="0" shapeId="0" xr:uid="{00000000-0006-0000-0100-000093030000}">
      <text>
        <r>
          <rPr>
            <b/>
            <sz val="9"/>
            <color indexed="81"/>
            <rFont val="Tahoma"/>
            <family val="2"/>
          </rPr>
          <t>chris wilbeck:</t>
        </r>
        <r>
          <rPr>
            <sz val="9"/>
            <color indexed="81"/>
            <rFont val="Tahoma"/>
            <family val="2"/>
          </rPr>
          <t xml:space="preserve">
"late" trt data now shown in report as it was similar to "early" trt
</t>
        </r>
      </text>
    </comment>
    <comment ref="CK449" authorId="0" shapeId="0" xr:uid="{00000000-0006-0000-0100-000094030000}">
      <text>
        <r>
          <rPr>
            <b/>
            <sz val="9"/>
            <color indexed="81"/>
            <rFont val="Tahoma"/>
            <family val="2"/>
          </rPr>
          <t>chris wilbeck:</t>
        </r>
        <r>
          <rPr>
            <sz val="9"/>
            <color indexed="81"/>
            <rFont val="Tahoma"/>
            <family val="2"/>
          </rPr>
          <t xml:space="preserve">
"late" trt data now shown in report as it was similar to "early" trt
</t>
        </r>
      </text>
    </comment>
    <comment ref="CN449" authorId="0" shapeId="0" xr:uid="{00000000-0006-0000-0100-000095030000}">
      <text>
        <r>
          <rPr>
            <b/>
            <sz val="9"/>
            <color indexed="81"/>
            <rFont val="Tahoma"/>
            <family val="2"/>
          </rPr>
          <t>chris wilbeck:</t>
        </r>
        <r>
          <rPr>
            <sz val="9"/>
            <color indexed="81"/>
            <rFont val="Tahoma"/>
            <family val="2"/>
          </rPr>
          <t xml:space="preserve">
"late" trt data now shown in report as it was similar to "early" trt
</t>
        </r>
      </text>
    </comment>
    <comment ref="DP449" authorId="0" shapeId="0" xr:uid="{00000000-0006-0000-0100-000096030000}">
      <text>
        <r>
          <rPr>
            <b/>
            <sz val="9"/>
            <color indexed="81"/>
            <rFont val="Tahoma"/>
            <family val="2"/>
          </rPr>
          <t>chris wilbeck:</t>
        </r>
        <r>
          <rPr>
            <sz val="9"/>
            <color indexed="81"/>
            <rFont val="Tahoma"/>
            <family val="2"/>
          </rPr>
          <t xml:space="preserve">
"late" trt data not shown in report but is reported in combined data; some differences exist btw early and late trts
</t>
        </r>
      </text>
    </comment>
    <comment ref="DT449" authorId="0" shapeId="0" xr:uid="{00000000-0006-0000-0100-000097030000}">
      <text>
        <r>
          <rPr>
            <b/>
            <sz val="9"/>
            <color indexed="81"/>
            <rFont val="Tahoma"/>
            <family val="2"/>
          </rPr>
          <t>chris wilbeck:</t>
        </r>
        <r>
          <rPr>
            <sz val="9"/>
            <color indexed="81"/>
            <rFont val="Tahoma"/>
            <family val="2"/>
          </rPr>
          <t xml:space="preserve">
"late" trt data not in the report</t>
        </r>
      </text>
    </comment>
    <comment ref="CC450" authorId="0" shapeId="0" xr:uid="{00000000-0006-0000-0100-000098030000}">
      <text>
        <r>
          <rPr>
            <b/>
            <sz val="9"/>
            <color indexed="81"/>
            <rFont val="Tahoma"/>
            <family val="2"/>
          </rPr>
          <t>chris wilbeck:</t>
        </r>
        <r>
          <rPr>
            <sz val="9"/>
            <color indexed="81"/>
            <rFont val="Tahoma"/>
            <family val="2"/>
          </rPr>
          <t xml:space="preserve">
"late" trt data now shown in report as it was similar to "early" trt
</t>
        </r>
      </text>
    </comment>
    <comment ref="CG450" authorId="0" shapeId="0" xr:uid="{00000000-0006-0000-0100-000099030000}">
      <text>
        <r>
          <rPr>
            <b/>
            <sz val="9"/>
            <color indexed="81"/>
            <rFont val="Tahoma"/>
            <family val="2"/>
          </rPr>
          <t>chris wilbeck:</t>
        </r>
        <r>
          <rPr>
            <sz val="9"/>
            <color indexed="81"/>
            <rFont val="Tahoma"/>
            <family val="2"/>
          </rPr>
          <t xml:space="preserve">
"late" trt data now shown in report as it was similar to "early" trt
</t>
        </r>
      </text>
    </comment>
    <comment ref="CK450" authorId="0" shapeId="0" xr:uid="{00000000-0006-0000-0100-00009A030000}">
      <text>
        <r>
          <rPr>
            <b/>
            <sz val="9"/>
            <color indexed="81"/>
            <rFont val="Tahoma"/>
            <family val="2"/>
          </rPr>
          <t>chris wilbeck:</t>
        </r>
        <r>
          <rPr>
            <sz val="9"/>
            <color indexed="81"/>
            <rFont val="Tahoma"/>
            <family val="2"/>
          </rPr>
          <t xml:space="preserve">
"late" trt data now shown in report as it was similar to "early" trt
</t>
        </r>
      </text>
    </comment>
    <comment ref="CN450" authorId="0" shapeId="0" xr:uid="{00000000-0006-0000-0100-00009B030000}">
      <text>
        <r>
          <rPr>
            <b/>
            <sz val="9"/>
            <color indexed="81"/>
            <rFont val="Tahoma"/>
            <family val="2"/>
          </rPr>
          <t>chris wilbeck:</t>
        </r>
        <r>
          <rPr>
            <sz val="9"/>
            <color indexed="81"/>
            <rFont val="Tahoma"/>
            <family val="2"/>
          </rPr>
          <t xml:space="preserve">
"late" trt data now shown in report as it was similar to "early" trt
</t>
        </r>
      </text>
    </comment>
    <comment ref="DP450" authorId="0" shapeId="0" xr:uid="{00000000-0006-0000-0100-00009C030000}">
      <text>
        <r>
          <rPr>
            <b/>
            <sz val="9"/>
            <color indexed="81"/>
            <rFont val="Tahoma"/>
            <family val="2"/>
          </rPr>
          <t>chris wilbeck:</t>
        </r>
        <r>
          <rPr>
            <sz val="9"/>
            <color indexed="81"/>
            <rFont val="Tahoma"/>
            <family val="2"/>
          </rPr>
          <t xml:space="preserve">
"late" trt data not shown in report but is reported in combined data; some differences exist btw early and late trts
</t>
        </r>
      </text>
    </comment>
    <comment ref="DT450" authorId="0" shapeId="0" xr:uid="{00000000-0006-0000-0100-00009D030000}">
      <text>
        <r>
          <rPr>
            <b/>
            <sz val="9"/>
            <color indexed="81"/>
            <rFont val="Tahoma"/>
            <family val="2"/>
          </rPr>
          <t>chris wilbeck:</t>
        </r>
        <r>
          <rPr>
            <sz val="9"/>
            <color indexed="81"/>
            <rFont val="Tahoma"/>
            <family val="2"/>
          </rPr>
          <t xml:space="preserve">
"late" trt data not in the report</t>
        </r>
      </text>
    </comment>
    <comment ref="CC454" authorId="0" shapeId="0" xr:uid="{00000000-0006-0000-0100-00009E030000}">
      <text>
        <r>
          <rPr>
            <b/>
            <sz val="9"/>
            <color indexed="81"/>
            <rFont val="Tahoma"/>
            <family val="2"/>
          </rPr>
          <t>chris wilbeck:</t>
        </r>
        <r>
          <rPr>
            <sz val="9"/>
            <color indexed="81"/>
            <rFont val="Tahoma"/>
            <family val="2"/>
          </rPr>
          <t xml:space="preserve">
"late" trt data now shown in report as it was similar to "early" trt
</t>
        </r>
      </text>
    </comment>
    <comment ref="CG454" authorId="0" shapeId="0" xr:uid="{00000000-0006-0000-0100-00009F030000}">
      <text>
        <r>
          <rPr>
            <b/>
            <sz val="9"/>
            <color indexed="81"/>
            <rFont val="Tahoma"/>
            <family val="2"/>
          </rPr>
          <t>chris wilbeck:</t>
        </r>
        <r>
          <rPr>
            <sz val="9"/>
            <color indexed="81"/>
            <rFont val="Tahoma"/>
            <family val="2"/>
          </rPr>
          <t xml:space="preserve">
"late" trt data now shown in report as it was similar to "early" trt
</t>
        </r>
      </text>
    </comment>
    <comment ref="CK454" authorId="0" shapeId="0" xr:uid="{00000000-0006-0000-0100-0000A0030000}">
      <text>
        <r>
          <rPr>
            <b/>
            <sz val="9"/>
            <color indexed="81"/>
            <rFont val="Tahoma"/>
            <family val="2"/>
          </rPr>
          <t>chris wilbeck:</t>
        </r>
        <r>
          <rPr>
            <sz val="9"/>
            <color indexed="81"/>
            <rFont val="Tahoma"/>
            <family val="2"/>
          </rPr>
          <t xml:space="preserve">
"late" trt data now shown in report as it was similar to "early" trt
</t>
        </r>
      </text>
    </comment>
    <comment ref="CN454" authorId="0" shapeId="0" xr:uid="{00000000-0006-0000-0100-0000A1030000}">
      <text>
        <r>
          <rPr>
            <b/>
            <sz val="9"/>
            <color indexed="81"/>
            <rFont val="Tahoma"/>
            <family val="2"/>
          </rPr>
          <t>chris wilbeck:</t>
        </r>
        <r>
          <rPr>
            <sz val="9"/>
            <color indexed="81"/>
            <rFont val="Tahoma"/>
            <family val="2"/>
          </rPr>
          <t xml:space="preserve">
"late" trt data now shown in report as it was similar to "early" trt
</t>
        </r>
      </text>
    </comment>
    <comment ref="DP454" authorId="0" shapeId="0" xr:uid="{00000000-0006-0000-0100-0000A2030000}">
      <text>
        <r>
          <rPr>
            <b/>
            <sz val="9"/>
            <color indexed="81"/>
            <rFont val="Tahoma"/>
            <family val="2"/>
          </rPr>
          <t>chris wilbeck:</t>
        </r>
        <r>
          <rPr>
            <sz val="9"/>
            <color indexed="81"/>
            <rFont val="Tahoma"/>
            <family val="2"/>
          </rPr>
          <t xml:space="preserve">
"late" trt data not shown in report but is reported in combined data; some differences exist btw early and late trts
</t>
        </r>
      </text>
    </comment>
    <comment ref="DT454" authorId="0" shapeId="0" xr:uid="{00000000-0006-0000-0100-0000A3030000}">
      <text>
        <r>
          <rPr>
            <b/>
            <sz val="9"/>
            <color indexed="81"/>
            <rFont val="Tahoma"/>
            <family val="2"/>
          </rPr>
          <t>chris wilbeck:</t>
        </r>
        <r>
          <rPr>
            <sz val="9"/>
            <color indexed="81"/>
            <rFont val="Tahoma"/>
            <family val="2"/>
          </rPr>
          <t xml:space="preserve">
"late" trt data not in the report</t>
        </r>
      </text>
    </comment>
    <comment ref="CC455" authorId="0" shapeId="0" xr:uid="{00000000-0006-0000-0100-0000A4030000}">
      <text>
        <r>
          <rPr>
            <b/>
            <sz val="9"/>
            <color indexed="81"/>
            <rFont val="Tahoma"/>
            <family val="2"/>
          </rPr>
          <t>chris wilbeck:</t>
        </r>
        <r>
          <rPr>
            <sz val="9"/>
            <color indexed="81"/>
            <rFont val="Tahoma"/>
            <family val="2"/>
          </rPr>
          <t xml:space="preserve">
"late" trt data now shown in report as it was similar to "early" trt
</t>
        </r>
      </text>
    </comment>
    <comment ref="CG455" authorId="0" shapeId="0" xr:uid="{00000000-0006-0000-0100-0000A5030000}">
      <text>
        <r>
          <rPr>
            <b/>
            <sz val="9"/>
            <color indexed="81"/>
            <rFont val="Tahoma"/>
            <family val="2"/>
          </rPr>
          <t>chris wilbeck:</t>
        </r>
        <r>
          <rPr>
            <sz val="9"/>
            <color indexed="81"/>
            <rFont val="Tahoma"/>
            <family val="2"/>
          </rPr>
          <t xml:space="preserve">
"late" trt data now shown in report as it was similar to "early" trt
</t>
        </r>
      </text>
    </comment>
    <comment ref="CK455" authorId="0" shapeId="0" xr:uid="{00000000-0006-0000-0100-0000A6030000}">
      <text>
        <r>
          <rPr>
            <b/>
            <sz val="9"/>
            <color indexed="81"/>
            <rFont val="Tahoma"/>
            <family val="2"/>
          </rPr>
          <t>chris wilbeck:</t>
        </r>
        <r>
          <rPr>
            <sz val="9"/>
            <color indexed="81"/>
            <rFont val="Tahoma"/>
            <family val="2"/>
          </rPr>
          <t xml:space="preserve">
"late" trt data now shown in report as it was similar to "early" trt
</t>
        </r>
      </text>
    </comment>
    <comment ref="CN455" authorId="0" shapeId="0" xr:uid="{00000000-0006-0000-0100-0000A7030000}">
      <text>
        <r>
          <rPr>
            <b/>
            <sz val="9"/>
            <color indexed="81"/>
            <rFont val="Tahoma"/>
            <family val="2"/>
          </rPr>
          <t>chris wilbeck:</t>
        </r>
        <r>
          <rPr>
            <sz val="9"/>
            <color indexed="81"/>
            <rFont val="Tahoma"/>
            <family val="2"/>
          </rPr>
          <t xml:space="preserve">
"late" trt data now shown in report as it was similar to "early" trt
</t>
        </r>
      </text>
    </comment>
    <comment ref="DP455" authorId="0" shapeId="0" xr:uid="{00000000-0006-0000-0100-0000A8030000}">
      <text>
        <r>
          <rPr>
            <b/>
            <sz val="9"/>
            <color indexed="81"/>
            <rFont val="Tahoma"/>
            <family val="2"/>
          </rPr>
          <t>chris wilbeck:</t>
        </r>
        <r>
          <rPr>
            <sz val="9"/>
            <color indexed="81"/>
            <rFont val="Tahoma"/>
            <family val="2"/>
          </rPr>
          <t xml:space="preserve">
"late" trt data not shown in report but is reported in combined data; some differences exist btw early and late trts
</t>
        </r>
      </text>
    </comment>
    <comment ref="DT455" authorId="0" shapeId="0" xr:uid="{00000000-0006-0000-0100-0000A9030000}">
      <text>
        <r>
          <rPr>
            <b/>
            <sz val="9"/>
            <color indexed="81"/>
            <rFont val="Tahoma"/>
            <family val="2"/>
          </rPr>
          <t>chris wilbeck:</t>
        </r>
        <r>
          <rPr>
            <sz val="9"/>
            <color indexed="81"/>
            <rFont val="Tahoma"/>
            <family val="2"/>
          </rPr>
          <t xml:space="preserve">
"late" trt data not in the report</t>
        </r>
      </text>
    </comment>
    <comment ref="CC456" authorId="0" shapeId="0" xr:uid="{00000000-0006-0000-0100-0000AA030000}">
      <text>
        <r>
          <rPr>
            <b/>
            <sz val="9"/>
            <color indexed="81"/>
            <rFont val="Tahoma"/>
            <family val="2"/>
          </rPr>
          <t>chris wilbeck:</t>
        </r>
        <r>
          <rPr>
            <sz val="9"/>
            <color indexed="81"/>
            <rFont val="Tahoma"/>
            <family val="2"/>
          </rPr>
          <t xml:space="preserve">
"late" trt data now shown in report as it was similar to "early" trt
</t>
        </r>
      </text>
    </comment>
    <comment ref="CG456" authorId="0" shapeId="0" xr:uid="{00000000-0006-0000-0100-0000AB030000}">
      <text>
        <r>
          <rPr>
            <b/>
            <sz val="9"/>
            <color indexed="81"/>
            <rFont val="Tahoma"/>
            <family val="2"/>
          </rPr>
          <t>chris wilbeck:</t>
        </r>
        <r>
          <rPr>
            <sz val="9"/>
            <color indexed="81"/>
            <rFont val="Tahoma"/>
            <family val="2"/>
          </rPr>
          <t xml:space="preserve">
"late" trt data now shown in report as it was similar to "early" trt
</t>
        </r>
      </text>
    </comment>
    <comment ref="CK456" authorId="0" shapeId="0" xr:uid="{00000000-0006-0000-0100-0000AC030000}">
      <text>
        <r>
          <rPr>
            <b/>
            <sz val="9"/>
            <color indexed="81"/>
            <rFont val="Tahoma"/>
            <family val="2"/>
          </rPr>
          <t>chris wilbeck:</t>
        </r>
        <r>
          <rPr>
            <sz val="9"/>
            <color indexed="81"/>
            <rFont val="Tahoma"/>
            <family val="2"/>
          </rPr>
          <t xml:space="preserve">
"late" trt data now shown in report as it was similar to "early" trt
</t>
        </r>
      </text>
    </comment>
    <comment ref="CN456" authorId="0" shapeId="0" xr:uid="{00000000-0006-0000-0100-0000AD030000}">
      <text>
        <r>
          <rPr>
            <b/>
            <sz val="9"/>
            <color indexed="81"/>
            <rFont val="Tahoma"/>
            <family val="2"/>
          </rPr>
          <t>chris wilbeck:</t>
        </r>
        <r>
          <rPr>
            <sz val="9"/>
            <color indexed="81"/>
            <rFont val="Tahoma"/>
            <family val="2"/>
          </rPr>
          <t xml:space="preserve">
"late" trt data now shown in report as it was similar to "early" trt
</t>
        </r>
      </text>
    </comment>
    <comment ref="DP456" authorId="0" shapeId="0" xr:uid="{00000000-0006-0000-0100-0000AE030000}">
      <text>
        <r>
          <rPr>
            <b/>
            <sz val="9"/>
            <color indexed="81"/>
            <rFont val="Tahoma"/>
            <family val="2"/>
          </rPr>
          <t>chris wilbeck:</t>
        </r>
        <r>
          <rPr>
            <sz val="9"/>
            <color indexed="81"/>
            <rFont val="Tahoma"/>
            <family val="2"/>
          </rPr>
          <t xml:space="preserve">
"late" trt data not shown in report but is reported in combined data; some differences exist btw early and late trts
</t>
        </r>
      </text>
    </comment>
    <comment ref="DT456" authorId="0" shapeId="0" xr:uid="{00000000-0006-0000-0100-0000AF030000}">
      <text>
        <r>
          <rPr>
            <b/>
            <sz val="9"/>
            <color indexed="81"/>
            <rFont val="Tahoma"/>
            <family val="2"/>
          </rPr>
          <t>chris wilbeck:</t>
        </r>
        <r>
          <rPr>
            <sz val="9"/>
            <color indexed="81"/>
            <rFont val="Tahoma"/>
            <family val="2"/>
          </rPr>
          <t xml:space="preserve">
"late" trt data not in the report</t>
        </r>
      </text>
    </comment>
    <comment ref="B458" authorId="0" shapeId="0" xr:uid="{00000000-0006-0000-0100-0000B0030000}">
      <text>
        <r>
          <rPr>
            <b/>
            <sz val="9"/>
            <color indexed="81"/>
            <rFont val="Tahoma"/>
            <family val="2"/>
          </rPr>
          <t>chris wilbeck:</t>
        </r>
        <r>
          <rPr>
            <sz val="9"/>
            <color indexed="81"/>
            <rFont val="Tahoma"/>
            <family val="2"/>
          </rPr>
          <t xml:space="preserve">
caution: the data combines weedy/weed-free treatments</t>
        </r>
      </text>
    </comment>
    <comment ref="F458" authorId="0" shapeId="0" xr:uid="{00000000-0006-0000-0100-0000B1030000}">
      <text>
        <r>
          <rPr>
            <b/>
            <sz val="9"/>
            <color indexed="81"/>
            <rFont val="Tahoma"/>
            <family val="2"/>
          </rPr>
          <t>chris wilbeck:</t>
        </r>
        <r>
          <rPr>
            <sz val="9"/>
            <color indexed="81"/>
            <rFont val="Tahoma"/>
            <family val="2"/>
          </rPr>
          <t xml:space="preserve">
the "no herbicide" trt was NOT included as a trt in 1986
</t>
        </r>
      </text>
    </comment>
    <comment ref="B459" authorId="0" shapeId="0" xr:uid="{00000000-0006-0000-0100-0000B2030000}">
      <text>
        <r>
          <rPr>
            <b/>
            <sz val="9"/>
            <color indexed="81"/>
            <rFont val="Tahoma"/>
            <family val="2"/>
          </rPr>
          <t>chris wilbeck:</t>
        </r>
        <r>
          <rPr>
            <sz val="9"/>
            <color indexed="81"/>
            <rFont val="Tahoma"/>
            <family val="2"/>
          </rPr>
          <t xml:space="preserve">
caution: the data combines weedy/weed-free treatments</t>
        </r>
      </text>
    </comment>
    <comment ref="F459" authorId="0" shapeId="0" xr:uid="{00000000-0006-0000-0100-0000B3030000}">
      <text>
        <r>
          <rPr>
            <b/>
            <sz val="9"/>
            <color indexed="81"/>
            <rFont val="Tahoma"/>
            <family val="2"/>
          </rPr>
          <t>chris wilbeck:</t>
        </r>
        <r>
          <rPr>
            <sz val="9"/>
            <color indexed="81"/>
            <rFont val="Tahoma"/>
            <family val="2"/>
          </rPr>
          <t xml:space="preserve">
the "no herbicide" trt was NOT included as a trt in 1986
</t>
        </r>
      </text>
    </comment>
    <comment ref="B460" authorId="0" shapeId="0" xr:uid="{00000000-0006-0000-0100-0000B4030000}">
      <text>
        <r>
          <rPr>
            <b/>
            <sz val="9"/>
            <color indexed="81"/>
            <rFont val="Tahoma"/>
            <family val="2"/>
          </rPr>
          <t>chris wilbeck:</t>
        </r>
        <r>
          <rPr>
            <sz val="9"/>
            <color indexed="81"/>
            <rFont val="Tahoma"/>
            <family val="2"/>
          </rPr>
          <t xml:space="preserve">
caution: the data combines weedy/weed-free treatments</t>
        </r>
      </text>
    </comment>
    <comment ref="F460" authorId="0" shapeId="0" xr:uid="{00000000-0006-0000-0100-0000B5030000}">
      <text>
        <r>
          <rPr>
            <b/>
            <sz val="9"/>
            <color indexed="81"/>
            <rFont val="Tahoma"/>
            <family val="2"/>
          </rPr>
          <t>chris wilbeck:</t>
        </r>
        <r>
          <rPr>
            <sz val="9"/>
            <color indexed="81"/>
            <rFont val="Tahoma"/>
            <family val="2"/>
          </rPr>
          <t xml:space="preserve">
the "no herbicide" trt was NOT included as a trt in 1986
</t>
        </r>
      </text>
    </comment>
    <comment ref="B461" authorId="0" shapeId="0" xr:uid="{00000000-0006-0000-0100-0000B6030000}">
      <text>
        <r>
          <rPr>
            <b/>
            <sz val="9"/>
            <color indexed="81"/>
            <rFont val="Tahoma"/>
            <family val="2"/>
          </rPr>
          <t>chris wilbeck:</t>
        </r>
        <r>
          <rPr>
            <sz val="9"/>
            <color indexed="81"/>
            <rFont val="Tahoma"/>
            <family val="2"/>
          </rPr>
          <t xml:space="preserve">
caution: the data combines weedy/weed-free treatments</t>
        </r>
      </text>
    </comment>
    <comment ref="F461" authorId="0" shapeId="0" xr:uid="{00000000-0006-0000-0100-0000B7030000}">
      <text>
        <r>
          <rPr>
            <b/>
            <sz val="9"/>
            <color indexed="81"/>
            <rFont val="Tahoma"/>
            <family val="2"/>
          </rPr>
          <t>chris wilbeck:</t>
        </r>
        <r>
          <rPr>
            <sz val="9"/>
            <color indexed="81"/>
            <rFont val="Tahoma"/>
            <family val="2"/>
          </rPr>
          <t xml:space="preserve">
the "no herbicide" trt was NOT included as a trt in 1986
</t>
        </r>
      </text>
    </comment>
    <comment ref="B462" authorId="0" shapeId="0" xr:uid="{00000000-0006-0000-0100-0000B8030000}">
      <text>
        <r>
          <rPr>
            <b/>
            <sz val="9"/>
            <color indexed="81"/>
            <rFont val="Tahoma"/>
            <family val="2"/>
          </rPr>
          <t>chris wilbeck:</t>
        </r>
        <r>
          <rPr>
            <sz val="9"/>
            <color indexed="81"/>
            <rFont val="Tahoma"/>
            <family val="2"/>
          </rPr>
          <t xml:space="preserve">
caution: the data combines weedy/weed-free treatments</t>
        </r>
      </text>
    </comment>
    <comment ref="F462" authorId="0" shapeId="0" xr:uid="{00000000-0006-0000-0100-0000B9030000}">
      <text>
        <r>
          <rPr>
            <b/>
            <sz val="9"/>
            <color indexed="81"/>
            <rFont val="Tahoma"/>
            <family val="2"/>
          </rPr>
          <t>chris wilbeck:</t>
        </r>
        <r>
          <rPr>
            <sz val="9"/>
            <color indexed="81"/>
            <rFont val="Tahoma"/>
            <family val="2"/>
          </rPr>
          <t xml:space="preserve">
the "no herbicide" trt was NOT included as a trt in 1986
</t>
        </r>
      </text>
    </comment>
    <comment ref="B464" authorId="0" shapeId="0" xr:uid="{00000000-0006-0000-0100-0000BA030000}">
      <text>
        <r>
          <rPr>
            <b/>
            <sz val="9"/>
            <color indexed="81"/>
            <rFont val="Tahoma"/>
            <family val="2"/>
          </rPr>
          <t>chris wilbeck:</t>
        </r>
        <r>
          <rPr>
            <sz val="9"/>
            <color indexed="81"/>
            <rFont val="Tahoma"/>
            <family val="2"/>
          </rPr>
          <t xml:space="preserve">
caution: the data combines weedy/weed-free treatments</t>
        </r>
      </text>
    </comment>
    <comment ref="B465" authorId="0" shapeId="0" xr:uid="{00000000-0006-0000-0100-0000BB030000}">
      <text>
        <r>
          <rPr>
            <b/>
            <sz val="9"/>
            <color indexed="81"/>
            <rFont val="Tahoma"/>
            <family val="2"/>
          </rPr>
          <t>chris wilbeck:</t>
        </r>
        <r>
          <rPr>
            <sz val="9"/>
            <color indexed="81"/>
            <rFont val="Tahoma"/>
            <family val="2"/>
          </rPr>
          <t xml:space="preserve">
caution: the data combines weedy/weed-free treatments</t>
        </r>
      </text>
    </comment>
    <comment ref="B466" authorId="0" shapeId="0" xr:uid="{00000000-0006-0000-0100-0000BC030000}">
      <text>
        <r>
          <rPr>
            <b/>
            <sz val="9"/>
            <color indexed="81"/>
            <rFont val="Tahoma"/>
            <family val="2"/>
          </rPr>
          <t>chris wilbeck:</t>
        </r>
        <r>
          <rPr>
            <sz val="9"/>
            <color indexed="81"/>
            <rFont val="Tahoma"/>
            <family val="2"/>
          </rPr>
          <t xml:space="preserve">
caution: the data combines weedy/weed-free treatments</t>
        </r>
      </text>
    </comment>
    <comment ref="B467" authorId="0" shapeId="0" xr:uid="{00000000-0006-0000-0100-0000BD030000}">
      <text>
        <r>
          <rPr>
            <b/>
            <sz val="9"/>
            <color indexed="81"/>
            <rFont val="Tahoma"/>
            <family val="2"/>
          </rPr>
          <t>chris wilbeck:</t>
        </r>
        <r>
          <rPr>
            <sz val="9"/>
            <color indexed="81"/>
            <rFont val="Tahoma"/>
            <family val="2"/>
          </rPr>
          <t xml:space="preserve">
caution: the data combines weedy/weed-free treatments</t>
        </r>
      </text>
    </comment>
    <comment ref="B468" authorId="0" shapeId="0" xr:uid="{00000000-0006-0000-0100-0000BE030000}">
      <text>
        <r>
          <rPr>
            <b/>
            <sz val="9"/>
            <color indexed="81"/>
            <rFont val="Tahoma"/>
            <family val="2"/>
          </rPr>
          <t>chris wilbeck:</t>
        </r>
        <r>
          <rPr>
            <sz val="9"/>
            <color indexed="81"/>
            <rFont val="Tahoma"/>
            <family val="2"/>
          </rPr>
          <t xml:space="preserve">
caution: the data combines weedy/weed-free treatments</t>
        </r>
      </text>
    </comment>
    <comment ref="B470" authorId="0" shapeId="0" xr:uid="{00000000-0006-0000-0100-0000BF030000}">
      <text>
        <r>
          <rPr>
            <b/>
            <sz val="9"/>
            <color indexed="81"/>
            <rFont val="Tahoma"/>
            <family val="2"/>
          </rPr>
          <t>chris wilbeck:</t>
        </r>
        <r>
          <rPr>
            <sz val="9"/>
            <color indexed="81"/>
            <rFont val="Tahoma"/>
            <family val="2"/>
          </rPr>
          <t xml:space="preserve">
caution: the data combines weedy/weed-free treatments</t>
        </r>
      </text>
    </comment>
    <comment ref="B471" authorId="0" shapeId="0" xr:uid="{00000000-0006-0000-0100-0000C0030000}">
      <text>
        <r>
          <rPr>
            <b/>
            <sz val="9"/>
            <color indexed="81"/>
            <rFont val="Tahoma"/>
            <family val="2"/>
          </rPr>
          <t>chris wilbeck:</t>
        </r>
        <r>
          <rPr>
            <sz val="9"/>
            <color indexed="81"/>
            <rFont val="Tahoma"/>
            <family val="2"/>
          </rPr>
          <t xml:space="preserve">
caution: the data combines weedy/weed-free treatments</t>
        </r>
      </text>
    </comment>
    <comment ref="B472" authorId="0" shapeId="0" xr:uid="{00000000-0006-0000-0100-0000C1030000}">
      <text>
        <r>
          <rPr>
            <b/>
            <sz val="9"/>
            <color indexed="81"/>
            <rFont val="Tahoma"/>
            <family val="2"/>
          </rPr>
          <t>chris wilbeck:</t>
        </r>
        <r>
          <rPr>
            <sz val="9"/>
            <color indexed="81"/>
            <rFont val="Tahoma"/>
            <family val="2"/>
          </rPr>
          <t xml:space="preserve">
caution: the data combines weedy/weed-free treatments</t>
        </r>
      </text>
    </comment>
    <comment ref="B473" authorId="0" shapeId="0" xr:uid="{00000000-0006-0000-0100-0000C2030000}">
      <text>
        <r>
          <rPr>
            <b/>
            <sz val="9"/>
            <color indexed="81"/>
            <rFont val="Tahoma"/>
            <family val="2"/>
          </rPr>
          <t>chris wilbeck:</t>
        </r>
        <r>
          <rPr>
            <sz val="9"/>
            <color indexed="81"/>
            <rFont val="Tahoma"/>
            <family val="2"/>
          </rPr>
          <t xml:space="preserve">
caution: the data combines weedy/weed-free treatments</t>
        </r>
      </text>
    </comment>
    <comment ref="B474" authorId="0" shapeId="0" xr:uid="{00000000-0006-0000-0100-0000C3030000}">
      <text>
        <r>
          <rPr>
            <b/>
            <sz val="9"/>
            <color indexed="81"/>
            <rFont val="Tahoma"/>
            <family val="2"/>
          </rPr>
          <t>chris wilbeck:</t>
        </r>
        <r>
          <rPr>
            <sz val="9"/>
            <color indexed="81"/>
            <rFont val="Tahoma"/>
            <family val="2"/>
          </rPr>
          <t xml:space="preserve">
caution: the data combines weedy/weed-free treatments</t>
        </r>
      </text>
    </comment>
    <comment ref="B476" authorId="0" shapeId="0" xr:uid="{00000000-0006-0000-0100-0000C4030000}">
      <text>
        <r>
          <rPr>
            <b/>
            <sz val="9"/>
            <color indexed="81"/>
            <rFont val="Tahoma"/>
            <family val="2"/>
          </rPr>
          <t>chris wilbeck:</t>
        </r>
        <r>
          <rPr>
            <sz val="9"/>
            <color indexed="81"/>
            <rFont val="Tahoma"/>
            <family val="2"/>
          </rPr>
          <t xml:space="preserve">
caution: the data combines weedy/weed-free treatments</t>
        </r>
      </text>
    </comment>
    <comment ref="B477" authorId="0" shapeId="0" xr:uid="{00000000-0006-0000-0100-0000C5030000}">
      <text>
        <r>
          <rPr>
            <b/>
            <sz val="9"/>
            <color indexed="81"/>
            <rFont val="Tahoma"/>
            <family val="2"/>
          </rPr>
          <t>chris wilbeck:</t>
        </r>
        <r>
          <rPr>
            <sz val="9"/>
            <color indexed="81"/>
            <rFont val="Tahoma"/>
            <family val="2"/>
          </rPr>
          <t xml:space="preserve">
caution: the data combines weedy/weed-free treatments</t>
        </r>
      </text>
    </comment>
    <comment ref="B478" authorId="0" shapeId="0" xr:uid="{00000000-0006-0000-0100-0000C6030000}">
      <text>
        <r>
          <rPr>
            <b/>
            <sz val="9"/>
            <color indexed="81"/>
            <rFont val="Tahoma"/>
            <family val="2"/>
          </rPr>
          <t>chris wilbeck:</t>
        </r>
        <r>
          <rPr>
            <sz val="9"/>
            <color indexed="81"/>
            <rFont val="Tahoma"/>
            <family val="2"/>
          </rPr>
          <t xml:space="preserve">
caution: the data combines weedy/weed-free treatments</t>
        </r>
      </text>
    </comment>
    <comment ref="B479" authorId="0" shapeId="0" xr:uid="{00000000-0006-0000-0100-0000C7030000}">
      <text>
        <r>
          <rPr>
            <b/>
            <sz val="9"/>
            <color indexed="81"/>
            <rFont val="Tahoma"/>
            <family val="2"/>
          </rPr>
          <t>chris wilbeck:</t>
        </r>
        <r>
          <rPr>
            <sz val="9"/>
            <color indexed="81"/>
            <rFont val="Tahoma"/>
            <family val="2"/>
          </rPr>
          <t xml:space="preserve">
caution: the data combines weedy/weed-free treatments</t>
        </r>
      </text>
    </comment>
    <comment ref="B480" authorId="0" shapeId="0" xr:uid="{00000000-0006-0000-0100-0000C8030000}">
      <text>
        <r>
          <rPr>
            <b/>
            <sz val="9"/>
            <color indexed="81"/>
            <rFont val="Tahoma"/>
            <family val="2"/>
          </rPr>
          <t>chris wilbeck:</t>
        </r>
        <r>
          <rPr>
            <sz val="9"/>
            <color indexed="81"/>
            <rFont val="Tahoma"/>
            <family val="2"/>
          </rPr>
          <t xml:space="preserve">
caution: the data combines weedy/weed-free treatments</t>
        </r>
      </text>
    </comment>
    <comment ref="B482" authorId="0" shapeId="0" xr:uid="{00000000-0006-0000-0100-0000C9030000}">
      <text>
        <r>
          <rPr>
            <b/>
            <sz val="9"/>
            <color indexed="81"/>
            <rFont val="Tahoma"/>
            <family val="2"/>
          </rPr>
          <t>chris wilbeck:</t>
        </r>
        <r>
          <rPr>
            <sz val="9"/>
            <color indexed="81"/>
            <rFont val="Tahoma"/>
            <family val="2"/>
          </rPr>
          <t xml:space="preserve">
recapped only the trts with direct comparison to cc trt</t>
        </r>
      </text>
    </comment>
    <comment ref="H482" authorId="0" shapeId="0" xr:uid="{00000000-0006-0000-0100-0000CA030000}">
      <text>
        <r>
          <rPr>
            <b/>
            <sz val="9"/>
            <color indexed="81"/>
            <rFont val="Tahoma"/>
            <family val="2"/>
          </rPr>
          <t>chris wilbeck:</t>
        </r>
        <r>
          <rPr>
            <sz val="9"/>
            <color indexed="81"/>
            <rFont val="Tahoma"/>
            <family val="2"/>
          </rPr>
          <t xml:space="preserve">
unclear if prior plots were all sb or some were corn, given table 3 comment "data pooled across crop rotations"</t>
        </r>
      </text>
    </comment>
    <comment ref="DP482" authorId="0" shapeId="0" xr:uid="{00000000-0006-0000-0100-0000CB030000}">
      <text>
        <r>
          <rPr>
            <b/>
            <sz val="9"/>
            <color indexed="81"/>
            <rFont val="Tahoma"/>
            <family val="2"/>
          </rPr>
          <t>chris wilbeck:</t>
        </r>
        <r>
          <rPr>
            <sz val="9"/>
            <color indexed="81"/>
            <rFont val="Tahoma"/>
            <family val="2"/>
          </rPr>
          <t xml:space="preserve">
is this ave of corn/sb and sb/sb treat; all plots planted in sb, unusure of prior crop</t>
        </r>
      </text>
    </comment>
    <comment ref="B483" authorId="0" shapeId="0" xr:uid="{00000000-0006-0000-0100-0000CC030000}">
      <text>
        <r>
          <rPr>
            <b/>
            <sz val="9"/>
            <color indexed="81"/>
            <rFont val="Tahoma"/>
            <family val="2"/>
          </rPr>
          <t>chris wilbeck:</t>
        </r>
        <r>
          <rPr>
            <sz val="9"/>
            <color indexed="81"/>
            <rFont val="Tahoma"/>
            <family val="2"/>
          </rPr>
          <t xml:space="preserve">
recapped only the trts with direct comparison to cc trt</t>
        </r>
      </text>
    </comment>
    <comment ref="H483" authorId="0" shapeId="0" xr:uid="{00000000-0006-0000-0100-0000CD030000}">
      <text>
        <r>
          <rPr>
            <b/>
            <sz val="9"/>
            <color indexed="81"/>
            <rFont val="Tahoma"/>
            <family val="2"/>
          </rPr>
          <t>chris wilbeck:</t>
        </r>
        <r>
          <rPr>
            <sz val="9"/>
            <color indexed="81"/>
            <rFont val="Tahoma"/>
            <family val="2"/>
          </rPr>
          <t xml:space="preserve">
unclear if prior plots were all sb or some were corn, given table 3 comment "data pooled across crop rotations"</t>
        </r>
      </text>
    </comment>
    <comment ref="DP483" authorId="0" shapeId="0" xr:uid="{00000000-0006-0000-0100-0000CE030000}">
      <text>
        <r>
          <rPr>
            <b/>
            <sz val="9"/>
            <color indexed="81"/>
            <rFont val="Tahoma"/>
            <family val="2"/>
          </rPr>
          <t>chris wilbeck:</t>
        </r>
        <r>
          <rPr>
            <sz val="9"/>
            <color indexed="81"/>
            <rFont val="Tahoma"/>
            <family val="2"/>
          </rPr>
          <t xml:space="preserve">
is this ave of corn/sb and sb/sb treat; all plots planted in sb, unusure of prior crop</t>
        </r>
      </text>
    </comment>
    <comment ref="B484" authorId="0" shapeId="0" xr:uid="{00000000-0006-0000-0100-0000CF030000}">
      <text>
        <r>
          <rPr>
            <b/>
            <sz val="9"/>
            <color indexed="81"/>
            <rFont val="Tahoma"/>
            <family val="2"/>
          </rPr>
          <t>chris wilbeck:</t>
        </r>
        <r>
          <rPr>
            <sz val="9"/>
            <color indexed="81"/>
            <rFont val="Tahoma"/>
            <family val="2"/>
          </rPr>
          <t xml:space="preserve">
recapped only the trts with direct comparison to cc trt</t>
        </r>
      </text>
    </comment>
    <comment ref="H484" authorId="0" shapeId="0" xr:uid="{00000000-0006-0000-0100-0000D0030000}">
      <text>
        <r>
          <rPr>
            <b/>
            <sz val="9"/>
            <color indexed="81"/>
            <rFont val="Tahoma"/>
            <family val="2"/>
          </rPr>
          <t>chris wilbeck:</t>
        </r>
        <r>
          <rPr>
            <sz val="9"/>
            <color indexed="81"/>
            <rFont val="Tahoma"/>
            <family val="2"/>
          </rPr>
          <t xml:space="preserve">
unclear if prior plots were all sb or some were corn, given table 3 comment "data pooled across crop rotations"</t>
        </r>
      </text>
    </comment>
    <comment ref="DP484" authorId="0" shapeId="0" xr:uid="{00000000-0006-0000-0100-0000D1030000}">
      <text>
        <r>
          <rPr>
            <b/>
            <sz val="9"/>
            <color indexed="81"/>
            <rFont val="Tahoma"/>
            <family val="2"/>
          </rPr>
          <t>chris wilbeck:</t>
        </r>
        <r>
          <rPr>
            <sz val="9"/>
            <color indexed="81"/>
            <rFont val="Tahoma"/>
            <family val="2"/>
          </rPr>
          <t xml:space="preserve">
is this ave of corn/sb and sb/sb treat; all plots planted in sb, unusure of prior crop</t>
        </r>
      </text>
    </comment>
    <comment ref="B486" authorId="0" shapeId="0" xr:uid="{00000000-0006-0000-0100-0000D2030000}">
      <text>
        <r>
          <rPr>
            <b/>
            <sz val="9"/>
            <color indexed="81"/>
            <rFont val="Tahoma"/>
            <family val="2"/>
          </rPr>
          <t>chris wilbeck:</t>
        </r>
        <r>
          <rPr>
            <sz val="9"/>
            <color indexed="81"/>
            <rFont val="Tahoma"/>
            <family val="2"/>
          </rPr>
          <t xml:space="preserve">
recapped only the trts with direct comparison to cc trt</t>
        </r>
      </text>
    </comment>
    <comment ref="B487" authorId="0" shapeId="0" xr:uid="{00000000-0006-0000-0100-0000D3030000}">
      <text>
        <r>
          <rPr>
            <b/>
            <sz val="9"/>
            <color indexed="81"/>
            <rFont val="Tahoma"/>
            <family val="2"/>
          </rPr>
          <t>chris wilbeck:</t>
        </r>
        <r>
          <rPr>
            <sz val="9"/>
            <color indexed="81"/>
            <rFont val="Tahoma"/>
            <family val="2"/>
          </rPr>
          <t xml:space="preserve">
recapped only the trts with direct comparison to cc trt</t>
        </r>
      </text>
    </comment>
    <comment ref="B488" authorId="0" shapeId="0" xr:uid="{00000000-0006-0000-0100-0000D4030000}">
      <text>
        <r>
          <rPr>
            <b/>
            <sz val="9"/>
            <color indexed="81"/>
            <rFont val="Tahoma"/>
            <family val="2"/>
          </rPr>
          <t>chris wilbeck:</t>
        </r>
        <r>
          <rPr>
            <sz val="9"/>
            <color indexed="81"/>
            <rFont val="Tahoma"/>
            <family val="2"/>
          </rPr>
          <t xml:space="preserve">
recapped only the trts with direct comparison to cc trt</t>
        </r>
      </text>
    </comment>
    <comment ref="B490" authorId="0" shapeId="0" xr:uid="{00000000-0006-0000-0100-0000D5030000}">
      <text>
        <r>
          <rPr>
            <b/>
            <sz val="9"/>
            <color indexed="81"/>
            <rFont val="Tahoma"/>
            <family val="2"/>
          </rPr>
          <t>chris wilbeck:</t>
        </r>
        <r>
          <rPr>
            <sz val="9"/>
            <color indexed="81"/>
            <rFont val="Tahoma"/>
            <family val="2"/>
          </rPr>
          <t xml:space="preserve">
recapped only the trts with direct comparison to cc trt</t>
        </r>
      </text>
    </comment>
    <comment ref="DP490" authorId="0" shapeId="0" xr:uid="{00000000-0006-0000-0100-0000D6030000}">
      <text>
        <r>
          <rPr>
            <b/>
            <sz val="9"/>
            <color indexed="81"/>
            <rFont val="Tahoma"/>
            <family val="2"/>
          </rPr>
          <t>chris wilbeck:</t>
        </r>
        <r>
          <rPr>
            <sz val="9"/>
            <color indexed="81"/>
            <rFont val="Tahoma"/>
            <family val="2"/>
          </rPr>
          <t xml:space="preserve">
this is ave of the sb-sb and sb-corn trt as only sb was planted in 2006</t>
        </r>
      </text>
    </comment>
    <comment ref="B491" authorId="0" shapeId="0" xr:uid="{00000000-0006-0000-0100-0000D7030000}">
      <text>
        <r>
          <rPr>
            <b/>
            <sz val="9"/>
            <color indexed="81"/>
            <rFont val="Tahoma"/>
            <family val="2"/>
          </rPr>
          <t>chris wilbeck:</t>
        </r>
        <r>
          <rPr>
            <sz val="9"/>
            <color indexed="81"/>
            <rFont val="Tahoma"/>
            <family val="2"/>
          </rPr>
          <t xml:space="preserve">
recapped only the trts with direct comparison to cc trt</t>
        </r>
      </text>
    </comment>
    <comment ref="DP491" authorId="0" shapeId="0" xr:uid="{00000000-0006-0000-0100-0000D8030000}">
      <text>
        <r>
          <rPr>
            <b/>
            <sz val="9"/>
            <color indexed="81"/>
            <rFont val="Tahoma"/>
            <family val="2"/>
          </rPr>
          <t>chris wilbeck:</t>
        </r>
        <r>
          <rPr>
            <sz val="9"/>
            <color indexed="81"/>
            <rFont val="Tahoma"/>
            <family val="2"/>
          </rPr>
          <t xml:space="preserve">
this is ave of the sb-sb and sb-corn trt as only sb was planted in 2006</t>
        </r>
      </text>
    </comment>
    <comment ref="B492" authorId="0" shapeId="0" xr:uid="{00000000-0006-0000-0100-0000D9030000}">
      <text>
        <r>
          <rPr>
            <b/>
            <sz val="9"/>
            <color indexed="81"/>
            <rFont val="Tahoma"/>
            <family val="2"/>
          </rPr>
          <t>chris wilbeck:</t>
        </r>
        <r>
          <rPr>
            <sz val="9"/>
            <color indexed="81"/>
            <rFont val="Tahoma"/>
            <family val="2"/>
          </rPr>
          <t xml:space="preserve">
recapped only the trts with direct comparison to cc trt</t>
        </r>
      </text>
    </comment>
    <comment ref="DP492" authorId="0" shapeId="0" xr:uid="{00000000-0006-0000-0100-0000DA030000}">
      <text>
        <r>
          <rPr>
            <b/>
            <sz val="9"/>
            <color indexed="81"/>
            <rFont val="Tahoma"/>
            <family val="2"/>
          </rPr>
          <t>chris wilbeck:</t>
        </r>
        <r>
          <rPr>
            <sz val="9"/>
            <color indexed="81"/>
            <rFont val="Tahoma"/>
            <family val="2"/>
          </rPr>
          <t xml:space="preserve">
this is ave of the sb-sb and sb-corn trt as only sb was planted in 2006</t>
        </r>
      </text>
    </comment>
    <comment ref="B494" authorId="0" shapeId="0" xr:uid="{00000000-0006-0000-0100-0000DB030000}">
      <text>
        <r>
          <rPr>
            <b/>
            <sz val="9"/>
            <color indexed="81"/>
            <rFont val="Tahoma"/>
            <family val="2"/>
          </rPr>
          <t>chris wilbeck:</t>
        </r>
        <r>
          <rPr>
            <sz val="9"/>
            <color indexed="81"/>
            <rFont val="Tahoma"/>
            <family val="2"/>
          </rPr>
          <t xml:space="preserve">
recapped only the trts with direct comparison to cc trt</t>
        </r>
      </text>
    </comment>
    <comment ref="D494" authorId="1" shapeId="0" xr:uid="{00000000-0006-0000-0100-0000DC030000}">
      <text>
        <r>
          <rPr>
            <b/>
            <sz val="9"/>
            <color indexed="81"/>
            <rFont val="Tahoma"/>
            <charset val="1"/>
          </rPr>
          <t>Alisha:</t>
        </r>
        <r>
          <rPr>
            <sz val="9"/>
            <color indexed="81"/>
            <rFont val="Tahoma"/>
            <charset val="1"/>
          </rPr>
          <t xml:space="preserve">
Don't include b/c all fields received fertilizer EXCEPT for cc fields. Yield data will be inaccurate.</t>
        </r>
      </text>
    </comment>
    <comment ref="DP494" authorId="0" shapeId="0" xr:uid="{00000000-0006-0000-0100-0000DD030000}">
      <text>
        <r>
          <rPr>
            <b/>
            <sz val="9"/>
            <color indexed="81"/>
            <rFont val="Tahoma"/>
            <family val="2"/>
          </rPr>
          <t>chris wilbeck:</t>
        </r>
        <r>
          <rPr>
            <sz val="9"/>
            <color indexed="81"/>
            <rFont val="Tahoma"/>
            <family val="2"/>
          </rPr>
          <t xml:space="preserve">
this is ave of the sb-sb and sb-corn trt as only sb was planted in 2006</t>
        </r>
      </text>
    </comment>
    <comment ref="B495" authorId="0" shapeId="0" xr:uid="{00000000-0006-0000-0100-0000DE030000}">
      <text>
        <r>
          <rPr>
            <b/>
            <sz val="9"/>
            <color indexed="81"/>
            <rFont val="Tahoma"/>
            <family val="2"/>
          </rPr>
          <t>chris wilbeck:</t>
        </r>
        <r>
          <rPr>
            <sz val="9"/>
            <color indexed="81"/>
            <rFont val="Tahoma"/>
            <family val="2"/>
          </rPr>
          <t xml:space="preserve">
recapped only the trts with direct comparison to cc trt</t>
        </r>
      </text>
    </comment>
    <comment ref="D495" authorId="1" shapeId="0" xr:uid="{00000000-0006-0000-0100-0000DF030000}">
      <text>
        <r>
          <rPr>
            <b/>
            <sz val="9"/>
            <color indexed="81"/>
            <rFont val="Tahoma"/>
            <charset val="1"/>
          </rPr>
          <t>Alisha:</t>
        </r>
        <r>
          <rPr>
            <sz val="9"/>
            <color indexed="81"/>
            <rFont val="Tahoma"/>
            <charset val="1"/>
          </rPr>
          <t xml:space="preserve">
Don't include b/c all fields received fertilizer EXCEPT for cc fields. Yield data will be inaccurate.</t>
        </r>
      </text>
    </comment>
    <comment ref="DP495" authorId="0" shapeId="0" xr:uid="{00000000-0006-0000-0100-0000E0030000}">
      <text>
        <r>
          <rPr>
            <b/>
            <sz val="9"/>
            <color indexed="81"/>
            <rFont val="Tahoma"/>
            <family val="2"/>
          </rPr>
          <t>chris wilbeck:</t>
        </r>
        <r>
          <rPr>
            <sz val="9"/>
            <color indexed="81"/>
            <rFont val="Tahoma"/>
            <family val="2"/>
          </rPr>
          <t xml:space="preserve">
this is ave of the sb-sb and sb-corn trt as only sb was planted in 2006</t>
        </r>
      </text>
    </comment>
    <comment ref="B496" authorId="0" shapeId="0" xr:uid="{00000000-0006-0000-0100-0000E1030000}">
      <text>
        <r>
          <rPr>
            <b/>
            <sz val="9"/>
            <color indexed="81"/>
            <rFont val="Tahoma"/>
            <family val="2"/>
          </rPr>
          <t>chris wilbeck:</t>
        </r>
        <r>
          <rPr>
            <sz val="9"/>
            <color indexed="81"/>
            <rFont val="Tahoma"/>
            <family val="2"/>
          </rPr>
          <t xml:space="preserve">
recapped only the trts with direct comparison to cc trt</t>
        </r>
      </text>
    </comment>
    <comment ref="D496" authorId="1" shapeId="0" xr:uid="{00000000-0006-0000-0100-0000E2030000}">
      <text>
        <r>
          <rPr>
            <b/>
            <sz val="9"/>
            <color indexed="81"/>
            <rFont val="Tahoma"/>
            <charset val="1"/>
          </rPr>
          <t>Alisha:</t>
        </r>
        <r>
          <rPr>
            <sz val="9"/>
            <color indexed="81"/>
            <rFont val="Tahoma"/>
            <charset val="1"/>
          </rPr>
          <t xml:space="preserve">
Don't include b/c all fields received fertilizer EXCEPT for cc fields. Yield data will be inaccurate.</t>
        </r>
      </text>
    </comment>
    <comment ref="DP496" authorId="0" shapeId="0" xr:uid="{00000000-0006-0000-0100-0000E3030000}">
      <text>
        <r>
          <rPr>
            <b/>
            <sz val="9"/>
            <color indexed="81"/>
            <rFont val="Tahoma"/>
            <family val="2"/>
          </rPr>
          <t>chris wilbeck:</t>
        </r>
        <r>
          <rPr>
            <sz val="9"/>
            <color indexed="81"/>
            <rFont val="Tahoma"/>
            <family val="2"/>
          </rPr>
          <t xml:space="preserve">
this is ave of the sb-sb and sb-corn trt as only sb was planted in 2006</t>
        </r>
      </text>
    </comment>
    <comment ref="B498" authorId="0" shapeId="0" xr:uid="{00000000-0006-0000-0100-0000E4030000}">
      <text>
        <r>
          <rPr>
            <b/>
            <sz val="9"/>
            <color indexed="81"/>
            <rFont val="Tahoma"/>
            <family val="2"/>
          </rPr>
          <t>chris wilbeck:</t>
        </r>
        <r>
          <rPr>
            <sz val="9"/>
            <color indexed="81"/>
            <rFont val="Tahoma"/>
            <family val="2"/>
          </rPr>
          <t xml:space="preserve">
recapped only the trts with direct comparison to cc trt</t>
        </r>
      </text>
    </comment>
    <comment ref="AT498" authorId="0" shapeId="0" xr:uid="{00000000-0006-0000-0100-0000E5030000}">
      <text>
        <r>
          <rPr>
            <b/>
            <sz val="9"/>
            <color indexed="81"/>
            <rFont val="Tahoma"/>
            <family val="2"/>
          </rPr>
          <t>chris wilbeck:</t>
        </r>
        <r>
          <rPr>
            <sz val="9"/>
            <color indexed="81"/>
            <rFont val="Tahoma"/>
            <family val="2"/>
          </rPr>
          <t xml:space="preserve">
add herb in non-glyphosate systems to control fall panicum, large crabgrass, barnyardgrass</t>
        </r>
      </text>
    </comment>
    <comment ref="B499" authorId="0" shapeId="0" xr:uid="{00000000-0006-0000-0100-0000E6030000}">
      <text>
        <r>
          <rPr>
            <b/>
            <sz val="9"/>
            <color indexed="81"/>
            <rFont val="Tahoma"/>
            <family val="2"/>
          </rPr>
          <t>chris wilbeck:</t>
        </r>
        <r>
          <rPr>
            <sz val="9"/>
            <color indexed="81"/>
            <rFont val="Tahoma"/>
            <family val="2"/>
          </rPr>
          <t xml:space="preserve">
recapped only the trts with direct comparison to cc trt</t>
        </r>
      </text>
    </comment>
    <comment ref="AT499" authorId="0" shapeId="0" xr:uid="{00000000-0006-0000-0100-0000E7030000}">
      <text>
        <r>
          <rPr>
            <b/>
            <sz val="9"/>
            <color indexed="81"/>
            <rFont val="Tahoma"/>
            <family val="2"/>
          </rPr>
          <t>chris wilbeck:</t>
        </r>
        <r>
          <rPr>
            <sz val="9"/>
            <color indexed="81"/>
            <rFont val="Tahoma"/>
            <family val="2"/>
          </rPr>
          <t xml:space="preserve">
add herb in non-glyphosate systems to control fall panicum, large crabgrass, barnyardgrass</t>
        </r>
      </text>
    </comment>
    <comment ref="B500" authorId="0" shapeId="0" xr:uid="{00000000-0006-0000-0100-0000E8030000}">
      <text>
        <r>
          <rPr>
            <b/>
            <sz val="9"/>
            <color indexed="81"/>
            <rFont val="Tahoma"/>
            <family val="2"/>
          </rPr>
          <t>chris wilbeck:</t>
        </r>
        <r>
          <rPr>
            <sz val="9"/>
            <color indexed="81"/>
            <rFont val="Tahoma"/>
            <family val="2"/>
          </rPr>
          <t xml:space="preserve">
recapped only the trts with direct comparison to cc trt</t>
        </r>
      </text>
    </comment>
    <comment ref="AT500" authorId="0" shapeId="0" xr:uid="{00000000-0006-0000-0100-0000E9030000}">
      <text>
        <r>
          <rPr>
            <b/>
            <sz val="9"/>
            <color indexed="81"/>
            <rFont val="Tahoma"/>
            <family val="2"/>
          </rPr>
          <t>chris wilbeck:</t>
        </r>
        <r>
          <rPr>
            <sz val="9"/>
            <color indexed="81"/>
            <rFont val="Tahoma"/>
            <family val="2"/>
          </rPr>
          <t xml:space="preserve">
add herb in non-glyphosate systems to control fall panicum, large crabgrass, barnyardgrass</t>
        </r>
      </text>
    </comment>
    <comment ref="B502" authorId="0" shapeId="0" xr:uid="{00000000-0006-0000-0100-0000EA030000}">
      <text>
        <r>
          <rPr>
            <b/>
            <sz val="9"/>
            <color indexed="81"/>
            <rFont val="Tahoma"/>
            <family val="2"/>
          </rPr>
          <t>chris wilbeck:</t>
        </r>
        <r>
          <rPr>
            <sz val="9"/>
            <color indexed="81"/>
            <rFont val="Tahoma"/>
            <family val="2"/>
          </rPr>
          <t xml:space="preserve">
recapped only the trts with direct comparison to cc trt</t>
        </r>
      </text>
    </comment>
    <comment ref="B503" authorId="0" shapeId="0" xr:uid="{00000000-0006-0000-0100-0000EB030000}">
      <text>
        <r>
          <rPr>
            <b/>
            <sz val="9"/>
            <color indexed="81"/>
            <rFont val="Tahoma"/>
            <family val="2"/>
          </rPr>
          <t>chris wilbeck:</t>
        </r>
        <r>
          <rPr>
            <sz val="9"/>
            <color indexed="81"/>
            <rFont val="Tahoma"/>
            <family val="2"/>
          </rPr>
          <t xml:space="preserve">
recapped only the trts with direct comparison to cc trt</t>
        </r>
      </text>
    </comment>
    <comment ref="B504" authorId="0" shapeId="0" xr:uid="{00000000-0006-0000-0100-0000EC030000}">
      <text>
        <r>
          <rPr>
            <b/>
            <sz val="9"/>
            <color indexed="81"/>
            <rFont val="Tahoma"/>
            <family val="2"/>
          </rPr>
          <t>chris wilbeck:</t>
        </r>
        <r>
          <rPr>
            <sz val="9"/>
            <color indexed="81"/>
            <rFont val="Tahoma"/>
            <family val="2"/>
          </rPr>
          <t xml:space="preserve">
recapped only the trts with direct comparison to cc trt</t>
        </r>
      </text>
    </comment>
    <comment ref="B506" authorId="0" shapeId="0" xr:uid="{00000000-0006-0000-0100-0000ED030000}">
      <text>
        <r>
          <rPr>
            <b/>
            <sz val="9"/>
            <color indexed="81"/>
            <rFont val="Tahoma"/>
            <family val="2"/>
          </rPr>
          <t>chris wilbeck:</t>
        </r>
        <r>
          <rPr>
            <sz val="9"/>
            <color indexed="81"/>
            <rFont val="Tahoma"/>
            <family val="2"/>
          </rPr>
          <t xml:space="preserve">
caution: the data combines weedy/weed-free treatments</t>
        </r>
      </text>
    </comment>
    <comment ref="B507" authorId="0" shapeId="0" xr:uid="{00000000-0006-0000-0100-0000EE030000}">
      <text>
        <r>
          <rPr>
            <b/>
            <sz val="9"/>
            <color indexed="81"/>
            <rFont val="Tahoma"/>
            <family val="2"/>
          </rPr>
          <t>chris wilbeck:</t>
        </r>
        <r>
          <rPr>
            <sz val="9"/>
            <color indexed="81"/>
            <rFont val="Tahoma"/>
            <family val="2"/>
          </rPr>
          <t xml:space="preserve">
caution: the data combines weedy/weed-free treatments</t>
        </r>
      </text>
    </comment>
    <comment ref="L507" authorId="0" shapeId="0" xr:uid="{00000000-0006-0000-0100-0000EF030000}">
      <text>
        <r>
          <rPr>
            <b/>
            <sz val="9"/>
            <color indexed="81"/>
            <rFont val="Tahoma"/>
            <family val="2"/>
          </rPr>
          <t>chris wilbeck:</t>
        </r>
        <r>
          <rPr>
            <sz val="9"/>
            <color indexed="81"/>
            <rFont val="Tahoma"/>
            <family val="2"/>
          </rPr>
          <t xml:space="preserve">
the yell mustard was clipped to maintain 10 cm height for this part of the experiment</t>
        </r>
      </text>
    </comment>
    <comment ref="B508" authorId="0" shapeId="0" xr:uid="{00000000-0006-0000-0100-0000F0030000}">
      <text>
        <r>
          <rPr>
            <b/>
            <sz val="9"/>
            <color indexed="81"/>
            <rFont val="Tahoma"/>
            <family val="2"/>
          </rPr>
          <t>chris wilbeck:</t>
        </r>
        <r>
          <rPr>
            <sz val="9"/>
            <color indexed="81"/>
            <rFont val="Tahoma"/>
            <family val="2"/>
          </rPr>
          <t xml:space="preserve">
caution: the data combines weedy/weed-free treatments</t>
        </r>
      </text>
    </comment>
    <comment ref="L508" authorId="0" shapeId="0" xr:uid="{00000000-0006-0000-0100-0000F1030000}">
      <text>
        <r>
          <rPr>
            <b/>
            <sz val="9"/>
            <color indexed="81"/>
            <rFont val="Tahoma"/>
            <family val="2"/>
          </rPr>
          <t>chris wilbeck:</t>
        </r>
        <r>
          <rPr>
            <sz val="9"/>
            <color indexed="81"/>
            <rFont val="Tahoma"/>
            <family val="2"/>
          </rPr>
          <t xml:space="preserve">
the yell mustard was clipped to maintain 10 cm height for this part of the experiment</t>
        </r>
      </text>
    </comment>
    <comment ref="B509" authorId="0" shapeId="0" xr:uid="{00000000-0006-0000-0100-0000F2030000}">
      <text>
        <r>
          <rPr>
            <b/>
            <sz val="9"/>
            <color indexed="81"/>
            <rFont val="Tahoma"/>
            <family val="2"/>
          </rPr>
          <t>chris wilbeck:</t>
        </r>
        <r>
          <rPr>
            <sz val="9"/>
            <color indexed="81"/>
            <rFont val="Tahoma"/>
            <family val="2"/>
          </rPr>
          <t xml:space="preserve">
caution: the data combines weedy/weed-free treatments</t>
        </r>
      </text>
    </comment>
    <comment ref="L509" authorId="0" shapeId="0" xr:uid="{00000000-0006-0000-0100-0000F3030000}">
      <text>
        <r>
          <rPr>
            <b/>
            <sz val="9"/>
            <color indexed="81"/>
            <rFont val="Tahoma"/>
            <family val="2"/>
          </rPr>
          <t>chris wilbeck:</t>
        </r>
        <r>
          <rPr>
            <sz val="9"/>
            <color indexed="81"/>
            <rFont val="Tahoma"/>
            <family val="2"/>
          </rPr>
          <t xml:space="preserve">
the yell mustard was clipped to maintain 10 cm height for this part of the experiment</t>
        </r>
      </text>
    </comment>
    <comment ref="B510" authorId="0" shapeId="0" xr:uid="{00000000-0006-0000-0100-0000F4030000}">
      <text>
        <r>
          <rPr>
            <b/>
            <sz val="9"/>
            <color indexed="81"/>
            <rFont val="Tahoma"/>
            <family val="2"/>
          </rPr>
          <t>chris wilbeck:</t>
        </r>
        <r>
          <rPr>
            <sz val="9"/>
            <color indexed="81"/>
            <rFont val="Tahoma"/>
            <family val="2"/>
          </rPr>
          <t xml:space="preserve">
caution: the data combines weedy/weed-free treatments</t>
        </r>
      </text>
    </comment>
    <comment ref="L510" authorId="0" shapeId="0" xr:uid="{00000000-0006-0000-0100-0000F5030000}">
      <text>
        <r>
          <rPr>
            <b/>
            <sz val="9"/>
            <color indexed="81"/>
            <rFont val="Tahoma"/>
            <family val="2"/>
          </rPr>
          <t>chris wilbeck:</t>
        </r>
        <r>
          <rPr>
            <sz val="9"/>
            <color indexed="81"/>
            <rFont val="Tahoma"/>
            <family val="2"/>
          </rPr>
          <t xml:space="preserve">
the yell mustard was clipped to maintain 10 cm height for this part of the experiment</t>
        </r>
      </text>
    </comment>
    <comment ref="B511" authorId="0" shapeId="0" xr:uid="{00000000-0006-0000-0100-0000F6030000}">
      <text>
        <r>
          <rPr>
            <b/>
            <sz val="9"/>
            <color indexed="81"/>
            <rFont val="Tahoma"/>
            <family val="2"/>
          </rPr>
          <t>chris wilbeck:</t>
        </r>
        <r>
          <rPr>
            <sz val="9"/>
            <color indexed="81"/>
            <rFont val="Tahoma"/>
            <family val="2"/>
          </rPr>
          <t xml:space="preserve">
caution: the data combines weedy/weed-free treatments</t>
        </r>
      </text>
    </comment>
    <comment ref="L511" authorId="0" shapeId="0" xr:uid="{00000000-0006-0000-0100-0000F7030000}">
      <text>
        <r>
          <rPr>
            <b/>
            <sz val="9"/>
            <color indexed="81"/>
            <rFont val="Tahoma"/>
            <family val="2"/>
          </rPr>
          <t>chris wilbeck:</t>
        </r>
        <r>
          <rPr>
            <sz val="9"/>
            <color indexed="81"/>
            <rFont val="Tahoma"/>
            <family val="2"/>
          </rPr>
          <t xml:space="preserve">
the yell mustard was clipped to maintain 10 cm height for this part of the experiment</t>
        </r>
      </text>
    </comment>
    <comment ref="B512" authorId="0" shapeId="0" xr:uid="{00000000-0006-0000-0100-0000F8030000}">
      <text>
        <r>
          <rPr>
            <b/>
            <sz val="9"/>
            <color indexed="81"/>
            <rFont val="Tahoma"/>
            <family val="2"/>
          </rPr>
          <t>chris wilbeck:</t>
        </r>
        <r>
          <rPr>
            <sz val="9"/>
            <color indexed="81"/>
            <rFont val="Tahoma"/>
            <family val="2"/>
          </rPr>
          <t xml:space="preserve">
caution: the data combines weedy/weed-free treatments</t>
        </r>
      </text>
    </comment>
    <comment ref="L512" authorId="0" shapeId="0" xr:uid="{00000000-0006-0000-0100-0000F9030000}">
      <text>
        <r>
          <rPr>
            <b/>
            <sz val="9"/>
            <color indexed="81"/>
            <rFont val="Tahoma"/>
            <family val="2"/>
          </rPr>
          <t>chris wilbeck:</t>
        </r>
        <r>
          <rPr>
            <sz val="9"/>
            <color indexed="81"/>
            <rFont val="Tahoma"/>
            <family val="2"/>
          </rPr>
          <t xml:space="preserve">
the yell mustard was clipped to maintain 10 cm height for this part of the experiment</t>
        </r>
      </text>
    </comment>
    <comment ref="B513" authorId="0" shapeId="0" xr:uid="{00000000-0006-0000-0100-0000FA030000}">
      <text>
        <r>
          <rPr>
            <b/>
            <sz val="9"/>
            <color indexed="81"/>
            <rFont val="Tahoma"/>
            <family val="2"/>
          </rPr>
          <t>chris wilbeck:</t>
        </r>
        <r>
          <rPr>
            <sz val="9"/>
            <color indexed="81"/>
            <rFont val="Tahoma"/>
            <family val="2"/>
          </rPr>
          <t xml:space="preserve">
caution: the data combines weedy/weed-free treatments</t>
        </r>
      </text>
    </comment>
    <comment ref="L513" authorId="0" shapeId="0" xr:uid="{00000000-0006-0000-0100-0000FB030000}">
      <text>
        <r>
          <rPr>
            <b/>
            <sz val="9"/>
            <color indexed="81"/>
            <rFont val="Tahoma"/>
            <family val="2"/>
          </rPr>
          <t>chris wilbeck:</t>
        </r>
        <r>
          <rPr>
            <sz val="9"/>
            <color indexed="81"/>
            <rFont val="Tahoma"/>
            <family val="2"/>
          </rPr>
          <t xml:space="preserve">
the yell mustard was clipped to maintain 10 cm height for this part of the experiment</t>
        </r>
      </text>
    </comment>
    <comment ref="B515" authorId="0" shapeId="0" xr:uid="{00000000-0006-0000-0100-0000FC030000}">
      <text>
        <r>
          <rPr>
            <b/>
            <sz val="9"/>
            <color indexed="81"/>
            <rFont val="Tahoma"/>
            <family val="2"/>
          </rPr>
          <t>chris wilbeck:</t>
        </r>
        <r>
          <rPr>
            <sz val="9"/>
            <color indexed="81"/>
            <rFont val="Tahoma"/>
            <family val="2"/>
          </rPr>
          <t xml:space="preserve">
caution: the data combines weedy/weed-free treatments</t>
        </r>
      </text>
    </comment>
    <comment ref="AS515" authorId="0" shapeId="0" xr:uid="{00000000-0006-0000-0100-0000FD030000}">
      <text>
        <r>
          <rPr>
            <b/>
            <sz val="9"/>
            <color indexed="81"/>
            <rFont val="Tahoma"/>
            <family val="2"/>
          </rPr>
          <t>chris wilbeck:</t>
        </r>
        <r>
          <rPr>
            <sz val="9"/>
            <color indexed="81"/>
            <rFont val="Tahoma"/>
            <family val="2"/>
          </rPr>
          <t xml:space="preserve">
error in herb rate in 1990 (was supposed to be .28)</t>
        </r>
      </text>
    </comment>
    <comment ref="AU515" authorId="0" shapeId="0" xr:uid="{00000000-0006-0000-0100-0000FE030000}">
      <text>
        <r>
          <rPr>
            <b/>
            <sz val="9"/>
            <color indexed="81"/>
            <rFont val="Tahoma"/>
            <family val="2"/>
          </rPr>
          <t>chris wilbeck:</t>
        </r>
        <r>
          <rPr>
            <sz val="9"/>
            <color indexed="81"/>
            <rFont val="Tahoma"/>
            <family val="2"/>
          </rPr>
          <t xml:space="preserve">
error in herb rate in 1990 (was supposed to be .28)</t>
        </r>
      </text>
    </comment>
    <comment ref="B516" authorId="0" shapeId="0" xr:uid="{00000000-0006-0000-0100-0000FF030000}">
      <text>
        <r>
          <rPr>
            <b/>
            <sz val="9"/>
            <color indexed="81"/>
            <rFont val="Tahoma"/>
            <family val="2"/>
          </rPr>
          <t>chris wilbeck:</t>
        </r>
        <r>
          <rPr>
            <sz val="9"/>
            <color indexed="81"/>
            <rFont val="Tahoma"/>
            <family val="2"/>
          </rPr>
          <t xml:space="preserve">
caution: the data combines weedy/weed-free treatments</t>
        </r>
      </text>
    </comment>
    <comment ref="L516" authorId="0" shapeId="0" xr:uid="{00000000-0006-0000-0100-000000040000}">
      <text>
        <r>
          <rPr>
            <b/>
            <sz val="9"/>
            <color indexed="81"/>
            <rFont val="Tahoma"/>
            <family val="2"/>
          </rPr>
          <t>chris wilbeck:</t>
        </r>
        <r>
          <rPr>
            <sz val="9"/>
            <color indexed="81"/>
            <rFont val="Tahoma"/>
            <family val="2"/>
          </rPr>
          <t xml:space="preserve">
the yell mustard was clipped to maintain 10 cm height for this part of the experiment</t>
        </r>
      </text>
    </comment>
    <comment ref="AS516" authorId="0" shapeId="0" xr:uid="{00000000-0006-0000-0100-000001040000}">
      <text>
        <r>
          <rPr>
            <b/>
            <sz val="9"/>
            <color indexed="81"/>
            <rFont val="Tahoma"/>
            <family val="2"/>
          </rPr>
          <t>chris wilbeck:</t>
        </r>
        <r>
          <rPr>
            <sz val="9"/>
            <color indexed="81"/>
            <rFont val="Tahoma"/>
            <family val="2"/>
          </rPr>
          <t xml:space="preserve">
error in herb rate in 1990 (was supposed to be .28)</t>
        </r>
      </text>
    </comment>
    <comment ref="AU516" authorId="0" shapeId="0" xr:uid="{00000000-0006-0000-0100-000002040000}">
      <text>
        <r>
          <rPr>
            <b/>
            <sz val="9"/>
            <color indexed="81"/>
            <rFont val="Tahoma"/>
            <family val="2"/>
          </rPr>
          <t>chris wilbeck:</t>
        </r>
        <r>
          <rPr>
            <sz val="9"/>
            <color indexed="81"/>
            <rFont val="Tahoma"/>
            <family val="2"/>
          </rPr>
          <t xml:space="preserve">
error in herb rate in 1990 (was supposed to be .28)</t>
        </r>
      </text>
    </comment>
    <comment ref="B517" authorId="0" shapeId="0" xr:uid="{00000000-0006-0000-0100-000003040000}">
      <text>
        <r>
          <rPr>
            <b/>
            <sz val="9"/>
            <color indexed="81"/>
            <rFont val="Tahoma"/>
            <family val="2"/>
          </rPr>
          <t>chris wilbeck:</t>
        </r>
        <r>
          <rPr>
            <sz val="9"/>
            <color indexed="81"/>
            <rFont val="Tahoma"/>
            <family val="2"/>
          </rPr>
          <t xml:space="preserve">
caution: the data combines weedy/weed-free treatments</t>
        </r>
      </text>
    </comment>
    <comment ref="L517" authorId="0" shapeId="0" xr:uid="{00000000-0006-0000-0100-000004040000}">
      <text>
        <r>
          <rPr>
            <b/>
            <sz val="9"/>
            <color indexed="81"/>
            <rFont val="Tahoma"/>
            <family val="2"/>
          </rPr>
          <t>chris wilbeck:</t>
        </r>
        <r>
          <rPr>
            <sz val="9"/>
            <color indexed="81"/>
            <rFont val="Tahoma"/>
            <family val="2"/>
          </rPr>
          <t xml:space="preserve">
the yell mustard was clipped to maintain 10 cm height for this part of the experiment</t>
        </r>
      </text>
    </comment>
    <comment ref="AS517" authorId="0" shapeId="0" xr:uid="{00000000-0006-0000-0100-000005040000}">
      <text>
        <r>
          <rPr>
            <b/>
            <sz val="9"/>
            <color indexed="81"/>
            <rFont val="Tahoma"/>
            <family val="2"/>
          </rPr>
          <t>chris wilbeck:</t>
        </r>
        <r>
          <rPr>
            <sz val="9"/>
            <color indexed="81"/>
            <rFont val="Tahoma"/>
            <family val="2"/>
          </rPr>
          <t xml:space="preserve">
error in herb rate in 1990 (was supposed to be .28)</t>
        </r>
      </text>
    </comment>
    <comment ref="AU517" authorId="0" shapeId="0" xr:uid="{00000000-0006-0000-0100-000006040000}">
      <text>
        <r>
          <rPr>
            <b/>
            <sz val="9"/>
            <color indexed="81"/>
            <rFont val="Tahoma"/>
            <family val="2"/>
          </rPr>
          <t>chris wilbeck:</t>
        </r>
        <r>
          <rPr>
            <sz val="9"/>
            <color indexed="81"/>
            <rFont val="Tahoma"/>
            <family val="2"/>
          </rPr>
          <t xml:space="preserve">
error in herb rate in 1990 (was supposed to be .28)</t>
        </r>
      </text>
    </comment>
    <comment ref="B518" authorId="0" shapeId="0" xr:uid="{00000000-0006-0000-0100-000007040000}">
      <text>
        <r>
          <rPr>
            <b/>
            <sz val="9"/>
            <color indexed="81"/>
            <rFont val="Tahoma"/>
            <family val="2"/>
          </rPr>
          <t>chris wilbeck:</t>
        </r>
        <r>
          <rPr>
            <sz val="9"/>
            <color indexed="81"/>
            <rFont val="Tahoma"/>
            <family val="2"/>
          </rPr>
          <t xml:space="preserve">
caution: the data combines weedy/weed-free treatments</t>
        </r>
      </text>
    </comment>
    <comment ref="L518" authorId="0" shapeId="0" xr:uid="{00000000-0006-0000-0100-000008040000}">
      <text>
        <r>
          <rPr>
            <b/>
            <sz val="9"/>
            <color indexed="81"/>
            <rFont val="Tahoma"/>
            <family val="2"/>
          </rPr>
          <t>chris wilbeck:</t>
        </r>
        <r>
          <rPr>
            <sz val="9"/>
            <color indexed="81"/>
            <rFont val="Tahoma"/>
            <family val="2"/>
          </rPr>
          <t xml:space="preserve">
the yell mustard was clipped to maintain 10 cm height for this part of the experiment</t>
        </r>
      </text>
    </comment>
    <comment ref="AS518" authorId="0" shapeId="0" xr:uid="{00000000-0006-0000-0100-000009040000}">
      <text>
        <r>
          <rPr>
            <b/>
            <sz val="9"/>
            <color indexed="81"/>
            <rFont val="Tahoma"/>
            <family val="2"/>
          </rPr>
          <t>chris wilbeck:</t>
        </r>
        <r>
          <rPr>
            <sz val="9"/>
            <color indexed="81"/>
            <rFont val="Tahoma"/>
            <family val="2"/>
          </rPr>
          <t xml:space="preserve">
error in herb rate in 1990 (was supposed to be .28)</t>
        </r>
      </text>
    </comment>
    <comment ref="AU518" authorId="0" shapeId="0" xr:uid="{00000000-0006-0000-0100-00000A040000}">
      <text>
        <r>
          <rPr>
            <b/>
            <sz val="9"/>
            <color indexed="81"/>
            <rFont val="Tahoma"/>
            <family val="2"/>
          </rPr>
          <t>chris wilbeck:</t>
        </r>
        <r>
          <rPr>
            <sz val="9"/>
            <color indexed="81"/>
            <rFont val="Tahoma"/>
            <family val="2"/>
          </rPr>
          <t xml:space="preserve">
error in herb rate in 1990 (was supposed to be .28)</t>
        </r>
      </text>
    </comment>
    <comment ref="B519" authorId="0" shapeId="0" xr:uid="{00000000-0006-0000-0100-00000B040000}">
      <text>
        <r>
          <rPr>
            <b/>
            <sz val="9"/>
            <color indexed="81"/>
            <rFont val="Tahoma"/>
            <family val="2"/>
          </rPr>
          <t>chris wilbeck:</t>
        </r>
        <r>
          <rPr>
            <sz val="9"/>
            <color indexed="81"/>
            <rFont val="Tahoma"/>
            <family val="2"/>
          </rPr>
          <t xml:space="preserve">
caution: the data combines weedy/weed-free treatments</t>
        </r>
      </text>
    </comment>
    <comment ref="L519" authorId="0" shapeId="0" xr:uid="{00000000-0006-0000-0100-00000C040000}">
      <text>
        <r>
          <rPr>
            <b/>
            <sz val="9"/>
            <color indexed="81"/>
            <rFont val="Tahoma"/>
            <family val="2"/>
          </rPr>
          <t>chris wilbeck:</t>
        </r>
        <r>
          <rPr>
            <sz val="9"/>
            <color indexed="81"/>
            <rFont val="Tahoma"/>
            <family val="2"/>
          </rPr>
          <t xml:space="preserve">
the yell mustard was clipped to maintain 10 cm height for this part of the experiment</t>
        </r>
      </text>
    </comment>
    <comment ref="AS519" authorId="0" shapeId="0" xr:uid="{00000000-0006-0000-0100-00000D040000}">
      <text>
        <r>
          <rPr>
            <b/>
            <sz val="9"/>
            <color indexed="81"/>
            <rFont val="Tahoma"/>
            <family val="2"/>
          </rPr>
          <t>chris wilbeck:</t>
        </r>
        <r>
          <rPr>
            <sz val="9"/>
            <color indexed="81"/>
            <rFont val="Tahoma"/>
            <family val="2"/>
          </rPr>
          <t xml:space="preserve">
error in herb rate in 1990 (was supposed to be .28)</t>
        </r>
      </text>
    </comment>
    <comment ref="AU519" authorId="0" shapeId="0" xr:uid="{00000000-0006-0000-0100-00000E040000}">
      <text>
        <r>
          <rPr>
            <b/>
            <sz val="9"/>
            <color indexed="81"/>
            <rFont val="Tahoma"/>
            <family val="2"/>
          </rPr>
          <t>chris wilbeck:</t>
        </r>
        <r>
          <rPr>
            <sz val="9"/>
            <color indexed="81"/>
            <rFont val="Tahoma"/>
            <family val="2"/>
          </rPr>
          <t xml:space="preserve">
error in herb rate in 1990 (was supposed to be .28)</t>
        </r>
      </text>
    </comment>
    <comment ref="B520" authorId="0" shapeId="0" xr:uid="{00000000-0006-0000-0100-00000F040000}">
      <text>
        <r>
          <rPr>
            <b/>
            <sz val="9"/>
            <color indexed="81"/>
            <rFont val="Tahoma"/>
            <family val="2"/>
          </rPr>
          <t>chris wilbeck:</t>
        </r>
        <r>
          <rPr>
            <sz val="9"/>
            <color indexed="81"/>
            <rFont val="Tahoma"/>
            <family val="2"/>
          </rPr>
          <t xml:space="preserve">
caution: the data combines weedy/weed-free treatments</t>
        </r>
      </text>
    </comment>
    <comment ref="L520" authorId="0" shapeId="0" xr:uid="{00000000-0006-0000-0100-000010040000}">
      <text>
        <r>
          <rPr>
            <b/>
            <sz val="9"/>
            <color indexed="81"/>
            <rFont val="Tahoma"/>
            <family val="2"/>
          </rPr>
          <t>chris wilbeck:</t>
        </r>
        <r>
          <rPr>
            <sz val="9"/>
            <color indexed="81"/>
            <rFont val="Tahoma"/>
            <family val="2"/>
          </rPr>
          <t xml:space="preserve">
the yell mustard was clipped to maintain 10 cm height for this part of the experiment</t>
        </r>
      </text>
    </comment>
    <comment ref="AS520" authorId="0" shapeId="0" xr:uid="{00000000-0006-0000-0100-000011040000}">
      <text>
        <r>
          <rPr>
            <b/>
            <sz val="9"/>
            <color indexed="81"/>
            <rFont val="Tahoma"/>
            <family val="2"/>
          </rPr>
          <t>chris wilbeck:</t>
        </r>
        <r>
          <rPr>
            <sz val="9"/>
            <color indexed="81"/>
            <rFont val="Tahoma"/>
            <family val="2"/>
          </rPr>
          <t xml:space="preserve">
error in herb rate in 1990 (was supposed to be .28)</t>
        </r>
      </text>
    </comment>
    <comment ref="AU520" authorId="0" shapeId="0" xr:uid="{00000000-0006-0000-0100-000012040000}">
      <text>
        <r>
          <rPr>
            <b/>
            <sz val="9"/>
            <color indexed="81"/>
            <rFont val="Tahoma"/>
            <family val="2"/>
          </rPr>
          <t>chris wilbeck:</t>
        </r>
        <r>
          <rPr>
            <sz val="9"/>
            <color indexed="81"/>
            <rFont val="Tahoma"/>
            <family val="2"/>
          </rPr>
          <t xml:space="preserve">
error in herb rate in 1990 (was supposed to be .28)</t>
        </r>
      </text>
    </comment>
    <comment ref="B521" authorId="0" shapeId="0" xr:uid="{00000000-0006-0000-0100-000013040000}">
      <text>
        <r>
          <rPr>
            <b/>
            <sz val="9"/>
            <color indexed="81"/>
            <rFont val="Tahoma"/>
            <family val="2"/>
          </rPr>
          <t>chris wilbeck:</t>
        </r>
        <r>
          <rPr>
            <sz val="9"/>
            <color indexed="81"/>
            <rFont val="Tahoma"/>
            <family val="2"/>
          </rPr>
          <t xml:space="preserve">
caution: the data combines weedy/weed-free treatments</t>
        </r>
      </text>
    </comment>
    <comment ref="L521" authorId="0" shapeId="0" xr:uid="{00000000-0006-0000-0100-000014040000}">
      <text>
        <r>
          <rPr>
            <b/>
            <sz val="9"/>
            <color indexed="81"/>
            <rFont val="Tahoma"/>
            <family val="2"/>
          </rPr>
          <t>chris wilbeck:</t>
        </r>
        <r>
          <rPr>
            <sz val="9"/>
            <color indexed="81"/>
            <rFont val="Tahoma"/>
            <family val="2"/>
          </rPr>
          <t xml:space="preserve">
the yell mustard was clipped to maintain 10 cm height for this part of the experiment</t>
        </r>
      </text>
    </comment>
    <comment ref="AS521" authorId="0" shapeId="0" xr:uid="{00000000-0006-0000-0100-000015040000}">
      <text>
        <r>
          <rPr>
            <b/>
            <sz val="9"/>
            <color indexed="81"/>
            <rFont val="Tahoma"/>
            <family val="2"/>
          </rPr>
          <t>chris wilbeck:</t>
        </r>
        <r>
          <rPr>
            <sz val="9"/>
            <color indexed="81"/>
            <rFont val="Tahoma"/>
            <family val="2"/>
          </rPr>
          <t xml:space="preserve">
error in herb rate in 1990 (was supposed to be .28)</t>
        </r>
      </text>
    </comment>
    <comment ref="AU521" authorId="0" shapeId="0" xr:uid="{00000000-0006-0000-0100-000016040000}">
      <text>
        <r>
          <rPr>
            <b/>
            <sz val="9"/>
            <color indexed="81"/>
            <rFont val="Tahoma"/>
            <family val="2"/>
          </rPr>
          <t>chris wilbeck:</t>
        </r>
        <r>
          <rPr>
            <sz val="9"/>
            <color indexed="81"/>
            <rFont val="Tahoma"/>
            <family val="2"/>
          </rPr>
          <t xml:space="preserve">
error in herb rate in 1990 (was supposed to be .28)</t>
        </r>
      </text>
    </comment>
    <comment ref="B522" authorId="0" shapeId="0" xr:uid="{00000000-0006-0000-0100-000017040000}">
      <text>
        <r>
          <rPr>
            <b/>
            <sz val="9"/>
            <color indexed="81"/>
            <rFont val="Tahoma"/>
            <family val="2"/>
          </rPr>
          <t>chris wilbeck:</t>
        </r>
        <r>
          <rPr>
            <sz val="9"/>
            <color indexed="81"/>
            <rFont val="Tahoma"/>
            <family val="2"/>
          </rPr>
          <t xml:space="preserve">
caution: the data combines weedy/weed-free treatments</t>
        </r>
      </text>
    </comment>
    <comment ref="L522" authorId="0" shapeId="0" xr:uid="{00000000-0006-0000-0100-000018040000}">
      <text>
        <r>
          <rPr>
            <b/>
            <sz val="9"/>
            <color indexed="81"/>
            <rFont val="Tahoma"/>
            <family val="2"/>
          </rPr>
          <t>chris wilbeck:</t>
        </r>
        <r>
          <rPr>
            <sz val="9"/>
            <color indexed="81"/>
            <rFont val="Tahoma"/>
            <family val="2"/>
          </rPr>
          <t xml:space="preserve">
the yell mustard was clipped to maintain 10 cm height for this part of the experiment</t>
        </r>
      </text>
    </comment>
    <comment ref="AS522" authorId="0" shapeId="0" xr:uid="{00000000-0006-0000-0100-000019040000}">
      <text>
        <r>
          <rPr>
            <b/>
            <sz val="9"/>
            <color indexed="81"/>
            <rFont val="Tahoma"/>
            <family val="2"/>
          </rPr>
          <t>chris wilbeck:</t>
        </r>
        <r>
          <rPr>
            <sz val="9"/>
            <color indexed="81"/>
            <rFont val="Tahoma"/>
            <family val="2"/>
          </rPr>
          <t xml:space="preserve">
error in herb rate in 1990 (was supposed to be .28)</t>
        </r>
      </text>
    </comment>
    <comment ref="AU522" authorId="0" shapeId="0" xr:uid="{00000000-0006-0000-0100-00001A040000}">
      <text>
        <r>
          <rPr>
            <b/>
            <sz val="9"/>
            <color indexed="81"/>
            <rFont val="Tahoma"/>
            <family val="2"/>
          </rPr>
          <t>chris wilbeck:</t>
        </r>
        <r>
          <rPr>
            <sz val="9"/>
            <color indexed="81"/>
            <rFont val="Tahoma"/>
            <family val="2"/>
          </rPr>
          <t xml:space="preserve">
error in herb rate in 1990 (was supposed to be .28)</t>
        </r>
      </text>
    </comment>
    <comment ref="B524" authorId="0" shapeId="0" xr:uid="{00000000-0006-0000-0100-00001B040000}">
      <text>
        <r>
          <rPr>
            <b/>
            <sz val="9"/>
            <color indexed="81"/>
            <rFont val="Tahoma"/>
            <family val="2"/>
          </rPr>
          <t>chris wilbeck:</t>
        </r>
        <r>
          <rPr>
            <sz val="9"/>
            <color indexed="81"/>
            <rFont val="Tahoma"/>
            <family val="2"/>
          </rPr>
          <t xml:space="preserve">
caution: the data combines weedy/weed-free treatments</t>
        </r>
      </text>
    </comment>
    <comment ref="B525" authorId="0" shapeId="0" xr:uid="{00000000-0006-0000-0100-00001C040000}">
      <text>
        <r>
          <rPr>
            <b/>
            <sz val="9"/>
            <color indexed="81"/>
            <rFont val="Tahoma"/>
            <family val="2"/>
          </rPr>
          <t>chris wilbeck:</t>
        </r>
        <r>
          <rPr>
            <sz val="9"/>
            <color indexed="81"/>
            <rFont val="Tahoma"/>
            <family val="2"/>
          </rPr>
          <t xml:space="preserve">
caution: the data combines weedy/weed-free treatments</t>
        </r>
      </text>
    </comment>
    <comment ref="L525" authorId="0" shapeId="0" xr:uid="{00000000-0006-0000-0100-00001D040000}">
      <text>
        <r>
          <rPr>
            <b/>
            <sz val="9"/>
            <color indexed="81"/>
            <rFont val="Tahoma"/>
            <family val="2"/>
          </rPr>
          <t>chris wilbeck:</t>
        </r>
        <r>
          <rPr>
            <sz val="9"/>
            <color indexed="81"/>
            <rFont val="Tahoma"/>
            <family val="2"/>
          </rPr>
          <t xml:space="preserve">
the yell mustard was clipped to maintain 10 cm height for this part of the experiment</t>
        </r>
      </text>
    </comment>
    <comment ref="B526" authorId="0" shapeId="0" xr:uid="{00000000-0006-0000-0100-00001E040000}">
      <text>
        <r>
          <rPr>
            <b/>
            <sz val="9"/>
            <color indexed="81"/>
            <rFont val="Tahoma"/>
            <family val="2"/>
          </rPr>
          <t>chris wilbeck:</t>
        </r>
        <r>
          <rPr>
            <sz val="9"/>
            <color indexed="81"/>
            <rFont val="Tahoma"/>
            <family val="2"/>
          </rPr>
          <t xml:space="preserve">
caution: the data combines weedy/weed-free treatments</t>
        </r>
      </text>
    </comment>
    <comment ref="L526" authorId="0" shapeId="0" xr:uid="{00000000-0006-0000-0100-00001F040000}">
      <text>
        <r>
          <rPr>
            <b/>
            <sz val="9"/>
            <color indexed="81"/>
            <rFont val="Tahoma"/>
            <family val="2"/>
          </rPr>
          <t>chris wilbeck:</t>
        </r>
        <r>
          <rPr>
            <sz val="9"/>
            <color indexed="81"/>
            <rFont val="Tahoma"/>
            <family val="2"/>
          </rPr>
          <t xml:space="preserve">
the yell mustard was clipped to maintain 10 cm height for this part of the experiment</t>
        </r>
      </text>
    </comment>
    <comment ref="B527" authorId="0" shapeId="0" xr:uid="{00000000-0006-0000-0100-000020040000}">
      <text>
        <r>
          <rPr>
            <b/>
            <sz val="9"/>
            <color indexed="81"/>
            <rFont val="Tahoma"/>
            <family val="2"/>
          </rPr>
          <t>chris wilbeck:</t>
        </r>
        <r>
          <rPr>
            <sz val="9"/>
            <color indexed="81"/>
            <rFont val="Tahoma"/>
            <family val="2"/>
          </rPr>
          <t xml:space="preserve">
caution: the data combines weedy/weed-free treatments</t>
        </r>
      </text>
    </comment>
    <comment ref="L527" authorId="0" shapeId="0" xr:uid="{00000000-0006-0000-0100-000021040000}">
      <text>
        <r>
          <rPr>
            <b/>
            <sz val="9"/>
            <color indexed="81"/>
            <rFont val="Tahoma"/>
            <family val="2"/>
          </rPr>
          <t>chris wilbeck:</t>
        </r>
        <r>
          <rPr>
            <sz val="9"/>
            <color indexed="81"/>
            <rFont val="Tahoma"/>
            <family val="2"/>
          </rPr>
          <t xml:space="preserve">
the yell mustard was clipped to maintain 10 cm height for this part of the experiment</t>
        </r>
      </text>
    </comment>
    <comment ref="B528" authorId="0" shapeId="0" xr:uid="{00000000-0006-0000-0100-000022040000}">
      <text>
        <r>
          <rPr>
            <b/>
            <sz val="9"/>
            <color indexed="81"/>
            <rFont val="Tahoma"/>
            <family val="2"/>
          </rPr>
          <t>chris wilbeck:</t>
        </r>
        <r>
          <rPr>
            <sz val="9"/>
            <color indexed="81"/>
            <rFont val="Tahoma"/>
            <family val="2"/>
          </rPr>
          <t xml:space="preserve">
caution: the data combines weedy/weed-free treatments</t>
        </r>
      </text>
    </comment>
    <comment ref="L528" authorId="0" shapeId="0" xr:uid="{00000000-0006-0000-0100-000023040000}">
      <text>
        <r>
          <rPr>
            <b/>
            <sz val="9"/>
            <color indexed="81"/>
            <rFont val="Tahoma"/>
            <family val="2"/>
          </rPr>
          <t>chris wilbeck:</t>
        </r>
        <r>
          <rPr>
            <sz val="9"/>
            <color indexed="81"/>
            <rFont val="Tahoma"/>
            <family val="2"/>
          </rPr>
          <t xml:space="preserve">
the yell mustard was clipped to maintain 10 cm height for this part of the experiment</t>
        </r>
      </text>
    </comment>
    <comment ref="B529" authorId="0" shapeId="0" xr:uid="{00000000-0006-0000-0100-000024040000}">
      <text>
        <r>
          <rPr>
            <b/>
            <sz val="9"/>
            <color indexed="81"/>
            <rFont val="Tahoma"/>
            <family val="2"/>
          </rPr>
          <t>chris wilbeck:</t>
        </r>
        <r>
          <rPr>
            <sz val="9"/>
            <color indexed="81"/>
            <rFont val="Tahoma"/>
            <family val="2"/>
          </rPr>
          <t xml:space="preserve">
caution: the data combines weedy/weed-free treatments</t>
        </r>
      </text>
    </comment>
    <comment ref="L529" authorId="0" shapeId="0" xr:uid="{00000000-0006-0000-0100-000025040000}">
      <text>
        <r>
          <rPr>
            <b/>
            <sz val="9"/>
            <color indexed="81"/>
            <rFont val="Tahoma"/>
            <family val="2"/>
          </rPr>
          <t>chris wilbeck:</t>
        </r>
        <r>
          <rPr>
            <sz val="9"/>
            <color indexed="81"/>
            <rFont val="Tahoma"/>
            <family val="2"/>
          </rPr>
          <t xml:space="preserve">
the yell mustard was clipped to maintain 10 cm height for this part of the experiment</t>
        </r>
      </text>
    </comment>
    <comment ref="B530" authorId="0" shapeId="0" xr:uid="{00000000-0006-0000-0100-000026040000}">
      <text>
        <r>
          <rPr>
            <b/>
            <sz val="9"/>
            <color indexed="81"/>
            <rFont val="Tahoma"/>
            <family val="2"/>
          </rPr>
          <t>chris wilbeck:</t>
        </r>
        <r>
          <rPr>
            <sz val="9"/>
            <color indexed="81"/>
            <rFont val="Tahoma"/>
            <family val="2"/>
          </rPr>
          <t xml:space="preserve">
caution: the data combines weedy/weed-free treatments</t>
        </r>
      </text>
    </comment>
    <comment ref="L530" authorId="0" shapeId="0" xr:uid="{00000000-0006-0000-0100-000027040000}">
      <text>
        <r>
          <rPr>
            <b/>
            <sz val="9"/>
            <color indexed="81"/>
            <rFont val="Tahoma"/>
            <family val="2"/>
          </rPr>
          <t>chris wilbeck:</t>
        </r>
        <r>
          <rPr>
            <sz val="9"/>
            <color indexed="81"/>
            <rFont val="Tahoma"/>
            <family val="2"/>
          </rPr>
          <t xml:space="preserve">
the yell mustard was clipped to maintain 10 cm height for this part of the experiment</t>
        </r>
      </text>
    </comment>
    <comment ref="B531" authorId="0" shapeId="0" xr:uid="{00000000-0006-0000-0100-000028040000}">
      <text>
        <r>
          <rPr>
            <b/>
            <sz val="9"/>
            <color indexed="81"/>
            <rFont val="Tahoma"/>
            <family val="2"/>
          </rPr>
          <t>chris wilbeck:</t>
        </r>
        <r>
          <rPr>
            <sz val="9"/>
            <color indexed="81"/>
            <rFont val="Tahoma"/>
            <family val="2"/>
          </rPr>
          <t xml:space="preserve">
caution: the data combines weedy/weed-free treatments</t>
        </r>
      </text>
    </comment>
    <comment ref="L531" authorId="0" shapeId="0" xr:uid="{00000000-0006-0000-0100-000029040000}">
      <text>
        <r>
          <rPr>
            <b/>
            <sz val="9"/>
            <color indexed="81"/>
            <rFont val="Tahoma"/>
            <family val="2"/>
          </rPr>
          <t>chris wilbeck:</t>
        </r>
        <r>
          <rPr>
            <sz val="9"/>
            <color indexed="81"/>
            <rFont val="Tahoma"/>
            <family val="2"/>
          </rPr>
          <t xml:space="preserve">
the yell mustard was clipped to maintain 10 cm height for this part of the experiment</t>
        </r>
      </text>
    </comment>
    <comment ref="B533" authorId="0" shapeId="0" xr:uid="{00000000-0006-0000-0100-00002A040000}">
      <text>
        <r>
          <rPr>
            <b/>
            <sz val="9"/>
            <color indexed="81"/>
            <rFont val="Tahoma"/>
            <family val="2"/>
          </rPr>
          <t>chris wilbeck:</t>
        </r>
        <r>
          <rPr>
            <sz val="9"/>
            <color indexed="81"/>
            <rFont val="Tahoma"/>
            <family val="2"/>
          </rPr>
          <t xml:space="preserve">
caution: the data combines weedy/weed-free treatments</t>
        </r>
      </text>
    </comment>
    <comment ref="AS533" authorId="0" shapeId="0" xr:uid="{00000000-0006-0000-0100-00002B040000}">
      <text>
        <r>
          <rPr>
            <b/>
            <sz val="9"/>
            <color indexed="81"/>
            <rFont val="Tahoma"/>
            <family val="2"/>
          </rPr>
          <t>chris wilbeck:</t>
        </r>
        <r>
          <rPr>
            <sz val="9"/>
            <color indexed="81"/>
            <rFont val="Tahoma"/>
            <family val="2"/>
          </rPr>
          <t xml:space="preserve">
error in herb rate in 1990 (was supposed to be .28)</t>
        </r>
      </text>
    </comment>
    <comment ref="AU533" authorId="0" shapeId="0" xr:uid="{00000000-0006-0000-0100-00002C040000}">
      <text>
        <r>
          <rPr>
            <b/>
            <sz val="9"/>
            <color indexed="81"/>
            <rFont val="Tahoma"/>
            <family val="2"/>
          </rPr>
          <t>chris wilbeck:</t>
        </r>
        <r>
          <rPr>
            <sz val="9"/>
            <color indexed="81"/>
            <rFont val="Tahoma"/>
            <family val="2"/>
          </rPr>
          <t xml:space="preserve">
error in herb rate in 1990 (was supposed to be .28)</t>
        </r>
      </text>
    </comment>
    <comment ref="DP533" authorId="0" shapeId="0" xr:uid="{00000000-0006-0000-0100-00002D040000}">
      <text>
        <r>
          <rPr>
            <b/>
            <sz val="9"/>
            <color indexed="81"/>
            <rFont val="Tahoma"/>
            <family val="2"/>
          </rPr>
          <t>chris wilbeck:</t>
        </r>
        <r>
          <rPr>
            <sz val="9"/>
            <color indexed="81"/>
            <rFont val="Tahoma"/>
            <family val="2"/>
          </rPr>
          <t xml:space="preserve">
herbicide error</t>
        </r>
      </text>
    </comment>
    <comment ref="B534" authorId="0" shapeId="0" xr:uid="{00000000-0006-0000-0100-00002E040000}">
      <text>
        <r>
          <rPr>
            <b/>
            <sz val="9"/>
            <color indexed="81"/>
            <rFont val="Tahoma"/>
            <family val="2"/>
          </rPr>
          <t>chris wilbeck:</t>
        </r>
        <r>
          <rPr>
            <sz val="9"/>
            <color indexed="81"/>
            <rFont val="Tahoma"/>
            <family val="2"/>
          </rPr>
          <t xml:space="preserve">
caution: the data combines weedy/weed-free treatments</t>
        </r>
      </text>
    </comment>
    <comment ref="L534" authorId="0" shapeId="0" xr:uid="{00000000-0006-0000-0100-00002F040000}">
      <text>
        <r>
          <rPr>
            <b/>
            <sz val="9"/>
            <color indexed="81"/>
            <rFont val="Tahoma"/>
            <family val="2"/>
          </rPr>
          <t>chris wilbeck:</t>
        </r>
        <r>
          <rPr>
            <sz val="9"/>
            <color indexed="81"/>
            <rFont val="Tahoma"/>
            <family val="2"/>
          </rPr>
          <t xml:space="preserve">
the yell mustard was clipped to maintain 10 cm height for this part of the experiment</t>
        </r>
      </text>
    </comment>
    <comment ref="AS534" authorId="0" shapeId="0" xr:uid="{00000000-0006-0000-0100-000030040000}">
      <text>
        <r>
          <rPr>
            <b/>
            <sz val="9"/>
            <color indexed="81"/>
            <rFont val="Tahoma"/>
            <family val="2"/>
          </rPr>
          <t>chris wilbeck:</t>
        </r>
        <r>
          <rPr>
            <sz val="9"/>
            <color indexed="81"/>
            <rFont val="Tahoma"/>
            <family val="2"/>
          </rPr>
          <t xml:space="preserve">
error in herb rate in 1990 (was supposed to be .28)</t>
        </r>
      </text>
    </comment>
    <comment ref="AU534" authorId="0" shapeId="0" xr:uid="{00000000-0006-0000-0100-000031040000}">
      <text>
        <r>
          <rPr>
            <b/>
            <sz val="9"/>
            <color indexed="81"/>
            <rFont val="Tahoma"/>
            <family val="2"/>
          </rPr>
          <t>chris wilbeck:</t>
        </r>
        <r>
          <rPr>
            <sz val="9"/>
            <color indexed="81"/>
            <rFont val="Tahoma"/>
            <family val="2"/>
          </rPr>
          <t xml:space="preserve">
error in herb rate in 1990 (was supposed to be .28)</t>
        </r>
      </text>
    </comment>
    <comment ref="DP534" authorId="0" shapeId="0" xr:uid="{00000000-0006-0000-0100-000032040000}">
      <text>
        <r>
          <rPr>
            <b/>
            <sz val="9"/>
            <color indexed="81"/>
            <rFont val="Tahoma"/>
            <family val="2"/>
          </rPr>
          <t>chris wilbeck:</t>
        </r>
        <r>
          <rPr>
            <sz val="9"/>
            <color indexed="81"/>
            <rFont val="Tahoma"/>
            <family val="2"/>
          </rPr>
          <t xml:space="preserve">
herbicide error</t>
        </r>
      </text>
    </comment>
    <comment ref="B535" authorId="0" shapeId="0" xr:uid="{00000000-0006-0000-0100-000033040000}">
      <text>
        <r>
          <rPr>
            <b/>
            <sz val="9"/>
            <color indexed="81"/>
            <rFont val="Tahoma"/>
            <family val="2"/>
          </rPr>
          <t>chris wilbeck:</t>
        </r>
        <r>
          <rPr>
            <sz val="9"/>
            <color indexed="81"/>
            <rFont val="Tahoma"/>
            <family val="2"/>
          </rPr>
          <t xml:space="preserve">
caution: the data combines weedy/weed-free treatments</t>
        </r>
      </text>
    </comment>
    <comment ref="L535" authorId="0" shapeId="0" xr:uid="{00000000-0006-0000-0100-000034040000}">
      <text>
        <r>
          <rPr>
            <b/>
            <sz val="9"/>
            <color indexed="81"/>
            <rFont val="Tahoma"/>
            <family val="2"/>
          </rPr>
          <t>chris wilbeck:</t>
        </r>
        <r>
          <rPr>
            <sz val="9"/>
            <color indexed="81"/>
            <rFont val="Tahoma"/>
            <family val="2"/>
          </rPr>
          <t xml:space="preserve">
the yell mustard was clipped to maintain 10 cm height for this part of the experiment</t>
        </r>
      </text>
    </comment>
    <comment ref="AS535" authorId="0" shapeId="0" xr:uid="{00000000-0006-0000-0100-000035040000}">
      <text>
        <r>
          <rPr>
            <b/>
            <sz val="9"/>
            <color indexed="81"/>
            <rFont val="Tahoma"/>
            <family val="2"/>
          </rPr>
          <t>chris wilbeck:</t>
        </r>
        <r>
          <rPr>
            <sz val="9"/>
            <color indexed="81"/>
            <rFont val="Tahoma"/>
            <family val="2"/>
          </rPr>
          <t xml:space="preserve">
error in herb rate in 1990 (was supposed to be .28)</t>
        </r>
      </text>
    </comment>
    <comment ref="AU535" authorId="0" shapeId="0" xr:uid="{00000000-0006-0000-0100-000036040000}">
      <text>
        <r>
          <rPr>
            <b/>
            <sz val="9"/>
            <color indexed="81"/>
            <rFont val="Tahoma"/>
            <family val="2"/>
          </rPr>
          <t>chris wilbeck:</t>
        </r>
        <r>
          <rPr>
            <sz val="9"/>
            <color indexed="81"/>
            <rFont val="Tahoma"/>
            <family val="2"/>
          </rPr>
          <t xml:space="preserve">
error in herb rate in 1990 (was supposed to be .28)</t>
        </r>
      </text>
    </comment>
    <comment ref="DP535" authorId="0" shapeId="0" xr:uid="{00000000-0006-0000-0100-000037040000}">
      <text>
        <r>
          <rPr>
            <b/>
            <sz val="9"/>
            <color indexed="81"/>
            <rFont val="Tahoma"/>
            <family val="2"/>
          </rPr>
          <t>chris wilbeck:</t>
        </r>
        <r>
          <rPr>
            <sz val="9"/>
            <color indexed="81"/>
            <rFont val="Tahoma"/>
            <family val="2"/>
          </rPr>
          <t xml:space="preserve">
herbicide error</t>
        </r>
      </text>
    </comment>
    <comment ref="B536" authorId="0" shapeId="0" xr:uid="{00000000-0006-0000-0100-000038040000}">
      <text>
        <r>
          <rPr>
            <b/>
            <sz val="9"/>
            <color indexed="81"/>
            <rFont val="Tahoma"/>
            <family val="2"/>
          </rPr>
          <t>chris wilbeck:</t>
        </r>
        <r>
          <rPr>
            <sz val="9"/>
            <color indexed="81"/>
            <rFont val="Tahoma"/>
            <family val="2"/>
          </rPr>
          <t xml:space="preserve">
caution: the data combines weedy/weed-free treatments</t>
        </r>
      </text>
    </comment>
    <comment ref="L536" authorId="0" shapeId="0" xr:uid="{00000000-0006-0000-0100-000039040000}">
      <text>
        <r>
          <rPr>
            <b/>
            <sz val="9"/>
            <color indexed="81"/>
            <rFont val="Tahoma"/>
            <family val="2"/>
          </rPr>
          <t>chris wilbeck:</t>
        </r>
        <r>
          <rPr>
            <sz val="9"/>
            <color indexed="81"/>
            <rFont val="Tahoma"/>
            <family val="2"/>
          </rPr>
          <t xml:space="preserve">
the yell mustard was clipped to maintain 10 cm height for this part of the experiment</t>
        </r>
      </text>
    </comment>
    <comment ref="AS536" authorId="0" shapeId="0" xr:uid="{00000000-0006-0000-0100-00003A040000}">
      <text>
        <r>
          <rPr>
            <b/>
            <sz val="9"/>
            <color indexed="81"/>
            <rFont val="Tahoma"/>
            <family val="2"/>
          </rPr>
          <t>chris wilbeck:</t>
        </r>
        <r>
          <rPr>
            <sz val="9"/>
            <color indexed="81"/>
            <rFont val="Tahoma"/>
            <family val="2"/>
          </rPr>
          <t xml:space="preserve">
error in herb rate in 1990 (was supposed to be .28)</t>
        </r>
      </text>
    </comment>
    <comment ref="AU536" authorId="0" shapeId="0" xr:uid="{00000000-0006-0000-0100-00003B040000}">
      <text>
        <r>
          <rPr>
            <b/>
            <sz val="9"/>
            <color indexed="81"/>
            <rFont val="Tahoma"/>
            <family val="2"/>
          </rPr>
          <t>chris wilbeck:</t>
        </r>
        <r>
          <rPr>
            <sz val="9"/>
            <color indexed="81"/>
            <rFont val="Tahoma"/>
            <family val="2"/>
          </rPr>
          <t xml:space="preserve">
error in herb rate in 1990 (was supposed to be .28)</t>
        </r>
      </text>
    </comment>
    <comment ref="DP536" authorId="0" shapeId="0" xr:uid="{00000000-0006-0000-0100-00003C040000}">
      <text>
        <r>
          <rPr>
            <b/>
            <sz val="9"/>
            <color indexed="81"/>
            <rFont val="Tahoma"/>
            <family val="2"/>
          </rPr>
          <t>chris wilbeck:</t>
        </r>
        <r>
          <rPr>
            <sz val="9"/>
            <color indexed="81"/>
            <rFont val="Tahoma"/>
            <family val="2"/>
          </rPr>
          <t xml:space="preserve">
herbicide error</t>
        </r>
      </text>
    </comment>
    <comment ref="B537" authorId="0" shapeId="0" xr:uid="{00000000-0006-0000-0100-00003D040000}">
      <text>
        <r>
          <rPr>
            <b/>
            <sz val="9"/>
            <color indexed="81"/>
            <rFont val="Tahoma"/>
            <family val="2"/>
          </rPr>
          <t>chris wilbeck:</t>
        </r>
        <r>
          <rPr>
            <sz val="9"/>
            <color indexed="81"/>
            <rFont val="Tahoma"/>
            <family val="2"/>
          </rPr>
          <t xml:space="preserve">
caution: the data combines weedy/weed-free treatments</t>
        </r>
      </text>
    </comment>
    <comment ref="L537" authorId="0" shapeId="0" xr:uid="{00000000-0006-0000-0100-00003E040000}">
      <text>
        <r>
          <rPr>
            <b/>
            <sz val="9"/>
            <color indexed="81"/>
            <rFont val="Tahoma"/>
            <family val="2"/>
          </rPr>
          <t>chris wilbeck:</t>
        </r>
        <r>
          <rPr>
            <sz val="9"/>
            <color indexed="81"/>
            <rFont val="Tahoma"/>
            <family val="2"/>
          </rPr>
          <t xml:space="preserve">
the yell mustard was clipped to maintain 10 cm height for this part of the experiment</t>
        </r>
      </text>
    </comment>
    <comment ref="AS537" authorId="0" shapeId="0" xr:uid="{00000000-0006-0000-0100-00003F040000}">
      <text>
        <r>
          <rPr>
            <b/>
            <sz val="9"/>
            <color indexed="81"/>
            <rFont val="Tahoma"/>
            <family val="2"/>
          </rPr>
          <t>chris wilbeck:</t>
        </r>
        <r>
          <rPr>
            <sz val="9"/>
            <color indexed="81"/>
            <rFont val="Tahoma"/>
            <family val="2"/>
          </rPr>
          <t xml:space="preserve">
error in herb rate in 1990 (was supposed to be .28)</t>
        </r>
      </text>
    </comment>
    <comment ref="AU537" authorId="0" shapeId="0" xr:uid="{00000000-0006-0000-0100-000040040000}">
      <text>
        <r>
          <rPr>
            <b/>
            <sz val="9"/>
            <color indexed="81"/>
            <rFont val="Tahoma"/>
            <family val="2"/>
          </rPr>
          <t>chris wilbeck:</t>
        </r>
        <r>
          <rPr>
            <sz val="9"/>
            <color indexed="81"/>
            <rFont val="Tahoma"/>
            <family val="2"/>
          </rPr>
          <t xml:space="preserve">
error in herb rate in 1990 (was supposed to be .28)</t>
        </r>
      </text>
    </comment>
    <comment ref="DP537" authorId="0" shapeId="0" xr:uid="{00000000-0006-0000-0100-000041040000}">
      <text>
        <r>
          <rPr>
            <b/>
            <sz val="9"/>
            <color indexed="81"/>
            <rFont val="Tahoma"/>
            <family val="2"/>
          </rPr>
          <t>chris wilbeck:</t>
        </r>
        <r>
          <rPr>
            <sz val="9"/>
            <color indexed="81"/>
            <rFont val="Tahoma"/>
            <family val="2"/>
          </rPr>
          <t xml:space="preserve">
herbicide error</t>
        </r>
      </text>
    </comment>
    <comment ref="B538" authorId="0" shapeId="0" xr:uid="{00000000-0006-0000-0100-000042040000}">
      <text>
        <r>
          <rPr>
            <b/>
            <sz val="9"/>
            <color indexed="81"/>
            <rFont val="Tahoma"/>
            <family val="2"/>
          </rPr>
          <t>chris wilbeck:</t>
        </r>
        <r>
          <rPr>
            <sz val="9"/>
            <color indexed="81"/>
            <rFont val="Tahoma"/>
            <family val="2"/>
          </rPr>
          <t xml:space="preserve">
caution: the data combines weedy/weed-free treatments</t>
        </r>
      </text>
    </comment>
    <comment ref="L538" authorId="0" shapeId="0" xr:uid="{00000000-0006-0000-0100-000043040000}">
      <text>
        <r>
          <rPr>
            <b/>
            <sz val="9"/>
            <color indexed="81"/>
            <rFont val="Tahoma"/>
            <family val="2"/>
          </rPr>
          <t>chris wilbeck:</t>
        </r>
        <r>
          <rPr>
            <sz val="9"/>
            <color indexed="81"/>
            <rFont val="Tahoma"/>
            <family val="2"/>
          </rPr>
          <t xml:space="preserve">
the yell mustard was clipped to maintain 10 cm height for this part of the experiment</t>
        </r>
      </text>
    </comment>
    <comment ref="AS538" authorId="0" shapeId="0" xr:uid="{00000000-0006-0000-0100-000044040000}">
      <text>
        <r>
          <rPr>
            <b/>
            <sz val="9"/>
            <color indexed="81"/>
            <rFont val="Tahoma"/>
            <family val="2"/>
          </rPr>
          <t>chris wilbeck:</t>
        </r>
        <r>
          <rPr>
            <sz val="9"/>
            <color indexed="81"/>
            <rFont val="Tahoma"/>
            <family val="2"/>
          </rPr>
          <t xml:space="preserve">
error in herb rate in 1990 (was supposed to be .28)</t>
        </r>
      </text>
    </comment>
    <comment ref="AU538" authorId="0" shapeId="0" xr:uid="{00000000-0006-0000-0100-000045040000}">
      <text>
        <r>
          <rPr>
            <b/>
            <sz val="9"/>
            <color indexed="81"/>
            <rFont val="Tahoma"/>
            <family val="2"/>
          </rPr>
          <t>chris wilbeck:</t>
        </r>
        <r>
          <rPr>
            <sz val="9"/>
            <color indexed="81"/>
            <rFont val="Tahoma"/>
            <family val="2"/>
          </rPr>
          <t xml:space="preserve">
error in herb rate in 1990 (was supposed to be .28)</t>
        </r>
      </text>
    </comment>
    <comment ref="DP538" authorId="0" shapeId="0" xr:uid="{00000000-0006-0000-0100-000046040000}">
      <text>
        <r>
          <rPr>
            <b/>
            <sz val="9"/>
            <color indexed="81"/>
            <rFont val="Tahoma"/>
            <family val="2"/>
          </rPr>
          <t>chris wilbeck:</t>
        </r>
        <r>
          <rPr>
            <sz val="9"/>
            <color indexed="81"/>
            <rFont val="Tahoma"/>
            <family val="2"/>
          </rPr>
          <t xml:space="preserve">
herbicide error</t>
        </r>
      </text>
    </comment>
    <comment ref="B539" authorId="0" shapeId="0" xr:uid="{00000000-0006-0000-0100-000047040000}">
      <text>
        <r>
          <rPr>
            <b/>
            <sz val="9"/>
            <color indexed="81"/>
            <rFont val="Tahoma"/>
            <family val="2"/>
          </rPr>
          <t>chris wilbeck:</t>
        </r>
        <r>
          <rPr>
            <sz val="9"/>
            <color indexed="81"/>
            <rFont val="Tahoma"/>
            <family val="2"/>
          </rPr>
          <t xml:space="preserve">
caution: the data combines weedy/weed-free treatments</t>
        </r>
      </text>
    </comment>
    <comment ref="L539" authorId="0" shapeId="0" xr:uid="{00000000-0006-0000-0100-000048040000}">
      <text>
        <r>
          <rPr>
            <b/>
            <sz val="9"/>
            <color indexed="81"/>
            <rFont val="Tahoma"/>
            <family val="2"/>
          </rPr>
          <t>chris wilbeck:</t>
        </r>
        <r>
          <rPr>
            <sz val="9"/>
            <color indexed="81"/>
            <rFont val="Tahoma"/>
            <family val="2"/>
          </rPr>
          <t xml:space="preserve">
the yell mustard was clipped to maintain 10 cm height for this part of the experiment</t>
        </r>
      </text>
    </comment>
    <comment ref="AS539" authorId="0" shapeId="0" xr:uid="{00000000-0006-0000-0100-000049040000}">
      <text>
        <r>
          <rPr>
            <b/>
            <sz val="9"/>
            <color indexed="81"/>
            <rFont val="Tahoma"/>
            <family val="2"/>
          </rPr>
          <t>chris wilbeck:</t>
        </r>
        <r>
          <rPr>
            <sz val="9"/>
            <color indexed="81"/>
            <rFont val="Tahoma"/>
            <family val="2"/>
          </rPr>
          <t xml:space="preserve">
error in herb rate in 1990 (was supposed to be .28)</t>
        </r>
      </text>
    </comment>
    <comment ref="AU539" authorId="0" shapeId="0" xr:uid="{00000000-0006-0000-0100-00004A040000}">
      <text>
        <r>
          <rPr>
            <b/>
            <sz val="9"/>
            <color indexed="81"/>
            <rFont val="Tahoma"/>
            <family val="2"/>
          </rPr>
          <t>chris wilbeck:</t>
        </r>
        <r>
          <rPr>
            <sz val="9"/>
            <color indexed="81"/>
            <rFont val="Tahoma"/>
            <family val="2"/>
          </rPr>
          <t xml:space="preserve">
error in herb rate in 1990 (was supposed to be .28)</t>
        </r>
      </text>
    </comment>
    <comment ref="DP539" authorId="0" shapeId="0" xr:uid="{00000000-0006-0000-0100-00004B040000}">
      <text>
        <r>
          <rPr>
            <b/>
            <sz val="9"/>
            <color indexed="81"/>
            <rFont val="Tahoma"/>
            <family val="2"/>
          </rPr>
          <t>chris wilbeck:</t>
        </r>
        <r>
          <rPr>
            <sz val="9"/>
            <color indexed="81"/>
            <rFont val="Tahoma"/>
            <family val="2"/>
          </rPr>
          <t xml:space="preserve">
herbicide error</t>
        </r>
      </text>
    </comment>
    <comment ref="B540" authorId="0" shapeId="0" xr:uid="{00000000-0006-0000-0100-00004C040000}">
      <text>
        <r>
          <rPr>
            <b/>
            <sz val="9"/>
            <color indexed="81"/>
            <rFont val="Tahoma"/>
            <family val="2"/>
          </rPr>
          <t>chris wilbeck:</t>
        </r>
        <r>
          <rPr>
            <sz val="9"/>
            <color indexed="81"/>
            <rFont val="Tahoma"/>
            <family val="2"/>
          </rPr>
          <t xml:space="preserve">
caution: the data combines weedy/weed-free treatments</t>
        </r>
      </text>
    </comment>
    <comment ref="L540" authorId="0" shapeId="0" xr:uid="{00000000-0006-0000-0100-00004D040000}">
      <text>
        <r>
          <rPr>
            <b/>
            <sz val="9"/>
            <color indexed="81"/>
            <rFont val="Tahoma"/>
            <family val="2"/>
          </rPr>
          <t>chris wilbeck:</t>
        </r>
        <r>
          <rPr>
            <sz val="9"/>
            <color indexed="81"/>
            <rFont val="Tahoma"/>
            <family val="2"/>
          </rPr>
          <t xml:space="preserve">
the yell mustard was clipped to maintain 10 cm height for this part of the experiment</t>
        </r>
      </text>
    </comment>
    <comment ref="AS540" authorId="0" shapeId="0" xr:uid="{00000000-0006-0000-0100-00004E040000}">
      <text>
        <r>
          <rPr>
            <b/>
            <sz val="9"/>
            <color indexed="81"/>
            <rFont val="Tahoma"/>
            <family val="2"/>
          </rPr>
          <t>chris wilbeck:</t>
        </r>
        <r>
          <rPr>
            <sz val="9"/>
            <color indexed="81"/>
            <rFont val="Tahoma"/>
            <family val="2"/>
          </rPr>
          <t xml:space="preserve">
error in herb rate in 1990 (was supposed to be .28)</t>
        </r>
      </text>
    </comment>
    <comment ref="AU540" authorId="0" shapeId="0" xr:uid="{00000000-0006-0000-0100-00004F040000}">
      <text>
        <r>
          <rPr>
            <b/>
            <sz val="9"/>
            <color indexed="81"/>
            <rFont val="Tahoma"/>
            <family val="2"/>
          </rPr>
          <t>chris wilbeck:</t>
        </r>
        <r>
          <rPr>
            <sz val="9"/>
            <color indexed="81"/>
            <rFont val="Tahoma"/>
            <family val="2"/>
          </rPr>
          <t xml:space="preserve">
error in herb rate in 1990 (was supposed to be .28)</t>
        </r>
      </text>
    </comment>
    <comment ref="DP540" authorId="0" shapeId="0" xr:uid="{00000000-0006-0000-0100-000050040000}">
      <text>
        <r>
          <rPr>
            <b/>
            <sz val="9"/>
            <color indexed="81"/>
            <rFont val="Tahoma"/>
            <family val="2"/>
          </rPr>
          <t>chris wilbeck:</t>
        </r>
        <r>
          <rPr>
            <sz val="9"/>
            <color indexed="81"/>
            <rFont val="Tahoma"/>
            <family val="2"/>
          </rPr>
          <t xml:space="preserve">
herbicide error</t>
        </r>
      </text>
    </comment>
    <comment ref="B542" authorId="0" shapeId="0" xr:uid="{00000000-0006-0000-0100-000051040000}">
      <text>
        <r>
          <rPr>
            <b/>
            <sz val="9"/>
            <color indexed="81"/>
            <rFont val="Tahoma"/>
            <family val="2"/>
          </rPr>
          <t>chris wilbeck:</t>
        </r>
        <r>
          <rPr>
            <sz val="9"/>
            <color indexed="81"/>
            <rFont val="Tahoma"/>
            <family val="2"/>
          </rPr>
          <t xml:space="preserve">
caution: the data combines weedy/weed-free treatments</t>
        </r>
      </text>
    </comment>
    <comment ref="B543" authorId="0" shapeId="0" xr:uid="{00000000-0006-0000-0100-000052040000}">
      <text>
        <r>
          <rPr>
            <b/>
            <sz val="9"/>
            <color indexed="81"/>
            <rFont val="Tahoma"/>
            <family val="2"/>
          </rPr>
          <t>chris wilbeck:</t>
        </r>
        <r>
          <rPr>
            <sz val="9"/>
            <color indexed="81"/>
            <rFont val="Tahoma"/>
            <family val="2"/>
          </rPr>
          <t xml:space="preserve">
caution: the data combines weedy/weed-free treatments</t>
        </r>
      </text>
    </comment>
    <comment ref="B544" authorId="0" shapeId="0" xr:uid="{00000000-0006-0000-0100-000053040000}">
      <text>
        <r>
          <rPr>
            <b/>
            <sz val="9"/>
            <color indexed="81"/>
            <rFont val="Tahoma"/>
            <family val="2"/>
          </rPr>
          <t>chris wilbeck:</t>
        </r>
        <r>
          <rPr>
            <sz val="9"/>
            <color indexed="81"/>
            <rFont val="Tahoma"/>
            <family val="2"/>
          </rPr>
          <t xml:space="preserve">
caution: the data combines weedy/weed-free treatments</t>
        </r>
      </text>
    </comment>
    <comment ref="B545" authorId="0" shapeId="0" xr:uid="{00000000-0006-0000-0100-000054040000}">
      <text>
        <r>
          <rPr>
            <b/>
            <sz val="9"/>
            <color indexed="81"/>
            <rFont val="Tahoma"/>
            <family val="2"/>
          </rPr>
          <t>chris wilbeck:</t>
        </r>
        <r>
          <rPr>
            <sz val="9"/>
            <color indexed="81"/>
            <rFont val="Tahoma"/>
            <family val="2"/>
          </rPr>
          <t xml:space="preserve">
caution: the data combines weedy/weed-free treatments</t>
        </r>
      </text>
    </comment>
    <comment ref="B547" authorId="0" shapeId="0" xr:uid="{00000000-0006-0000-0100-000055040000}">
      <text>
        <r>
          <rPr>
            <b/>
            <sz val="9"/>
            <color indexed="81"/>
            <rFont val="Tahoma"/>
            <family val="2"/>
          </rPr>
          <t>chris wilbeck:</t>
        </r>
        <r>
          <rPr>
            <sz val="9"/>
            <color indexed="81"/>
            <rFont val="Tahoma"/>
            <family val="2"/>
          </rPr>
          <t xml:space="preserve">
caution: the data combines weedy/weed-free treatments</t>
        </r>
      </text>
    </comment>
    <comment ref="B548" authorId="0" shapeId="0" xr:uid="{00000000-0006-0000-0100-000056040000}">
      <text>
        <r>
          <rPr>
            <b/>
            <sz val="9"/>
            <color indexed="81"/>
            <rFont val="Tahoma"/>
            <family val="2"/>
          </rPr>
          <t>chris wilbeck:</t>
        </r>
        <r>
          <rPr>
            <sz val="9"/>
            <color indexed="81"/>
            <rFont val="Tahoma"/>
            <family val="2"/>
          </rPr>
          <t xml:space="preserve">
caution: the data combines weedy/weed-free treatments</t>
        </r>
      </text>
    </comment>
    <comment ref="B549" authorId="0" shapeId="0" xr:uid="{00000000-0006-0000-0100-000057040000}">
      <text>
        <r>
          <rPr>
            <b/>
            <sz val="9"/>
            <color indexed="81"/>
            <rFont val="Tahoma"/>
            <family val="2"/>
          </rPr>
          <t>chris wilbeck:</t>
        </r>
        <r>
          <rPr>
            <sz val="9"/>
            <color indexed="81"/>
            <rFont val="Tahoma"/>
            <family val="2"/>
          </rPr>
          <t xml:space="preserve">
caution: the data combines weedy/weed-free treatments</t>
        </r>
      </text>
    </comment>
    <comment ref="B550" authorId="0" shapeId="0" xr:uid="{00000000-0006-0000-0100-000058040000}">
      <text>
        <r>
          <rPr>
            <b/>
            <sz val="9"/>
            <color indexed="81"/>
            <rFont val="Tahoma"/>
            <family val="2"/>
          </rPr>
          <t>chris wilbeck:</t>
        </r>
        <r>
          <rPr>
            <sz val="9"/>
            <color indexed="81"/>
            <rFont val="Tahoma"/>
            <family val="2"/>
          </rPr>
          <t xml:space="preserve">
caution: the data combines weedy/weed-free treatments</t>
        </r>
      </text>
    </comment>
    <comment ref="B552" authorId="0" shapeId="0" xr:uid="{00000000-0006-0000-0100-000059040000}">
      <text>
        <r>
          <rPr>
            <b/>
            <sz val="9"/>
            <color indexed="81"/>
            <rFont val="Tahoma"/>
            <family val="2"/>
          </rPr>
          <t>chris wilbeck:</t>
        </r>
        <r>
          <rPr>
            <sz val="9"/>
            <color indexed="81"/>
            <rFont val="Tahoma"/>
            <family val="2"/>
          </rPr>
          <t xml:space="preserve">
caution: the data combines weedy/weed-free treatments</t>
        </r>
      </text>
    </comment>
    <comment ref="DP552" authorId="0" shapeId="0" xr:uid="{00000000-0006-0000-0100-00005A040000}">
      <text>
        <r>
          <rPr>
            <b/>
            <sz val="9"/>
            <color indexed="81"/>
            <rFont val="Tahoma"/>
            <family val="2"/>
          </rPr>
          <t>chris wilbeck:</t>
        </r>
        <r>
          <rPr>
            <sz val="9"/>
            <color indexed="81"/>
            <rFont val="Tahoma"/>
            <family val="2"/>
          </rPr>
          <t xml:space="preserve">
weed free and weedy per trt is provided in graphs; could average to use in this cell</t>
        </r>
      </text>
    </comment>
    <comment ref="B553" authorId="0" shapeId="0" xr:uid="{00000000-0006-0000-0100-00005B040000}">
      <text>
        <r>
          <rPr>
            <b/>
            <sz val="9"/>
            <color indexed="81"/>
            <rFont val="Tahoma"/>
            <family val="2"/>
          </rPr>
          <t>chris wilbeck:</t>
        </r>
        <r>
          <rPr>
            <sz val="9"/>
            <color indexed="81"/>
            <rFont val="Tahoma"/>
            <family val="2"/>
          </rPr>
          <t xml:space="preserve">
caution: the data combines weedy/weed-free treatments</t>
        </r>
      </text>
    </comment>
    <comment ref="DP553" authorId="0" shapeId="0" xr:uid="{00000000-0006-0000-0100-00005C040000}">
      <text>
        <r>
          <rPr>
            <b/>
            <sz val="9"/>
            <color indexed="81"/>
            <rFont val="Tahoma"/>
            <family val="2"/>
          </rPr>
          <t>chris wilbeck:</t>
        </r>
        <r>
          <rPr>
            <sz val="9"/>
            <color indexed="81"/>
            <rFont val="Tahoma"/>
            <family val="2"/>
          </rPr>
          <t xml:space="preserve">
weed free and weedy per trt is provided in graphs; could average to use in this cell</t>
        </r>
      </text>
    </comment>
    <comment ref="B554" authorId="0" shapeId="0" xr:uid="{00000000-0006-0000-0100-00005D040000}">
      <text>
        <r>
          <rPr>
            <b/>
            <sz val="9"/>
            <color indexed="81"/>
            <rFont val="Tahoma"/>
            <family val="2"/>
          </rPr>
          <t>chris wilbeck:</t>
        </r>
        <r>
          <rPr>
            <sz val="9"/>
            <color indexed="81"/>
            <rFont val="Tahoma"/>
            <family val="2"/>
          </rPr>
          <t xml:space="preserve">
caution: the data combines weedy/weed-free treatments</t>
        </r>
      </text>
    </comment>
    <comment ref="DP554" authorId="0" shapeId="0" xr:uid="{00000000-0006-0000-0100-00005E040000}">
      <text>
        <r>
          <rPr>
            <b/>
            <sz val="9"/>
            <color indexed="81"/>
            <rFont val="Tahoma"/>
            <family val="2"/>
          </rPr>
          <t>chris wilbeck:</t>
        </r>
        <r>
          <rPr>
            <sz val="9"/>
            <color indexed="81"/>
            <rFont val="Tahoma"/>
            <family val="2"/>
          </rPr>
          <t xml:space="preserve">
weed free and weedy per trt is provided in graphs; could average to use in this cell</t>
        </r>
      </text>
    </comment>
    <comment ref="B555" authorId="0" shapeId="0" xr:uid="{00000000-0006-0000-0100-00005F040000}">
      <text>
        <r>
          <rPr>
            <b/>
            <sz val="9"/>
            <color indexed="81"/>
            <rFont val="Tahoma"/>
            <family val="2"/>
          </rPr>
          <t>chris wilbeck:</t>
        </r>
        <r>
          <rPr>
            <sz val="9"/>
            <color indexed="81"/>
            <rFont val="Tahoma"/>
            <family val="2"/>
          </rPr>
          <t xml:space="preserve">
caution: the data combines weedy/weed-free treatments</t>
        </r>
      </text>
    </comment>
    <comment ref="DP555" authorId="0" shapeId="0" xr:uid="{00000000-0006-0000-0100-000060040000}">
      <text>
        <r>
          <rPr>
            <b/>
            <sz val="9"/>
            <color indexed="81"/>
            <rFont val="Tahoma"/>
            <family val="2"/>
          </rPr>
          <t>chris wilbeck:</t>
        </r>
        <r>
          <rPr>
            <sz val="9"/>
            <color indexed="81"/>
            <rFont val="Tahoma"/>
            <family val="2"/>
          </rPr>
          <t xml:space="preserve">
weed free and weedy per trt is provided in graphs; could average to use in this cell</t>
        </r>
      </text>
    </comment>
    <comment ref="B556" authorId="0" shapeId="0" xr:uid="{00000000-0006-0000-0100-000061040000}">
      <text>
        <r>
          <rPr>
            <b/>
            <sz val="9"/>
            <color indexed="81"/>
            <rFont val="Tahoma"/>
            <family val="2"/>
          </rPr>
          <t>chris wilbeck:</t>
        </r>
        <r>
          <rPr>
            <sz val="9"/>
            <color indexed="81"/>
            <rFont val="Tahoma"/>
            <family val="2"/>
          </rPr>
          <t xml:space="preserve">
caution: the data combines weedy/weed-free treatments</t>
        </r>
      </text>
    </comment>
    <comment ref="DP556" authorId="0" shapeId="0" xr:uid="{00000000-0006-0000-0100-000062040000}">
      <text>
        <r>
          <rPr>
            <b/>
            <sz val="9"/>
            <color indexed="81"/>
            <rFont val="Tahoma"/>
            <family val="2"/>
          </rPr>
          <t>chris wilbeck:</t>
        </r>
        <r>
          <rPr>
            <sz val="9"/>
            <color indexed="81"/>
            <rFont val="Tahoma"/>
            <family val="2"/>
          </rPr>
          <t xml:space="preserve">
weed free and weedy per trt is provided in graphs; could average to use in this cell</t>
        </r>
      </text>
    </comment>
    <comment ref="B557" authorId="0" shapeId="0" xr:uid="{00000000-0006-0000-0100-000063040000}">
      <text>
        <r>
          <rPr>
            <b/>
            <sz val="9"/>
            <color indexed="81"/>
            <rFont val="Tahoma"/>
            <family val="2"/>
          </rPr>
          <t>chris wilbeck:</t>
        </r>
        <r>
          <rPr>
            <sz val="9"/>
            <color indexed="81"/>
            <rFont val="Tahoma"/>
            <family val="2"/>
          </rPr>
          <t xml:space="preserve">
caution: the data combines weedy/weed-free treatments</t>
        </r>
      </text>
    </comment>
    <comment ref="DP557" authorId="0" shapeId="0" xr:uid="{00000000-0006-0000-0100-000064040000}">
      <text>
        <r>
          <rPr>
            <b/>
            <sz val="9"/>
            <color indexed="81"/>
            <rFont val="Tahoma"/>
            <family val="2"/>
          </rPr>
          <t>chris wilbeck:</t>
        </r>
        <r>
          <rPr>
            <sz val="9"/>
            <color indexed="81"/>
            <rFont val="Tahoma"/>
            <family val="2"/>
          </rPr>
          <t xml:space="preserve">
weed free and weedy per trt is provided in graphs; could average to use in this cell</t>
        </r>
      </text>
    </comment>
    <comment ref="B558" authorId="0" shapeId="0" xr:uid="{00000000-0006-0000-0100-000065040000}">
      <text>
        <r>
          <rPr>
            <b/>
            <sz val="9"/>
            <color indexed="81"/>
            <rFont val="Tahoma"/>
            <family val="2"/>
          </rPr>
          <t>chris wilbeck:</t>
        </r>
        <r>
          <rPr>
            <sz val="9"/>
            <color indexed="81"/>
            <rFont val="Tahoma"/>
            <family val="2"/>
          </rPr>
          <t xml:space="preserve">
caution: the data combines weedy/weed-free treatments</t>
        </r>
      </text>
    </comment>
    <comment ref="DP558" authorId="0" shapeId="0" xr:uid="{00000000-0006-0000-0100-000066040000}">
      <text>
        <r>
          <rPr>
            <b/>
            <sz val="9"/>
            <color indexed="81"/>
            <rFont val="Tahoma"/>
            <family val="2"/>
          </rPr>
          <t>chris wilbeck:</t>
        </r>
        <r>
          <rPr>
            <sz val="9"/>
            <color indexed="81"/>
            <rFont val="Tahoma"/>
            <family val="2"/>
          </rPr>
          <t xml:space="preserve">
weed free and weedy per trt is provided in graphs; could average to use in this cell</t>
        </r>
      </text>
    </comment>
    <comment ref="B559" authorId="0" shapeId="0" xr:uid="{00000000-0006-0000-0100-000067040000}">
      <text>
        <r>
          <rPr>
            <b/>
            <sz val="9"/>
            <color indexed="81"/>
            <rFont val="Tahoma"/>
            <family val="2"/>
          </rPr>
          <t>chris wilbeck:</t>
        </r>
        <r>
          <rPr>
            <sz val="9"/>
            <color indexed="81"/>
            <rFont val="Tahoma"/>
            <family val="2"/>
          </rPr>
          <t xml:space="preserve">
caution: the data combines weedy/weed-free treatments</t>
        </r>
      </text>
    </comment>
    <comment ref="DP559" authorId="0" shapeId="0" xr:uid="{00000000-0006-0000-0100-000068040000}">
      <text>
        <r>
          <rPr>
            <b/>
            <sz val="9"/>
            <color indexed="81"/>
            <rFont val="Tahoma"/>
            <family val="2"/>
          </rPr>
          <t>chris wilbeck:</t>
        </r>
        <r>
          <rPr>
            <sz val="9"/>
            <color indexed="81"/>
            <rFont val="Tahoma"/>
            <family val="2"/>
          </rPr>
          <t xml:space="preserve">
weed free and weedy per trt is provided in graphs; could average to use in this cell</t>
        </r>
      </text>
    </comment>
    <comment ref="B560" authorId="0" shapeId="0" xr:uid="{00000000-0006-0000-0100-000069040000}">
      <text>
        <r>
          <rPr>
            <b/>
            <sz val="9"/>
            <color indexed="81"/>
            <rFont val="Tahoma"/>
            <family val="2"/>
          </rPr>
          <t>chris wilbeck:</t>
        </r>
        <r>
          <rPr>
            <sz val="9"/>
            <color indexed="81"/>
            <rFont val="Tahoma"/>
            <family val="2"/>
          </rPr>
          <t xml:space="preserve">
caution: the data combines weedy/weed-free treatments</t>
        </r>
      </text>
    </comment>
    <comment ref="DP560" authorId="0" shapeId="0" xr:uid="{00000000-0006-0000-0100-00006A040000}">
      <text>
        <r>
          <rPr>
            <b/>
            <sz val="9"/>
            <color indexed="81"/>
            <rFont val="Tahoma"/>
            <family val="2"/>
          </rPr>
          <t>chris wilbeck:</t>
        </r>
        <r>
          <rPr>
            <sz val="9"/>
            <color indexed="81"/>
            <rFont val="Tahoma"/>
            <family val="2"/>
          </rPr>
          <t xml:space="preserve">
weed free and weedy per trt is provided in graphs; could average to use in this cell</t>
        </r>
      </text>
    </comment>
    <comment ref="B561" authorId="0" shapeId="0" xr:uid="{00000000-0006-0000-0100-00006B040000}">
      <text>
        <r>
          <rPr>
            <b/>
            <sz val="9"/>
            <color indexed="81"/>
            <rFont val="Tahoma"/>
            <family val="2"/>
          </rPr>
          <t>chris wilbeck:</t>
        </r>
        <r>
          <rPr>
            <sz val="9"/>
            <color indexed="81"/>
            <rFont val="Tahoma"/>
            <family val="2"/>
          </rPr>
          <t xml:space="preserve">
caution: the data combines weedy/weed-free treatments</t>
        </r>
      </text>
    </comment>
    <comment ref="DP561" authorId="0" shapeId="0" xr:uid="{00000000-0006-0000-0100-00006C040000}">
      <text>
        <r>
          <rPr>
            <b/>
            <sz val="9"/>
            <color indexed="81"/>
            <rFont val="Tahoma"/>
            <family val="2"/>
          </rPr>
          <t>chris wilbeck:</t>
        </r>
        <r>
          <rPr>
            <sz val="9"/>
            <color indexed="81"/>
            <rFont val="Tahoma"/>
            <family val="2"/>
          </rPr>
          <t xml:space="preserve">
weed free and weedy per trt is provided in graphs; could average to use in this cell</t>
        </r>
      </text>
    </comment>
    <comment ref="B562" authorId="0" shapeId="0" xr:uid="{00000000-0006-0000-0100-00006D040000}">
      <text>
        <r>
          <rPr>
            <b/>
            <sz val="9"/>
            <color indexed="81"/>
            <rFont val="Tahoma"/>
            <family val="2"/>
          </rPr>
          <t>chris wilbeck:</t>
        </r>
        <r>
          <rPr>
            <sz val="9"/>
            <color indexed="81"/>
            <rFont val="Tahoma"/>
            <family val="2"/>
          </rPr>
          <t xml:space="preserve">
caution: the data combines weedy/weed-free treatments</t>
        </r>
      </text>
    </comment>
    <comment ref="DP562" authorId="0" shapeId="0" xr:uid="{00000000-0006-0000-0100-00006E040000}">
      <text>
        <r>
          <rPr>
            <b/>
            <sz val="9"/>
            <color indexed="81"/>
            <rFont val="Tahoma"/>
            <family val="2"/>
          </rPr>
          <t>chris wilbeck:</t>
        </r>
        <r>
          <rPr>
            <sz val="9"/>
            <color indexed="81"/>
            <rFont val="Tahoma"/>
            <family val="2"/>
          </rPr>
          <t xml:space="preserve">
weed free and weedy per trt is provided in graphs; could average to use in this cell</t>
        </r>
      </text>
    </comment>
    <comment ref="B563" authorId="0" shapeId="0" xr:uid="{00000000-0006-0000-0100-00006F040000}">
      <text>
        <r>
          <rPr>
            <b/>
            <sz val="9"/>
            <color indexed="81"/>
            <rFont val="Tahoma"/>
            <family val="2"/>
          </rPr>
          <t>chris wilbeck:</t>
        </r>
        <r>
          <rPr>
            <sz val="9"/>
            <color indexed="81"/>
            <rFont val="Tahoma"/>
            <family val="2"/>
          </rPr>
          <t xml:space="preserve">
caution: the data combines weedy/weed-free treatments</t>
        </r>
      </text>
    </comment>
    <comment ref="DP563" authorId="0" shapeId="0" xr:uid="{00000000-0006-0000-0100-000070040000}">
      <text>
        <r>
          <rPr>
            <b/>
            <sz val="9"/>
            <color indexed="81"/>
            <rFont val="Tahoma"/>
            <family val="2"/>
          </rPr>
          <t>chris wilbeck:</t>
        </r>
        <r>
          <rPr>
            <sz val="9"/>
            <color indexed="81"/>
            <rFont val="Tahoma"/>
            <family val="2"/>
          </rPr>
          <t xml:space="preserve">
weed free and weedy per trt is provided in graphs; could average to use in this cell</t>
        </r>
      </text>
    </comment>
    <comment ref="B565" authorId="0" shapeId="0" xr:uid="{00000000-0006-0000-0100-000071040000}">
      <text>
        <r>
          <rPr>
            <b/>
            <sz val="9"/>
            <color indexed="81"/>
            <rFont val="Tahoma"/>
            <family val="2"/>
          </rPr>
          <t>chris wilbeck:</t>
        </r>
        <r>
          <rPr>
            <sz val="9"/>
            <color indexed="81"/>
            <rFont val="Tahoma"/>
            <family val="2"/>
          </rPr>
          <t xml:space="preserve">
caution: the data combines weedy/weed-free treatments</t>
        </r>
      </text>
    </comment>
    <comment ref="B566" authorId="0" shapeId="0" xr:uid="{00000000-0006-0000-0100-000072040000}">
      <text>
        <r>
          <rPr>
            <b/>
            <sz val="9"/>
            <color indexed="81"/>
            <rFont val="Tahoma"/>
            <family val="2"/>
          </rPr>
          <t>chris wilbeck:</t>
        </r>
        <r>
          <rPr>
            <sz val="9"/>
            <color indexed="81"/>
            <rFont val="Tahoma"/>
            <family val="2"/>
          </rPr>
          <t xml:space="preserve">
caution: the data combines weedy/weed-free treatments</t>
        </r>
      </text>
    </comment>
    <comment ref="B567" authorId="0" shapeId="0" xr:uid="{00000000-0006-0000-0100-000073040000}">
      <text>
        <r>
          <rPr>
            <b/>
            <sz val="9"/>
            <color indexed="81"/>
            <rFont val="Tahoma"/>
            <family val="2"/>
          </rPr>
          <t>chris wilbeck:</t>
        </r>
        <r>
          <rPr>
            <sz val="9"/>
            <color indexed="81"/>
            <rFont val="Tahoma"/>
            <family val="2"/>
          </rPr>
          <t xml:space="preserve">
caution: the data combines weedy/weed-free treatments</t>
        </r>
      </text>
    </comment>
    <comment ref="B568" authorId="0" shapeId="0" xr:uid="{00000000-0006-0000-0100-000074040000}">
      <text>
        <r>
          <rPr>
            <b/>
            <sz val="9"/>
            <color indexed="81"/>
            <rFont val="Tahoma"/>
            <family val="2"/>
          </rPr>
          <t>chris wilbeck:</t>
        </r>
        <r>
          <rPr>
            <sz val="9"/>
            <color indexed="81"/>
            <rFont val="Tahoma"/>
            <family val="2"/>
          </rPr>
          <t xml:space="preserve">
caution: the data combines weedy/weed-free treatments</t>
        </r>
      </text>
    </comment>
    <comment ref="B569" authorId="0" shapeId="0" xr:uid="{00000000-0006-0000-0100-000075040000}">
      <text>
        <r>
          <rPr>
            <b/>
            <sz val="9"/>
            <color indexed="81"/>
            <rFont val="Tahoma"/>
            <family val="2"/>
          </rPr>
          <t>chris wilbeck:</t>
        </r>
        <r>
          <rPr>
            <sz val="9"/>
            <color indexed="81"/>
            <rFont val="Tahoma"/>
            <family val="2"/>
          </rPr>
          <t xml:space="preserve">
caution: the data combines weedy/weed-free treatments</t>
        </r>
      </text>
    </comment>
    <comment ref="B570" authorId="0" shapeId="0" xr:uid="{00000000-0006-0000-0100-000076040000}">
      <text>
        <r>
          <rPr>
            <b/>
            <sz val="9"/>
            <color indexed="81"/>
            <rFont val="Tahoma"/>
            <family val="2"/>
          </rPr>
          <t>chris wilbeck:</t>
        </r>
        <r>
          <rPr>
            <sz val="9"/>
            <color indexed="81"/>
            <rFont val="Tahoma"/>
            <family val="2"/>
          </rPr>
          <t xml:space="preserve">
caution: the data combines weedy/weed-free treatments</t>
        </r>
      </text>
    </comment>
    <comment ref="B571" authorId="0" shapeId="0" xr:uid="{00000000-0006-0000-0100-000077040000}">
      <text>
        <r>
          <rPr>
            <b/>
            <sz val="9"/>
            <color indexed="81"/>
            <rFont val="Tahoma"/>
            <family val="2"/>
          </rPr>
          <t>chris wilbeck:</t>
        </r>
        <r>
          <rPr>
            <sz val="9"/>
            <color indexed="81"/>
            <rFont val="Tahoma"/>
            <family val="2"/>
          </rPr>
          <t xml:space="preserve">
caution: the data combines weedy/weed-free treatments</t>
        </r>
      </text>
    </comment>
    <comment ref="B572" authorId="0" shapeId="0" xr:uid="{00000000-0006-0000-0100-000078040000}">
      <text>
        <r>
          <rPr>
            <b/>
            <sz val="9"/>
            <color indexed="81"/>
            <rFont val="Tahoma"/>
            <family val="2"/>
          </rPr>
          <t>chris wilbeck:</t>
        </r>
        <r>
          <rPr>
            <sz val="9"/>
            <color indexed="81"/>
            <rFont val="Tahoma"/>
            <family val="2"/>
          </rPr>
          <t xml:space="preserve">
caution: the data combines weedy/weed-free treatments</t>
        </r>
      </text>
    </comment>
    <comment ref="B573" authorId="0" shapeId="0" xr:uid="{00000000-0006-0000-0100-000079040000}">
      <text>
        <r>
          <rPr>
            <b/>
            <sz val="9"/>
            <color indexed="81"/>
            <rFont val="Tahoma"/>
            <family val="2"/>
          </rPr>
          <t>chris wilbeck:</t>
        </r>
        <r>
          <rPr>
            <sz val="9"/>
            <color indexed="81"/>
            <rFont val="Tahoma"/>
            <family val="2"/>
          </rPr>
          <t xml:space="preserve">
caution: the data combines weedy/weed-free treatments</t>
        </r>
      </text>
    </comment>
    <comment ref="B574" authorId="0" shapeId="0" xr:uid="{00000000-0006-0000-0100-00007A040000}">
      <text>
        <r>
          <rPr>
            <b/>
            <sz val="9"/>
            <color indexed="81"/>
            <rFont val="Tahoma"/>
            <family val="2"/>
          </rPr>
          <t>chris wilbeck:</t>
        </r>
        <r>
          <rPr>
            <sz val="9"/>
            <color indexed="81"/>
            <rFont val="Tahoma"/>
            <family val="2"/>
          </rPr>
          <t xml:space="preserve">
caution: the data combines weedy/weed-free treatments</t>
        </r>
      </text>
    </comment>
    <comment ref="B575" authorId="0" shapeId="0" xr:uid="{00000000-0006-0000-0100-00007B040000}">
      <text>
        <r>
          <rPr>
            <b/>
            <sz val="9"/>
            <color indexed="81"/>
            <rFont val="Tahoma"/>
            <family val="2"/>
          </rPr>
          <t>chris wilbeck:</t>
        </r>
        <r>
          <rPr>
            <sz val="9"/>
            <color indexed="81"/>
            <rFont val="Tahoma"/>
            <family val="2"/>
          </rPr>
          <t xml:space="preserve">
caution: the data combines weedy/weed-free treatments</t>
        </r>
      </text>
    </comment>
    <comment ref="B576" authorId="0" shapeId="0" xr:uid="{00000000-0006-0000-0100-00007C040000}">
      <text>
        <r>
          <rPr>
            <b/>
            <sz val="9"/>
            <color indexed="81"/>
            <rFont val="Tahoma"/>
            <family val="2"/>
          </rPr>
          <t>chris wilbeck:</t>
        </r>
        <r>
          <rPr>
            <sz val="9"/>
            <color indexed="81"/>
            <rFont val="Tahoma"/>
            <family val="2"/>
          </rPr>
          <t xml:space="preserve">
caution: the data combines weedy/weed-free treatments</t>
        </r>
      </text>
    </comment>
    <comment ref="B577" authorId="0" shapeId="0" xr:uid="{00000000-0006-0000-0100-00007D040000}">
      <text>
        <r>
          <rPr>
            <b/>
            <sz val="9"/>
            <color indexed="81"/>
            <rFont val="Tahoma"/>
            <family val="2"/>
          </rPr>
          <t>chris wilbeck:</t>
        </r>
        <r>
          <rPr>
            <sz val="9"/>
            <color indexed="81"/>
            <rFont val="Tahoma"/>
            <family val="2"/>
          </rPr>
          <t xml:space="preserve">
caution: the data combines weedy/weed-free treatments</t>
        </r>
      </text>
    </comment>
    <comment ref="B578" authorId="0" shapeId="0" xr:uid="{00000000-0006-0000-0100-00007E040000}">
      <text>
        <r>
          <rPr>
            <b/>
            <sz val="9"/>
            <color indexed="81"/>
            <rFont val="Tahoma"/>
            <family val="2"/>
          </rPr>
          <t>chris wilbeck:</t>
        </r>
        <r>
          <rPr>
            <sz val="9"/>
            <color indexed="81"/>
            <rFont val="Tahoma"/>
            <family val="2"/>
          </rPr>
          <t xml:space="preserve">
caution: the data combines weedy/weed-free treatments</t>
        </r>
      </text>
    </comment>
    <comment ref="B579" authorId="0" shapeId="0" xr:uid="{00000000-0006-0000-0100-00007F040000}">
      <text>
        <r>
          <rPr>
            <b/>
            <sz val="9"/>
            <color indexed="81"/>
            <rFont val="Tahoma"/>
            <family val="2"/>
          </rPr>
          <t>chris wilbeck:</t>
        </r>
        <r>
          <rPr>
            <sz val="9"/>
            <color indexed="81"/>
            <rFont val="Tahoma"/>
            <family val="2"/>
          </rPr>
          <t xml:space="preserve">
caution: the data combines weedy/weed-free treatments</t>
        </r>
      </text>
    </comment>
    <comment ref="DP581" authorId="0" shapeId="0" xr:uid="{00000000-0006-0000-0100-000080040000}">
      <text>
        <r>
          <rPr>
            <b/>
            <sz val="9"/>
            <color indexed="81"/>
            <rFont val="Tahoma"/>
            <family val="2"/>
          </rPr>
          <t>chris wilbeck:</t>
        </r>
        <r>
          <rPr>
            <sz val="9"/>
            <color indexed="81"/>
            <rFont val="Tahoma"/>
            <family val="2"/>
          </rPr>
          <t xml:space="preserve">
per report, no sig diff in sb yield across trts, so mean in table 11 reported for all trts</t>
        </r>
      </text>
    </comment>
    <comment ref="EB581" authorId="0" shapeId="0" xr:uid="{00000000-0006-0000-0100-000081040000}">
      <text>
        <r>
          <rPr>
            <b/>
            <sz val="9"/>
            <color indexed="81"/>
            <rFont val="Tahoma"/>
            <family val="2"/>
          </rPr>
          <t>chris wilbeck:</t>
        </r>
        <r>
          <rPr>
            <sz val="9"/>
            <color indexed="81"/>
            <rFont val="Tahoma"/>
            <family val="2"/>
          </rPr>
          <t xml:space="preserve">
monthly temps in report, if needed</t>
        </r>
      </text>
    </comment>
    <comment ref="BY582" authorId="0" shapeId="0" xr:uid="{00000000-0006-0000-0100-000082040000}">
      <text>
        <r>
          <rPr>
            <b/>
            <sz val="9"/>
            <color indexed="81"/>
            <rFont val="Tahoma"/>
            <family val="2"/>
          </rPr>
          <t>chris wilbeck:</t>
        </r>
        <r>
          <rPr>
            <sz val="9"/>
            <color indexed="81"/>
            <rFont val="Tahoma"/>
            <family val="2"/>
          </rPr>
          <t xml:space="preserve">
weed free due to fall herb</t>
        </r>
      </text>
    </comment>
    <comment ref="DP582" authorId="0" shapeId="0" xr:uid="{00000000-0006-0000-0100-000083040000}">
      <text>
        <r>
          <rPr>
            <b/>
            <sz val="9"/>
            <color indexed="81"/>
            <rFont val="Tahoma"/>
            <family val="2"/>
          </rPr>
          <t>chris wilbeck:</t>
        </r>
        <r>
          <rPr>
            <sz val="9"/>
            <color indexed="81"/>
            <rFont val="Tahoma"/>
            <family val="2"/>
          </rPr>
          <t xml:space="preserve">
per report, no sig diff in sb yield across trts, so mean in table 11 reported for all trts</t>
        </r>
      </text>
    </comment>
    <comment ref="EB582" authorId="0" shapeId="0" xr:uid="{00000000-0006-0000-0100-000084040000}">
      <text>
        <r>
          <rPr>
            <b/>
            <sz val="9"/>
            <color indexed="81"/>
            <rFont val="Tahoma"/>
            <family val="2"/>
          </rPr>
          <t>chris wilbeck:</t>
        </r>
        <r>
          <rPr>
            <sz val="9"/>
            <color indexed="81"/>
            <rFont val="Tahoma"/>
            <family val="2"/>
          </rPr>
          <t xml:space="preserve">
monthly temps in report, if needed</t>
        </r>
      </text>
    </comment>
    <comment ref="CC583" authorId="0" shapeId="0" xr:uid="{00000000-0006-0000-0100-000085040000}">
      <text>
        <r>
          <rPr>
            <b/>
            <sz val="9"/>
            <color indexed="81"/>
            <rFont val="Tahoma"/>
            <family val="2"/>
          </rPr>
          <t>chris wilbeck:</t>
        </r>
        <r>
          <rPr>
            <sz val="9"/>
            <color indexed="81"/>
            <rFont val="Tahoma"/>
            <family val="2"/>
          </rPr>
          <t xml:space="preserve">
were weed free due to spring herb</t>
        </r>
      </text>
    </comment>
    <comment ref="DP583" authorId="0" shapeId="0" xr:uid="{00000000-0006-0000-0100-000086040000}">
      <text>
        <r>
          <rPr>
            <b/>
            <sz val="9"/>
            <color indexed="81"/>
            <rFont val="Tahoma"/>
            <family val="2"/>
          </rPr>
          <t>chris wilbeck:</t>
        </r>
        <r>
          <rPr>
            <sz val="9"/>
            <color indexed="81"/>
            <rFont val="Tahoma"/>
            <family val="2"/>
          </rPr>
          <t xml:space="preserve">
per report, no sig diff in sb yield across trts, so mean in table 11 reported for all trts</t>
        </r>
      </text>
    </comment>
    <comment ref="EB583" authorId="0" shapeId="0" xr:uid="{00000000-0006-0000-0100-000087040000}">
      <text>
        <r>
          <rPr>
            <b/>
            <sz val="9"/>
            <color indexed="81"/>
            <rFont val="Tahoma"/>
            <family val="2"/>
          </rPr>
          <t>chris wilbeck:</t>
        </r>
        <r>
          <rPr>
            <sz val="9"/>
            <color indexed="81"/>
            <rFont val="Tahoma"/>
            <family val="2"/>
          </rPr>
          <t xml:space="preserve">
monthly temps in report, if needed</t>
        </r>
      </text>
    </comment>
    <comment ref="BY584" authorId="0" shapeId="0" xr:uid="{00000000-0006-0000-0100-000088040000}">
      <text>
        <r>
          <rPr>
            <b/>
            <sz val="9"/>
            <color indexed="81"/>
            <rFont val="Tahoma"/>
            <family val="2"/>
          </rPr>
          <t>chris wilbeck:</t>
        </r>
        <r>
          <rPr>
            <sz val="9"/>
            <color indexed="81"/>
            <rFont val="Tahoma"/>
            <family val="2"/>
          </rPr>
          <t xml:space="preserve">
weed free due to fall herb</t>
        </r>
      </text>
    </comment>
    <comment ref="CC584" authorId="0" shapeId="0" xr:uid="{00000000-0006-0000-0100-000089040000}">
      <text>
        <r>
          <rPr>
            <b/>
            <sz val="9"/>
            <color indexed="81"/>
            <rFont val="Tahoma"/>
            <family val="2"/>
          </rPr>
          <t>chris wilbeck:</t>
        </r>
        <r>
          <rPr>
            <sz val="9"/>
            <color indexed="81"/>
            <rFont val="Tahoma"/>
            <family val="2"/>
          </rPr>
          <t xml:space="preserve">
were weed free due to spring herb</t>
        </r>
      </text>
    </comment>
    <comment ref="DP584" authorId="0" shapeId="0" xr:uid="{00000000-0006-0000-0100-00008A040000}">
      <text>
        <r>
          <rPr>
            <b/>
            <sz val="9"/>
            <color indexed="81"/>
            <rFont val="Tahoma"/>
            <family val="2"/>
          </rPr>
          <t>chris wilbeck:</t>
        </r>
        <r>
          <rPr>
            <sz val="9"/>
            <color indexed="81"/>
            <rFont val="Tahoma"/>
            <family val="2"/>
          </rPr>
          <t xml:space="preserve">
per report, no sig diff in sb yield across trts, so mean in table 11 reported for all trts</t>
        </r>
      </text>
    </comment>
    <comment ref="EB584" authorId="0" shapeId="0" xr:uid="{00000000-0006-0000-0100-00008B040000}">
      <text>
        <r>
          <rPr>
            <b/>
            <sz val="9"/>
            <color indexed="81"/>
            <rFont val="Tahoma"/>
            <family val="2"/>
          </rPr>
          <t>chris wilbeck:</t>
        </r>
        <r>
          <rPr>
            <sz val="9"/>
            <color indexed="81"/>
            <rFont val="Tahoma"/>
            <family val="2"/>
          </rPr>
          <t xml:space="preserve">
monthly temps in report, if needed</t>
        </r>
      </text>
    </comment>
    <comment ref="BD585" authorId="0" shapeId="0" xr:uid="{00000000-0006-0000-0100-00008C040000}">
      <text>
        <r>
          <rPr>
            <b/>
            <sz val="9"/>
            <color indexed="81"/>
            <rFont val="Tahoma"/>
            <family val="2"/>
          </rPr>
          <t>chris wilbeck:</t>
        </r>
        <r>
          <rPr>
            <sz val="9"/>
            <color indexed="81"/>
            <rFont val="Tahoma"/>
            <family val="2"/>
          </rPr>
          <t xml:space="preserve">
majority lost to winterkill</t>
        </r>
      </text>
    </comment>
    <comment ref="DP585" authorId="0" shapeId="0" xr:uid="{00000000-0006-0000-0100-00008D040000}">
      <text>
        <r>
          <rPr>
            <b/>
            <sz val="9"/>
            <color indexed="81"/>
            <rFont val="Tahoma"/>
            <family val="2"/>
          </rPr>
          <t>chris wilbeck:</t>
        </r>
        <r>
          <rPr>
            <sz val="9"/>
            <color indexed="81"/>
            <rFont val="Tahoma"/>
            <family val="2"/>
          </rPr>
          <t xml:space="preserve">
per report, no sig diff in sb yield across trts, so mean in table 11 reported for all trts</t>
        </r>
      </text>
    </comment>
    <comment ref="EB585" authorId="0" shapeId="0" xr:uid="{00000000-0006-0000-0100-00008E040000}">
      <text>
        <r>
          <rPr>
            <b/>
            <sz val="9"/>
            <color indexed="81"/>
            <rFont val="Tahoma"/>
            <family val="2"/>
          </rPr>
          <t>chris wilbeck:</t>
        </r>
        <r>
          <rPr>
            <sz val="9"/>
            <color indexed="81"/>
            <rFont val="Tahoma"/>
            <family val="2"/>
          </rPr>
          <t xml:space="preserve">
monthly temps in report, if needed</t>
        </r>
      </text>
    </comment>
    <comment ref="DP586" authorId="0" shapeId="0" xr:uid="{00000000-0006-0000-0100-00008F040000}">
      <text>
        <r>
          <rPr>
            <b/>
            <sz val="9"/>
            <color indexed="81"/>
            <rFont val="Tahoma"/>
            <family val="2"/>
          </rPr>
          <t>chris wilbeck:</t>
        </r>
        <r>
          <rPr>
            <sz val="9"/>
            <color indexed="81"/>
            <rFont val="Tahoma"/>
            <family val="2"/>
          </rPr>
          <t xml:space="preserve">
per report, no sig diff in sb yield across trts, so mean in table 11 reported for all trts</t>
        </r>
      </text>
    </comment>
    <comment ref="EB586" authorId="0" shapeId="0" xr:uid="{00000000-0006-0000-0100-000090040000}">
      <text>
        <r>
          <rPr>
            <b/>
            <sz val="9"/>
            <color indexed="81"/>
            <rFont val="Tahoma"/>
            <family val="2"/>
          </rPr>
          <t>chris wilbeck:</t>
        </r>
        <r>
          <rPr>
            <sz val="9"/>
            <color indexed="81"/>
            <rFont val="Tahoma"/>
            <family val="2"/>
          </rPr>
          <t xml:space="preserve">
monthly temps in report, if needed</t>
        </r>
      </text>
    </comment>
    <comment ref="DP588" authorId="0" shapeId="0" xr:uid="{00000000-0006-0000-0100-000091040000}">
      <text>
        <r>
          <rPr>
            <b/>
            <sz val="9"/>
            <color indexed="81"/>
            <rFont val="Tahoma"/>
            <family val="2"/>
          </rPr>
          <t>chris wilbeck:</t>
        </r>
        <r>
          <rPr>
            <sz val="9"/>
            <color indexed="81"/>
            <rFont val="Tahoma"/>
            <family val="2"/>
          </rPr>
          <t xml:space="preserve">
per report, no sig diff in sb yield across trts, so mean in table 11 reported for all trts</t>
        </r>
      </text>
    </comment>
    <comment ref="EB588" authorId="0" shapeId="0" xr:uid="{00000000-0006-0000-0100-000092040000}">
      <text>
        <r>
          <rPr>
            <b/>
            <sz val="9"/>
            <color indexed="81"/>
            <rFont val="Tahoma"/>
            <family val="2"/>
          </rPr>
          <t>chris wilbeck:</t>
        </r>
        <r>
          <rPr>
            <sz val="9"/>
            <color indexed="81"/>
            <rFont val="Tahoma"/>
            <family val="2"/>
          </rPr>
          <t xml:space="preserve">
monthly temps in report, if needed</t>
        </r>
      </text>
    </comment>
    <comment ref="BY589" authorId="0" shapeId="0" xr:uid="{00000000-0006-0000-0100-000093040000}">
      <text>
        <r>
          <rPr>
            <b/>
            <sz val="9"/>
            <color indexed="81"/>
            <rFont val="Tahoma"/>
            <family val="2"/>
          </rPr>
          <t>chris wilbeck:</t>
        </r>
        <r>
          <rPr>
            <sz val="9"/>
            <color indexed="81"/>
            <rFont val="Tahoma"/>
            <family val="2"/>
          </rPr>
          <t xml:space="preserve">
weed free due to fall herb</t>
        </r>
      </text>
    </comment>
    <comment ref="DP589" authorId="0" shapeId="0" xr:uid="{00000000-0006-0000-0100-000094040000}">
      <text>
        <r>
          <rPr>
            <b/>
            <sz val="9"/>
            <color indexed="81"/>
            <rFont val="Tahoma"/>
            <family val="2"/>
          </rPr>
          <t>chris wilbeck:</t>
        </r>
        <r>
          <rPr>
            <sz val="9"/>
            <color indexed="81"/>
            <rFont val="Tahoma"/>
            <family val="2"/>
          </rPr>
          <t xml:space="preserve">
per report, no sig diff in sb yield across trts, so mean in table 11 reported for all trts</t>
        </r>
      </text>
    </comment>
    <comment ref="EB589" authorId="0" shapeId="0" xr:uid="{00000000-0006-0000-0100-000095040000}">
      <text>
        <r>
          <rPr>
            <b/>
            <sz val="9"/>
            <color indexed="81"/>
            <rFont val="Tahoma"/>
            <family val="2"/>
          </rPr>
          <t>chris wilbeck:</t>
        </r>
        <r>
          <rPr>
            <sz val="9"/>
            <color indexed="81"/>
            <rFont val="Tahoma"/>
            <family val="2"/>
          </rPr>
          <t xml:space="preserve">
monthly temps in report, if needed</t>
        </r>
      </text>
    </comment>
    <comment ref="CC590" authorId="0" shapeId="0" xr:uid="{00000000-0006-0000-0100-000096040000}">
      <text>
        <r>
          <rPr>
            <b/>
            <sz val="9"/>
            <color indexed="81"/>
            <rFont val="Tahoma"/>
            <family val="2"/>
          </rPr>
          <t>chris wilbeck:</t>
        </r>
        <r>
          <rPr>
            <sz val="9"/>
            <color indexed="81"/>
            <rFont val="Tahoma"/>
            <family val="2"/>
          </rPr>
          <t xml:space="preserve">
were weed free due to spring herb</t>
        </r>
      </text>
    </comment>
    <comment ref="DP590" authorId="0" shapeId="0" xr:uid="{00000000-0006-0000-0100-000097040000}">
      <text>
        <r>
          <rPr>
            <b/>
            <sz val="9"/>
            <color indexed="81"/>
            <rFont val="Tahoma"/>
            <family val="2"/>
          </rPr>
          <t>chris wilbeck:</t>
        </r>
        <r>
          <rPr>
            <sz val="9"/>
            <color indexed="81"/>
            <rFont val="Tahoma"/>
            <family val="2"/>
          </rPr>
          <t xml:space="preserve">
per report, no sig diff in sb yield across trts, so mean in table 11 reported for all trts</t>
        </r>
      </text>
    </comment>
    <comment ref="EB590" authorId="0" shapeId="0" xr:uid="{00000000-0006-0000-0100-000098040000}">
      <text>
        <r>
          <rPr>
            <b/>
            <sz val="9"/>
            <color indexed="81"/>
            <rFont val="Tahoma"/>
            <family val="2"/>
          </rPr>
          <t>chris wilbeck:</t>
        </r>
        <r>
          <rPr>
            <sz val="9"/>
            <color indexed="81"/>
            <rFont val="Tahoma"/>
            <family val="2"/>
          </rPr>
          <t xml:space="preserve">
monthly temps in report, if needed</t>
        </r>
      </text>
    </comment>
    <comment ref="BY591" authorId="0" shapeId="0" xr:uid="{00000000-0006-0000-0100-000099040000}">
      <text>
        <r>
          <rPr>
            <b/>
            <sz val="9"/>
            <color indexed="81"/>
            <rFont val="Tahoma"/>
            <family val="2"/>
          </rPr>
          <t>chris wilbeck:</t>
        </r>
        <r>
          <rPr>
            <sz val="9"/>
            <color indexed="81"/>
            <rFont val="Tahoma"/>
            <family val="2"/>
          </rPr>
          <t xml:space="preserve">
weed free due to fall herb</t>
        </r>
      </text>
    </comment>
    <comment ref="CC591" authorId="0" shapeId="0" xr:uid="{00000000-0006-0000-0100-00009A040000}">
      <text>
        <r>
          <rPr>
            <b/>
            <sz val="9"/>
            <color indexed="81"/>
            <rFont val="Tahoma"/>
            <family val="2"/>
          </rPr>
          <t>chris wilbeck:</t>
        </r>
        <r>
          <rPr>
            <sz val="9"/>
            <color indexed="81"/>
            <rFont val="Tahoma"/>
            <family val="2"/>
          </rPr>
          <t xml:space="preserve">
were weed free due to spring herb</t>
        </r>
      </text>
    </comment>
    <comment ref="DP591" authorId="0" shapeId="0" xr:uid="{00000000-0006-0000-0100-00009B040000}">
      <text>
        <r>
          <rPr>
            <b/>
            <sz val="9"/>
            <color indexed="81"/>
            <rFont val="Tahoma"/>
            <family val="2"/>
          </rPr>
          <t>chris wilbeck:</t>
        </r>
        <r>
          <rPr>
            <sz val="9"/>
            <color indexed="81"/>
            <rFont val="Tahoma"/>
            <family val="2"/>
          </rPr>
          <t xml:space="preserve">
per report, no sig diff in sb yield across trts, so mean in table 11 reported for all trts</t>
        </r>
      </text>
    </comment>
    <comment ref="EB591" authorId="0" shapeId="0" xr:uid="{00000000-0006-0000-0100-00009C040000}">
      <text>
        <r>
          <rPr>
            <b/>
            <sz val="9"/>
            <color indexed="81"/>
            <rFont val="Tahoma"/>
            <family val="2"/>
          </rPr>
          <t>chris wilbeck:</t>
        </r>
        <r>
          <rPr>
            <sz val="9"/>
            <color indexed="81"/>
            <rFont val="Tahoma"/>
            <family val="2"/>
          </rPr>
          <t xml:space="preserve">
monthly temps in report, if needed</t>
        </r>
      </text>
    </comment>
    <comment ref="BD592" authorId="0" shapeId="0" xr:uid="{00000000-0006-0000-0100-00009D040000}">
      <text>
        <r>
          <rPr>
            <b/>
            <sz val="9"/>
            <color indexed="81"/>
            <rFont val="Tahoma"/>
            <family val="2"/>
          </rPr>
          <t>chris wilbeck:</t>
        </r>
        <r>
          <rPr>
            <sz val="9"/>
            <color indexed="81"/>
            <rFont val="Tahoma"/>
            <family val="2"/>
          </rPr>
          <t xml:space="preserve">
majority lost to winterkill</t>
        </r>
      </text>
    </comment>
    <comment ref="DP592" authorId="0" shapeId="0" xr:uid="{00000000-0006-0000-0100-00009E040000}">
      <text>
        <r>
          <rPr>
            <b/>
            <sz val="9"/>
            <color indexed="81"/>
            <rFont val="Tahoma"/>
            <family val="2"/>
          </rPr>
          <t>chris wilbeck:</t>
        </r>
        <r>
          <rPr>
            <sz val="9"/>
            <color indexed="81"/>
            <rFont val="Tahoma"/>
            <family val="2"/>
          </rPr>
          <t xml:space="preserve">
per report, no sig diff in sb yield across trts, so mean in table 11 reported for all trts</t>
        </r>
      </text>
    </comment>
    <comment ref="EB592" authorId="0" shapeId="0" xr:uid="{00000000-0006-0000-0100-00009F040000}">
      <text>
        <r>
          <rPr>
            <b/>
            <sz val="9"/>
            <color indexed="81"/>
            <rFont val="Tahoma"/>
            <family val="2"/>
          </rPr>
          <t>chris wilbeck:</t>
        </r>
        <r>
          <rPr>
            <sz val="9"/>
            <color indexed="81"/>
            <rFont val="Tahoma"/>
            <family val="2"/>
          </rPr>
          <t xml:space="preserve">
monthly temps in report, if needed</t>
        </r>
      </text>
    </comment>
    <comment ref="DP593" authorId="0" shapeId="0" xr:uid="{00000000-0006-0000-0100-0000A0040000}">
      <text>
        <r>
          <rPr>
            <b/>
            <sz val="9"/>
            <color indexed="81"/>
            <rFont val="Tahoma"/>
            <family val="2"/>
          </rPr>
          <t>chris wilbeck:</t>
        </r>
        <r>
          <rPr>
            <sz val="9"/>
            <color indexed="81"/>
            <rFont val="Tahoma"/>
            <family val="2"/>
          </rPr>
          <t xml:space="preserve">
per report, no sig diff in sb yield across trts, so mean in table 11 reported for all trts</t>
        </r>
      </text>
    </comment>
    <comment ref="EB593" authorId="0" shapeId="0" xr:uid="{00000000-0006-0000-0100-0000A1040000}">
      <text>
        <r>
          <rPr>
            <b/>
            <sz val="9"/>
            <color indexed="81"/>
            <rFont val="Tahoma"/>
            <family val="2"/>
          </rPr>
          <t>chris wilbeck:</t>
        </r>
        <r>
          <rPr>
            <sz val="9"/>
            <color indexed="81"/>
            <rFont val="Tahoma"/>
            <family val="2"/>
          </rPr>
          <t xml:space="preserve">
monthly temps in report, if needed</t>
        </r>
      </text>
    </comment>
    <comment ref="DP595" authorId="0" shapeId="0" xr:uid="{00000000-0006-0000-0100-0000A2040000}">
      <text>
        <r>
          <rPr>
            <b/>
            <sz val="9"/>
            <color indexed="81"/>
            <rFont val="Tahoma"/>
            <family val="2"/>
          </rPr>
          <t>chris wilbeck:</t>
        </r>
        <r>
          <rPr>
            <sz val="9"/>
            <color indexed="81"/>
            <rFont val="Tahoma"/>
            <family val="2"/>
          </rPr>
          <t xml:space="preserve">
per report, no sig diff in sb yield across trts, so mean in table 11 reported for all trts</t>
        </r>
      </text>
    </comment>
    <comment ref="EB595" authorId="0" shapeId="0" xr:uid="{00000000-0006-0000-0100-0000A3040000}">
      <text>
        <r>
          <rPr>
            <b/>
            <sz val="9"/>
            <color indexed="81"/>
            <rFont val="Tahoma"/>
            <family val="2"/>
          </rPr>
          <t>chris wilbeck:</t>
        </r>
        <r>
          <rPr>
            <sz val="9"/>
            <color indexed="81"/>
            <rFont val="Tahoma"/>
            <family val="2"/>
          </rPr>
          <t xml:space="preserve">
monthly temps in report, if needed</t>
        </r>
      </text>
    </comment>
    <comment ref="BY596" authorId="0" shapeId="0" xr:uid="{00000000-0006-0000-0100-0000A4040000}">
      <text>
        <r>
          <rPr>
            <b/>
            <sz val="9"/>
            <color indexed="81"/>
            <rFont val="Tahoma"/>
            <family val="2"/>
          </rPr>
          <t>chris wilbeck:</t>
        </r>
        <r>
          <rPr>
            <sz val="9"/>
            <color indexed="81"/>
            <rFont val="Tahoma"/>
            <family val="2"/>
          </rPr>
          <t xml:space="preserve">
weed free due to fall herb</t>
        </r>
      </text>
    </comment>
    <comment ref="DP596" authorId="0" shapeId="0" xr:uid="{00000000-0006-0000-0100-0000A5040000}">
      <text>
        <r>
          <rPr>
            <b/>
            <sz val="9"/>
            <color indexed="81"/>
            <rFont val="Tahoma"/>
            <family val="2"/>
          </rPr>
          <t>chris wilbeck:</t>
        </r>
        <r>
          <rPr>
            <sz val="9"/>
            <color indexed="81"/>
            <rFont val="Tahoma"/>
            <family val="2"/>
          </rPr>
          <t xml:space="preserve">
per report, no sig diff in sb yield across trts, so mean in table 11 reported for all trts</t>
        </r>
      </text>
    </comment>
    <comment ref="EB596" authorId="0" shapeId="0" xr:uid="{00000000-0006-0000-0100-0000A6040000}">
      <text>
        <r>
          <rPr>
            <b/>
            <sz val="9"/>
            <color indexed="81"/>
            <rFont val="Tahoma"/>
            <family val="2"/>
          </rPr>
          <t>chris wilbeck:</t>
        </r>
        <r>
          <rPr>
            <sz val="9"/>
            <color indexed="81"/>
            <rFont val="Tahoma"/>
            <family val="2"/>
          </rPr>
          <t xml:space="preserve">
monthly temps in report, if needed</t>
        </r>
      </text>
    </comment>
    <comment ref="CC597" authorId="0" shapeId="0" xr:uid="{00000000-0006-0000-0100-0000A7040000}">
      <text>
        <r>
          <rPr>
            <b/>
            <sz val="9"/>
            <color indexed="81"/>
            <rFont val="Tahoma"/>
            <family val="2"/>
          </rPr>
          <t>chris wilbeck:</t>
        </r>
        <r>
          <rPr>
            <sz val="9"/>
            <color indexed="81"/>
            <rFont val="Tahoma"/>
            <family val="2"/>
          </rPr>
          <t xml:space="preserve">
were weed free due to spring herb</t>
        </r>
      </text>
    </comment>
    <comment ref="DP597" authorId="0" shapeId="0" xr:uid="{00000000-0006-0000-0100-0000A8040000}">
      <text>
        <r>
          <rPr>
            <b/>
            <sz val="9"/>
            <color indexed="81"/>
            <rFont val="Tahoma"/>
            <family val="2"/>
          </rPr>
          <t>chris wilbeck:</t>
        </r>
        <r>
          <rPr>
            <sz val="9"/>
            <color indexed="81"/>
            <rFont val="Tahoma"/>
            <family val="2"/>
          </rPr>
          <t xml:space="preserve">
per report, no sig diff in sb yield across trts, so mean in table 11 reported for all trts</t>
        </r>
      </text>
    </comment>
    <comment ref="EB597" authorId="0" shapeId="0" xr:uid="{00000000-0006-0000-0100-0000A9040000}">
      <text>
        <r>
          <rPr>
            <b/>
            <sz val="9"/>
            <color indexed="81"/>
            <rFont val="Tahoma"/>
            <family val="2"/>
          </rPr>
          <t>chris wilbeck:</t>
        </r>
        <r>
          <rPr>
            <sz val="9"/>
            <color indexed="81"/>
            <rFont val="Tahoma"/>
            <family val="2"/>
          </rPr>
          <t xml:space="preserve">
monthly temps in report, if needed</t>
        </r>
      </text>
    </comment>
    <comment ref="BY598" authorId="0" shapeId="0" xr:uid="{00000000-0006-0000-0100-0000AA040000}">
      <text>
        <r>
          <rPr>
            <b/>
            <sz val="9"/>
            <color indexed="81"/>
            <rFont val="Tahoma"/>
            <family val="2"/>
          </rPr>
          <t>chris wilbeck:</t>
        </r>
        <r>
          <rPr>
            <sz val="9"/>
            <color indexed="81"/>
            <rFont val="Tahoma"/>
            <family val="2"/>
          </rPr>
          <t xml:space="preserve">
weed free due to fall herb</t>
        </r>
      </text>
    </comment>
    <comment ref="CC598" authorId="0" shapeId="0" xr:uid="{00000000-0006-0000-0100-0000AB040000}">
      <text>
        <r>
          <rPr>
            <b/>
            <sz val="9"/>
            <color indexed="81"/>
            <rFont val="Tahoma"/>
            <family val="2"/>
          </rPr>
          <t>chris wilbeck:</t>
        </r>
        <r>
          <rPr>
            <sz val="9"/>
            <color indexed="81"/>
            <rFont val="Tahoma"/>
            <family val="2"/>
          </rPr>
          <t xml:space="preserve">
were weed free due to spring herb</t>
        </r>
      </text>
    </comment>
    <comment ref="DP598" authorId="0" shapeId="0" xr:uid="{00000000-0006-0000-0100-0000AC040000}">
      <text>
        <r>
          <rPr>
            <b/>
            <sz val="9"/>
            <color indexed="81"/>
            <rFont val="Tahoma"/>
            <family val="2"/>
          </rPr>
          <t>chris wilbeck:</t>
        </r>
        <r>
          <rPr>
            <sz val="9"/>
            <color indexed="81"/>
            <rFont val="Tahoma"/>
            <family val="2"/>
          </rPr>
          <t xml:space="preserve">
per report, no sig diff in sb yield across trts, so mean in table 11 reported for all trts</t>
        </r>
      </text>
    </comment>
    <comment ref="EB598" authorId="0" shapeId="0" xr:uid="{00000000-0006-0000-0100-0000AD040000}">
      <text>
        <r>
          <rPr>
            <b/>
            <sz val="9"/>
            <color indexed="81"/>
            <rFont val="Tahoma"/>
            <family val="2"/>
          </rPr>
          <t>chris wilbeck:</t>
        </r>
        <r>
          <rPr>
            <sz val="9"/>
            <color indexed="81"/>
            <rFont val="Tahoma"/>
            <family val="2"/>
          </rPr>
          <t xml:space="preserve">
monthly temps in report, if needed</t>
        </r>
      </text>
    </comment>
    <comment ref="BD599" authorId="0" shapeId="0" xr:uid="{00000000-0006-0000-0100-0000AE040000}">
      <text>
        <r>
          <rPr>
            <b/>
            <sz val="9"/>
            <color indexed="81"/>
            <rFont val="Tahoma"/>
            <family val="2"/>
          </rPr>
          <t>chris wilbeck:</t>
        </r>
        <r>
          <rPr>
            <sz val="9"/>
            <color indexed="81"/>
            <rFont val="Tahoma"/>
            <family val="2"/>
          </rPr>
          <t xml:space="preserve">
majority lost to winterkill</t>
        </r>
      </text>
    </comment>
    <comment ref="DP599" authorId="0" shapeId="0" xr:uid="{00000000-0006-0000-0100-0000AF040000}">
      <text>
        <r>
          <rPr>
            <b/>
            <sz val="9"/>
            <color indexed="81"/>
            <rFont val="Tahoma"/>
            <family val="2"/>
          </rPr>
          <t>chris wilbeck:</t>
        </r>
        <r>
          <rPr>
            <sz val="9"/>
            <color indexed="81"/>
            <rFont val="Tahoma"/>
            <family val="2"/>
          </rPr>
          <t xml:space="preserve">
per report, no sig diff in sb yield across trts, so mean in table 11 reported for all trts</t>
        </r>
      </text>
    </comment>
    <comment ref="EB599" authorId="0" shapeId="0" xr:uid="{00000000-0006-0000-0100-0000B0040000}">
      <text>
        <r>
          <rPr>
            <b/>
            <sz val="9"/>
            <color indexed="81"/>
            <rFont val="Tahoma"/>
            <family val="2"/>
          </rPr>
          <t>chris wilbeck:</t>
        </r>
        <r>
          <rPr>
            <sz val="9"/>
            <color indexed="81"/>
            <rFont val="Tahoma"/>
            <family val="2"/>
          </rPr>
          <t xml:space="preserve">
monthly temps in report, if needed</t>
        </r>
      </text>
    </comment>
    <comment ref="DP600" authorId="0" shapeId="0" xr:uid="{00000000-0006-0000-0100-0000B1040000}">
      <text>
        <r>
          <rPr>
            <b/>
            <sz val="9"/>
            <color indexed="81"/>
            <rFont val="Tahoma"/>
            <family val="2"/>
          </rPr>
          <t>chris wilbeck:</t>
        </r>
        <r>
          <rPr>
            <sz val="9"/>
            <color indexed="81"/>
            <rFont val="Tahoma"/>
            <family val="2"/>
          </rPr>
          <t xml:space="preserve">
per report, no sig diff in sb yield across trts, so mean in table 11 reported for all trts</t>
        </r>
      </text>
    </comment>
    <comment ref="EB600" authorId="0" shapeId="0" xr:uid="{00000000-0006-0000-0100-0000B2040000}">
      <text>
        <r>
          <rPr>
            <b/>
            <sz val="9"/>
            <color indexed="81"/>
            <rFont val="Tahoma"/>
            <family val="2"/>
          </rPr>
          <t>chris wilbeck:</t>
        </r>
        <r>
          <rPr>
            <sz val="9"/>
            <color indexed="81"/>
            <rFont val="Tahoma"/>
            <family val="2"/>
          </rPr>
          <t xml:space="preserve">
monthly temps in report, if needed</t>
        </r>
      </text>
    </comment>
    <comment ref="DP602" authorId="0" shapeId="0" xr:uid="{00000000-0006-0000-0100-0000B3040000}">
      <text>
        <r>
          <rPr>
            <b/>
            <sz val="9"/>
            <color indexed="81"/>
            <rFont val="Tahoma"/>
            <family val="2"/>
          </rPr>
          <t>chris wilbeck:</t>
        </r>
        <r>
          <rPr>
            <sz val="9"/>
            <color indexed="81"/>
            <rFont val="Tahoma"/>
            <family val="2"/>
          </rPr>
          <t xml:space="preserve">
per report, no sig diff in sb yield across trts, so mean in table 11 reported for all trts</t>
        </r>
      </text>
    </comment>
    <comment ref="EB602" authorId="0" shapeId="0" xr:uid="{00000000-0006-0000-0100-0000B4040000}">
      <text>
        <r>
          <rPr>
            <b/>
            <sz val="9"/>
            <color indexed="81"/>
            <rFont val="Tahoma"/>
            <family val="2"/>
          </rPr>
          <t>chris wilbeck:</t>
        </r>
        <r>
          <rPr>
            <sz val="9"/>
            <color indexed="81"/>
            <rFont val="Tahoma"/>
            <family val="2"/>
          </rPr>
          <t xml:space="preserve">
monthly temps in report, if needed</t>
        </r>
      </text>
    </comment>
    <comment ref="BY603" authorId="0" shapeId="0" xr:uid="{00000000-0006-0000-0100-0000B5040000}">
      <text>
        <r>
          <rPr>
            <b/>
            <sz val="9"/>
            <color indexed="81"/>
            <rFont val="Tahoma"/>
            <family val="2"/>
          </rPr>
          <t>chris wilbeck:</t>
        </r>
        <r>
          <rPr>
            <sz val="9"/>
            <color indexed="81"/>
            <rFont val="Tahoma"/>
            <family val="2"/>
          </rPr>
          <t xml:space="preserve">
weed free due to fall herb</t>
        </r>
      </text>
    </comment>
    <comment ref="DP603" authorId="0" shapeId="0" xr:uid="{00000000-0006-0000-0100-0000B6040000}">
      <text>
        <r>
          <rPr>
            <b/>
            <sz val="9"/>
            <color indexed="81"/>
            <rFont val="Tahoma"/>
            <family val="2"/>
          </rPr>
          <t>chris wilbeck:</t>
        </r>
        <r>
          <rPr>
            <sz val="9"/>
            <color indexed="81"/>
            <rFont val="Tahoma"/>
            <family val="2"/>
          </rPr>
          <t xml:space="preserve">
per report, no sig diff in sb yield across trts, so mean in table 11 reported for all trts</t>
        </r>
      </text>
    </comment>
    <comment ref="EB603" authorId="0" shapeId="0" xr:uid="{00000000-0006-0000-0100-0000B7040000}">
      <text>
        <r>
          <rPr>
            <b/>
            <sz val="9"/>
            <color indexed="81"/>
            <rFont val="Tahoma"/>
            <family val="2"/>
          </rPr>
          <t>chris wilbeck:</t>
        </r>
        <r>
          <rPr>
            <sz val="9"/>
            <color indexed="81"/>
            <rFont val="Tahoma"/>
            <family val="2"/>
          </rPr>
          <t xml:space="preserve">
monthly temps in report, if needed</t>
        </r>
      </text>
    </comment>
    <comment ref="CC604" authorId="0" shapeId="0" xr:uid="{00000000-0006-0000-0100-0000B8040000}">
      <text>
        <r>
          <rPr>
            <b/>
            <sz val="9"/>
            <color indexed="81"/>
            <rFont val="Tahoma"/>
            <family val="2"/>
          </rPr>
          <t>chris wilbeck:</t>
        </r>
        <r>
          <rPr>
            <sz val="9"/>
            <color indexed="81"/>
            <rFont val="Tahoma"/>
            <family val="2"/>
          </rPr>
          <t xml:space="preserve">
were weed free due to spring herb</t>
        </r>
      </text>
    </comment>
    <comment ref="DP604" authorId="0" shapeId="0" xr:uid="{00000000-0006-0000-0100-0000B9040000}">
      <text>
        <r>
          <rPr>
            <b/>
            <sz val="9"/>
            <color indexed="81"/>
            <rFont val="Tahoma"/>
            <family val="2"/>
          </rPr>
          <t>chris wilbeck:</t>
        </r>
        <r>
          <rPr>
            <sz val="9"/>
            <color indexed="81"/>
            <rFont val="Tahoma"/>
            <family val="2"/>
          </rPr>
          <t xml:space="preserve">
per report, no sig diff in sb yield across trts, so mean in table 11 reported for all trts</t>
        </r>
      </text>
    </comment>
    <comment ref="EB604" authorId="0" shapeId="0" xr:uid="{00000000-0006-0000-0100-0000BA040000}">
      <text>
        <r>
          <rPr>
            <b/>
            <sz val="9"/>
            <color indexed="81"/>
            <rFont val="Tahoma"/>
            <family val="2"/>
          </rPr>
          <t>chris wilbeck:</t>
        </r>
        <r>
          <rPr>
            <sz val="9"/>
            <color indexed="81"/>
            <rFont val="Tahoma"/>
            <family val="2"/>
          </rPr>
          <t xml:space="preserve">
monthly temps in report, if needed</t>
        </r>
      </text>
    </comment>
    <comment ref="BY605" authorId="0" shapeId="0" xr:uid="{00000000-0006-0000-0100-0000BB040000}">
      <text>
        <r>
          <rPr>
            <b/>
            <sz val="9"/>
            <color indexed="81"/>
            <rFont val="Tahoma"/>
            <family val="2"/>
          </rPr>
          <t>chris wilbeck:</t>
        </r>
        <r>
          <rPr>
            <sz val="9"/>
            <color indexed="81"/>
            <rFont val="Tahoma"/>
            <family val="2"/>
          </rPr>
          <t xml:space="preserve">
weed free due to fall herb</t>
        </r>
      </text>
    </comment>
    <comment ref="CC605" authorId="0" shapeId="0" xr:uid="{00000000-0006-0000-0100-0000BC040000}">
      <text>
        <r>
          <rPr>
            <b/>
            <sz val="9"/>
            <color indexed="81"/>
            <rFont val="Tahoma"/>
            <family val="2"/>
          </rPr>
          <t>chris wilbeck:</t>
        </r>
        <r>
          <rPr>
            <sz val="9"/>
            <color indexed="81"/>
            <rFont val="Tahoma"/>
            <family val="2"/>
          </rPr>
          <t xml:space="preserve">
were weed free due to spring herb</t>
        </r>
      </text>
    </comment>
    <comment ref="DP605" authorId="0" shapeId="0" xr:uid="{00000000-0006-0000-0100-0000BD040000}">
      <text>
        <r>
          <rPr>
            <b/>
            <sz val="9"/>
            <color indexed="81"/>
            <rFont val="Tahoma"/>
            <family val="2"/>
          </rPr>
          <t>chris wilbeck:</t>
        </r>
        <r>
          <rPr>
            <sz val="9"/>
            <color indexed="81"/>
            <rFont val="Tahoma"/>
            <family val="2"/>
          </rPr>
          <t xml:space="preserve">
per report, no sig diff in sb yield across trts, so mean in table 11 reported for all trts</t>
        </r>
      </text>
    </comment>
    <comment ref="EB605" authorId="0" shapeId="0" xr:uid="{00000000-0006-0000-0100-0000BE040000}">
      <text>
        <r>
          <rPr>
            <b/>
            <sz val="9"/>
            <color indexed="81"/>
            <rFont val="Tahoma"/>
            <family val="2"/>
          </rPr>
          <t>chris wilbeck:</t>
        </r>
        <r>
          <rPr>
            <sz val="9"/>
            <color indexed="81"/>
            <rFont val="Tahoma"/>
            <family val="2"/>
          </rPr>
          <t xml:space="preserve">
monthly temps in report, if needed</t>
        </r>
      </text>
    </comment>
    <comment ref="Z606" authorId="0" shapeId="0" xr:uid="{00000000-0006-0000-0100-0000BF040000}">
      <text>
        <r>
          <rPr>
            <b/>
            <sz val="9"/>
            <color indexed="81"/>
            <rFont val="Tahoma"/>
            <family val="2"/>
          </rPr>
          <t>chris wilbeck:</t>
        </r>
        <r>
          <rPr>
            <sz val="9"/>
            <color indexed="81"/>
            <rFont val="Tahoma"/>
            <family val="2"/>
          </rPr>
          <t xml:space="preserve">
2nd glyphosate in this loc and yr only to kill rye</t>
        </r>
      </text>
    </comment>
    <comment ref="DP606" authorId="0" shapeId="0" xr:uid="{00000000-0006-0000-0100-0000C0040000}">
      <text>
        <r>
          <rPr>
            <b/>
            <sz val="9"/>
            <color indexed="81"/>
            <rFont val="Tahoma"/>
            <family val="2"/>
          </rPr>
          <t>chris wilbeck:</t>
        </r>
        <r>
          <rPr>
            <sz val="9"/>
            <color indexed="81"/>
            <rFont val="Tahoma"/>
            <family val="2"/>
          </rPr>
          <t xml:space="preserve">
per report, no sig diff in sb yield across trts, so mean in table 11 reported for all trts</t>
        </r>
      </text>
    </comment>
    <comment ref="EB606" authorId="0" shapeId="0" xr:uid="{00000000-0006-0000-0100-0000C1040000}">
      <text>
        <r>
          <rPr>
            <b/>
            <sz val="9"/>
            <color indexed="81"/>
            <rFont val="Tahoma"/>
            <family val="2"/>
          </rPr>
          <t>chris wilbeck:</t>
        </r>
        <r>
          <rPr>
            <sz val="9"/>
            <color indexed="81"/>
            <rFont val="Tahoma"/>
            <family val="2"/>
          </rPr>
          <t xml:space="preserve">
monthly temps in report, if needed</t>
        </r>
      </text>
    </comment>
    <comment ref="DP607" authorId="0" shapeId="0" xr:uid="{00000000-0006-0000-0100-0000C2040000}">
      <text>
        <r>
          <rPr>
            <b/>
            <sz val="9"/>
            <color indexed="81"/>
            <rFont val="Tahoma"/>
            <family val="2"/>
          </rPr>
          <t>chris wilbeck:</t>
        </r>
        <r>
          <rPr>
            <sz val="9"/>
            <color indexed="81"/>
            <rFont val="Tahoma"/>
            <family val="2"/>
          </rPr>
          <t xml:space="preserve">
per report, no sig diff in sb yield across trts, so mean in table 11 reported for all trts</t>
        </r>
      </text>
    </comment>
    <comment ref="EB607" authorId="0" shapeId="0" xr:uid="{00000000-0006-0000-0100-0000C3040000}">
      <text>
        <r>
          <rPr>
            <b/>
            <sz val="9"/>
            <color indexed="81"/>
            <rFont val="Tahoma"/>
            <family val="2"/>
          </rPr>
          <t>chris wilbeck:</t>
        </r>
        <r>
          <rPr>
            <sz val="9"/>
            <color indexed="81"/>
            <rFont val="Tahoma"/>
            <family val="2"/>
          </rPr>
          <t xml:space="preserve">
monthly temps in report, if needed</t>
        </r>
      </text>
    </comment>
    <comment ref="DP609" authorId="0" shapeId="0" xr:uid="{00000000-0006-0000-0100-0000C4040000}">
      <text>
        <r>
          <rPr>
            <b/>
            <sz val="9"/>
            <color indexed="81"/>
            <rFont val="Tahoma"/>
            <family val="2"/>
          </rPr>
          <t>chris wilbeck:</t>
        </r>
        <r>
          <rPr>
            <sz val="9"/>
            <color indexed="81"/>
            <rFont val="Tahoma"/>
            <family val="2"/>
          </rPr>
          <t xml:space="preserve">
per report, no sig diff in sb yield across trts, so mean in table 11 reported for all trts</t>
        </r>
      </text>
    </comment>
    <comment ref="EB609" authorId="0" shapeId="0" xr:uid="{00000000-0006-0000-0100-0000C5040000}">
      <text>
        <r>
          <rPr>
            <b/>
            <sz val="9"/>
            <color indexed="81"/>
            <rFont val="Tahoma"/>
            <family val="2"/>
          </rPr>
          <t>chris wilbeck:</t>
        </r>
        <r>
          <rPr>
            <sz val="9"/>
            <color indexed="81"/>
            <rFont val="Tahoma"/>
            <family val="2"/>
          </rPr>
          <t xml:space="preserve">
monthly temps in report, if needed</t>
        </r>
      </text>
    </comment>
    <comment ref="BY610" authorId="0" shapeId="0" xr:uid="{00000000-0006-0000-0100-0000C6040000}">
      <text>
        <r>
          <rPr>
            <b/>
            <sz val="9"/>
            <color indexed="81"/>
            <rFont val="Tahoma"/>
            <family val="2"/>
          </rPr>
          <t>chris wilbeck:</t>
        </r>
        <r>
          <rPr>
            <sz val="9"/>
            <color indexed="81"/>
            <rFont val="Tahoma"/>
            <family val="2"/>
          </rPr>
          <t xml:space="preserve">
weed free due to fall herb</t>
        </r>
      </text>
    </comment>
    <comment ref="DP610" authorId="0" shapeId="0" xr:uid="{00000000-0006-0000-0100-0000C7040000}">
      <text>
        <r>
          <rPr>
            <b/>
            <sz val="9"/>
            <color indexed="81"/>
            <rFont val="Tahoma"/>
            <family val="2"/>
          </rPr>
          <t>chris wilbeck:</t>
        </r>
        <r>
          <rPr>
            <sz val="9"/>
            <color indexed="81"/>
            <rFont val="Tahoma"/>
            <family val="2"/>
          </rPr>
          <t xml:space="preserve">
per report, no sig diff in sb yield across trts, so mean in table 11 reported for all trts</t>
        </r>
      </text>
    </comment>
    <comment ref="EB610" authorId="0" shapeId="0" xr:uid="{00000000-0006-0000-0100-0000C8040000}">
      <text>
        <r>
          <rPr>
            <b/>
            <sz val="9"/>
            <color indexed="81"/>
            <rFont val="Tahoma"/>
            <family val="2"/>
          </rPr>
          <t>chris wilbeck:</t>
        </r>
        <r>
          <rPr>
            <sz val="9"/>
            <color indexed="81"/>
            <rFont val="Tahoma"/>
            <family val="2"/>
          </rPr>
          <t xml:space="preserve">
monthly temps in report, if needed</t>
        </r>
      </text>
    </comment>
    <comment ref="CC611" authorId="0" shapeId="0" xr:uid="{00000000-0006-0000-0100-0000C9040000}">
      <text>
        <r>
          <rPr>
            <b/>
            <sz val="9"/>
            <color indexed="81"/>
            <rFont val="Tahoma"/>
            <family val="2"/>
          </rPr>
          <t>chris wilbeck:</t>
        </r>
        <r>
          <rPr>
            <sz val="9"/>
            <color indexed="81"/>
            <rFont val="Tahoma"/>
            <family val="2"/>
          </rPr>
          <t xml:space="preserve">
were weed free due to spring herb</t>
        </r>
      </text>
    </comment>
    <comment ref="DP611" authorId="0" shapeId="0" xr:uid="{00000000-0006-0000-0100-0000CA040000}">
      <text>
        <r>
          <rPr>
            <b/>
            <sz val="9"/>
            <color indexed="81"/>
            <rFont val="Tahoma"/>
            <family val="2"/>
          </rPr>
          <t>chris wilbeck:</t>
        </r>
        <r>
          <rPr>
            <sz val="9"/>
            <color indexed="81"/>
            <rFont val="Tahoma"/>
            <family val="2"/>
          </rPr>
          <t xml:space="preserve">
per report, no sig diff in sb yield across trts, so mean in table 11 reported for all trts</t>
        </r>
      </text>
    </comment>
    <comment ref="EB611" authorId="0" shapeId="0" xr:uid="{00000000-0006-0000-0100-0000CB040000}">
      <text>
        <r>
          <rPr>
            <b/>
            <sz val="9"/>
            <color indexed="81"/>
            <rFont val="Tahoma"/>
            <family val="2"/>
          </rPr>
          <t>chris wilbeck:</t>
        </r>
        <r>
          <rPr>
            <sz val="9"/>
            <color indexed="81"/>
            <rFont val="Tahoma"/>
            <family val="2"/>
          </rPr>
          <t xml:space="preserve">
monthly temps in report, if needed</t>
        </r>
      </text>
    </comment>
    <comment ref="BY612" authorId="0" shapeId="0" xr:uid="{00000000-0006-0000-0100-0000CC040000}">
      <text>
        <r>
          <rPr>
            <b/>
            <sz val="9"/>
            <color indexed="81"/>
            <rFont val="Tahoma"/>
            <family val="2"/>
          </rPr>
          <t>chris wilbeck:</t>
        </r>
        <r>
          <rPr>
            <sz val="9"/>
            <color indexed="81"/>
            <rFont val="Tahoma"/>
            <family val="2"/>
          </rPr>
          <t xml:space="preserve">
weed free due to fall herb</t>
        </r>
      </text>
    </comment>
    <comment ref="CC612" authorId="0" shapeId="0" xr:uid="{00000000-0006-0000-0100-0000CD040000}">
      <text>
        <r>
          <rPr>
            <b/>
            <sz val="9"/>
            <color indexed="81"/>
            <rFont val="Tahoma"/>
            <family val="2"/>
          </rPr>
          <t>chris wilbeck:</t>
        </r>
        <r>
          <rPr>
            <sz val="9"/>
            <color indexed="81"/>
            <rFont val="Tahoma"/>
            <family val="2"/>
          </rPr>
          <t xml:space="preserve">
were weed free due to spring herb</t>
        </r>
      </text>
    </comment>
    <comment ref="DP612" authorId="0" shapeId="0" xr:uid="{00000000-0006-0000-0100-0000CE040000}">
      <text>
        <r>
          <rPr>
            <b/>
            <sz val="9"/>
            <color indexed="81"/>
            <rFont val="Tahoma"/>
            <family val="2"/>
          </rPr>
          <t>chris wilbeck:</t>
        </r>
        <r>
          <rPr>
            <sz val="9"/>
            <color indexed="81"/>
            <rFont val="Tahoma"/>
            <family val="2"/>
          </rPr>
          <t xml:space="preserve">
per report, no sig diff in sb yield across trts, so mean in table 11 reported for all trts</t>
        </r>
      </text>
    </comment>
    <comment ref="EB612" authorId="0" shapeId="0" xr:uid="{00000000-0006-0000-0100-0000CF040000}">
      <text>
        <r>
          <rPr>
            <b/>
            <sz val="9"/>
            <color indexed="81"/>
            <rFont val="Tahoma"/>
            <family val="2"/>
          </rPr>
          <t>chris wilbeck:</t>
        </r>
        <r>
          <rPr>
            <sz val="9"/>
            <color indexed="81"/>
            <rFont val="Tahoma"/>
            <family val="2"/>
          </rPr>
          <t xml:space="preserve">
monthly temps in report, if needed</t>
        </r>
      </text>
    </comment>
    <comment ref="DP613" authorId="0" shapeId="0" xr:uid="{00000000-0006-0000-0100-0000D0040000}">
      <text>
        <r>
          <rPr>
            <b/>
            <sz val="9"/>
            <color indexed="81"/>
            <rFont val="Tahoma"/>
            <family val="2"/>
          </rPr>
          <t>chris wilbeck:</t>
        </r>
        <r>
          <rPr>
            <sz val="9"/>
            <color indexed="81"/>
            <rFont val="Tahoma"/>
            <family val="2"/>
          </rPr>
          <t xml:space="preserve">
per report, no sig diff in sb yield across trts, so mean in table 11 reported for all trts</t>
        </r>
      </text>
    </comment>
    <comment ref="EB613" authorId="0" shapeId="0" xr:uid="{00000000-0006-0000-0100-0000D1040000}">
      <text>
        <r>
          <rPr>
            <b/>
            <sz val="9"/>
            <color indexed="81"/>
            <rFont val="Tahoma"/>
            <family val="2"/>
          </rPr>
          <t>chris wilbeck:</t>
        </r>
        <r>
          <rPr>
            <sz val="9"/>
            <color indexed="81"/>
            <rFont val="Tahoma"/>
            <family val="2"/>
          </rPr>
          <t xml:space="preserve">
monthly temps in report, if needed</t>
        </r>
      </text>
    </comment>
    <comment ref="DP614" authorId="0" shapeId="0" xr:uid="{00000000-0006-0000-0100-0000D2040000}">
      <text>
        <r>
          <rPr>
            <b/>
            <sz val="9"/>
            <color indexed="81"/>
            <rFont val="Tahoma"/>
            <family val="2"/>
          </rPr>
          <t>chris wilbeck:</t>
        </r>
        <r>
          <rPr>
            <sz val="9"/>
            <color indexed="81"/>
            <rFont val="Tahoma"/>
            <family val="2"/>
          </rPr>
          <t xml:space="preserve">
per report, no sig diff in sb yield across trts, so mean in table 11 reported for all trts</t>
        </r>
      </text>
    </comment>
    <comment ref="EB614" authorId="0" shapeId="0" xr:uid="{00000000-0006-0000-0100-0000D3040000}">
      <text>
        <r>
          <rPr>
            <b/>
            <sz val="9"/>
            <color indexed="81"/>
            <rFont val="Tahoma"/>
            <family val="2"/>
          </rPr>
          <t>chris wilbeck:</t>
        </r>
        <r>
          <rPr>
            <sz val="9"/>
            <color indexed="81"/>
            <rFont val="Tahoma"/>
            <family val="2"/>
          </rPr>
          <t xml:space="preserve">
monthly temps in report, if needed</t>
        </r>
      </text>
    </comment>
    <comment ref="DP616" authorId="0" shapeId="0" xr:uid="{00000000-0006-0000-0100-0000D4040000}">
      <text>
        <r>
          <rPr>
            <b/>
            <sz val="9"/>
            <color indexed="81"/>
            <rFont val="Tahoma"/>
            <family val="2"/>
          </rPr>
          <t>chris wilbeck:</t>
        </r>
        <r>
          <rPr>
            <sz val="9"/>
            <color indexed="81"/>
            <rFont val="Tahoma"/>
            <family val="2"/>
          </rPr>
          <t xml:space="preserve">
per report, no sig diff in sb yield across trts, so mean in table 11 reported for all trts</t>
        </r>
      </text>
    </comment>
    <comment ref="EB616" authorId="0" shapeId="0" xr:uid="{00000000-0006-0000-0100-0000D5040000}">
      <text>
        <r>
          <rPr>
            <b/>
            <sz val="9"/>
            <color indexed="81"/>
            <rFont val="Tahoma"/>
            <family val="2"/>
          </rPr>
          <t>chris wilbeck:</t>
        </r>
        <r>
          <rPr>
            <sz val="9"/>
            <color indexed="81"/>
            <rFont val="Tahoma"/>
            <family val="2"/>
          </rPr>
          <t xml:space="preserve">
monthly temps in report, if needed</t>
        </r>
      </text>
    </comment>
    <comment ref="BY617" authorId="0" shapeId="0" xr:uid="{00000000-0006-0000-0100-0000D6040000}">
      <text>
        <r>
          <rPr>
            <b/>
            <sz val="9"/>
            <color indexed="81"/>
            <rFont val="Tahoma"/>
            <family val="2"/>
          </rPr>
          <t>chris wilbeck:</t>
        </r>
        <r>
          <rPr>
            <sz val="9"/>
            <color indexed="81"/>
            <rFont val="Tahoma"/>
            <family val="2"/>
          </rPr>
          <t xml:space="preserve">
weed free due to fall herb</t>
        </r>
      </text>
    </comment>
    <comment ref="DP617" authorId="0" shapeId="0" xr:uid="{00000000-0006-0000-0100-0000D7040000}">
      <text>
        <r>
          <rPr>
            <b/>
            <sz val="9"/>
            <color indexed="81"/>
            <rFont val="Tahoma"/>
            <family val="2"/>
          </rPr>
          <t>chris wilbeck:</t>
        </r>
        <r>
          <rPr>
            <sz val="9"/>
            <color indexed="81"/>
            <rFont val="Tahoma"/>
            <family val="2"/>
          </rPr>
          <t xml:space="preserve">
per report, no sig diff in sb yield across trts, so mean in table 11 reported for all trts</t>
        </r>
      </text>
    </comment>
    <comment ref="EB617" authorId="0" shapeId="0" xr:uid="{00000000-0006-0000-0100-0000D8040000}">
      <text>
        <r>
          <rPr>
            <b/>
            <sz val="9"/>
            <color indexed="81"/>
            <rFont val="Tahoma"/>
            <family val="2"/>
          </rPr>
          <t>chris wilbeck:</t>
        </r>
        <r>
          <rPr>
            <sz val="9"/>
            <color indexed="81"/>
            <rFont val="Tahoma"/>
            <family val="2"/>
          </rPr>
          <t xml:space="preserve">
monthly temps in report, if needed</t>
        </r>
      </text>
    </comment>
    <comment ref="CC618" authorId="0" shapeId="0" xr:uid="{00000000-0006-0000-0100-0000D9040000}">
      <text>
        <r>
          <rPr>
            <b/>
            <sz val="9"/>
            <color indexed="81"/>
            <rFont val="Tahoma"/>
            <family val="2"/>
          </rPr>
          <t>chris wilbeck:</t>
        </r>
        <r>
          <rPr>
            <sz val="9"/>
            <color indexed="81"/>
            <rFont val="Tahoma"/>
            <family val="2"/>
          </rPr>
          <t xml:space="preserve">
were weed free due to spring herb</t>
        </r>
      </text>
    </comment>
    <comment ref="DP618" authorId="0" shapeId="0" xr:uid="{00000000-0006-0000-0100-0000DA040000}">
      <text>
        <r>
          <rPr>
            <b/>
            <sz val="9"/>
            <color indexed="81"/>
            <rFont val="Tahoma"/>
            <family val="2"/>
          </rPr>
          <t>chris wilbeck:</t>
        </r>
        <r>
          <rPr>
            <sz val="9"/>
            <color indexed="81"/>
            <rFont val="Tahoma"/>
            <family val="2"/>
          </rPr>
          <t xml:space="preserve">
per report, no sig diff in sb yield across trts, so mean in table 11 reported for all trts</t>
        </r>
      </text>
    </comment>
    <comment ref="EB618" authorId="0" shapeId="0" xr:uid="{00000000-0006-0000-0100-0000DB040000}">
      <text>
        <r>
          <rPr>
            <b/>
            <sz val="9"/>
            <color indexed="81"/>
            <rFont val="Tahoma"/>
            <family val="2"/>
          </rPr>
          <t>chris wilbeck:</t>
        </r>
        <r>
          <rPr>
            <sz val="9"/>
            <color indexed="81"/>
            <rFont val="Tahoma"/>
            <family val="2"/>
          </rPr>
          <t xml:space="preserve">
monthly temps in report, if needed</t>
        </r>
      </text>
    </comment>
    <comment ref="BY619" authorId="0" shapeId="0" xr:uid="{00000000-0006-0000-0100-0000DC040000}">
      <text>
        <r>
          <rPr>
            <b/>
            <sz val="9"/>
            <color indexed="81"/>
            <rFont val="Tahoma"/>
            <family val="2"/>
          </rPr>
          <t>chris wilbeck:</t>
        </r>
        <r>
          <rPr>
            <sz val="9"/>
            <color indexed="81"/>
            <rFont val="Tahoma"/>
            <family val="2"/>
          </rPr>
          <t xml:space="preserve">
weed free due to fall herb</t>
        </r>
      </text>
    </comment>
    <comment ref="CC619" authorId="0" shapeId="0" xr:uid="{00000000-0006-0000-0100-0000DD040000}">
      <text>
        <r>
          <rPr>
            <b/>
            <sz val="9"/>
            <color indexed="81"/>
            <rFont val="Tahoma"/>
            <family val="2"/>
          </rPr>
          <t>chris wilbeck:</t>
        </r>
        <r>
          <rPr>
            <sz val="9"/>
            <color indexed="81"/>
            <rFont val="Tahoma"/>
            <family val="2"/>
          </rPr>
          <t xml:space="preserve">
were weed free due to spring herb</t>
        </r>
      </text>
    </comment>
    <comment ref="DP619" authorId="0" shapeId="0" xr:uid="{00000000-0006-0000-0100-0000DE040000}">
      <text>
        <r>
          <rPr>
            <b/>
            <sz val="9"/>
            <color indexed="81"/>
            <rFont val="Tahoma"/>
            <family val="2"/>
          </rPr>
          <t>chris wilbeck:</t>
        </r>
        <r>
          <rPr>
            <sz val="9"/>
            <color indexed="81"/>
            <rFont val="Tahoma"/>
            <family val="2"/>
          </rPr>
          <t xml:space="preserve">
per report, no sig diff in sb yield across trts, so mean in table 11 reported for all trts</t>
        </r>
      </text>
    </comment>
    <comment ref="EB619" authorId="0" shapeId="0" xr:uid="{00000000-0006-0000-0100-0000DF040000}">
      <text>
        <r>
          <rPr>
            <b/>
            <sz val="9"/>
            <color indexed="81"/>
            <rFont val="Tahoma"/>
            <family val="2"/>
          </rPr>
          <t>chris wilbeck:</t>
        </r>
        <r>
          <rPr>
            <sz val="9"/>
            <color indexed="81"/>
            <rFont val="Tahoma"/>
            <family val="2"/>
          </rPr>
          <t xml:space="preserve">
monthly temps in report, if needed</t>
        </r>
      </text>
    </comment>
    <comment ref="DP620" authorId="0" shapeId="0" xr:uid="{00000000-0006-0000-0100-0000E0040000}">
      <text>
        <r>
          <rPr>
            <b/>
            <sz val="9"/>
            <color indexed="81"/>
            <rFont val="Tahoma"/>
            <family val="2"/>
          </rPr>
          <t>chris wilbeck:</t>
        </r>
        <r>
          <rPr>
            <sz val="9"/>
            <color indexed="81"/>
            <rFont val="Tahoma"/>
            <family val="2"/>
          </rPr>
          <t xml:space="preserve">
per report, no sig diff in sb yield across trts, so mean in table 11 reported for all trts</t>
        </r>
      </text>
    </comment>
    <comment ref="EB620" authorId="0" shapeId="0" xr:uid="{00000000-0006-0000-0100-0000E1040000}">
      <text>
        <r>
          <rPr>
            <b/>
            <sz val="9"/>
            <color indexed="81"/>
            <rFont val="Tahoma"/>
            <family val="2"/>
          </rPr>
          <t>chris wilbeck:</t>
        </r>
        <r>
          <rPr>
            <sz val="9"/>
            <color indexed="81"/>
            <rFont val="Tahoma"/>
            <family val="2"/>
          </rPr>
          <t xml:space="preserve">
monthly temps in report, if needed</t>
        </r>
      </text>
    </comment>
    <comment ref="DP621" authorId="0" shapeId="0" xr:uid="{00000000-0006-0000-0100-0000E2040000}">
      <text>
        <r>
          <rPr>
            <b/>
            <sz val="9"/>
            <color indexed="81"/>
            <rFont val="Tahoma"/>
            <family val="2"/>
          </rPr>
          <t>chris wilbeck:</t>
        </r>
        <r>
          <rPr>
            <sz val="9"/>
            <color indexed="81"/>
            <rFont val="Tahoma"/>
            <family val="2"/>
          </rPr>
          <t xml:space="preserve">
per report, no sig diff in sb yield across trts, so mean in table 11 reported for all trts</t>
        </r>
      </text>
    </comment>
    <comment ref="EB621" authorId="0" shapeId="0" xr:uid="{00000000-0006-0000-0100-0000E3040000}">
      <text>
        <r>
          <rPr>
            <b/>
            <sz val="9"/>
            <color indexed="81"/>
            <rFont val="Tahoma"/>
            <family val="2"/>
          </rPr>
          <t>chris wilbeck:</t>
        </r>
        <r>
          <rPr>
            <sz val="9"/>
            <color indexed="81"/>
            <rFont val="Tahoma"/>
            <family val="2"/>
          </rPr>
          <t xml:space="preserve">
monthly temps in report, if needed</t>
        </r>
      </text>
    </comment>
    <comment ref="EB623" authorId="0" shapeId="0" xr:uid="{00000000-0006-0000-0100-0000E4040000}">
      <text>
        <r>
          <rPr>
            <b/>
            <sz val="9"/>
            <color indexed="81"/>
            <rFont val="Tahoma"/>
            <family val="2"/>
          </rPr>
          <t>chris wilbeck:</t>
        </r>
        <r>
          <rPr>
            <sz val="9"/>
            <color indexed="81"/>
            <rFont val="Tahoma"/>
            <family val="2"/>
          </rPr>
          <t xml:space="preserve">
monthly temps in report, if needed</t>
        </r>
      </text>
    </comment>
    <comment ref="BY624" authorId="0" shapeId="0" xr:uid="{00000000-0006-0000-0100-0000E5040000}">
      <text>
        <r>
          <rPr>
            <b/>
            <sz val="9"/>
            <color indexed="81"/>
            <rFont val="Tahoma"/>
            <family val="2"/>
          </rPr>
          <t>chris wilbeck:</t>
        </r>
        <r>
          <rPr>
            <sz val="9"/>
            <color indexed="81"/>
            <rFont val="Tahoma"/>
            <family val="2"/>
          </rPr>
          <t xml:space="preserve">
weed free due to fall herb</t>
        </r>
      </text>
    </comment>
    <comment ref="EB624" authorId="0" shapeId="0" xr:uid="{00000000-0006-0000-0100-0000E6040000}">
      <text>
        <r>
          <rPr>
            <b/>
            <sz val="9"/>
            <color indexed="81"/>
            <rFont val="Tahoma"/>
            <family val="2"/>
          </rPr>
          <t>chris wilbeck:</t>
        </r>
        <r>
          <rPr>
            <sz val="9"/>
            <color indexed="81"/>
            <rFont val="Tahoma"/>
            <family val="2"/>
          </rPr>
          <t xml:space="preserve">
monthly temps in report, if needed</t>
        </r>
      </text>
    </comment>
    <comment ref="CC625" authorId="0" shapeId="0" xr:uid="{00000000-0006-0000-0100-0000E7040000}">
      <text>
        <r>
          <rPr>
            <b/>
            <sz val="9"/>
            <color indexed="81"/>
            <rFont val="Tahoma"/>
            <family val="2"/>
          </rPr>
          <t>chris wilbeck:</t>
        </r>
        <r>
          <rPr>
            <sz val="9"/>
            <color indexed="81"/>
            <rFont val="Tahoma"/>
            <family val="2"/>
          </rPr>
          <t xml:space="preserve">
were weed free due to spring herb</t>
        </r>
      </text>
    </comment>
    <comment ref="EB625" authorId="0" shapeId="0" xr:uid="{00000000-0006-0000-0100-0000E8040000}">
      <text>
        <r>
          <rPr>
            <b/>
            <sz val="9"/>
            <color indexed="81"/>
            <rFont val="Tahoma"/>
            <family val="2"/>
          </rPr>
          <t>chris wilbeck:</t>
        </r>
        <r>
          <rPr>
            <sz val="9"/>
            <color indexed="81"/>
            <rFont val="Tahoma"/>
            <family val="2"/>
          </rPr>
          <t xml:space="preserve">
monthly temps in report, if needed</t>
        </r>
      </text>
    </comment>
    <comment ref="BY626" authorId="0" shapeId="0" xr:uid="{00000000-0006-0000-0100-0000E9040000}">
      <text>
        <r>
          <rPr>
            <b/>
            <sz val="9"/>
            <color indexed="81"/>
            <rFont val="Tahoma"/>
            <family val="2"/>
          </rPr>
          <t>chris wilbeck:</t>
        </r>
        <r>
          <rPr>
            <sz val="9"/>
            <color indexed="81"/>
            <rFont val="Tahoma"/>
            <family val="2"/>
          </rPr>
          <t xml:space="preserve">
weed free due to fall herb</t>
        </r>
      </text>
    </comment>
    <comment ref="CC626" authorId="0" shapeId="0" xr:uid="{00000000-0006-0000-0100-0000EA040000}">
      <text>
        <r>
          <rPr>
            <b/>
            <sz val="9"/>
            <color indexed="81"/>
            <rFont val="Tahoma"/>
            <family val="2"/>
          </rPr>
          <t>chris wilbeck:</t>
        </r>
        <r>
          <rPr>
            <sz val="9"/>
            <color indexed="81"/>
            <rFont val="Tahoma"/>
            <family val="2"/>
          </rPr>
          <t xml:space="preserve">
were weed free due to spring herb</t>
        </r>
      </text>
    </comment>
    <comment ref="EB626" authorId="0" shapeId="0" xr:uid="{00000000-0006-0000-0100-0000EB040000}">
      <text>
        <r>
          <rPr>
            <b/>
            <sz val="9"/>
            <color indexed="81"/>
            <rFont val="Tahoma"/>
            <family val="2"/>
          </rPr>
          <t>chris wilbeck:</t>
        </r>
        <r>
          <rPr>
            <sz val="9"/>
            <color indexed="81"/>
            <rFont val="Tahoma"/>
            <family val="2"/>
          </rPr>
          <t xml:space="preserve">
monthly temps in report, if needed</t>
        </r>
      </text>
    </comment>
    <comment ref="BD627" authorId="0" shapeId="0" xr:uid="{00000000-0006-0000-0100-0000EC040000}">
      <text>
        <r>
          <rPr>
            <b/>
            <sz val="9"/>
            <color indexed="81"/>
            <rFont val="Tahoma"/>
            <family val="2"/>
          </rPr>
          <t>chris wilbeck:</t>
        </r>
        <r>
          <rPr>
            <sz val="9"/>
            <color indexed="81"/>
            <rFont val="Tahoma"/>
            <family val="2"/>
          </rPr>
          <t xml:space="preserve">
majority lost to winterkill</t>
        </r>
      </text>
    </comment>
    <comment ref="EB627" authorId="0" shapeId="0" xr:uid="{00000000-0006-0000-0100-0000ED040000}">
      <text>
        <r>
          <rPr>
            <b/>
            <sz val="9"/>
            <color indexed="81"/>
            <rFont val="Tahoma"/>
            <family val="2"/>
          </rPr>
          <t>chris wilbeck:</t>
        </r>
        <r>
          <rPr>
            <sz val="9"/>
            <color indexed="81"/>
            <rFont val="Tahoma"/>
            <family val="2"/>
          </rPr>
          <t xml:space="preserve">
monthly temps in report, if needed</t>
        </r>
      </text>
    </comment>
    <comment ref="EB628" authorId="0" shapeId="0" xr:uid="{00000000-0006-0000-0100-0000EE040000}">
      <text>
        <r>
          <rPr>
            <b/>
            <sz val="9"/>
            <color indexed="81"/>
            <rFont val="Tahoma"/>
            <family val="2"/>
          </rPr>
          <t>chris wilbeck:</t>
        </r>
        <r>
          <rPr>
            <sz val="9"/>
            <color indexed="81"/>
            <rFont val="Tahoma"/>
            <family val="2"/>
          </rPr>
          <t xml:space="preserve">
monthly temps in report, if needed</t>
        </r>
      </text>
    </comment>
    <comment ref="EB630" authorId="0" shapeId="0" xr:uid="{00000000-0006-0000-0100-0000EF040000}">
      <text>
        <r>
          <rPr>
            <b/>
            <sz val="9"/>
            <color indexed="81"/>
            <rFont val="Tahoma"/>
            <family val="2"/>
          </rPr>
          <t>chris wilbeck:</t>
        </r>
        <r>
          <rPr>
            <sz val="9"/>
            <color indexed="81"/>
            <rFont val="Tahoma"/>
            <family val="2"/>
          </rPr>
          <t xml:space="preserve">
monthly temps in report, if needed</t>
        </r>
      </text>
    </comment>
    <comment ref="BY631" authorId="0" shapeId="0" xr:uid="{00000000-0006-0000-0100-0000F0040000}">
      <text>
        <r>
          <rPr>
            <b/>
            <sz val="9"/>
            <color indexed="81"/>
            <rFont val="Tahoma"/>
            <family val="2"/>
          </rPr>
          <t>chris wilbeck:</t>
        </r>
        <r>
          <rPr>
            <sz val="9"/>
            <color indexed="81"/>
            <rFont val="Tahoma"/>
            <family val="2"/>
          </rPr>
          <t xml:space="preserve">
weed free due to fall herb</t>
        </r>
      </text>
    </comment>
    <comment ref="EB631" authorId="0" shapeId="0" xr:uid="{00000000-0006-0000-0100-0000F1040000}">
      <text>
        <r>
          <rPr>
            <b/>
            <sz val="9"/>
            <color indexed="81"/>
            <rFont val="Tahoma"/>
            <family val="2"/>
          </rPr>
          <t>chris wilbeck:</t>
        </r>
        <r>
          <rPr>
            <sz val="9"/>
            <color indexed="81"/>
            <rFont val="Tahoma"/>
            <family val="2"/>
          </rPr>
          <t xml:space="preserve">
monthly temps in report, if needed</t>
        </r>
      </text>
    </comment>
    <comment ref="CC632" authorId="0" shapeId="0" xr:uid="{00000000-0006-0000-0100-0000F2040000}">
      <text>
        <r>
          <rPr>
            <b/>
            <sz val="9"/>
            <color indexed="81"/>
            <rFont val="Tahoma"/>
            <family val="2"/>
          </rPr>
          <t>chris wilbeck:</t>
        </r>
        <r>
          <rPr>
            <sz val="9"/>
            <color indexed="81"/>
            <rFont val="Tahoma"/>
            <family val="2"/>
          </rPr>
          <t xml:space="preserve">
were weed free due to spring herb</t>
        </r>
      </text>
    </comment>
    <comment ref="EB632" authorId="0" shapeId="0" xr:uid="{00000000-0006-0000-0100-0000F3040000}">
      <text>
        <r>
          <rPr>
            <b/>
            <sz val="9"/>
            <color indexed="81"/>
            <rFont val="Tahoma"/>
            <family val="2"/>
          </rPr>
          <t>chris wilbeck:</t>
        </r>
        <r>
          <rPr>
            <sz val="9"/>
            <color indexed="81"/>
            <rFont val="Tahoma"/>
            <family val="2"/>
          </rPr>
          <t xml:space="preserve">
monthly temps in report, if needed</t>
        </r>
      </text>
    </comment>
    <comment ref="BY633" authorId="0" shapeId="0" xr:uid="{00000000-0006-0000-0100-0000F4040000}">
      <text>
        <r>
          <rPr>
            <b/>
            <sz val="9"/>
            <color indexed="81"/>
            <rFont val="Tahoma"/>
            <family val="2"/>
          </rPr>
          <t>chris wilbeck:</t>
        </r>
        <r>
          <rPr>
            <sz val="9"/>
            <color indexed="81"/>
            <rFont val="Tahoma"/>
            <family val="2"/>
          </rPr>
          <t xml:space="preserve">
weed free due to fall herb</t>
        </r>
      </text>
    </comment>
    <comment ref="CC633" authorId="0" shapeId="0" xr:uid="{00000000-0006-0000-0100-0000F5040000}">
      <text>
        <r>
          <rPr>
            <b/>
            <sz val="9"/>
            <color indexed="81"/>
            <rFont val="Tahoma"/>
            <family val="2"/>
          </rPr>
          <t>chris wilbeck:</t>
        </r>
        <r>
          <rPr>
            <sz val="9"/>
            <color indexed="81"/>
            <rFont val="Tahoma"/>
            <family val="2"/>
          </rPr>
          <t xml:space="preserve">
were weed free due to spring herb</t>
        </r>
      </text>
    </comment>
    <comment ref="EB633" authorId="0" shapeId="0" xr:uid="{00000000-0006-0000-0100-0000F6040000}">
      <text>
        <r>
          <rPr>
            <b/>
            <sz val="9"/>
            <color indexed="81"/>
            <rFont val="Tahoma"/>
            <family val="2"/>
          </rPr>
          <t>chris wilbeck:</t>
        </r>
        <r>
          <rPr>
            <sz val="9"/>
            <color indexed="81"/>
            <rFont val="Tahoma"/>
            <family val="2"/>
          </rPr>
          <t xml:space="preserve">
monthly temps in report, if needed</t>
        </r>
      </text>
    </comment>
    <comment ref="EB634" authorId="0" shapeId="0" xr:uid="{00000000-0006-0000-0100-0000F7040000}">
      <text>
        <r>
          <rPr>
            <b/>
            <sz val="9"/>
            <color indexed="81"/>
            <rFont val="Tahoma"/>
            <family val="2"/>
          </rPr>
          <t>chris wilbeck:</t>
        </r>
        <r>
          <rPr>
            <sz val="9"/>
            <color indexed="81"/>
            <rFont val="Tahoma"/>
            <family val="2"/>
          </rPr>
          <t xml:space="preserve">
monthly temps in report, if needed</t>
        </r>
      </text>
    </comment>
    <comment ref="EB635" authorId="0" shapeId="0" xr:uid="{00000000-0006-0000-0100-0000F8040000}">
      <text>
        <r>
          <rPr>
            <b/>
            <sz val="9"/>
            <color indexed="81"/>
            <rFont val="Tahoma"/>
            <family val="2"/>
          </rPr>
          <t>chris wilbeck:</t>
        </r>
        <r>
          <rPr>
            <sz val="9"/>
            <color indexed="81"/>
            <rFont val="Tahoma"/>
            <family val="2"/>
          </rPr>
          <t xml:space="preserve">
monthly temps in report, if needed</t>
        </r>
      </text>
    </comment>
    <comment ref="C637" authorId="0" shapeId="0" xr:uid="{00000000-0006-0000-0100-0000F9040000}">
      <text>
        <r>
          <rPr>
            <b/>
            <sz val="9"/>
            <color indexed="81"/>
            <rFont val="Tahoma"/>
            <family val="2"/>
          </rPr>
          <t>chris wilbeck:</t>
        </r>
        <r>
          <rPr>
            <sz val="9"/>
            <color indexed="81"/>
            <rFont val="Tahoma"/>
            <family val="2"/>
          </rPr>
          <t xml:space="preserve">
the data is combined by rotations in the tables; if data is not available by treatment from authors, then consider how you want to combine data for your analysis</t>
        </r>
      </text>
    </comment>
    <comment ref="AO637" authorId="0" shapeId="0" xr:uid="{00000000-0006-0000-0100-0000FA040000}">
      <text>
        <r>
          <rPr>
            <b/>
            <sz val="9"/>
            <color indexed="81"/>
            <rFont val="Tahoma"/>
            <family val="2"/>
          </rPr>
          <t>chris wilbeck:</t>
        </r>
        <r>
          <rPr>
            <sz val="9"/>
            <color indexed="81"/>
            <rFont val="Tahoma"/>
            <family val="2"/>
          </rPr>
          <t xml:space="preserve">
per #108 thesis (some disrepencies between reports 103  108)</t>
        </r>
      </text>
    </comment>
    <comment ref="EB637" authorId="0" shapeId="0" xr:uid="{00000000-0006-0000-0100-0000FB040000}">
      <text>
        <r>
          <rPr>
            <b/>
            <sz val="9"/>
            <color indexed="81"/>
            <rFont val="Tahoma"/>
            <family val="2"/>
          </rPr>
          <t>chris wilbeck:</t>
        </r>
        <r>
          <rPr>
            <sz val="9"/>
            <color indexed="81"/>
            <rFont val="Tahoma"/>
            <family val="2"/>
          </rPr>
          <t xml:space="preserve">
monthly temps in report, if needed</t>
        </r>
      </text>
    </comment>
    <comment ref="C638" authorId="0" shapeId="0" xr:uid="{00000000-0006-0000-0100-0000FC040000}">
      <text>
        <r>
          <rPr>
            <b/>
            <sz val="9"/>
            <color indexed="81"/>
            <rFont val="Tahoma"/>
            <family val="2"/>
          </rPr>
          <t>chris wilbeck:</t>
        </r>
        <r>
          <rPr>
            <sz val="9"/>
            <color indexed="81"/>
            <rFont val="Tahoma"/>
            <family val="2"/>
          </rPr>
          <t xml:space="preserve">
the data is combined by rotations in the tables; if data is not available by treatment from authors, then consider how you want to combine data for your analysis</t>
        </r>
      </text>
    </comment>
    <comment ref="AO638" authorId="0" shapeId="0" xr:uid="{00000000-0006-0000-0100-0000FD040000}">
      <text>
        <r>
          <rPr>
            <b/>
            <sz val="9"/>
            <color indexed="81"/>
            <rFont val="Tahoma"/>
            <family val="2"/>
          </rPr>
          <t>chris wilbeck:</t>
        </r>
        <r>
          <rPr>
            <sz val="9"/>
            <color indexed="81"/>
            <rFont val="Tahoma"/>
            <family val="2"/>
          </rPr>
          <t xml:space="preserve">
per #108 thesis (some disrepencies between reports 103  108)</t>
        </r>
      </text>
    </comment>
    <comment ref="BY638" authorId="0" shapeId="0" xr:uid="{00000000-0006-0000-0100-0000FE040000}">
      <text>
        <r>
          <rPr>
            <b/>
            <sz val="9"/>
            <color indexed="81"/>
            <rFont val="Tahoma"/>
            <family val="2"/>
          </rPr>
          <t>chris wilbeck:</t>
        </r>
        <r>
          <rPr>
            <sz val="9"/>
            <color indexed="81"/>
            <rFont val="Tahoma"/>
            <family val="2"/>
          </rPr>
          <t xml:space="preserve">
weed free due to fall herb</t>
        </r>
      </text>
    </comment>
    <comment ref="EB638" authorId="0" shapeId="0" xr:uid="{00000000-0006-0000-0100-0000FF040000}">
      <text>
        <r>
          <rPr>
            <b/>
            <sz val="9"/>
            <color indexed="81"/>
            <rFont val="Tahoma"/>
            <family val="2"/>
          </rPr>
          <t>chris wilbeck:</t>
        </r>
        <r>
          <rPr>
            <sz val="9"/>
            <color indexed="81"/>
            <rFont val="Tahoma"/>
            <family val="2"/>
          </rPr>
          <t xml:space="preserve">
monthly temps in report, if needed</t>
        </r>
      </text>
    </comment>
    <comment ref="C639" authorId="0" shapeId="0" xr:uid="{00000000-0006-0000-0100-000000050000}">
      <text>
        <r>
          <rPr>
            <b/>
            <sz val="9"/>
            <color indexed="81"/>
            <rFont val="Tahoma"/>
            <family val="2"/>
          </rPr>
          <t>chris wilbeck:</t>
        </r>
        <r>
          <rPr>
            <sz val="9"/>
            <color indexed="81"/>
            <rFont val="Tahoma"/>
            <family val="2"/>
          </rPr>
          <t xml:space="preserve">
the data is combined by rotations in the tables; if data is not available by treatment from authors, then consider how you want to combine data for your analysis</t>
        </r>
      </text>
    </comment>
    <comment ref="AO639" authorId="0" shapeId="0" xr:uid="{00000000-0006-0000-0100-000001050000}">
      <text>
        <r>
          <rPr>
            <b/>
            <sz val="9"/>
            <color indexed="81"/>
            <rFont val="Tahoma"/>
            <family val="2"/>
          </rPr>
          <t>chris wilbeck:</t>
        </r>
        <r>
          <rPr>
            <sz val="9"/>
            <color indexed="81"/>
            <rFont val="Tahoma"/>
            <family val="2"/>
          </rPr>
          <t xml:space="preserve">
per #108 thesis (some disrepencies between reports 103  108)</t>
        </r>
      </text>
    </comment>
    <comment ref="CC639" authorId="0" shapeId="0" xr:uid="{00000000-0006-0000-0100-000002050000}">
      <text>
        <r>
          <rPr>
            <b/>
            <sz val="9"/>
            <color indexed="81"/>
            <rFont val="Tahoma"/>
            <family val="2"/>
          </rPr>
          <t>chris wilbeck:</t>
        </r>
        <r>
          <rPr>
            <sz val="9"/>
            <color indexed="81"/>
            <rFont val="Tahoma"/>
            <family val="2"/>
          </rPr>
          <t xml:space="preserve">
were weed free due to spring herb</t>
        </r>
      </text>
    </comment>
    <comment ref="EB639" authorId="0" shapeId="0" xr:uid="{00000000-0006-0000-0100-000003050000}">
      <text>
        <r>
          <rPr>
            <b/>
            <sz val="9"/>
            <color indexed="81"/>
            <rFont val="Tahoma"/>
            <family val="2"/>
          </rPr>
          <t>chris wilbeck:</t>
        </r>
        <r>
          <rPr>
            <sz val="9"/>
            <color indexed="81"/>
            <rFont val="Tahoma"/>
            <family val="2"/>
          </rPr>
          <t xml:space="preserve">
monthly temps in report, if needed</t>
        </r>
      </text>
    </comment>
    <comment ref="C640" authorId="0" shapeId="0" xr:uid="{00000000-0006-0000-0100-000004050000}">
      <text>
        <r>
          <rPr>
            <b/>
            <sz val="9"/>
            <color indexed="81"/>
            <rFont val="Tahoma"/>
            <family val="2"/>
          </rPr>
          <t>chris wilbeck:</t>
        </r>
        <r>
          <rPr>
            <sz val="9"/>
            <color indexed="81"/>
            <rFont val="Tahoma"/>
            <family val="2"/>
          </rPr>
          <t xml:space="preserve">
the data is combined by rotations in the tables; if data is not available by treatment from authors, then consider how you want to combine data for your analysis</t>
        </r>
      </text>
    </comment>
    <comment ref="AO640" authorId="0" shapeId="0" xr:uid="{00000000-0006-0000-0100-000005050000}">
      <text>
        <r>
          <rPr>
            <b/>
            <sz val="9"/>
            <color indexed="81"/>
            <rFont val="Tahoma"/>
            <family val="2"/>
          </rPr>
          <t>chris wilbeck:</t>
        </r>
        <r>
          <rPr>
            <sz val="9"/>
            <color indexed="81"/>
            <rFont val="Tahoma"/>
            <family val="2"/>
          </rPr>
          <t xml:space="preserve">
per #108 thesis (some disrepencies between reports 103  108)</t>
        </r>
      </text>
    </comment>
    <comment ref="BY640" authorId="0" shapeId="0" xr:uid="{00000000-0006-0000-0100-000006050000}">
      <text>
        <r>
          <rPr>
            <b/>
            <sz val="9"/>
            <color indexed="81"/>
            <rFont val="Tahoma"/>
            <family val="2"/>
          </rPr>
          <t>chris wilbeck:</t>
        </r>
        <r>
          <rPr>
            <sz val="9"/>
            <color indexed="81"/>
            <rFont val="Tahoma"/>
            <family val="2"/>
          </rPr>
          <t xml:space="preserve">
weed free due to fall herb</t>
        </r>
      </text>
    </comment>
    <comment ref="CC640" authorId="0" shapeId="0" xr:uid="{00000000-0006-0000-0100-000007050000}">
      <text>
        <r>
          <rPr>
            <b/>
            <sz val="9"/>
            <color indexed="81"/>
            <rFont val="Tahoma"/>
            <family val="2"/>
          </rPr>
          <t>chris wilbeck:</t>
        </r>
        <r>
          <rPr>
            <sz val="9"/>
            <color indexed="81"/>
            <rFont val="Tahoma"/>
            <family val="2"/>
          </rPr>
          <t xml:space="preserve">
were weed free due to spring herb</t>
        </r>
      </text>
    </comment>
    <comment ref="EB640" authorId="0" shapeId="0" xr:uid="{00000000-0006-0000-0100-000008050000}">
      <text>
        <r>
          <rPr>
            <b/>
            <sz val="9"/>
            <color indexed="81"/>
            <rFont val="Tahoma"/>
            <family val="2"/>
          </rPr>
          <t>chris wilbeck:</t>
        </r>
        <r>
          <rPr>
            <sz val="9"/>
            <color indexed="81"/>
            <rFont val="Tahoma"/>
            <family val="2"/>
          </rPr>
          <t xml:space="preserve">
monthly temps in report, if needed</t>
        </r>
      </text>
    </comment>
    <comment ref="C641" authorId="0" shapeId="0" xr:uid="{00000000-0006-0000-0100-000009050000}">
      <text>
        <r>
          <rPr>
            <b/>
            <sz val="9"/>
            <color indexed="81"/>
            <rFont val="Tahoma"/>
            <family val="2"/>
          </rPr>
          <t>chris wilbeck:</t>
        </r>
        <r>
          <rPr>
            <sz val="9"/>
            <color indexed="81"/>
            <rFont val="Tahoma"/>
            <family val="2"/>
          </rPr>
          <t xml:space="preserve">
the data is combined by rotations in the tables; if data is not available by treatment from authors, then consider how you want to combine data for your analysis</t>
        </r>
      </text>
    </comment>
    <comment ref="AO641" authorId="0" shapeId="0" xr:uid="{00000000-0006-0000-0100-00000A050000}">
      <text>
        <r>
          <rPr>
            <b/>
            <sz val="9"/>
            <color indexed="81"/>
            <rFont val="Tahoma"/>
            <family val="2"/>
          </rPr>
          <t>chris wilbeck:</t>
        </r>
        <r>
          <rPr>
            <sz val="9"/>
            <color indexed="81"/>
            <rFont val="Tahoma"/>
            <family val="2"/>
          </rPr>
          <t xml:space="preserve">
per #108 thesis (some disrepencies between reports 103  108)</t>
        </r>
      </text>
    </comment>
    <comment ref="BD641" authorId="0" shapeId="0" xr:uid="{00000000-0006-0000-0100-00000B050000}">
      <text>
        <r>
          <rPr>
            <b/>
            <sz val="9"/>
            <color indexed="81"/>
            <rFont val="Tahoma"/>
            <family val="2"/>
          </rPr>
          <t>chris wilbeck:</t>
        </r>
        <r>
          <rPr>
            <sz val="9"/>
            <color indexed="81"/>
            <rFont val="Tahoma"/>
            <family val="2"/>
          </rPr>
          <t xml:space="preserve">
most lost to winterkill at this location</t>
        </r>
      </text>
    </comment>
    <comment ref="EB641" authorId="0" shapeId="0" xr:uid="{00000000-0006-0000-0100-00000C050000}">
      <text>
        <r>
          <rPr>
            <b/>
            <sz val="9"/>
            <color indexed="81"/>
            <rFont val="Tahoma"/>
            <family val="2"/>
          </rPr>
          <t>chris wilbeck:</t>
        </r>
        <r>
          <rPr>
            <sz val="9"/>
            <color indexed="81"/>
            <rFont val="Tahoma"/>
            <family val="2"/>
          </rPr>
          <t xml:space="preserve">
monthly temps in report, if needed</t>
        </r>
      </text>
    </comment>
    <comment ref="C642" authorId="0" shapeId="0" xr:uid="{00000000-0006-0000-0100-00000D050000}">
      <text>
        <r>
          <rPr>
            <b/>
            <sz val="9"/>
            <color indexed="81"/>
            <rFont val="Tahoma"/>
            <family val="2"/>
          </rPr>
          <t>chris wilbeck:</t>
        </r>
        <r>
          <rPr>
            <sz val="9"/>
            <color indexed="81"/>
            <rFont val="Tahoma"/>
            <family val="2"/>
          </rPr>
          <t xml:space="preserve">
the data is combined by rotations in the tables; if data is not available by treatment from authors, then consider how you want to combine data for your analysis</t>
        </r>
      </text>
    </comment>
    <comment ref="AO642" authorId="0" shapeId="0" xr:uid="{00000000-0006-0000-0100-00000E050000}">
      <text>
        <r>
          <rPr>
            <b/>
            <sz val="9"/>
            <color indexed="81"/>
            <rFont val="Tahoma"/>
            <family val="2"/>
          </rPr>
          <t>chris wilbeck:</t>
        </r>
        <r>
          <rPr>
            <sz val="9"/>
            <color indexed="81"/>
            <rFont val="Tahoma"/>
            <family val="2"/>
          </rPr>
          <t xml:space="preserve">
per #108 thesis (some disrepencies between reports 103  108)</t>
        </r>
      </text>
    </comment>
    <comment ref="EB642" authorId="0" shapeId="0" xr:uid="{00000000-0006-0000-0100-00000F050000}">
      <text>
        <r>
          <rPr>
            <b/>
            <sz val="9"/>
            <color indexed="81"/>
            <rFont val="Tahoma"/>
            <family val="2"/>
          </rPr>
          <t>chris wilbeck:</t>
        </r>
        <r>
          <rPr>
            <sz val="9"/>
            <color indexed="81"/>
            <rFont val="Tahoma"/>
            <family val="2"/>
          </rPr>
          <t xml:space="preserve">
monthly temps in report, if needed</t>
        </r>
      </text>
    </comment>
    <comment ref="C644" authorId="0" shapeId="0" xr:uid="{00000000-0006-0000-0100-000010050000}">
      <text>
        <r>
          <rPr>
            <b/>
            <sz val="9"/>
            <color indexed="81"/>
            <rFont val="Tahoma"/>
            <family val="2"/>
          </rPr>
          <t>chris wilbeck:</t>
        </r>
        <r>
          <rPr>
            <sz val="9"/>
            <color indexed="81"/>
            <rFont val="Tahoma"/>
            <family val="2"/>
          </rPr>
          <t xml:space="preserve">
the data is combined by rotations in the tables; if data is not available by treatment from authors, then consider how you want to combine data for your analysis</t>
        </r>
      </text>
    </comment>
    <comment ref="AO644" authorId="0" shapeId="0" xr:uid="{00000000-0006-0000-0100-000011050000}">
      <text>
        <r>
          <rPr>
            <b/>
            <sz val="9"/>
            <color indexed="81"/>
            <rFont val="Tahoma"/>
            <family val="2"/>
          </rPr>
          <t>chris wilbeck:</t>
        </r>
        <r>
          <rPr>
            <sz val="9"/>
            <color indexed="81"/>
            <rFont val="Tahoma"/>
            <family val="2"/>
          </rPr>
          <t xml:space="preserve">
per #108 thesis (some disrepencies between reports 103  108)</t>
        </r>
      </text>
    </comment>
    <comment ref="EB644" authorId="0" shapeId="0" xr:uid="{00000000-0006-0000-0100-000012050000}">
      <text>
        <r>
          <rPr>
            <b/>
            <sz val="9"/>
            <color indexed="81"/>
            <rFont val="Tahoma"/>
            <family val="2"/>
          </rPr>
          <t>chris wilbeck:</t>
        </r>
        <r>
          <rPr>
            <sz val="9"/>
            <color indexed="81"/>
            <rFont val="Tahoma"/>
            <family val="2"/>
          </rPr>
          <t xml:space="preserve">
monthly temps in report, if needed</t>
        </r>
      </text>
    </comment>
    <comment ref="C645" authorId="0" shapeId="0" xr:uid="{00000000-0006-0000-0100-000013050000}">
      <text>
        <r>
          <rPr>
            <b/>
            <sz val="9"/>
            <color indexed="81"/>
            <rFont val="Tahoma"/>
            <family val="2"/>
          </rPr>
          <t>chris wilbeck:</t>
        </r>
        <r>
          <rPr>
            <sz val="9"/>
            <color indexed="81"/>
            <rFont val="Tahoma"/>
            <family val="2"/>
          </rPr>
          <t xml:space="preserve">
the data is combined by rotations in the tables; if data is not available by treatment from authors, then consider how you want to combine data for your analysis</t>
        </r>
      </text>
    </comment>
    <comment ref="AO645" authorId="0" shapeId="0" xr:uid="{00000000-0006-0000-0100-000014050000}">
      <text>
        <r>
          <rPr>
            <b/>
            <sz val="9"/>
            <color indexed="81"/>
            <rFont val="Tahoma"/>
            <family val="2"/>
          </rPr>
          <t>chris wilbeck:</t>
        </r>
        <r>
          <rPr>
            <sz val="9"/>
            <color indexed="81"/>
            <rFont val="Tahoma"/>
            <family val="2"/>
          </rPr>
          <t xml:space="preserve">
per #108 thesis (some disrepencies between reports 103  108)</t>
        </r>
      </text>
    </comment>
    <comment ref="BY645" authorId="0" shapeId="0" xr:uid="{00000000-0006-0000-0100-000015050000}">
      <text>
        <r>
          <rPr>
            <b/>
            <sz val="9"/>
            <color indexed="81"/>
            <rFont val="Tahoma"/>
            <family val="2"/>
          </rPr>
          <t>chris wilbeck:</t>
        </r>
        <r>
          <rPr>
            <sz val="9"/>
            <color indexed="81"/>
            <rFont val="Tahoma"/>
            <family val="2"/>
          </rPr>
          <t xml:space="preserve">
weed free due to fall herb</t>
        </r>
      </text>
    </comment>
    <comment ref="EB645" authorId="0" shapeId="0" xr:uid="{00000000-0006-0000-0100-000016050000}">
      <text>
        <r>
          <rPr>
            <b/>
            <sz val="9"/>
            <color indexed="81"/>
            <rFont val="Tahoma"/>
            <family val="2"/>
          </rPr>
          <t>chris wilbeck:</t>
        </r>
        <r>
          <rPr>
            <sz val="9"/>
            <color indexed="81"/>
            <rFont val="Tahoma"/>
            <family val="2"/>
          </rPr>
          <t xml:space="preserve">
monthly temps in report, if needed</t>
        </r>
      </text>
    </comment>
    <comment ref="C646" authorId="0" shapeId="0" xr:uid="{00000000-0006-0000-0100-000017050000}">
      <text>
        <r>
          <rPr>
            <b/>
            <sz val="9"/>
            <color indexed="81"/>
            <rFont val="Tahoma"/>
            <family val="2"/>
          </rPr>
          <t>chris wilbeck:</t>
        </r>
        <r>
          <rPr>
            <sz val="9"/>
            <color indexed="81"/>
            <rFont val="Tahoma"/>
            <family val="2"/>
          </rPr>
          <t xml:space="preserve">
the data is combined by rotations in the tables; if data is not available by treatment from authors, then consider how you want to combine data for your analysis</t>
        </r>
      </text>
    </comment>
    <comment ref="AO646" authorId="0" shapeId="0" xr:uid="{00000000-0006-0000-0100-000018050000}">
      <text>
        <r>
          <rPr>
            <b/>
            <sz val="9"/>
            <color indexed="81"/>
            <rFont val="Tahoma"/>
            <family val="2"/>
          </rPr>
          <t>chris wilbeck:</t>
        </r>
        <r>
          <rPr>
            <sz val="9"/>
            <color indexed="81"/>
            <rFont val="Tahoma"/>
            <family val="2"/>
          </rPr>
          <t xml:space="preserve">
per #108 thesis (some disrepencies between reports 103  108)</t>
        </r>
      </text>
    </comment>
    <comment ref="CC646" authorId="0" shapeId="0" xr:uid="{00000000-0006-0000-0100-000019050000}">
      <text>
        <r>
          <rPr>
            <b/>
            <sz val="9"/>
            <color indexed="81"/>
            <rFont val="Tahoma"/>
            <family val="2"/>
          </rPr>
          <t>chris wilbeck:</t>
        </r>
        <r>
          <rPr>
            <sz val="9"/>
            <color indexed="81"/>
            <rFont val="Tahoma"/>
            <family val="2"/>
          </rPr>
          <t xml:space="preserve">
were weed free due to spring herb</t>
        </r>
      </text>
    </comment>
    <comment ref="EB646" authorId="0" shapeId="0" xr:uid="{00000000-0006-0000-0100-00001A050000}">
      <text>
        <r>
          <rPr>
            <b/>
            <sz val="9"/>
            <color indexed="81"/>
            <rFont val="Tahoma"/>
            <family val="2"/>
          </rPr>
          <t>chris wilbeck:</t>
        </r>
        <r>
          <rPr>
            <sz val="9"/>
            <color indexed="81"/>
            <rFont val="Tahoma"/>
            <family val="2"/>
          </rPr>
          <t xml:space="preserve">
monthly temps in report, if needed</t>
        </r>
      </text>
    </comment>
    <comment ref="C647" authorId="0" shapeId="0" xr:uid="{00000000-0006-0000-0100-00001B050000}">
      <text>
        <r>
          <rPr>
            <b/>
            <sz val="9"/>
            <color indexed="81"/>
            <rFont val="Tahoma"/>
            <family val="2"/>
          </rPr>
          <t>chris wilbeck:</t>
        </r>
        <r>
          <rPr>
            <sz val="9"/>
            <color indexed="81"/>
            <rFont val="Tahoma"/>
            <family val="2"/>
          </rPr>
          <t xml:space="preserve">
the data is combined by rotations in the tables; if data is not available by treatment from authors, then consider how you want to combine data for your analysis</t>
        </r>
      </text>
    </comment>
    <comment ref="AO647" authorId="0" shapeId="0" xr:uid="{00000000-0006-0000-0100-00001C050000}">
      <text>
        <r>
          <rPr>
            <b/>
            <sz val="9"/>
            <color indexed="81"/>
            <rFont val="Tahoma"/>
            <family val="2"/>
          </rPr>
          <t>chris wilbeck:</t>
        </r>
        <r>
          <rPr>
            <sz val="9"/>
            <color indexed="81"/>
            <rFont val="Tahoma"/>
            <family val="2"/>
          </rPr>
          <t xml:space="preserve">
per #108 thesis (some disrepencies between reports 103  108)</t>
        </r>
      </text>
    </comment>
    <comment ref="BY647" authorId="0" shapeId="0" xr:uid="{00000000-0006-0000-0100-00001D050000}">
      <text>
        <r>
          <rPr>
            <b/>
            <sz val="9"/>
            <color indexed="81"/>
            <rFont val="Tahoma"/>
            <family val="2"/>
          </rPr>
          <t>chris wilbeck:</t>
        </r>
        <r>
          <rPr>
            <sz val="9"/>
            <color indexed="81"/>
            <rFont val="Tahoma"/>
            <family val="2"/>
          </rPr>
          <t xml:space="preserve">
weed free due to fall herb</t>
        </r>
      </text>
    </comment>
    <comment ref="CC647" authorId="0" shapeId="0" xr:uid="{00000000-0006-0000-0100-00001E050000}">
      <text>
        <r>
          <rPr>
            <b/>
            <sz val="9"/>
            <color indexed="81"/>
            <rFont val="Tahoma"/>
            <family val="2"/>
          </rPr>
          <t>chris wilbeck:</t>
        </r>
        <r>
          <rPr>
            <sz val="9"/>
            <color indexed="81"/>
            <rFont val="Tahoma"/>
            <family val="2"/>
          </rPr>
          <t xml:space="preserve">
were weed free due to spring herb</t>
        </r>
      </text>
    </comment>
    <comment ref="EB647" authorId="0" shapeId="0" xr:uid="{00000000-0006-0000-0100-00001F050000}">
      <text>
        <r>
          <rPr>
            <b/>
            <sz val="9"/>
            <color indexed="81"/>
            <rFont val="Tahoma"/>
            <family val="2"/>
          </rPr>
          <t>chris wilbeck:</t>
        </r>
        <r>
          <rPr>
            <sz val="9"/>
            <color indexed="81"/>
            <rFont val="Tahoma"/>
            <family val="2"/>
          </rPr>
          <t xml:space="preserve">
monthly temps in report, if needed</t>
        </r>
      </text>
    </comment>
    <comment ref="C648" authorId="0" shapeId="0" xr:uid="{00000000-0006-0000-0100-000020050000}">
      <text>
        <r>
          <rPr>
            <b/>
            <sz val="9"/>
            <color indexed="81"/>
            <rFont val="Tahoma"/>
            <family val="2"/>
          </rPr>
          <t>chris wilbeck:</t>
        </r>
        <r>
          <rPr>
            <sz val="9"/>
            <color indexed="81"/>
            <rFont val="Tahoma"/>
            <family val="2"/>
          </rPr>
          <t xml:space="preserve">
the data is combined by rotations in the tables; if data is not available by treatment from authors, then consider how you want to combine data for your analysis</t>
        </r>
      </text>
    </comment>
    <comment ref="AO648" authorId="0" shapeId="0" xr:uid="{00000000-0006-0000-0100-000021050000}">
      <text>
        <r>
          <rPr>
            <b/>
            <sz val="9"/>
            <color indexed="81"/>
            <rFont val="Tahoma"/>
            <family val="2"/>
          </rPr>
          <t>chris wilbeck:</t>
        </r>
        <r>
          <rPr>
            <sz val="9"/>
            <color indexed="81"/>
            <rFont val="Tahoma"/>
            <family val="2"/>
          </rPr>
          <t xml:space="preserve">
per #108 thesis (some disrepencies between reports 103  108)</t>
        </r>
      </text>
    </comment>
    <comment ref="EB648" authorId="0" shapeId="0" xr:uid="{00000000-0006-0000-0100-000022050000}">
      <text>
        <r>
          <rPr>
            <b/>
            <sz val="9"/>
            <color indexed="81"/>
            <rFont val="Tahoma"/>
            <family val="2"/>
          </rPr>
          <t>chris wilbeck:</t>
        </r>
        <r>
          <rPr>
            <sz val="9"/>
            <color indexed="81"/>
            <rFont val="Tahoma"/>
            <family val="2"/>
          </rPr>
          <t xml:space="preserve">
monthly temps in report, if needed</t>
        </r>
      </text>
    </comment>
    <comment ref="C649" authorId="0" shapeId="0" xr:uid="{00000000-0006-0000-0100-000023050000}">
      <text>
        <r>
          <rPr>
            <b/>
            <sz val="9"/>
            <color indexed="81"/>
            <rFont val="Tahoma"/>
            <family val="2"/>
          </rPr>
          <t>chris wilbeck:</t>
        </r>
        <r>
          <rPr>
            <sz val="9"/>
            <color indexed="81"/>
            <rFont val="Tahoma"/>
            <family val="2"/>
          </rPr>
          <t xml:space="preserve">
the data is combined by rotations in the tables; if data is not available by treatment from authors, then consider how you want to combine data for your analysis</t>
        </r>
      </text>
    </comment>
    <comment ref="AO649" authorId="0" shapeId="0" xr:uid="{00000000-0006-0000-0100-000024050000}">
      <text>
        <r>
          <rPr>
            <b/>
            <sz val="9"/>
            <color indexed="81"/>
            <rFont val="Tahoma"/>
            <family val="2"/>
          </rPr>
          <t>chris wilbeck:</t>
        </r>
        <r>
          <rPr>
            <sz val="9"/>
            <color indexed="81"/>
            <rFont val="Tahoma"/>
            <family val="2"/>
          </rPr>
          <t xml:space="preserve">
per #108 thesis (some disrepencies between reports 103  108)</t>
        </r>
      </text>
    </comment>
    <comment ref="EB649" authorId="0" shapeId="0" xr:uid="{00000000-0006-0000-0100-000025050000}">
      <text>
        <r>
          <rPr>
            <b/>
            <sz val="9"/>
            <color indexed="81"/>
            <rFont val="Tahoma"/>
            <family val="2"/>
          </rPr>
          <t>chris wilbeck:</t>
        </r>
        <r>
          <rPr>
            <sz val="9"/>
            <color indexed="81"/>
            <rFont val="Tahoma"/>
            <family val="2"/>
          </rPr>
          <t xml:space="preserve">
monthly temps in report, if needed</t>
        </r>
      </text>
    </comment>
    <comment ref="C651" authorId="0" shapeId="0" xr:uid="{00000000-0006-0000-0100-000026050000}">
      <text>
        <r>
          <rPr>
            <b/>
            <sz val="9"/>
            <color indexed="81"/>
            <rFont val="Tahoma"/>
            <family val="2"/>
          </rPr>
          <t>chris wilbeck:</t>
        </r>
        <r>
          <rPr>
            <sz val="9"/>
            <color indexed="81"/>
            <rFont val="Tahoma"/>
            <family val="2"/>
          </rPr>
          <t xml:space="preserve">
the data is combined by rotations in the tables; if data is not available by treatment from authors, then consider how you want to combine data for your analysis</t>
        </r>
      </text>
    </comment>
    <comment ref="EB651" authorId="0" shapeId="0" xr:uid="{00000000-0006-0000-0100-000027050000}">
      <text>
        <r>
          <rPr>
            <b/>
            <sz val="9"/>
            <color indexed="81"/>
            <rFont val="Tahoma"/>
            <family val="2"/>
          </rPr>
          <t>chris wilbeck:</t>
        </r>
        <r>
          <rPr>
            <sz val="9"/>
            <color indexed="81"/>
            <rFont val="Tahoma"/>
            <family val="2"/>
          </rPr>
          <t xml:space="preserve">
monthly temps in report, if needed</t>
        </r>
      </text>
    </comment>
    <comment ref="C652" authorId="0" shapeId="0" xr:uid="{00000000-0006-0000-0100-000028050000}">
      <text>
        <r>
          <rPr>
            <b/>
            <sz val="9"/>
            <color indexed="81"/>
            <rFont val="Tahoma"/>
            <family val="2"/>
          </rPr>
          <t>chris wilbeck:</t>
        </r>
        <r>
          <rPr>
            <sz val="9"/>
            <color indexed="81"/>
            <rFont val="Tahoma"/>
            <family val="2"/>
          </rPr>
          <t xml:space="preserve">
the data is combined by rotations in the tables; if data is not available by treatment from authors, then consider how you want to combine data for your analysis</t>
        </r>
      </text>
    </comment>
    <comment ref="BY652" authorId="0" shapeId="0" xr:uid="{00000000-0006-0000-0100-000029050000}">
      <text>
        <r>
          <rPr>
            <b/>
            <sz val="9"/>
            <color indexed="81"/>
            <rFont val="Tahoma"/>
            <family val="2"/>
          </rPr>
          <t>chris wilbeck:</t>
        </r>
        <r>
          <rPr>
            <sz val="9"/>
            <color indexed="81"/>
            <rFont val="Tahoma"/>
            <family val="2"/>
          </rPr>
          <t xml:space="preserve">
weed free due to fall herb</t>
        </r>
      </text>
    </comment>
    <comment ref="EB652" authorId="0" shapeId="0" xr:uid="{00000000-0006-0000-0100-00002A050000}">
      <text>
        <r>
          <rPr>
            <b/>
            <sz val="9"/>
            <color indexed="81"/>
            <rFont val="Tahoma"/>
            <family val="2"/>
          </rPr>
          <t>chris wilbeck:</t>
        </r>
        <r>
          <rPr>
            <sz val="9"/>
            <color indexed="81"/>
            <rFont val="Tahoma"/>
            <family val="2"/>
          </rPr>
          <t xml:space="preserve">
monthly temps in report, if needed</t>
        </r>
      </text>
    </comment>
    <comment ref="C653" authorId="0" shapeId="0" xr:uid="{00000000-0006-0000-0100-00002B050000}">
      <text>
        <r>
          <rPr>
            <b/>
            <sz val="9"/>
            <color indexed="81"/>
            <rFont val="Tahoma"/>
            <family val="2"/>
          </rPr>
          <t>chris wilbeck:</t>
        </r>
        <r>
          <rPr>
            <sz val="9"/>
            <color indexed="81"/>
            <rFont val="Tahoma"/>
            <family val="2"/>
          </rPr>
          <t xml:space="preserve">
the data is combined by rotations in the tables; if data is not available by treatment from authors, then consider how you want to combine data for your analysis</t>
        </r>
      </text>
    </comment>
    <comment ref="CC653" authorId="0" shapeId="0" xr:uid="{00000000-0006-0000-0100-00002C050000}">
      <text>
        <r>
          <rPr>
            <b/>
            <sz val="9"/>
            <color indexed="81"/>
            <rFont val="Tahoma"/>
            <family val="2"/>
          </rPr>
          <t>chris wilbeck:</t>
        </r>
        <r>
          <rPr>
            <sz val="9"/>
            <color indexed="81"/>
            <rFont val="Tahoma"/>
            <family val="2"/>
          </rPr>
          <t xml:space="preserve">
were weed free due to spring herb</t>
        </r>
      </text>
    </comment>
    <comment ref="EB653" authorId="0" shapeId="0" xr:uid="{00000000-0006-0000-0100-00002D050000}">
      <text>
        <r>
          <rPr>
            <b/>
            <sz val="9"/>
            <color indexed="81"/>
            <rFont val="Tahoma"/>
            <family val="2"/>
          </rPr>
          <t>chris wilbeck:</t>
        </r>
        <r>
          <rPr>
            <sz val="9"/>
            <color indexed="81"/>
            <rFont val="Tahoma"/>
            <family val="2"/>
          </rPr>
          <t xml:space="preserve">
monthly temps in report, if needed</t>
        </r>
      </text>
    </comment>
    <comment ref="C654" authorId="0" shapeId="0" xr:uid="{00000000-0006-0000-0100-00002E050000}">
      <text>
        <r>
          <rPr>
            <b/>
            <sz val="9"/>
            <color indexed="81"/>
            <rFont val="Tahoma"/>
            <family val="2"/>
          </rPr>
          <t>chris wilbeck:</t>
        </r>
        <r>
          <rPr>
            <sz val="9"/>
            <color indexed="81"/>
            <rFont val="Tahoma"/>
            <family val="2"/>
          </rPr>
          <t xml:space="preserve">
the data is combined by rotations in the tables; if data is not available by treatment from authors, then consider how you want to combine data for your analysis</t>
        </r>
      </text>
    </comment>
    <comment ref="BY654" authorId="0" shapeId="0" xr:uid="{00000000-0006-0000-0100-00002F050000}">
      <text>
        <r>
          <rPr>
            <b/>
            <sz val="9"/>
            <color indexed="81"/>
            <rFont val="Tahoma"/>
            <family val="2"/>
          </rPr>
          <t>chris wilbeck:</t>
        </r>
        <r>
          <rPr>
            <sz val="9"/>
            <color indexed="81"/>
            <rFont val="Tahoma"/>
            <family val="2"/>
          </rPr>
          <t xml:space="preserve">
weed free due to fall herb</t>
        </r>
      </text>
    </comment>
    <comment ref="CC654" authorId="0" shapeId="0" xr:uid="{00000000-0006-0000-0100-000030050000}">
      <text>
        <r>
          <rPr>
            <b/>
            <sz val="9"/>
            <color indexed="81"/>
            <rFont val="Tahoma"/>
            <family val="2"/>
          </rPr>
          <t>chris wilbeck:</t>
        </r>
        <r>
          <rPr>
            <sz val="9"/>
            <color indexed="81"/>
            <rFont val="Tahoma"/>
            <family val="2"/>
          </rPr>
          <t xml:space="preserve">
were weed free due to spring herb</t>
        </r>
      </text>
    </comment>
    <comment ref="EB654" authorId="0" shapeId="0" xr:uid="{00000000-0006-0000-0100-000031050000}">
      <text>
        <r>
          <rPr>
            <b/>
            <sz val="9"/>
            <color indexed="81"/>
            <rFont val="Tahoma"/>
            <family val="2"/>
          </rPr>
          <t>chris wilbeck:</t>
        </r>
        <r>
          <rPr>
            <sz val="9"/>
            <color indexed="81"/>
            <rFont val="Tahoma"/>
            <family val="2"/>
          </rPr>
          <t xml:space="preserve">
monthly temps in report, if needed</t>
        </r>
      </text>
    </comment>
    <comment ref="C655" authorId="0" shapeId="0" xr:uid="{00000000-0006-0000-0100-000032050000}">
      <text>
        <r>
          <rPr>
            <b/>
            <sz val="9"/>
            <color indexed="81"/>
            <rFont val="Tahoma"/>
            <family val="2"/>
          </rPr>
          <t>chris wilbeck:</t>
        </r>
        <r>
          <rPr>
            <sz val="9"/>
            <color indexed="81"/>
            <rFont val="Tahoma"/>
            <family val="2"/>
          </rPr>
          <t xml:space="preserve">
the data is combined by rotations in the tables; if data is not available by treatment from authors, then consider how you want to combine data for your analysis</t>
        </r>
      </text>
    </comment>
    <comment ref="BD655" authorId="0" shapeId="0" xr:uid="{00000000-0006-0000-0100-000033050000}">
      <text>
        <r>
          <rPr>
            <b/>
            <sz val="9"/>
            <color indexed="81"/>
            <rFont val="Tahoma"/>
            <family val="2"/>
          </rPr>
          <t>chris wilbeck:</t>
        </r>
        <r>
          <rPr>
            <sz val="9"/>
            <color indexed="81"/>
            <rFont val="Tahoma"/>
            <family val="2"/>
          </rPr>
          <t xml:space="preserve">
most lost to winterkill at this location</t>
        </r>
      </text>
    </comment>
    <comment ref="EB655" authorId="0" shapeId="0" xr:uid="{00000000-0006-0000-0100-000034050000}">
      <text>
        <r>
          <rPr>
            <b/>
            <sz val="9"/>
            <color indexed="81"/>
            <rFont val="Tahoma"/>
            <family val="2"/>
          </rPr>
          <t>chris wilbeck:</t>
        </r>
        <r>
          <rPr>
            <sz val="9"/>
            <color indexed="81"/>
            <rFont val="Tahoma"/>
            <family val="2"/>
          </rPr>
          <t xml:space="preserve">
monthly temps in report, if needed</t>
        </r>
      </text>
    </comment>
    <comment ref="C656" authorId="0" shapeId="0" xr:uid="{00000000-0006-0000-0100-000035050000}">
      <text>
        <r>
          <rPr>
            <b/>
            <sz val="9"/>
            <color indexed="81"/>
            <rFont val="Tahoma"/>
            <family val="2"/>
          </rPr>
          <t>chris wilbeck:</t>
        </r>
        <r>
          <rPr>
            <sz val="9"/>
            <color indexed="81"/>
            <rFont val="Tahoma"/>
            <family val="2"/>
          </rPr>
          <t xml:space="preserve">
the data is combined by rotations in the tables; if data is not available by treatment from authors, then consider how you want to combine data for your analysis</t>
        </r>
      </text>
    </comment>
    <comment ref="EB656" authorId="0" shapeId="0" xr:uid="{00000000-0006-0000-0100-000036050000}">
      <text>
        <r>
          <rPr>
            <b/>
            <sz val="9"/>
            <color indexed="81"/>
            <rFont val="Tahoma"/>
            <family val="2"/>
          </rPr>
          <t>chris wilbeck:</t>
        </r>
        <r>
          <rPr>
            <sz val="9"/>
            <color indexed="81"/>
            <rFont val="Tahoma"/>
            <family val="2"/>
          </rPr>
          <t xml:space="preserve">
monthly temps in report, if needed</t>
        </r>
      </text>
    </comment>
    <comment ref="C658" authorId="0" shapeId="0" xr:uid="{00000000-0006-0000-0100-000037050000}">
      <text>
        <r>
          <rPr>
            <b/>
            <sz val="9"/>
            <color indexed="81"/>
            <rFont val="Tahoma"/>
            <family val="2"/>
          </rPr>
          <t>chris wilbeck:</t>
        </r>
        <r>
          <rPr>
            <sz val="9"/>
            <color indexed="81"/>
            <rFont val="Tahoma"/>
            <family val="2"/>
          </rPr>
          <t xml:space="preserve">
the data is combined by rotations in the tables; if data is not available by treatment from authors, then consider how you want to combine data for your analysis</t>
        </r>
      </text>
    </comment>
    <comment ref="Z658" authorId="0" shapeId="0" xr:uid="{00000000-0006-0000-0100-000038050000}">
      <text>
        <r>
          <rPr>
            <b/>
            <sz val="9"/>
            <color indexed="81"/>
            <rFont val="Tahoma"/>
            <family val="2"/>
          </rPr>
          <t>chris wilbeck:</t>
        </r>
        <r>
          <rPr>
            <sz val="9"/>
            <color indexed="81"/>
            <rFont val="Tahoma"/>
            <family val="2"/>
          </rPr>
          <t xml:space="preserve">
in 2008, metribuin was included w/pre-plant glyphosate to manage GR horseweed</t>
        </r>
      </text>
    </comment>
    <comment ref="EB658" authorId="0" shapeId="0" xr:uid="{00000000-0006-0000-0100-000039050000}">
      <text>
        <r>
          <rPr>
            <b/>
            <sz val="9"/>
            <color indexed="81"/>
            <rFont val="Tahoma"/>
            <family val="2"/>
          </rPr>
          <t>chris wilbeck:</t>
        </r>
        <r>
          <rPr>
            <sz val="9"/>
            <color indexed="81"/>
            <rFont val="Tahoma"/>
            <family val="2"/>
          </rPr>
          <t xml:space="preserve">
monthly temps in report, if needed</t>
        </r>
      </text>
    </comment>
    <comment ref="C659" authorId="0" shapeId="0" xr:uid="{00000000-0006-0000-0100-00003A050000}">
      <text>
        <r>
          <rPr>
            <b/>
            <sz val="9"/>
            <color indexed="81"/>
            <rFont val="Tahoma"/>
            <family val="2"/>
          </rPr>
          <t>chris wilbeck:</t>
        </r>
        <r>
          <rPr>
            <sz val="9"/>
            <color indexed="81"/>
            <rFont val="Tahoma"/>
            <family val="2"/>
          </rPr>
          <t xml:space="preserve">
the data is combined by rotations in the tables; if data is not available by treatment from authors, then consider how you want to combine data for your analysis</t>
        </r>
      </text>
    </comment>
    <comment ref="Z659" authorId="0" shapeId="0" xr:uid="{00000000-0006-0000-0100-00003B050000}">
      <text>
        <r>
          <rPr>
            <b/>
            <sz val="9"/>
            <color indexed="81"/>
            <rFont val="Tahoma"/>
            <family val="2"/>
          </rPr>
          <t>chris wilbeck:</t>
        </r>
        <r>
          <rPr>
            <sz val="9"/>
            <color indexed="81"/>
            <rFont val="Tahoma"/>
            <family val="2"/>
          </rPr>
          <t xml:space="preserve">
in 2008, metribuin was included w/pre-plant glyphosate to manage GR horseweed</t>
        </r>
      </text>
    </comment>
    <comment ref="BY659" authorId="0" shapeId="0" xr:uid="{00000000-0006-0000-0100-00003C050000}">
      <text>
        <r>
          <rPr>
            <b/>
            <sz val="9"/>
            <color indexed="81"/>
            <rFont val="Tahoma"/>
            <family val="2"/>
          </rPr>
          <t>chris wilbeck:</t>
        </r>
        <r>
          <rPr>
            <sz val="9"/>
            <color indexed="81"/>
            <rFont val="Tahoma"/>
            <family val="2"/>
          </rPr>
          <t xml:space="preserve">
weed free due to fall herb</t>
        </r>
      </text>
    </comment>
    <comment ref="EB659" authorId="0" shapeId="0" xr:uid="{00000000-0006-0000-0100-00003D050000}">
      <text>
        <r>
          <rPr>
            <b/>
            <sz val="9"/>
            <color indexed="81"/>
            <rFont val="Tahoma"/>
            <family val="2"/>
          </rPr>
          <t>chris wilbeck:</t>
        </r>
        <r>
          <rPr>
            <sz val="9"/>
            <color indexed="81"/>
            <rFont val="Tahoma"/>
            <family val="2"/>
          </rPr>
          <t xml:space="preserve">
monthly temps in report, if needed</t>
        </r>
      </text>
    </comment>
    <comment ref="C660" authorId="0" shapeId="0" xr:uid="{00000000-0006-0000-0100-00003E050000}">
      <text>
        <r>
          <rPr>
            <b/>
            <sz val="9"/>
            <color indexed="81"/>
            <rFont val="Tahoma"/>
            <family val="2"/>
          </rPr>
          <t>chris wilbeck:</t>
        </r>
        <r>
          <rPr>
            <sz val="9"/>
            <color indexed="81"/>
            <rFont val="Tahoma"/>
            <family val="2"/>
          </rPr>
          <t xml:space="preserve">
the data is combined by rotations in the tables; if data is not available by treatment from authors, then consider how you want to combine data for your analysis</t>
        </r>
      </text>
    </comment>
    <comment ref="Z660" authorId="0" shapeId="0" xr:uid="{00000000-0006-0000-0100-00003F050000}">
      <text>
        <r>
          <rPr>
            <b/>
            <sz val="9"/>
            <color indexed="81"/>
            <rFont val="Tahoma"/>
            <family val="2"/>
          </rPr>
          <t>chris wilbeck:</t>
        </r>
        <r>
          <rPr>
            <sz val="9"/>
            <color indexed="81"/>
            <rFont val="Tahoma"/>
            <family val="2"/>
          </rPr>
          <t xml:space="preserve">
in 2008, metribuin was included w/pre-plant glyphosate to manage GR horseweed</t>
        </r>
      </text>
    </comment>
    <comment ref="CC660" authorId="0" shapeId="0" xr:uid="{00000000-0006-0000-0100-000040050000}">
      <text>
        <r>
          <rPr>
            <b/>
            <sz val="9"/>
            <color indexed="81"/>
            <rFont val="Tahoma"/>
            <family val="2"/>
          </rPr>
          <t>chris wilbeck:</t>
        </r>
        <r>
          <rPr>
            <sz val="9"/>
            <color indexed="81"/>
            <rFont val="Tahoma"/>
            <family val="2"/>
          </rPr>
          <t xml:space="preserve">
were weed free due to spring herb</t>
        </r>
      </text>
    </comment>
    <comment ref="EB660" authorId="0" shapeId="0" xr:uid="{00000000-0006-0000-0100-000041050000}">
      <text>
        <r>
          <rPr>
            <b/>
            <sz val="9"/>
            <color indexed="81"/>
            <rFont val="Tahoma"/>
            <family val="2"/>
          </rPr>
          <t>chris wilbeck:</t>
        </r>
        <r>
          <rPr>
            <sz val="9"/>
            <color indexed="81"/>
            <rFont val="Tahoma"/>
            <family val="2"/>
          </rPr>
          <t xml:space="preserve">
monthly temps in report, if needed</t>
        </r>
      </text>
    </comment>
    <comment ref="C661" authorId="0" shapeId="0" xr:uid="{00000000-0006-0000-0100-000042050000}">
      <text>
        <r>
          <rPr>
            <b/>
            <sz val="9"/>
            <color indexed="81"/>
            <rFont val="Tahoma"/>
            <family val="2"/>
          </rPr>
          <t>chris wilbeck:</t>
        </r>
        <r>
          <rPr>
            <sz val="9"/>
            <color indexed="81"/>
            <rFont val="Tahoma"/>
            <family val="2"/>
          </rPr>
          <t xml:space="preserve">
the data is combined by rotations in the tables; if data is not available by treatment from authors, then consider how you want to combine data for your analysis</t>
        </r>
      </text>
    </comment>
    <comment ref="Z661" authorId="0" shapeId="0" xr:uid="{00000000-0006-0000-0100-000043050000}">
      <text>
        <r>
          <rPr>
            <b/>
            <sz val="9"/>
            <color indexed="81"/>
            <rFont val="Tahoma"/>
            <family val="2"/>
          </rPr>
          <t>chris wilbeck:</t>
        </r>
        <r>
          <rPr>
            <sz val="9"/>
            <color indexed="81"/>
            <rFont val="Tahoma"/>
            <family val="2"/>
          </rPr>
          <t xml:space="preserve">
in 2008, metribuin was included w/pre-plant glyphosate to manage GR horseweed</t>
        </r>
      </text>
    </comment>
    <comment ref="BY661" authorId="0" shapeId="0" xr:uid="{00000000-0006-0000-0100-000044050000}">
      <text>
        <r>
          <rPr>
            <b/>
            <sz val="9"/>
            <color indexed="81"/>
            <rFont val="Tahoma"/>
            <family val="2"/>
          </rPr>
          <t>chris wilbeck:</t>
        </r>
        <r>
          <rPr>
            <sz val="9"/>
            <color indexed="81"/>
            <rFont val="Tahoma"/>
            <family val="2"/>
          </rPr>
          <t xml:space="preserve">
weed free due to fall herb</t>
        </r>
      </text>
    </comment>
    <comment ref="CC661" authorId="0" shapeId="0" xr:uid="{00000000-0006-0000-0100-000045050000}">
      <text>
        <r>
          <rPr>
            <b/>
            <sz val="9"/>
            <color indexed="81"/>
            <rFont val="Tahoma"/>
            <family val="2"/>
          </rPr>
          <t>chris wilbeck:</t>
        </r>
        <r>
          <rPr>
            <sz val="9"/>
            <color indexed="81"/>
            <rFont val="Tahoma"/>
            <family val="2"/>
          </rPr>
          <t xml:space="preserve">
were weed free due to spring herb</t>
        </r>
      </text>
    </comment>
    <comment ref="EB661" authorId="0" shapeId="0" xr:uid="{00000000-0006-0000-0100-000046050000}">
      <text>
        <r>
          <rPr>
            <b/>
            <sz val="9"/>
            <color indexed="81"/>
            <rFont val="Tahoma"/>
            <family val="2"/>
          </rPr>
          <t>chris wilbeck:</t>
        </r>
        <r>
          <rPr>
            <sz val="9"/>
            <color indexed="81"/>
            <rFont val="Tahoma"/>
            <family val="2"/>
          </rPr>
          <t xml:space="preserve">
monthly temps in report, if needed</t>
        </r>
      </text>
    </comment>
    <comment ref="C662" authorId="0" shapeId="0" xr:uid="{00000000-0006-0000-0100-000047050000}">
      <text>
        <r>
          <rPr>
            <b/>
            <sz val="9"/>
            <color indexed="81"/>
            <rFont val="Tahoma"/>
            <family val="2"/>
          </rPr>
          <t>chris wilbeck:</t>
        </r>
        <r>
          <rPr>
            <sz val="9"/>
            <color indexed="81"/>
            <rFont val="Tahoma"/>
            <family val="2"/>
          </rPr>
          <t xml:space="preserve">
the data is combined by rotations in the tables; if data is not available by treatment from authors, then consider how you want to combine data for your analysis</t>
        </r>
      </text>
    </comment>
    <comment ref="Z662" authorId="0" shapeId="0" xr:uid="{00000000-0006-0000-0100-000048050000}">
      <text>
        <r>
          <rPr>
            <b/>
            <sz val="9"/>
            <color indexed="81"/>
            <rFont val="Tahoma"/>
            <family val="2"/>
          </rPr>
          <t>chris wilbeck:</t>
        </r>
        <r>
          <rPr>
            <sz val="9"/>
            <color indexed="81"/>
            <rFont val="Tahoma"/>
            <family val="2"/>
          </rPr>
          <t xml:space="preserve">
in 2008, metribuin was included w/pre-plant glyphosate to manage GR horseweed</t>
        </r>
      </text>
    </comment>
    <comment ref="BD662" authorId="0" shapeId="0" xr:uid="{00000000-0006-0000-0100-000049050000}">
      <text>
        <r>
          <rPr>
            <b/>
            <sz val="9"/>
            <color indexed="81"/>
            <rFont val="Tahoma"/>
            <family val="2"/>
          </rPr>
          <t>chris wilbeck:</t>
        </r>
        <r>
          <rPr>
            <sz val="9"/>
            <color indexed="81"/>
            <rFont val="Tahoma"/>
            <family val="2"/>
          </rPr>
          <t xml:space="preserve">
most lost to winterkill at this location</t>
        </r>
      </text>
    </comment>
    <comment ref="EB662" authorId="0" shapeId="0" xr:uid="{00000000-0006-0000-0100-00004A050000}">
      <text>
        <r>
          <rPr>
            <b/>
            <sz val="9"/>
            <color indexed="81"/>
            <rFont val="Tahoma"/>
            <family val="2"/>
          </rPr>
          <t>chris wilbeck:</t>
        </r>
        <r>
          <rPr>
            <sz val="9"/>
            <color indexed="81"/>
            <rFont val="Tahoma"/>
            <family val="2"/>
          </rPr>
          <t xml:space="preserve">
monthly temps in report, if needed</t>
        </r>
      </text>
    </comment>
    <comment ref="C663" authorId="0" shapeId="0" xr:uid="{00000000-0006-0000-0100-00004B050000}">
      <text>
        <r>
          <rPr>
            <b/>
            <sz val="9"/>
            <color indexed="81"/>
            <rFont val="Tahoma"/>
            <family val="2"/>
          </rPr>
          <t>chris wilbeck:</t>
        </r>
        <r>
          <rPr>
            <sz val="9"/>
            <color indexed="81"/>
            <rFont val="Tahoma"/>
            <family val="2"/>
          </rPr>
          <t xml:space="preserve">
the data is combined by rotations in the tables; if data is not available by treatment from authors, then consider how you want to combine data for your analysis</t>
        </r>
      </text>
    </comment>
    <comment ref="Z663" authorId="0" shapeId="0" xr:uid="{00000000-0006-0000-0100-00004C050000}">
      <text>
        <r>
          <rPr>
            <b/>
            <sz val="9"/>
            <color indexed="81"/>
            <rFont val="Tahoma"/>
            <family val="2"/>
          </rPr>
          <t>chris wilbeck:</t>
        </r>
        <r>
          <rPr>
            <sz val="9"/>
            <color indexed="81"/>
            <rFont val="Tahoma"/>
            <family val="2"/>
          </rPr>
          <t xml:space="preserve">
in 2008, metribuin was included w/pre-plant glyphosate to manage GR horseweed</t>
        </r>
      </text>
    </comment>
    <comment ref="EB663" authorId="0" shapeId="0" xr:uid="{00000000-0006-0000-0100-00004D050000}">
      <text>
        <r>
          <rPr>
            <b/>
            <sz val="9"/>
            <color indexed="81"/>
            <rFont val="Tahoma"/>
            <family val="2"/>
          </rPr>
          <t>chris wilbeck:</t>
        </r>
        <r>
          <rPr>
            <sz val="9"/>
            <color indexed="81"/>
            <rFont val="Tahoma"/>
            <family val="2"/>
          </rPr>
          <t xml:space="preserve">
monthly temps in report, if needed</t>
        </r>
      </text>
    </comment>
    <comment ref="C665" authorId="0" shapeId="0" xr:uid="{00000000-0006-0000-0100-00004E050000}">
      <text>
        <r>
          <rPr>
            <b/>
            <sz val="9"/>
            <color indexed="81"/>
            <rFont val="Tahoma"/>
            <family val="2"/>
          </rPr>
          <t>chris wilbeck:</t>
        </r>
        <r>
          <rPr>
            <sz val="9"/>
            <color indexed="81"/>
            <rFont val="Tahoma"/>
            <family val="2"/>
          </rPr>
          <t xml:space="preserve">
the data is combined by rotations in the tables; if data is not available by treatment from authors, then consider how you want to combine data for your analysis</t>
        </r>
      </text>
    </comment>
    <comment ref="EB665" authorId="0" shapeId="0" xr:uid="{00000000-0006-0000-0100-00004F050000}">
      <text>
        <r>
          <rPr>
            <b/>
            <sz val="9"/>
            <color indexed="81"/>
            <rFont val="Tahoma"/>
            <family val="2"/>
          </rPr>
          <t>chris wilbeck:</t>
        </r>
        <r>
          <rPr>
            <sz val="9"/>
            <color indexed="81"/>
            <rFont val="Tahoma"/>
            <family val="2"/>
          </rPr>
          <t xml:space="preserve">
monthly temps in report, if needed</t>
        </r>
      </text>
    </comment>
    <comment ref="C666" authorId="0" shapeId="0" xr:uid="{00000000-0006-0000-0100-000050050000}">
      <text>
        <r>
          <rPr>
            <b/>
            <sz val="9"/>
            <color indexed="81"/>
            <rFont val="Tahoma"/>
            <family val="2"/>
          </rPr>
          <t>chris wilbeck:</t>
        </r>
        <r>
          <rPr>
            <sz val="9"/>
            <color indexed="81"/>
            <rFont val="Tahoma"/>
            <family val="2"/>
          </rPr>
          <t xml:space="preserve">
the data is combined by rotations in the tables; if data is not available by treatment from authors, then consider how you want to combine data for your analysis</t>
        </r>
      </text>
    </comment>
    <comment ref="BY666" authorId="0" shapeId="0" xr:uid="{00000000-0006-0000-0100-000051050000}">
      <text>
        <r>
          <rPr>
            <b/>
            <sz val="9"/>
            <color indexed="81"/>
            <rFont val="Tahoma"/>
            <family val="2"/>
          </rPr>
          <t>chris wilbeck:</t>
        </r>
        <r>
          <rPr>
            <sz val="9"/>
            <color indexed="81"/>
            <rFont val="Tahoma"/>
            <family val="2"/>
          </rPr>
          <t xml:space="preserve">
weed free due to fall herb</t>
        </r>
      </text>
    </comment>
    <comment ref="EB666" authorId="0" shapeId="0" xr:uid="{00000000-0006-0000-0100-000052050000}">
      <text>
        <r>
          <rPr>
            <b/>
            <sz val="9"/>
            <color indexed="81"/>
            <rFont val="Tahoma"/>
            <family val="2"/>
          </rPr>
          <t>chris wilbeck:</t>
        </r>
        <r>
          <rPr>
            <sz val="9"/>
            <color indexed="81"/>
            <rFont val="Tahoma"/>
            <family val="2"/>
          </rPr>
          <t xml:space="preserve">
monthly temps in report, if needed</t>
        </r>
      </text>
    </comment>
    <comment ref="C667" authorId="0" shapeId="0" xr:uid="{00000000-0006-0000-0100-000053050000}">
      <text>
        <r>
          <rPr>
            <b/>
            <sz val="9"/>
            <color indexed="81"/>
            <rFont val="Tahoma"/>
            <family val="2"/>
          </rPr>
          <t>chris wilbeck:</t>
        </r>
        <r>
          <rPr>
            <sz val="9"/>
            <color indexed="81"/>
            <rFont val="Tahoma"/>
            <family val="2"/>
          </rPr>
          <t xml:space="preserve">
the data is combined by rotations in the tables; if data is not available by treatment from authors, then consider how you want to combine data for your analysis</t>
        </r>
      </text>
    </comment>
    <comment ref="CC667" authorId="0" shapeId="0" xr:uid="{00000000-0006-0000-0100-000054050000}">
      <text>
        <r>
          <rPr>
            <b/>
            <sz val="9"/>
            <color indexed="81"/>
            <rFont val="Tahoma"/>
            <family val="2"/>
          </rPr>
          <t>chris wilbeck:</t>
        </r>
        <r>
          <rPr>
            <sz val="9"/>
            <color indexed="81"/>
            <rFont val="Tahoma"/>
            <family val="2"/>
          </rPr>
          <t xml:space="preserve">
were weed free due to spring herb</t>
        </r>
      </text>
    </comment>
    <comment ref="EB667" authorId="0" shapeId="0" xr:uid="{00000000-0006-0000-0100-000055050000}">
      <text>
        <r>
          <rPr>
            <b/>
            <sz val="9"/>
            <color indexed="81"/>
            <rFont val="Tahoma"/>
            <family val="2"/>
          </rPr>
          <t>chris wilbeck:</t>
        </r>
        <r>
          <rPr>
            <sz val="9"/>
            <color indexed="81"/>
            <rFont val="Tahoma"/>
            <family val="2"/>
          </rPr>
          <t xml:space="preserve">
monthly temps in report, if needed</t>
        </r>
      </text>
    </comment>
    <comment ref="C668" authorId="0" shapeId="0" xr:uid="{00000000-0006-0000-0100-000056050000}">
      <text>
        <r>
          <rPr>
            <b/>
            <sz val="9"/>
            <color indexed="81"/>
            <rFont val="Tahoma"/>
            <family val="2"/>
          </rPr>
          <t>chris wilbeck:</t>
        </r>
        <r>
          <rPr>
            <sz val="9"/>
            <color indexed="81"/>
            <rFont val="Tahoma"/>
            <family val="2"/>
          </rPr>
          <t xml:space="preserve">
the data is combined by rotations in the tables; if data is not available by treatment from authors, then consider how you want to combine data for your analysis</t>
        </r>
      </text>
    </comment>
    <comment ref="BY668" authorId="0" shapeId="0" xr:uid="{00000000-0006-0000-0100-000057050000}">
      <text>
        <r>
          <rPr>
            <b/>
            <sz val="9"/>
            <color indexed="81"/>
            <rFont val="Tahoma"/>
            <family val="2"/>
          </rPr>
          <t>chris wilbeck:</t>
        </r>
        <r>
          <rPr>
            <sz val="9"/>
            <color indexed="81"/>
            <rFont val="Tahoma"/>
            <family val="2"/>
          </rPr>
          <t xml:space="preserve">
weed free due to fall herb</t>
        </r>
      </text>
    </comment>
    <comment ref="CC668" authorId="0" shapeId="0" xr:uid="{00000000-0006-0000-0100-000058050000}">
      <text>
        <r>
          <rPr>
            <b/>
            <sz val="9"/>
            <color indexed="81"/>
            <rFont val="Tahoma"/>
            <family val="2"/>
          </rPr>
          <t>chris wilbeck:</t>
        </r>
        <r>
          <rPr>
            <sz val="9"/>
            <color indexed="81"/>
            <rFont val="Tahoma"/>
            <family val="2"/>
          </rPr>
          <t xml:space="preserve">
were weed free due to spring herb</t>
        </r>
      </text>
    </comment>
    <comment ref="EB668" authorId="0" shapeId="0" xr:uid="{00000000-0006-0000-0100-000059050000}">
      <text>
        <r>
          <rPr>
            <b/>
            <sz val="9"/>
            <color indexed="81"/>
            <rFont val="Tahoma"/>
            <family val="2"/>
          </rPr>
          <t>chris wilbeck:</t>
        </r>
        <r>
          <rPr>
            <sz val="9"/>
            <color indexed="81"/>
            <rFont val="Tahoma"/>
            <family val="2"/>
          </rPr>
          <t xml:space="preserve">
monthly temps in report, if needed</t>
        </r>
      </text>
    </comment>
    <comment ref="C669" authorId="0" shapeId="0" xr:uid="{00000000-0006-0000-0100-00005A050000}">
      <text>
        <r>
          <rPr>
            <b/>
            <sz val="9"/>
            <color indexed="81"/>
            <rFont val="Tahoma"/>
            <family val="2"/>
          </rPr>
          <t>chris wilbeck:</t>
        </r>
        <r>
          <rPr>
            <sz val="9"/>
            <color indexed="81"/>
            <rFont val="Tahoma"/>
            <family val="2"/>
          </rPr>
          <t xml:space="preserve">
the data is combined by rotations in the tables; if data is not available by treatment from authors, then consider how you want to combine data for your analysis</t>
        </r>
      </text>
    </comment>
    <comment ref="EB669" authorId="0" shapeId="0" xr:uid="{00000000-0006-0000-0100-00005B050000}">
      <text>
        <r>
          <rPr>
            <b/>
            <sz val="9"/>
            <color indexed="81"/>
            <rFont val="Tahoma"/>
            <family val="2"/>
          </rPr>
          <t>chris wilbeck:</t>
        </r>
        <r>
          <rPr>
            <sz val="9"/>
            <color indexed="81"/>
            <rFont val="Tahoma"/>
            <family val="2"/>
          </rPr>
          <t xml:space="preserve">
monthly temps in report, if needed</t>
        </r>
      </text>
    </comment>
    <comment ref="C670" authorId="0" shapeId="0" xr:uid="{00000000-0006-0000-0100-00005C050000}">
      <text>
        <r>
          <rPr>
            <b/>
            <sz val="9"/>
            <color indexed="81"/>
            <rFont val="Tahoma"/>
            <family val="2"/>
          </rPr>
          <t>chris wilbeck:</t>
        </r>
        <r>
          <rPr>
            <sz val="9"/>
            <color indexed="81"/>
            <rFont val="Tahoma"/>
            <family val="2"/>
          </rPr>
          <t xml:space="preserve">
the data is combined by rotations in the tables; if data is not available by treatment from authors, then consider how you want to combine data for your analysis</t>
        </r>
      </text>
    </comment>
    <comment ref="EB670" authorId="0" shapeId="0" xr:uid="{00000000-0006-0000-0100-00005D050000}">
      <text>
        <r>
          <rPr>
            <b/>
            <sz val="9"/>
            <color indexed="81"/>
            <rFont val="Tahoma"/>
            <family val="2"/>
          </rPr>
          <t>chris wilbeck:</t>
        </r>
        <r>
          <rPr>
            <sz val="9"/>
            <color indexed="81"/>
            <rFont val="Tahoma"/>
            <family val="2"/>
          </rPr>
          <t xml:space="preserve">
monthly temps in report, if needed</t>
        </r>
      </text>
    </comment>
    <comment ref="C672" authorId="0" shapeId="0" xr:uid="{00000000-0006-0000-0100-00005E050000}">
      <text>
        <r>
          <rPr>
            <b/>
            <sz val="9"/>
            <color indexed="81"/>
            <rFont val="Tahoma"/>
            <family val="2"/>
          </rPr>
          <t>chris wilbeck:</t>
        </r>
        <r>
          <rPr>
            <sz val="9"/>
            <color indexed="81"/>
            <rFont val="Tahoma"/>
            <family val="2"/>
          </rPr>
          <t xml:space="preserve">
the data is combined by rotations in the tables; if data is not available by treatment from authors, then consider how you want to combine data for your analysis</t>
        </r>
      </text>
    </comment>
    <comment ref="Z672" authorId="0" shapeId="0" xr:uid="{00000000-0006-0000-0100-00005F050000}">
      <text>
        <r>
          <rPr>
            <b/>
            <sz val="9"/>
            <color indexed="81"/>
            <rFont val="Tahoma"/>
            <family val="2"/>
          </rPr>
          <t>chris wilbeck:</t>
        </r>
        <r>
          <rPr>
            <sz val="9"/>
            <color indexed="81"/>
            <rFont val="Tahoma"/>
            <family val="2"/>
          </rPr>
          <t xml:space="preserve">
in 2008, metribuin was included w/pre-plant glyphosate to manage GR horseweed</t>
        </r>
      </text>
    </comment>
    <comment ref="EB672" authorId="0" shapeId="0" xr:uid="{00000000-0006-0000-0100-000060050000}">
      <text>
        <r>
          <rPr>
            <b/>
            <sz val="9"/>
            <color indexed="81"/>
            <rFont val="Tahoma"/>
            <family val="2"/>
          </rPr>
          <t>chris wilbeck:</t>
        </r>
        <r>
          <rPr>
            <sz val="9"/>
            <color indexed="81"/>
            <rFont val="Tahoma"/>
            <family val="2"/>
          </rPr>
          <t xml:space="preserve">
monthly temps in report, if needed</t>
        </r>
      </text>
    </comment>
    <comment ref="C673" authorId="0" shapeId="0" xr:uid="{00000000-0006-0000-0100-000061050000}">
      <text>
        <r>
          <rPr>
            <b/>
            <sz val="9"/>
            <color indexed="81"/>
            <rFont val="Tahoma"/>
            <family val="2"/>
          </rPr>
          <t>chris wilbeck:</t>
        </r>
        <r>
          <rPr>
            <sz val="9"/>
            <color indexed="81"/>
            <rFont val="Tahoma"/>
            <family val="2"/>
          </rPr>
          <t xml:space="preserve">
the data is combined by rotations in the tables; if data is not available by treatment from authors, then consider how you want to combine data for your analysis</t>
        </r>
      </text>
    </comment>
    <comment ref="Z673" authorId="0" shapeId="0" xr:uid="{00000000-0006-0000-0100-000062050000}">
      <text>
        <r>
          <rPr>
            <b/>
            <sz val="9"/>
            <color indexed="81"/>
            <rFont val="Tahoma"/>
            <family val="2"/>
          </rPr>
          <t>chris wilbeck:</t>
        </r>
        <r>
          <rPr>
            <sz val="9"/>
            <color indexed="81"/>
            <rFont val="Tahoma"/>
            <family val="2"/>
          </rPr>
          <t xml:space="preserve">
in 2008, metribuin was included w/pre-plant glyphosate to manage GR horseweed</t>
        </r>
      </text>
    </comment>
    <comment ref="BY673" authorId="0" shapeId="0" xr:uid="{00000000-0006-0000-0100-000063050000}">
      <text>
        <r>
          <rPr>
            <b/>
            <sz val="9"/>
            <color indexed="81"/>
            <rFont val="Tahoma"/>
            <family val="2"/>
          </rPr>
          <t>chris wilbeck:</t>
        </r>
        <r>
          <rPr>
            <sz val="9"/>
            <color indexed="81"/>
            <rFont val="Tahoma"/>
            <family val="2"/>
          </rPr>
          <t xml:space="preserve">
weed free due to fall herb</t>
        </r>
      </text>
    </comment>
    <comment ref="EB673" authorId="0" shapeId="0" xr:uid="{00000000-0006-0000-0100-000064050000}">
      <text>
        <r>
          <rPr>
            <b/>
            <sz val="9"/>
            <color indexed="81"/>
            <rFont val="Tahoma"/>
            <family val="2"/>
          </rPr>
          <t>chris wilbeck:</t>
        </r>
        <r>
          <rPr>
            <sz val="9"/>
            <color indexed="81"/>
            <rFont val="Tahoma"/>
            <family val="2"/>
          </rPr>
          <t xml:space="preserve">
monthly temps in report, if needed</t>
        </r>
      </text>
    </comment>
    <comment ref="C674" authorId="0" shapeId="0" xr:uid="{00000000-0006-0000-0100-000065050000}">
      <text>
        <r>
          <rPr>
            <b/>
            <sz val="9"/>
            <color indexed="81"/>
            <rFont val="Tahoma"/>
            <family val="2"/>
          </rPr>
          <t>chris wilbeck:</t>
        </r>
        <r>
          <rPr>
            <sz val="9"/>
            <color indexed="81"/>
            <rFont val="Tahoma"/>
            <family val="2"/>
          </rPr>
          <t xml:space="preserve">
the data is combined by rotations in the tables; if data is not available by treatment from authors, then consider how you want to combine data for your analysis</t>
        </r>
      </text>
    </comment>
    <comment ref="Z674" authorId="0" shapeId="0" xr:uid="{00000000-0006-0000-0100-000066050000}">
      <text>
        <r>
          <rPr>
            <b/>
            <sz val="9"/>
            <color indexed="81"/>
            <rFont val="Tahoma"/>
            <family val="2"/>
          </rPr>
          <t>chris wilbeck:</t>
        </r>
        <r>
          <rPr>
            <sz val="9"/>
            <color indexed="81"/>
            <rFont val="Tahoma"/>
            <family val="2"/>
          </rPr>
          <t xml:space="preserve">
in 2008, metribuin was included w/pre-plant glyphosate to manage GR horseweed</t>
        </r>
      </text>
    </comment>
    <comment ref="CC674" authorId="0" shapeId="0" xr:uid="{00000000-0006-0000-0100-000067050000}">
      <text>
        <r>
          <rPr>
            <b/>
            <sz val="9"/>
            <color indexed="81"/>
            <rFont val="Tahoma"/>
            <family val="2"/>
          </rPr>
          <t>chris wilbeck:</t>
        </r>
        <r>
          <rPr>
            <sz val="9"/>
            <color indexed="81"/>
            <rFont val="Tahoma"/>
            <family val="2"/>
          </rPr>
          <t xml:space="preserve">
were weed free due to spring herb</t>
        </r>
      </text>
    </comment>
    <comment ref="EB674" authorId="0" shapeId="0" xr:uid="{00000000-0006-0000-0100-000068050000}">
      <text>
        <r>
          <rPr>
            <b/>
            <sz val="9"/>
            <color indexed="81"/>
            <rFont val="Tahoma"/>
            <family val="2"/>
          </rPr>
          <t>chris wilbeck:</t>
        </r>
        <r>
          <rPr>
            <sz val="9"/>
            <color indexed="81"/>
            <rFont val="Tahoma"/>
            <family val="2"/>
          </rPr>
          <t xml:space="preserve">
monthly temps in report, if needed</t>
        </r>
      </text>
    </comment>
    <comment ref="C675" authorId="0" shapeId="0" xr:uid="{00000000-0006-0000-0100-000069050000}">
      <text>
        <r>
          <rPr>
            <b/>
            <sz val="9"/>
            <color indexed="81"/>
            <rFont val="Tahoma"/>
            <family val="2"/>
          </rPr>
          <t>chris wilbeck:</t>
        </r>
        <r>
          <rPr>
            <sz val="9"/>
            <color indexed="81"/>
            <rFont val="Tahoma"/>
            <family val="2"/>
          </rPr>
          <t xml:space="preserve">
the data is combined by rotations in the tables; if data is not available by treatment from authors, then consider how you want to combine data for your analysis</t>
        </r>
      </text>
    </comment>
    <comment ref="Z675" authorId="0" shapeId="0" xr:uid="{00000000-0006-0000-0100-00006A050000}">
      <text>
        <r>
          <rPr>
            <b/>
            <sz val="9"/>
            <color indexed="81"/>
            <rFont val="Tahoma"/>
            <family val="2"/>
          </rPr>
          <t>chris wilbeck:</t>
        </r>
        <r>
          <rPr>
            <sz val="9"/>
            <color indexed="81"/>
            <rFont val="Tahoma"/>
            <family val="2"/>
          </rPr>
          <t xml:space="preserve">
in 2008, metribuin was included w/pre-plant glyphosate to manage GR horseweed</t>
        </r>
      </text>
    </comment>
    <comment ref="BY675" authorId="0" shapeId="0" xr:uid="{00000000-0006-0000-0100-00006B050000}">
      <text>
        <r>
          <rPr>
            <b/>
            <sz val="9"/>
            <color indexed="81"/>
            <rFont val="Tahoma"/>
            <family val="2"/>
          </rPr>
          <t>chris wilbeck:</t>
        </r>
        <r>
          <rPr>
            <sz val="9"/>
            <color indexed="81"/>
            <rFont val="Tahoma"/>
            <family val="2"/>
          </rPr>
          <t xml:space="preserve">
weed free due to fall herb</t>
        </r>
      </text>
    </comment>
    <comment ref="CC675" authorId="0" shapeId="0" xr:uid="{00000000-0006-0000-0100-00006C050000}">
      <text>
        <r>
          <rPr>
            <b/>
            <sz val="9"/>
            <color indexed="81"/>
            <rFont val="Tahoma"/>
            <family val="2"/>
          </rPr>
          <t>chris wilbeck:</t>
        </r>
        <r>
          <rPr>
            <sz val="9"/>
            <color indexed="81"/>
            <rFont val="Tahoma"/>
            <family val="2"/>
          </rPr>
          <t xml:space="preserve">
were weed free due to spring herb</t>
        </r>
      </text>
    </comment>
    <comment ref="EB675" authorId="0" shapeId="0" xr:uid="{00000000-0006-0000-0100-00006D050000}">
      <text>
        <r>
          <rPr>
            <b/>
            <sz val="9"/>
            <color indexed="81"/>
            <rFont val="Tahoma"/>
            <family val="2"/>
          </rPr>
          <t>chris wilbeck:</t>
        </r>
        <r>
          <rPr>
            <sz val="9"/>
            <color indexed="81"/>
            <rFont val="Tahoma"/>
            <family val="2"/>
          </rPr>
          <t xml:space="preserve">
monthly temps in report, if needed</t>
        </r>
      </text>
    </comment>
    <comment ref="C676" authorId="0" shapeId="0" xr:uid="{00000000-0006-0000-0100-00006E050000}">
      <text>
        <r>
          <rPr>
            <b/>
            <sz val="9"/>
            <color indexed="81"/>
            <rFont val="Tahoma"/>
            <family val="2"/>
          </rPr>
          <t>chris wilbeck:</t>
        </r>
        <r>
          <rPr>
            <sz val="9"/>
            <color indexed="81"/>
            <rFont val="Tahoma"/>
            <family val="2"/>
          </rPr>
          <t xml:space="preserve">
the data is combined by rotations in the tables; if data is not available by treatment from authors, then consider how you want to combine data for your analysis</t>
        </r>
      </text>
    </comment>
    <comment ref="Z676" authorId="0" shapeId="0" xr:uid="{00000000-0006-0000-0100-00006F050000}">
      <text>
        <r>
          <rPr>
            <b/>
            <sz val="9"/>
            <color indexed="81"/>
            <rFont val="Tahoma"/>
            <family val="2"/>
          </rPr>
          <t>chris wilbeck:</t>
        </r>
        <r>
          <rPr>
            <sz val="9"/>
            <color indexed="81"/>
            <rFont val="Tahoma"/>
            <family val="2"/>
          </rPr>
          <t xml:space="preserve">
in 2008, metribuin was included w/pre-plant glyphosate to manage GR horseweed</t>
        </r>
      </text>
    </comment>
    <comment ref="EB676" authorId="0" shapeId="0" xr:uid="{00000000-0006-0000-0100-000070050000}">
      <text>
        <r>
          <rPr>
            <b/>
            <sz val="9"/>
            <color indexed="81"/>
            <rFont val="Tahoma"/>
            <family val="2"/>
          </rPr>
          <t>chris wilbeck:</t>
        </r>
        <r>
          <rPr>
            <sz val="9"/>
            <color indexed="81"/>
            <rFont val="Tahoma"/>
            <family val="2"/>
          </rPr>
          <t xml:space="preserve">
monthly temps in report, if needed</t>
        </r>
      </text>
    </comment>
    <comment ref="C677" authorId="0" shapeId="0" xr:uid="{00000000-0006-0000-0100-000071050000}">
      <text>
        <r>
          <rPr>
            <b/>
            <sz val="9"/>
            <color indexed="81"/>
            <rFont val="Tahoma"/>
            <family val="2"/>
          </rPr>
          <t>chris wilbeck:</t>
        </r>
        <r>
          <rPr>
            <sz val="9"/>
            <color indexed="81"/>
            <rFont val="Tahoma"/>
            <family val="2"/>
          </rPr>
          <t xml:space="preserve">
the data is combined by rotations in the tables; if data is not available by treatment from authors, then consider how you want to combine data for your analysis</t>
        </r>
      </text>
    </comment>
    <comment ref="Z677" authorId="0" shapeId="0" xr:uid="{00000000-0006-0000-0100-000072050000}">
      <text>
        <r>
          <rPr>
            <b/>
            <sz val="9"/>
            <color indexed="81"/>
            <rFont val="Tahoma"/>
            <family val="2"/>
          </rPr>
          <t>chris wilbeck:</t>
        </r>
        <r>
          <rPr>
            <sz val="9"/>
            <color indexed="81"/>
            <rFont val="Tahoma"/>
            <family val="2"/>
          </rPr>
          <t xml:space="preserve">
in 2008, metribuin was included w/pre-plant glyphosate to manage GR horseweed</t>
        </r>
      </text>
    </comment>
    <comment ref="EB677" authorId="0" shapeId="0" xr:uid="{00000000-0006-0000-0100-000073050000}">
      <text>
        <r>
          <rPr>
            <b/>
            <sz val="9"/>
            <color indexed="81"/>
            <rFont val="Tahoma"/>
            <family val="2"/>
          </rPr>
          <t>chris wilbeck:</t>
        </r>
        <r>
          <rPr>
            <sz val="9"/>
            <color indexed="81"/>
            <rFont val="Tahoma"/>
            <family val="2"/>
          </rPr>
          <t xml:space="preserve">
monthly temps in report, if needed</t>
        </r>
      </text>
    </comment>
    <comment ref="C679" authorId="0" shapeId="0" xr:uid="{00000000-0006-0000-0100-000074050000}">
      <text>
        <r>
          <rPr>
            <b/>
            <sz val="9"/>
            <color indexed="81"/>
            <rFont val="Tahoma"/>
            <family val="2"/>
          </rPr>
          <t>chris wilbeck:</t>
        </r>
        <r>
          <rPr>
            <sz val="9"/>
            <color indexed="81"/>
            <rFont val="Tahoma"/>
            <family val="2"/>
          </rPr>
          <t xml:space="preserve">
the data is combined by rotations in the tables; if data is not available by treatment from authors, then consider how you want to combine data for your analysis</t>
        </r>
      </text>
    </comment>
    <comment ref="Z679" authorId="0" shapeId="0" xr:uid="{00000000-0006-0000-0100-000075050000}">
      <text>
        <r>
          <rPr>
            <b/>
            <sz val="9"/>
            <color indexed="81"/>
            <rFont val="Tahoma"/>
            <family val="2"/>
          </rPr>
          <t>chris wilbeck:</t>
        </r>
        <r>
          <rPr>
            <sz val="9"/>
            <color indexed="81"/>
            <rFont val="Tahoma"/>
            <family val="2"/>
          </rPr>
          <t xml:space="preserve">
in 2008, metribuin was included w/pre-plant glyphosate to manage GR horseweed</t>
        </r>
      </text>
    </comment>
    <comment ref="EB679" authorId="0" shapeId="0" xr:uid="{00000000-0006-0000-0100-000076050000}">
      <text>
        <r>
          <rPr>
            <b/>
            <sz val="9"/>
            <color indexed="81"/>
            <rFont val="Tahoma"/>
            <family val="2"/>
          </rPr>
          <t>chris wilbeck:</t>
        </r>
        <r>
          <rPr>
            <sz val="9"/>
            <color indexed="81"/>
            <rFont val="Tahoma"/>
            <family val="2"/>
          </rPr>
          <t xml:space="preserve">
monthly temps in report, if needed</t>
        </r>
      </text>
    </comment>
    <comment ref="C680" authorId="0" shapeId="0" xr:uid="{00000000-0006-0000-0100-000077050000}">
      <text>
        <r>
          <rPr>
            <b/>
            <sz val="9"/>
            <color indexed="81"/>
            <rFont val="Tahoma"/>
            <family val="2"/>
          </rPr>
          <t>chris wilbeck:</t>
        </r>
        <r>
          <rPr>
            <sz val="9"/>
            <color indexed="81"/>
            <rFont val="Tahoma"/>
            <family val="2"/>
          </rPr>
          <t xml:space="preserve">
the data is combined by rotations in the tables; if data is not available by treatment from authors, then consider how you want to combine data for your analysis</t>
        </r>
      </text>
    </comment>
    <comment ref="Z680" authorId="0" shapeId="0" xr:uid="{00000000-0006-0000-0100-000078050000}">
      <text>
        <r>
          <rPr>
            <b/>
            <sz val="9"/>
            <color indexed="81"/>
            <rFont val="Tahoma"/>
            <family val="2"/>
          </rPr>
          <t>chris wilbeck:</t>
        </r>
        <r>
          <rPr>
            <sz val="9"/>
            <color indexed="81"/>
            <rFont val="Tahoma"/>
            <family val="2"/>
          </rPr>
          <t xml:space="preserve">
in 2008, metribuin was included w/pre-plant glyphosate to manage GR horseweed</t>
        </r>
      </text>
    </comment>
    <comment ref="BY680" authorId="0" shapeId="0" xr:uid="{00000000-0006-0000-0100-000079050000}">
      <text>
        <r>
          <rPr>
            <b/>
            <sz val="9"/>
            <color indexed="81"/>
            <rFont val="Tahoma"/>
            <family val="2"/>
          </rPr>
          <t>chris wilbeck:</t>
        </r>
        <r>
          <rPr>
            <sz val="9"/>
            <color indexed="81"/>
            <rFont val="Tahoma"/>
            <family val="2"/>
          </rPr>
          <t xml:space="preserve">
weed free due to fall herb</t>
        </r>
      </text>
    </comment>
    <comment ref="EB680" authorId="0" shapeId="0" xr:uid="{00000000-0006-0000-0100-00007A050000}">
      <text>
        <r>
          <rPr>
            <b/>
            <sz val="9"/>
            <color indexed="81"/>
            <rFont val="Tahoma"/>
            <family val="2"/>
          </rPr>
          <t>chris wilbeck:</t>
        </r>
        <r>
          <rPr>
            <sz val="9"/>
            <color indexed="81"/>
            <rFont val="Tahoma"/>
            <family val="2"/>
          </rPr>
          <t xml:space="preserve">
monthly temps in report, if needed</t>
        </r>
      </text>
    </comment>
    <comment ref="C681" authorId="0" shapeId="0" xr:uid="{00000000-0006-0000-0100-00007B050000}">
      <text>
        <r>
          <rPr>
            <b/>
            <sz val="9"/>
            <color indexed="81"/>
            <rFont val="Tahoma"/>
            <family val="2"/>
          </rPr>
          <t>chris wilbeck:</t>
        </r>
        <r>
          <rPr>
            <sz val="9"/>
            <color indexed="81"/>
            <rFont val="Tahoma"/>
            <family val="2"/>
          </rPr>
          <t xml:space="preserve">
the data is combined by rotations in the tables; if data is not available by treatment from authors, then consider how you want to combine data for your analysis</t>
        </r>
      </text>
    </comment>
    <comment ref="Z681" authorId="0" shapeId="0" xr:uid="{00000000-0006-0000-0100-00007C050000}">
      <text>
        <r>
          <rPr>
            <b/>
            <sz val="9"/>
            <color indexed="81"/>
            <rFont val="Tahoma"/>
            <family val="2"/>
          </rPr>
          <t>chris wilbeck:</t>
        </r>
        <r>
          <rPr>
            <sz val="9"/>
            <color indexed="81"/>
            <rFont val="Tahoma"/>
            <family val="2"/>
          </rPr>
          <t xml:space="preserve">
in 2008, metribuin was included w/pre-plant glyphosate to manage GR horseweed</t>
        </r>
      </text>
    </comment>
    <comment ref="CC681" authorId="0" shapeId="0" xr:uid="{00000000-0006-0000-0100-00007D050000}">
      <text>
        <r>
          <rPr>
            <b/>
            <sz val="9"/>
            <color indexed="81"/>
            <rFont val="Tahoma"/>
            <family val="2"/>
          </rPr>
          <t>chris wilbeck:</t>
        </r>
        <r>
          <rPr>
            <sz val="9"/>
            <color indexed="81"/>
            <rFont val="Tahoma"/>
            <family val="2"/>
          </rPr>
          <t xml:space="preserve">
were weed free due to spring herb</t>
        </r>
      </text>
    </comment>
    <comment ref="EB681" authorId="0" shapeId="0" xr:uid="{00000000-0006-0000-0100-00007E050000}">
      <text>
        <r>
          <rPr>
            <b/>
            <sz val="9"/>
            <color indexed="81"/>
            <rFont val="Tahoma"/>
            <family val="2"/>
          </rPr>
          <t>chris wilbeck:</t>
        </r>
        <r>
          <rPr>
            <sz val="9"/>
            <color indexed="81"/>
            <rFont val="Tahoma"/>
            <family val="2"/>
          </rPr>
          <t xml:space="preserve">
monthly temps in report, if needed</t>
        </r>
      </text>
    </comment>
    <comment ref="C682" authorId="0" shapeId="0" xr:uid="{00000000-0006-0000-0100-00007F050000}">
      <text>
        <r>
          <rPr>
            <b/>
            <sz val="9"/>
            <color indexed="81"/>
            <rFont val="Tahoma"/>
            <family val="2"/>
          </rPr>
          <t>chris wilbeck:</t>
        </r>
        <r>
          <rPr>
            <sz val="9"/>
            <color indexed="81"/>
            <rFont val="Tahoma"/>
            <family val="2"/>
          </rPr>
          <t xml:space="preserve">
the data is combined by rotations in the tables; if data is not available by treatment from authors, then consider how you want to combine data for your analysis</t>
        </r>
      </text>
    </comment>
    <comment ref="Z682" authorId="0" shapeId="0" xr:uid="{00000000-0006-0000-0100-000080050000}">
      <text>
        <r>
          <rPr>
            <b/>
            <sz val="9"/>
            <color indexed="81"/>
            <rFont val="Tahoma"/>
            <family val="2"/>
          </rPr>
          <t>chris wilbeck:</t>
        </r>
        <r>
          <rPr>
            <sz val="9"/>
            <color indexed="81"/>
            <rFont val="Tahoma"/>
            <family val="2"/>
          </rPr>
          <t xml:space="preserve">
in 2008, metribuin was included w/pre-plant glyphosate to manage GR horseweed</t>
        </r>
      </text>
    </comment>
    <comment ref="BY682" authorId="0" shapeId="0" xr:uid="{00000000-0006-0000-0100-000081050000}">
      <text>
        <r>
          <rPr>
            <b/>
            <sz val="9"/>
            <color indexed="81"/>
            <rFont val="Tahoma"/>
            <family val="2"/>
          </rPr>
          <t>chris wilbeck:</t>
        </r>
        <r>
          <rPr>
            <sz val="9"/>
            <color indexed="81"/>
            <rFont val="Tahoma"/>
            <family val="2"/>
          </rPr>
          <t xml:space="preserve">
weed free due to fall herb</t>
        </r>
      </text>
    </comment>
    <comment ref="CC682" authorId="0" shapeId="0" xr:uid="{00000000-0006-0000-0100-000082050000}">
      <text>
        <r>
          <rPr>
            <b/>
            <sz val="9"/>
            <color indexed="81"/>
            <rFont val="Tahoma"/>
            <family val="2"/>
          </rPr>
          <t>chris wilbeck:</t>
        </r>
        <r>
          <rPr>
            <sz val="9"/>
            <color indexed="81"/>
            <rFont val="Tahoma"/>
            <family val="2"/>
          </rPr>
          <t xml:space="preserve">
were weed free due to spring herb</t>
        </r>
      </text>
    </comment>
    <comment ref="EB682" authorId="0" shapeId="0" xr:uid="{00000000-0006-0000-0100-000083050000}">
      <text>
        <r>
          <rPr>
            <b/>
            <sz val="9"/>
            <color indexed="81"/>
            <rFont val="Tahoma"/>
            <family val="2"/>
          </rPr>
          <t>chris wilbeck:</t>
        </r>
        <r>
          <rPr>
            <sz val="9"/>
            <color indexed="81"/>
            <rFont val="Tahoma"/>
            <family val="2"/>
          </rPr>
          <t xml:space="preserve">
monthly temps in report, if needed</t>
        </r>
      </text>
    </comment>
    <comment ref="C683" authorId="0" shapeId="0" xr:uid="{00000000-0006-0000-0100-000084050000}">
      <text>
        <r>
          <rPr>
            <b/>
            <sz val="9"/>
            <color indexed="81"/>
            <rFont val="Tahoma"/>
            <family val="2"/>
          </rPr>
          <t>chris wilbeck:</t>
        </r>
        <r>
          <rPr>
            <sz val="9"/>
            <color indexed="81"/>
            <rFont val="Tahoma"/>
            <family val="2"/>
          </rPr>
          <t xml:space="preserve">
the data is combined by rotations in the tables; if data is not available by treatment from authors, then consider how you want to combine data for your analysis</t>
        </r>
      </text>
    </comment>
    <comment ref="Z683" authorId="0" shapeId="0" xr:uid="{00000000-0006-0000-0100-000085050000}">
      <text>
        <r>
          <rPr>
            <b/>
            <sz val="9"/>
            <color indexed="81"/>
            <rFont val="Tahoma"/>
            <family val="2"/>
          </rPr>
          <t>chris wilbeck:</t>
        </r>
        <r>
          <rPr>
            <sz val="9"/>
            <color indexed="81"/>
            <rFont val="Tahoma"/>
            <family val="2"/>
          </rPr>
          <t xml:space="preserve">
in 2008, metribuin was included w/pre-plant glyphosate to manage GR horseweed</t>
        </r>
      </text>
    </comment>
    <comment ref="BD683" authorId="0" shapeId="0" xr:uid="{00000000-0006-0000-0100-000086050000}">
      <text>
        <r>
          <rPr>
            <b/>
            <sz val="9"/>
            <color indexed="81"/>
            <rFont val="Tahoma"/>
            <family val="2"/>
          </rPr>
          <t>chris wilbeck:</t>
        </r>
        <r>
          <rPr>
            <sz val="9"/>
            <color indexed="81"/>
            <rFont val="Tahoma"/>
            <family val="2"/>
          </rPr>
          <t xml:space="preserve">
most lost to winterkill at this location</t>
        </r>
      </text>
    </comment>
    <comment ref="EB683" authorId="0" shapeId="0" xr:uid="{00000000-0006-0000-0100-000087050000}">
      <text>
        <r>
          <rPr>
            <b/>
            <sz val="9"/>
            <color indexed="81"/>
            <rFont val="Tahoma"/>
            <family val="2"/>
          </rPr>
          <t>chris wilbeck:</t>
        </r>
        <r>
          <rPr>
            <sz val="9"/>
            <color indexed="81"/>
            <rFont val="Tahoma"/>
            <family val="2"/>
          </rPr>
          <t xml:space="preserve">
monthly temps in report, if needed</t>
        </r>
      </text>
    </comment>
    <comment ref="C684" authorId="0" shapeId="0" xr:uid="{00000000-0006-0000-0100-000088050000}">
      <text>
        <r>
          <rPr>
            <b/>
            <sz val="9"/>
            <color indexed="81"/>
            <rFont val="Tahoma"/>
            <family val="2"/>
          </rPr>
          <t>chris wilbeck:</t>
        </r>
        <r>
          <rPr>
            <sz val="9"/>
            <color indexed="81"/>
            <rFont val="Tahoma"/>
            <family val="2"/>
          </rPr>
          <t xml:space="preserve">
the data is combined by rotations in the tables; if data is not available by treatment from authors, then consider how you want to combine data for your analysis</t>
        </r>
      </text>
    </comment>
    <comment ref="Z684" authorId="0" shapeId="0" xr:uid="{00000000-0006-0000-0100-000089050000}">
      <text>
        <r>
          <rPr>
            <b/>
            <sz val="9"/>
            <color indexed="81"/>
            <rFont val="Tahoma"/>
            <family val="2"/>
          </rPr>
          <t>chris wilbeck:</t>
        </r>
        <r>
          <rPr>
            <sz val="9"/>
            <color indexed="81"/>
            <rFont val="Tahoma"/>
            <family val="2"/>
          </rPr>
          <t xml:space="preserve">
in 2008, metribuin was included w/pre-plant glyphosate to manage GR horseweed</t>
        </r>
      </text>
    </comment>
    <comment ref="EB684" authorId="0" shapeId="0" xr:uid="{00000000-0006-0000-0100-00008A050000}">
      <text>
        <r>
          <rPr>
            <b/>
            <sz val="9"/>
            <color indexed="81"/>
            <rFont val="Tahoma"/>
            <family val="2"/>
          </rPr>
          <t>chris wilbeck:</t>
        </r>
        <r>
          <rPr>
            <sz val="9"/>
            <color indexed="81"/>
            <rFont val="Tahoma"/>
            <family val="2"/>
          </rPr>
          <t xml:space="preserve">
monthly temps in report, if needed</t>
        </r>
      </text>
    </comment>
    <comment ref="C780" authorId="1" shapeId="0" xr:uid="{00000000-0006-0000-0100-00008B050000}">
      <text>
        <r>
          <rPr>
            <b/>
            <sz val="9"/>
            <color indexed="81"/>
            <rFont val="Tahoma"/>
            <charset val="1"/>
          </rPr>
          <t>Alisha:</t>
        </r>
        <r>
          <rPr>
            <sz val="9"/>
            <color indexed="81"/>
            <rFont val="Tahoma"/>
            <charset val="1"/>
          </rPr>
          <t xml:space="preserve">
soybeans were chopped PRIOR TO CROP MATURITY EACH YEAR per the study design so no crop yield data possible
</t>
        </r>
      </text>
    </comment>
    <comment ref="D780" authorId="0" shapeId="0" xr:uid="{00000000-0006-0000-0100-00008C050000}">
      <text>
        <r>
          <rPr>
            <b/>
            <sz val="9"/>
            <color indexed="81"/>
            <rFont val="Tahoma"/>
            <family val="2"/>
          </rPr>
          <t>chris wilbeck:</t>
        </r>
        <r>
          <rPr>
            <sz val="9"/>
            <color indexed="81"/>
            <rFont val="Tahoma"/>
            <family val="2"/>
          </rPr>
          <t xml:space="preserve">
due to emergence only counts on certain weeds, you may not be able to use this data</t>
        </r>
      </text>
    </comment>
    <comment ref="U780" authorId="0" shapeId="0" xr:uid="{00000000-0006-0000-0100-00008D050000}">
      <text>
        <r>
          <rPr>
            <b/>
            <sz val="9"/>
            <color indexed="81"/>
            <rFont val="Tahoma"/>
            <family val="2"/>
          </rPr>
          <t>chris wilbeck:</t>
        </r>
        <r>
          <rPr>
            <sz val="9"/>
            <color indexed="81"/>
            <rFont val="Tahoma"/>
            <family val="2"/>
          </rPr>
          <t xml:space="preserve">
plots seeded w/common waterhemp or common lambsquarters</t>
        </r>
      </text>
    </comment>
    <comment ref="CA780" authorId="0" shapeId="0" xr:uid="{00000000-0006-0000-0100-00008E050000}">
      <text>
        <r>
          <rPr>
            <b/>
            <sz val="9"/>
            <color indexed="81"/>
            <rFont val="Tahoma"/>
            <family val="2"/>
          </rPr>
          <t>chris wilbeck:</t>
        </r>
        <r>
          <rPr>
            <sz val="9"/>
            <color indexed="81"/>
            <rFont val="Tahoma"/>
            <family val="2"/>
          </rPr>
          <t xml:space="preserve">
comm waterhemp in a different plot than comm lambsqutrs</t>
        </r>
      </text>
    </comment>
    <comment ref="CD780" authorId="0" shapeId="0" xr:uid="{00000000-0006-0000-0100-00008F050000}">
      <text>
        <r>
          <rPr>
            <b/>
            <sz val="9"/>
            <color indexed="81"/>
            <rFont val="Tahoma"/>
            <family val="2"/>
          </rPr>
          <t>chris wilbeck:</t>
        </r>
        <r>
          <rPr>
            <sz val="9"/>
            <color indexed="81"/>
            <rFont val="Tahoma"/>
            <family val="2"/>
          </rPr>
          <t xml:space="preserve">
emergence data only; seedlings removed and new emergence couns taken; all other weeds removed</t>
        </r>
      </text>
    </comment>
    <comment ref="CE780" authorId="0" shapeId="0" xr:uid="{00000000-0006-0000-0100-000090050000}">
      <text>
        <r>
          <rPr>
            <b/>
            <sz val="9"/>
            <color indexed="81"/>
            <rFont val="Tahoma"/>
            <family val="2"/>
          </rPr>
          <t>chris wilbeck:</t>
        </r>
        <r>
          <rPr>
            <sz val="9"/>
            <color indexed="81"/>
            <rFont val="Tahoma"/>
            <family val="2"/>
          </rPr>
          <t xml:space="preserve">
comm lambsqutrs in a different plot than comm waterhemp</t>
        </r>
      </text>
    </comment>
    <comment ref="CH780" authorId="0" shapeId="0" xr:uid="{00000000-0006-0000-0100-000091050000}">
      <text>
        <r>
          <rPr>
            <b/>
            <sz val="9"/>
            <color indexed="81"/>
            <rFont val="Tahoma"/>
            <family val="2"/>
          </rPr>
          <t>chris wilbeck:</t>
        </r>
        <r>
          <rPr>
            <sz val="9"/>
            <color indexed="81"/>
            <rFont val="Tahoma"/>
            <family val="2"/>
          </rPr>
          <t xml:space="preserve">
emergence data only; seedlings removed and new emergence couns taken; all other weeds removed</t>
        </r>
      </text>
    </comment>
    <comment ref="D781" authorId="0" shapeId="0" xr:uid="{00000000-0006-0000-0100-000092050000}">
      <text>
        <r>
          <rPr>
            <b/>
            <sz val="9"/>
            <color indexed="81"/>
            <rFont val="Tahoma"/>
            <family val="2"/>
          </rPr>
          <t>chris wilbeck:</t>
        </r>
        <r>
          <rPr>
            <sz val="9"/>
            <color indexed="81"/>
            <rFont val="Tahoma"/>
            <family val="2"/>
          </rPr>
          <t xml:space="preserve">
due to emergence only counts on certain weeds, you may not be able to use this data</t>
        </r>
      </text>
    </comment>
    <comment ref="U781" authorId="0" shapeId="0" xr:uid="{00000000-0006-0000-0100-000093050000}">
      <text>
        <r>
          <rPr>
            <b/>
            <sz val="9"/>
            <color indexed="81"/>
            <rFont val="Tahoma"/>
            <family val="2"/>
          </rPr>
          <t>chris wilbeck:</t>
        </r>
        <r>
          <rPr>
            <sz val="9"/>
            <color indexed="81"/>
            <rFont val="Tahoma"/>
            <family val="2"/>
          </rPr>
          <t xml:space="preserve">
plots seeded w/common waterhemp or common lambsquarters</t>
        </r>
      </text>
    </comment>
    <comment ref="CA781" authorId="0" shapeId="0" xr:uid="{00000000-0006-0000-0100-000094050000}">
      <text>
        <r>
          <rPr>
            <b/>
            <sz val="9"/>
            <color indexed="81"/>
            <rFont val="Tahoma"/>
            <family val="2"/>
          </rPr>
          <t>chris wilbeck:</t>
        </r>
        <r>
          <rPr>
            <sz val="9"/>
            <color indexed="81"/>
            <rFont val="Tahoma"/>
            <family val="2"/>
          </rPr>
          <t xml:space="preserve">
comm waterhemp in a different plot than comm lambsqutrs</t>
        </r>
      </text>
    </comment>
    <comment ref="CD781" authorId="0" shapeId="0" xr:uid="{00000000-0006-0000-0100-000095050000}">
      <text>
        <r>
          <rPr>
            <b/>
            <sz val="9"/>
            <color indexed="81"/>
            <rFont val="Tahoma"/>
            <family val="2"/>
          </rPr>
          <t>chris wilbeck:</t>
        </r>
        <r>
          <rPr>
            <sz val="9"/>
            <color indexed="81"/>
            <rFont val="Tahoma"/>
            <family val="2"/>
          </rPr>
          <t xml:space="preserve">
emergence data only; seedlings removed and new emergence couns taken; all other weeds removed</t>
        </r>
      </text>
    </comment>
    <comment ref="CE781" authorId="0" shapeId="0" xr:uid="{00000000-0006-0000-0100-000096050000}">
      <text>
        <r>
          <rPr>
            <b/>
            <sz val="9"/>
            <color indexed="81"/>
            <rFont val="Tahoma"/>
            <family val="2"/>
          </rPr>
          <t>chris wilbeck:</t>
        </r>
        <r>
          <rPr>
            <sz val="9"/>
            <color indexed="81"/>
            <rFont val="Tahoma"/>
            <family val="2"/>
          </rPr>
          <t xml:space="preserve">
comm lambsqutrs in a different plot than comm waterhemp</t>
        </r>
      </text>
    </comment>
    <comment ref="CH781" authorId="0" shapeId="0" xr:uid="{00000000-0006-0000-0100-000097050000}">
      <text>
        <r>
          <rPr>
            <b/>
            <sz val="9"/>
            <color indexed="81"/>
            <rFont val="Tahoma"/>
            <family val="2"/>
          </rPr>
          <t>chris wilbeck:</t>
        </r>
        <r>
          <rPr>
            <sz val="9"/>
            <color indexed="81"/>
            <rFont val="Tahoma"/>
            <family val="2"/>
          </rPr>
          <t xml:space="preserve">
emergence data only; seedlings removed and new emergence couns taken; all other weeds removed</t>
        </r>
      </text>
    </comment>
    <comment ref="D782" authorId="0" shapeId="0" xr:uid="{00000000-0006-0000-0100-000098050000}">
      <text>
        <r>
          <rPr>
            <b/>
            <sz val="9"/>
            <color indexed="81"/>
            <rFont val="Tahoma"/>
            <family val="2"/>
          </rPr>
          <t>chris wilbeck:</t>
        </r>
        <r>
          <rPr>
            <sz val="9"/>
            <color indexed="81"/>
            <rFont val="Tahoma"/>
            <family val="2"/>
          </rPr>
          <t xml:space="preserve">
due to emergence only counts on certain weeds, you may not be able to use this data</t>
        </r>
      </text>
    </comment>
    <comment ref="U782" authorId="0" shapeId="0" xr:uid="{00000000-0006-0000-0100-000099050000}">
      <text>
        <r>
          <rPr>
            <b/>
            <sz val="9"/>
            <color indexed="81"/>
            <rFont val="Tahoma"/>
            <family val="2"/>
          </rPr>
          <t>chris wilbeck:</t>
        </r>
        <r>
          <rPr>
            <sz val="9"/>
            <color indexed="81"/>
            <rFont val="Tahoma"/>
            <family val="2"/>
          </rPr>
          <t xml:space="preserve">
plots seeded w/common waterhemp or common lambsquarters</t>
        </r>
      </text>
    </comment>
    <comment ref="CA782" authorId="0" shapeId="0" xr:uid="{00000000-0006-0000-0100-00009A050000}">
      <text>
        <r>
          <rPr>
            <b/>
            <sz val="9"/>
            <color indexed="81"/>
            <rFont val="Tahoma"/>
            <family val="2"/>
          </rPr>
          <t>chris wilbeck:</t>
        </r>
        <r>
          <rPr>
            <sz val="9"/>
            <color indexed="81"/>
            <rFont val="Tahoma"/>
            <family val="2"/>
          </rPr>
          <t xml:space="preserve">
comm waterhemp in a different plot than comm lambsqutrs</t>
        </r>
      </text>
    </comment>
    <comment ref="CD782" authorId="0" shapeId="0" xr:uid="{00000000-0006-0000-0100-00009B050000}">
      <text>
        <r>
          <rPr>
            <b/>
            <sz val="9"/>
            <color indexed="81"/>
            <rFont val="Tahoma"/>
            <family val="2"/>
          </rPr>
          <t>chris wilbeck:</t>
        </r>
        <r>
          <rPr>
            <sz val="9"/>
            <color indexed="81"/>
            <rFont val="Tahoma"/>
            <family val="2"/>
          </rPr>
          <t xml:space="preserve">
emergence data only; seedlings removed and new emergence couns taken; all other weeds removed</t>
        </r>
      </text>
    </comment>
    <comment ref="CE782" authorId="0" shapeId="0" xr:uid="{00000000-0006-0000-0100-00009C050000}">
      <text>
        <r>
          <rPr>
            <b/>
            <sz val="9"/>
            <color indexed="81"/>
            <rFont val="Tahoma"/>
            <family val="2"/>
          </rPr>
          <t>chris wilbeck:</t>
        </r>
        <r>
          <rPr>
            <sz val="9"/>
            <color indexed="81"/>
            <rFont val="Tahoma"/>
            <family val="2"/>
          </rPr>
          <t xml:space="preserve">
comm lambsqutrs in a different plot than comm waterhemp</t>
        </r>
      </text>
    </comment>
    <comment ref="CH782" authorId="0" shapeId="0" xr:uid="{00000000-0006-0000-0100-00009D050000}">
      <text>
        <r>
          <rPr>
            <b/>
            <sz val="9"/>
            <color indexed="81"/>
            <rFont val="Tahoma"/>
            <family val="2"/>
          </rPr>
          <t>chris wilbeck:</t>
        </r>
        <r>
          <rPr>
            <sz val="9"/>
            <color indexed="81"/>
            <rFont val="Tahoma"/>
            <family val="2"/>
          </rPr>
          <t xml:space="preserve">
emergence data only; seedlings removed and new emergence couns taken; all other weeds removed</t>
        </r>
      </text>
    </comment>
    <comment ref="D783" authorId="0" shapeId="0" xr:uid="{00000000-0006-0000-0100-00009E050000}">
      <text>
        <r>
          <rPr>
            <b/>
            <sz val="9"/>
            <color indexed="81"/>
            <rFont val="Tahoma"/>
            <family val="2"/>
          </rPr>
          <t>chris wilbeck:</t>
        </r>
        <r>
          <rPr>
            <sz val="9"/>
            <color indexed="81"/>
            <rFont val="Tahoma"/>
            <family val="2"/>
          </rPr>
          <t xml:space="preserve">
due to emergence only counts on certain weeds, you may not be able to use this data</t>
        </r>
      </text>
    </comment>
    <comment ref="U783" authorId="0" shapeId="0" xr:uid="{00000000-0006-0000-0100-00009F050000}">
      <text>
        <r>
          <rPr>
            <b/>
            <sz val="9"/>
            <color indexed="81"/>
            <rFont val="Tahoma"/>
            <family val="2"/>
          </rPr>
          <t>chris wilbeck:</t>
        </r>
        <r>
          <rPr>
            <sz val="9"/>
            <color indexed="81"/>
            <rFont val="Tahoma"/>
            <family val="2"/>
          </rPr>
          <t xml:space="preserve">
plots seeded w/common waterhemp or common lambsquarters</t>
        </r>
      </text>
    </comment>
    <comment ref="CA783" authorId="0" shapeId="0" xr:uid="{00000000-0006-0000-0100-0000A0050000}">
      <text>
        <r>
          <rPr>
            <b/>
            <sz val="9"/>
            <color indexed="81"/>
            <rFont val="Tahoma"/>
            <family val="2"/>
          </rPr>
          <t>chris wilbeck:</t>
        </r>
        <r>
          <rPr>
            <sz val="9"/>
            <color indexed="81"/>
            <rFont val="Tahoma"/>
            <family val="2"/>
          </rPr>
          <t xml:space="preserve">
comm waterhemp in a different plot than comm lambsqutrs</t>
        </r>
      </text>
    </comment>
    <comment ref="CD783" authorId="0" shapeId="0" xr:uid="{00000000-0006-0000-0100-0000A1050000}">
      <text>
        <r>
          <rPr>
            <b/>
            <sz val="9"/>
            <color indexed="81"/>
            <rFont val="Tahoma"/>
            <family val="2"/>
          </rPr>
          <t>chris wilbeck:</t>
        </r>
        <r>
          <rPr>
            <sz val="9"/>
            <color indexed="81"/>
            <rFont val="Tahoma"/>
            <family val="2"/>
          </rPr>
          <t xml:space="preserve">
emergence data only; seedlings removed and new emergence couns taken; all other weeds removed</t>
        </r>
      </text>
    </comment>
    <comment ref="CE783" authorId="0" shapeId="0" xr:uid="{00000000-0006-0000-0100-0000A2050000}">
      <text>
        <r>
          <rPr>
            <b/>
            <sz val="9"/>
            <color indexed="81"/>
            <rFont val="Tahoma"/>
            <family val="2"/>
          </rPr>
          <t>chris wilbeck:</t>
        </r>
        <r>
          <rPr>
            <sz val="9"/>
            <color indexed="81"/>
            <rFont val="Tahoma"/>
            <family val="2"/>
          </rPr>
          <t xml:space="preserve">
comm lambsqutrs in a different plot than comm waterhemp</t>
        </r>
      </text>
    </comment>
    <comment ref="CH783" authorId="0" shapeId="0" xr:uid="{00000000-0006-0000-0100-0000A3050000}">
      <text>
        <r>
          <rPr>
            <b/>
            <sz val="9"/>
            <color indexed="81"/>
            <rFont val="Tahoma"/>
            <family val="2"/>
          </rPr>
          <t>chris wilbeck:</t>
        </r>
        <r>
          <rPr>
            <sz val="9"/>
            <color indexed="81"/>
            <rFont val="Tahoma"/>
            <family val="2"/>
          </rPr>
          <t xml:space="preserve">
emergence data only; seedlings removed and new emergence couns taken; all other weeds removed</t>
        </r>
      </text>
    </comment>
    <comment ref="D784" authorId="0" shapeId="0" xr:uid="{00000000-0006-0000-0100-0000A4050000}">
      <text>
        <r>
          <rPr>
            <b/>
            <sz val="9"/>
            <color indexed="81"/>
            <rFont val="Tahoma"/>
            <family val="2"/>
          </rPr>
          <t>chris wilbeck:</t>
        </r>
        <r>
          <rPr>
            <sz val="9"/>
            <color indexed="81"/>
            <rFont val="Tahoma"/>
            <family val="2"/>
          </rPr>
          <t xml:space="preserve">
due to emergence only counts on certain weeds, you may not be able to use this data</t>
        </r>
      </text>
    </comment>
    <comment ref="U784" authorId="0" shapeId="0" xr:uid="{00000000-0006-0000-0100-0000A5050000}">
      <text>
        <r>
          <rPr>
            <b/>
            <sz val="9"/>
            <color indexed="81"/>
            <rFont val="Tahoma"/>
            <family val="2"/>
          </rPr>
          <t>chris wilbeck:</t>
        </r>
        <r>
          <rPr>
            <sz val="9"/>
            <color indexed="81"/>
            <rFont val="Tahoma"/>
            <family val="2"/>
          </rPr>
          <t xml:space="preserve">
plots seeded w/common waterhemp or common lambsquarters</t>
        </r>
      </text>
    </comment>
    <comment ref="CA784" authorId="0" shapeId="0" xr:uid="{00000000-0006-0000-0100-0000A6050000}">
      <text>
        <r>
          <rPr>
            <b/>
            <sz val="9"/>
            <color indexed="81"/>
            <rFont val="Tahoma"/>
            <family val="2"/>
          </rPr>
          <t>chris wilbeck:</t>
        </r>
        <r>
          <rPr>
            <sz val="9"/>
            <color indexed="81"/>
            <rFont val="Tahoma"/>
            <family val="2"/>
          </rPr>
          <t xml:space="preserve">
comm waterhemp in a different plot than comm lambsqutrs</t>
        </r>
      </text>
    </comment>
    <comment ref="CD784" authorId="0" shapeId="0" xr:uid="{00000000-0006-0000-0100-0000A7050000}">
      <text>
        <r>
          <rPr>
            <b/>
            <sz val="9"/>
            <color indexed="81"/>
            <rFont val="Tahoma"/>
            <family val="2"/>
          </rPr>
          <t>chris wilbeck:</t>
        </r>
        <r>
          <rPr>
            <sz val="9"/>
            <color indexed="81"/>
            <rFont val="Tahoma"/>
            <family val="2"/>
          </rPr>
          <t xml:space="preserve">
emergence data only; seedlings removed and new emergence couns taken; all other weeds removed</t>
        </r>
      </text>
    </comment>
    <comment ref="CE784" authorId="0" shapeId="0" xr:uid="{00000000-0006-0000-0100-0000A8050000}">
      <text>
        <r>
          <rPr>
            <b/>
            <sz val="9"/>
            <color indexed="81"/>
            <rFont val="Tahoma"/>
            <family val="2"/>
          </rPr>
          <t>chris wilbeck:</t>
        </r>
        <r>
          <rPr>
            <sz val="9"/>
            <color indexed="81"/>
            <rFont val="Tahoma"/>
            <family val="2"/>
          </rPr>
          <t xml:space="preserve">
comm lambsqutrs in a different plot than comm waterhemp</t>
        </r>
      </text>
    </comment>
    <comment ref="CH784" authorId="0" shapeId="0" xr:uid="{00000000-0006-0000-0100-0000A9050000}">
      <text>
        <r>
          <rPr>
            <b/>
            <sz val="9"/>
            <color indexed="81"/>
            <rFont val="Tahoma"/>
            <family val="2"/>
          </rPr>
          <t>chris wilbeck:</t>
        </r>
        <r>
          <rPr>
            <sz val="9"/>
            <color indexed="81"/>
            <rFont val="Tahoma"/>
            <family val="2"/>
          </rPr>
          <t xml:space="preserve">
emergence data only; seedlings removed and new emergence couns taken; all other weeds removed</t>
        </r>
      </text>
    </comment>
    <comment ref="D785" authorId="0" shapeId="0" xr:uid="{00000000-0006-0000-0100-0000AA050000}">
      <text>
        <r>
          <rPr>
            <b/>
            <sz val="9"/>
            <color indexed="81"/>
            <rFont val="Tahoma"/>
            <family val="2"/>
          </rPr>
          <t>chris wilbeck:</t>
        </r>
        <r>
          <rPr>
            <sz val="9"/>
            <color indexed="81"/>
            <rFont val="Tahoma"/>
            <family val="2"/>
          </rPr>
          <t xml:space="preserve">
due to emergence only counts on certain weeds, you may not be able to use this data</t>
        </r>
      </text>
    </comment>
    <comment ref="U785" authorId="0" shapeId="0" xr:uid="{00000000-0006-0000-0100-0000AB050000}">
      <text>
        <r>
          <rPr>
            <b/>
            <sz val="9"/>
            <color indexed="81"/>
            <rFont val="Tahoma"/>
            <family val="2"/>
          </rPr>
          <t>chris wilbeck:</t>
        </r>
        <r>
          <rPr>
            <sz val="9"/>
            <color indexed="81"/>
            <rFont val="Tahoma"/>
            <family val="2"/>
          </rPr>
          <t xml:space="preserve">
plots seeded w/common waterhemp or common lambsquarters</t>
        </r>
      </text>
    </comment>
    <comment ref="CA785" authorId="0" shapeId="0" xr:uid="{00000000-0006-0000-0100-0000AC050000}">
      <text>
        <r>
          <rPr>
            <b/>
            <sz val="9"/>
            <color indexed="81"/>
            <rFont val="Tahoma"/>
            <family val="2"/>
          </rPr>
          <t>chris wilbeck:</t>
        </r>
        <r>
          <rPr>
            <sz val="9"/>
            <color indexed="81"/>
            <rFont val="Tahoma"/>
            <family val="2"/>
          </rPr>
          <t xml:space="preserve">
comm waterhemp in a different plot than comm lambsqutrs</t>
        </r>
      </text>
    </comment>
    <comment ref="CD785" authorId="0" shapeId="0" xr:uid="{00000000-0006-0000-0100-0000AD050000}">
      <text>
        <r>
          <rPr>
            <b/>
            <sz val="9"/>
            <color indexed="81"/>
            <rFont val="Tahoma"/>
            <family val="2"/>
          </rPr>
          <t>chris wilbeck:</t>
        </r>
        <r>
          <rPr>
            <sz val="9"/>
            <color indexed="81"/>
            <rFont val="Tahoma"/>
            <family val="2"/>
          </rPr>
          <t xml:space="preserve">
emergence data only; seedlings removed and new emergence couns taken; all other weeds removed</t>
        </r>
      </text>
    </comment>
    <comment ref="CE785" authorId="0" shapeId="0" xr:uid="{00000000-0006-0000-0100-0000AE050000}">
      <text>
        <r>
          <rPr>
            <b/>
            <sz val="9"/>
            <color indexed="81"/>
            <rFont val="Tahoma"/>
            <family val="2"/>
          </rPr>
          <t>chris wilbeck:</t>
        </r>
        <r>
          <rPr>
            <sz val="9"/>
            <color indexed="81"/>
            <rFont val="Tahoma"/>
            <family val="2"/>
          </rPr>
          <t xml:space="preserve">
comm lambsqutrs in a different plot than comm waterhemp</t>
        </r>
      </text>
    </comment>
    <comment ref="CH785" authorId="0" shapeId="0" xr:uid="{00000000-0006-0000-0100-0000AF050000}">
      <text>
        <r>
          <rPr>
            <b/>
            <sz val="9"/>
            <color indexed="81"/>
            <rFont val="Tahoma"/>
            <family val="2"/>
          </rPr>
          <t>chris wilbeck:</t>
        </r>
        <r>
          <rPr>
            <sz val="9"/>
            <color indexed="81"/>
            <rFont val="Tahoma"/>
            <family val="2"/>
          </rPr>
          <t xml:space="preserve">
emergence data only; seedlings removed and new emergence couns taken; all other weeds removed</t>
        </r>
      </text>
    </comment>
    <comment ref="D787" authorId="0" shapeId="0" xr:uid="{00000000-0006-0000-0100-0000B0050000}">
      <text>
        <r>
          <rPr>
            <b/>
            <sz val="9"/>
            <color indexed="81"/>
            <rFont val="Tahoma"/>
            <family val="2"/>
          </rPr>
          <t>chris wilbeck:</t>
        </r>
        <r>
          <rPr>
            <sz val="9"/>
            <color indexed="81"/>
            <rFont val="Tahoma"/>
            <family val="2"/>
          </rPr>
          <t xml:space="preserve">
due to emergence only counts on certain weeds, you may not be able to use this data</t>
        </r>
      </text>
    </comment>
    <comment ref="U787" authorId="0" shapeId="0" xr:uid="{00000000-0006-0000-0100-0000B1050000}">
      <text>
        <r>
          <rPr>
            <b/>
            <sz val="9"/>
            <color indexed="81"/>
            <rFont val="Tahoma"/>
            <family val="2"/>
          </rPr>
          <t>chris wilbeck:</t>
        </r>
        <r>
          <rPr>
            <sz val="9"/>
            <color indexed="81"/>
            <rFont val="Tahoma"/>
            <family val="2"/>
          </rPr>
          <t xml:space="preserve">
plots seeded w/common waterhemp or common lambsquarters</t>
        </r>
      </text>
    </comment>
    <comment ref="Z787" authorId="0" shapeId="0" xr:uid="{00000000-0006-0000-0100-0000B2050000}">
      <text>
        <r>
          <rPr>
            <b/>
            <sz val="9"/>
            <color indexed="81"/>
            <rFont val="Tahoma"/>
            <family val="2"/>
          </rPr>
          <t>chris wilbeck:</t>
        </r>
        <r>
          <rPr>
            <sz val="9"/>
            <color indexed="81"/>
            <rFont val="Tahoma"/>
            <family val="2"/>
          </rPr>
          <t xml:space="preserve">
not preformed; no weeds present</t>
        </r>
      </text>
    </comment>
    <comment ref="CA787" authorId="0" shapeId="0" xr:uid="{00000000-0006-0000-0100-0000B3050000}">
      <text>
        <r>
          <rPr>
            <b/>
            <sz val="9"/>
            <color indexed="81"/>
            <rFont val="Tahoma"/>
            <family val="2"/>
          </rPr>
          <t>chris wilbeck:</t>
        </r>
        <r>
          <rPr>
            <sz val="9"/>
            <color indexed="81"/>
            <rFont val="Tahoma"/>
            <family val="2"/>
          </rPr>
          <t xml:space="preserve">
comm waterhemp in a different plot than comm lambsqutrs</t>
        </r>
      </text>
    </comment>
    <comment ref="CD787" authorId="0" shapeId="0" xr:uid="{00000000-0006-0000-0100-0000B4050000}">
      <text>
        <r>
          <rPr>
            <b/>
            <sz val="9"/>
            <color indexed="81"/>
            <rFont val="Tahoma"/>
            <family val="2"/>
          </rPr>
          <t>chris wilbeck:</t>
        </r>
        <r>
          <rPr>
            <sz val="9"/>
            <color indexed="81"/>
            <rFont val="Tahoma"/>
            <family val="2"/>
          </rPr>
          <t xml:space="preserve">
emergence data only; seedlings removed and new emergence couns taken; all other weeds removed</t>
        </r>
      </text>
    </comment>
    <comment ref="CE787" authorId="0" shapeId="0" xr:uid="{00000000-0006-0000-0100-0000B5050000}">
      <text>
        <r>
          <rPr>
            <b/>
            <sz val="9"/>
            <color indexed="81"/>
            <rFont val="Tahoma"/>
            <family val="2"/>
          </rPr>
          <t>chris wilbeck:</t>
        </r>
        <r>
          <rPr>
            <sz val="9"/>
            <color indexed="81"/>
            <rFont val="Tahoma"/>
            <family val="2"/>
          </rPr>
          <t xml:space="preserve">
comm lambsqutrs in a different plot than comm waterhemp</t>
        </r>
      </text>
    </comment>
    <comment ref="CH787" authorId="0" shapeId="0" xr:uid="{00000000-0006-0000-0100-0000B6050000}">
      <text>
        <r>
          <rPr>
            <b/>
            <sz val="9"/>
            <color indexed="81"/>
            <rFont val="Tahoma"/>
            <family val="2"/>
          </rPr>
          <t>chris wilbeck:</t>
        </r>
        <r>
          <rPr>
            <sz val="9"/>
            <color indexed="81"/>
            <rFont val="Tahoma"/>
            <family val="2"/>
          </rPr>
          <t xml:space="preserve">
emergence data only; seedlings removed and new emergence couns taken; all other weeds removed</t>
        </r>
      </text>
    </comment>
    <comment ref="D788" authorId="0" shapeId="0" xr:uid="{00000000-0006-0000-0100-0000B7050000}">
      <text>
        <r>
          <rPr>
            <b/>
            <sz val="9"/>
            <color indexed="81"/>
            <rFont val="Tahoma"/>
            <family val="2"/>
          </rPr>
          <t>chris wilbeck:</t>
        </r>
        <r>
          <rPr>
            <sz val="9"/>
            <color indexed="81"/>
            <rFont val="Tahoma"/>
            <family val="2"/>
          </rPr>
          <t xml:space="preserve">
due to emergence only counts on certain weeds, you may not be able to use this data</t>
        </r>
      </text>
    </comment>
    <comment ref="U788" authorId="0" shapeId="0" xr:uid="{00000000-0006-0000-0100-0000B8050000}">
      <text>
        <r>
          <rPr>
            <b/>
            <sz val="9"/>
            <color indexed="81"/>
            <rFont val="Tahoma"/>
            <family val="2"/>
          </rPr>
          <t>chris wilbeck:</t>
        </r>
        <r>
          <rPr>
            <sz val="9"/>
            <color indexed="81"/>
            <rFont val="Tahoma"/>
            <family val="2"/>
          </rPr>
          <t xml:space="preserve">
plots seeded w/common waterhemp or common lambsquarters</t>
        </r>
      </text>
    </comment>
    <comment ref="Z788" authorId="0" shapeId="0" xr:uid="{00000000-0006-0000-0100-0000B9050000}">
      <text>
        <r>
          <rPr>
            <b/>
            <sz val="9"/>
            <color indexed="81"/>
            <rFont val="Tahoma"/>
            <family val="2"/>
          </rPr>
          <t>chris wilbeck:</t>
        </r>
        <r>
          <rPr>
            <sz val="9"/>
            <color indexed="81"/>
            <rFont val="Tahoma"/>
            <family val="2"/>
          </rPr>
          <t xml:space="preserve">
not preformed; no weeds present</t>
        </r>
      </text>
    </comment>
    <comment ref="CA788" authorId="0" shapeId="0" xr:uid="{00000000-0006-0000-0100-0000BA050000}">
      <text>
        <r>
          <rPr>
            <b/>
            <sz val="9"/>
            <color indexed="81"/>
            <rFont val="Tahoma"/>
            <family val="2"/>
          </rPr>
          <t>chris wilbeck:</t>
        </r>
        <r>
          <rPr>
            <sz val="9"/>
            <color indexed="81"/>
            <rFont val="Tahoma"/>
            <family val="2"/>
          </rPr>
          <t xml:space="preserve">
comm waterhemp in a different plot than comm lambsqutrs</t>
        </r>
      </text>
    </comment>
    <comment ref="CD788" authorId="0" shapeId="0" xr:uid="{00000000-0006-0000-0100-0000BB050000}">
      <text>
        <r>
          <rPr>
            <b/>
            <sz val="9"/>
            <color indexed="81"/>
            <rFont val="Tahoma"/>
            <family val="2"/>
          </rPr>
          <t>chris wilbeck:</t>
        </r>
        <r>
          <rPr>
            <sz val="9"/>
            <color indexed="81"/>
            <rFont val="Tahoma"/>
            <family val="2"/>
          </rPr>
          <t xml:space="preserve">
emergence data only; seedlings removed and new emergence couns taken; all other weeds removed</t>
        </r>
      </text>
    </comment>
    <comment ref="CE788" authorId="0" shapeId="0" xr:uid="{00000000-0006-0000-0100-0000BC050000}">
      <text>
        <r>
          <rPr>
            <b/>
            <sz val="9"/>
            <color indexed="81"/>
            <rFont val="Tahoma"/>
            <family val="2"/>
          </rPr>
          <t>chris wilbeck:</t>
        </r>
        <r>
          <rPr>
            <sz val="9"/>
            <color indexed="81"/>
            <rFont val="Tahoma"/>
            <family val="2"/>
          </rPr>
          <t xml:space="preserve">
comm lambsqutrs in a different plot than comm waterhemp</t>
        </r>
      </text>
    </comment>
    <comment ref="CH788" authorId="0" shapeId="0" xr:uid="{00000000-0006-0000-0100-0000BD050000}">
      <text>
        <r>
          <rPr>
            <b/>
            <sz val="9"/>
            <color indexed="81"/>
            <rFont val="Tahoma"/>
            <family val="2"/>
          </rPr>
          <t>chris wilbeck:</t>
        </r>
        <r>
          <rPr>
            <sz val="9"/>
            <color indexed="81"/>
            <rFont val="Tahoma"/>
            <family val="2"/>
          </rPr>
          <t xml:space="preserve">
emergence data only; seedlings removed and new emergence couns taken; all other weeds removed</t>
        </r>
      </text>
    </comment>
    <comment ref="D789" authorId="0" shapeId="0" xr:uid="{00000000-0006-0000-0100-0000BE050000}">
      <text>
        <r>
          <rPr>
            <b/>
            <sz val="9"/>
            <color indexed="81"/>
            <rFont val="Tahoma"/>
            <family val="2"/>
          </rPr>
          <t>chris wilbeck:</t>
        </r>
        <r>
          <rPr>
            <sz val="9"/>
            <color indexed="81"/>
            <rFont val="Tahoma"/>
            <family val="2"/>
          </rPr>
          <t xml:space="preserve">
due to emergence only counts on certain weeds, you may not be able to use this data</t>
        </r>
      </text>
    </comment>
    <comment ref="U789" authorId="0" shapeId="0" xr:uid="{00000000-0006-0000-0100-0000BF050000}">
      <text>
        <r>
          <rPr>
            <b/>
            <sz val="9"/>
            <color indexed="81"/>
            <rFont val="Tahoma"/>
            <family val="2"/>
          </rPr>
          <t>chris wilbeck:</t>
        </r>
        <r>
          <rPr>
            <sz val="9"/>
            <color indexed="81"/>
            <rFont val="Tahoma"/>
            <family val="2"/>
          </rPr>
          <t xml:space="preserve">
plots seeded w/common waterhemp or common lambsquarters</t>
        </r>
      </text>
    </comment>
    <comment ref="Z789" authorId="0" shapeId="0" xr:uid="{00000000-0006-0000-0100-0000C0050000}">
      <text>
        <r>
          <rPr>
            <b/>
            <sz val="9"/>
            <color indexed="81"/>
            <rFont val="Tahoma"/>
            <family val="2"/>
          </rPr>
          <t>chris wilbeck:</t>
        </r>
        <r>
          <rPr>
            <sz val="9"/>
            <color indexed="81"/>
            <rFont val="Tahoma"/>
            <family val="2"/>
          </rPr>
          <t xml:space="preserve">
not preformed; no weeds present</t>
        </r>
      </text>
    </comment>
    <comment ref="CA789" authorId="0" shapeId="0" xr:uid="{00000000-0006-0000-0100-0000C1050000}">
      <text>
        <r>
          <rPr>
            <b/>
            <sz val="9"/>
            <color indexed="81"/>
            <rFont val="Tahoma"/>
            <family val="2"/>
          </rPr>
          <t>chris wilbeck:</t>
        </r>
        <r>
          <rPr>
            <sz val="9"/>
            <color indexed="81"/>
            <rFont val="Tahoma"/>
            <family val="2"/>
          </rPr>
          <t xml:space="preserve">
comm waterhemp in a different plot than comm lambsqutrs</t>
        </r>
      </text>
    </comment>
    <comment ref="CD789" authorId="0" shapeId="0" xr:uid="{00000000-0006-0000-0100-0000C2050000}">
      <text>
        <r>
          <rPr>
            <b/>
            <sz val="9"/>
            <color indexed="81"/>
            <rFont val="Tahoma"/>
            <family val="2"/>
          </rPr>
          <t>chris wilbeck:</t>
        </r>
        <r>
          <rPr>
            <sz val="9"/>
            <color indexed="81"/>
            <rFont val="Tahoma"/>
            <family val="2"/>
          </rPr>
          <t xml:space="preserve">
emergence data only; seedlings removed and new emergence couns taken; all other weeds removed</t>
        </r>
      </text>
    </comment>
    <comment ref="CE789" authorId="0" shapeId="0" xr:uid="{00000000-0006-0000-0100-0000C3050000}">
      <text>
        <r>
          <rPr>
            <b/>
            <sz val="9"/>
            <color indexed="81"/>
            <rFont val="Tahoma"/>
            <family val="2"/>
          </rPr>
          <t>chris wilbeck:</t>
        </r>
        <r>
          <rPr>
            <sz val="9"/>
            <color indexed="81"/>
            <rFont val="Tahoma"/>
            <family val="2"/>
          </rPr>
          <t xml:space="preserve">
comm lambsqutrs in a different plot than comm waterhemp</t>
        </r>
      </text>
    </comment>
    <comment ref="CH789" authorId="0" shapeId="0" xr:uid="{00000000-0006-0000-0100-0000C4050000}">
      <text>
        <r>
          <rPr>
            <b/>
            <sz val="9"/>
            <color indexed="81"/>
            <rFont val="Tahoma"/>
            <family val="2"/>
          </rPr>
          <t>chris wilbeck:</t>
        </r>
        <r>
          <rPr>
            <sz val="9"/>
            <color indexed="81"/>
            <rFont val="Tahoma"/>
            <family val="2"/>
          </rPr>
          <t xml:space="preserve">
emergence data only; seedlings removed and new emergence couns taken; all other weeds removed</t>
        </r>
      </text>
    </comment>
    <comment ref="D790" authorId="0" shapeId="0" xr:uid="{00000000-0006-0000-0100-0000C5050000}">
      <text>
        <r>
          <rPr>
            <b/>
            <sz val="9"/>
            <color indexed="81"/>
            <rFont val="Tahoma"/>
            <family val="2"/>
          </rPr>
          <t>chris wilbeck:</t>
        </r>
        <r>
          <rPr>
            <sz val="9"/>
            <color indexed="81"/>
            <rFont val="Tahoma"/>
            <family val="2"/>
          </rPr>
          <t xml:space="preserve">
due to emergence only counts on certain weeds, you may not be able to use this data</t>
        </r>
      </text>
    </comment>
    <comment ref="U790" authorId="0" shapeId="0" xr:uid="{00000000-0006-0000-0100-0000C6050000}">
      <text>
        <r>
          <rPr>
            <b/>
            <sz val="9"/>
            <color indexed="81"/>
            <rFont val="Tahoma"/>
            <family val="2"/>
          </rPr>
          <t>chris wilbeck:</t>
        </r>
        <r>
          <rPr>
            <sz val="9"/>
            <color indexed="81"/>
            <rFont val="Tahoma"/>
            <family val="2"/>
          </rPr>
          <t xml:space="preserve">
plots seeded w/common waterhemp or common lambsquarters</t>
        </r>
      </text>
    </comment>
    <comment ref="Z790" authorId="0" shapeId="0" xr:uid="{00000000-0006-0000-0100-0000C7050000}">
      <text>
        <r>
          <rPr>
            <b/>
            <sz val="9"/>
            <color indexed="81"/>
            <rFont val="Tahoma"/>
            <family val="2"/>
          </rPr>
          <t>chris wilbeck:</t>
        </r>
        <r>
          <rPr>
            <sz val="9"/>
            <color indexed="81"/>
            <rFont val="Tahoma"/>
            <family val="2"/>
          </rPr>
          <t xml:space="preserve">
not preformed; no weeds present</t>
        </r>
      </text>
    </comment>
    <comment ref="CA790" authorId="0" shapeId="0" xr:uid="{00000000-0006-0000-0100-0000C8050000}">
      <text>
        <r>
          <rPr>
            <b/>
            <sz val="9"/>
            <color indexed="81"/>
            <rFont val="Tahoma"/>
            <family val="2"/>
          </rPr>
          <t>chris wilbeck:</t>
        </r>
        <r>
          <rPr>
            <sz val="9"/>
            <color indexed="81"/>
            <rFont val="Tahoma"/>
            <family val="2"/>
          </rPr>
          <t xml:space="preserve">
comm waterhemp in a different plot than comm lambsqutrs</t>
        </r>
      </text>
    </comment>
    <comment ref="CD790" authorId="0" shapeId="0" xr:uid="{00000000-0006-0000-0100-0000C9050000}">
      <text>
        <r>
          <rPr>
            <b/>
            <sz val="9"/>
            <color indexed="81"/>
            <rFont val="Tahoma"/>
            <family val="2"/>
          </rPr>
          <t>chris wilbeck:</t>
        </r>
        <r>
          <rPr>
            <sz val="9"/>
            <color indexed="81"/>
            <rFont val="Tahoma"/>
            <family val="2"/>
          </rPr>
          <t xml:space="preserve">
emergence data only; seedlings removed and new emergence couns taken; all other weeds removed</t>
        </r>
      </text>
    </comment>
    <comment ref="CE790" authorId="0" shapeId="0" xr:uid="{00000000-0006-0000-0100-0000CA050000}">
      <text>
        <r>
          <rPr>
            <b/>
            <sz val="9"/>
            <color indexed="81"/>
            <rFont val="Tahoma"/>
            <family val="2"/>
          </rPr>
          <t>chris wilbeck:</t>
        </r>
        <r>
          <rPr>
            <sz val="9"/>
            <color indexed="81"/>
            <rFont val="Tahoma"/>
            <family val="2"/>
          </rPr>
          <t xml:space="preserve">
comm lambsqutrs in a different plot than comm waterhemp</t>
        </r>
      </text>
    </comment>
    <comment ref="CH790" authorId="0" shapeId="0" xr:uid="{00000000-0006-0000-0100-0000CB050000}">
      <text>
        <r>
          <rPr>
            <b/>
            <sz val="9"/>
            <color indexed="81"/>
            <rFont val="Tahoma"/>
            <family val="2"/>
          </rPr>
          <t>chris wilbeck:</t>
        </r>
        <r>
          <rPr>
            <sz val="9"/>
            <color indexed="81"/>
            <rFont val="Tahoma"/>
            <family val="2"/>
          </rPr>
          <t xml:space="preserve">
emergence data only; seedlings removed and new emergence couns taken; all other weeds removed</t>
        </r>
      </text>
    </comment>
    <comment ref="D791" authorId="0" shapeId="0" xr:uid="{00000000-0006-0000-0100-0000CC050000}">
      <text>
        <r>
          <rPr>
            <b/>
            <sz val="9"/>
            <color indexed="81"/>
            <rFont val="Tahoma"/>
            <family val="2"/>
          </rPr>
          <t>chris wilbeck:</t>
        </r>
        <r>
          <rPr>
            <sz val="9"/>
            <color indexed="81"/>
            <rFont val="Tahoma"/>
            <family val="2"/>
          </rPr>
          <t xml:space="preserve">
due to emergence only counts on certain weeds, you may not be able to use this data</t>
        </r>
      </text>
    </comment>
    <comment ref="U791" authorId="0" shapeId="0" xr:uid="{00000000-0006-0000-0100-0000CD050000}">
      <text>
        <r>
          <rPr>
            <b/>
            <sz val="9"/>
            <color indexed="81"/>
            <rFont val="Tahoma"/>
            <family val="2"/>
          </rPr>
          <t>chris wilbeck:</t>
        </r>
        <r>
          <rPr>
            <sz val="9"/>
            <color indexed="81"/>
            <rFont val="Tahoma"/>
            <family val="2"/>
          </rPr>
          <t xml:space="preserve">
plots seeded w/common waterhemp or common lambsquarters</t>
        </r>
      </text>
    </comment>
    <comment ref="Z791" authorId="0" shapeId="0" xr:uid="{00000000-0006-0000-0100-0000CE050000}">
      <text>
        <r>
          <rPr>
            <b/>
            <sz val="9"/>
            <color indexed="81"/>
            <rFont val="Tahoma"/>
            <family val="2"/>
          </rPr>
          <t>chris wilbeck:</t>
        </r>
        <r>
          <rPr>
            <sz val="9"/>
            <color indexed="81"/>
            <rFont val="Tahoma"/>
            <family val="2"/>
          </rPr>
          <t xml:space="preserve">
not preformed; no weeds present</t>
        </r>
      </text>
    </comment>
    <comment ref="CA791" authorId="0" shapeId="0" xr:uid="{00000000-0006-0000-0100-0000CF050000}">
      <text>
        <r>
          <rPr>
            <b/>
            <sz val="9"/>
            <color indexed="81"/>
            <rFont val="Tahoma"/>
            <family val="2"/>
          </rPr>
          <t>chris wilbeck:</t>
        </r>
        <r>
          <rPr>
            <sz val="9"/>
            <color indexed="81"/>
            <rFont val="Tahoma"/>
            <family val="2"/>
          </rPr>
          <t xml:space="preserve">
comm waterhemp in a different plot than comm lambsqutrs</t>
        </r>
      </text>
    </comment>
    <comment ref="CD791" authorId="0" shapeId="0" xr:uid="{00000000-0006-0000-0100-0000D0050000}">
      <text>
        <r>
          <rPr>
            <b/>
            <sz val="9"/>
            <color indexed="81"/>
            <rFont val="Tahoma"/>
            <family val="2"/>
          </rPr>
          <t>chris wilbeck:</t>
        </r>
        <r>
          <rPr>
            <sz val="9"/>
            <color indexed="81"/>
            <rFont val="Tahoma"/>
            <family val="2"/>
          </rPr>
          <t xml:space="preserve">
emergence data only; seedlings removed and new emergence couns taken; all other weeds removed</t>
        </r>
      </text>
    </comment>
    <comment ref="CE791" authorId="0" shapeId="0" xr:uid="{00000000-0006-0000-0100-0000D1050000}">
      <text>
        <r>
          <rPr>
            <b/>
            <sz val="9"/>
            <color indexed="81"/>
            <rFont val="Tahoma"/>
            <family val="2"/>
          </rPr>
          <t>chris wilbeck:</t>
        </r>
        <r>
          <rPr>
            <sz val="9"/>
            <color indexed="81"/>
            <rFont val="Tahoma"/>
            <family val="2"/>
          </rPr>
          <t xml:space="preserve">
comm lambsqutrs in a different plot than comm waterhemp</t>
        </r>
      </text>
    </comment>
    <comment ref="CH791" authorId="0" shapeId="0" xr:uid="{00000000-0006-0000-0100-0000D2050000}">
      <text>
        <r>
          <rPr>
            <b/>
            <sz val="9"/>
            <color indexed="81"/>
            <rFont val="Tahoma"/>
            <family val="2"/>
          </rPr>
          <t>chris wilbeck:</t>
        </r>
        <r>
          <rPr>
            <sz val="9"/>
            <color indexed="81"/>
            <rFont val="Tahoma"/>
            <family val="2"/>
          </rPr>
          <t xml:space="preserve">
emergence data only; seedlings removed and new emergence couns taken; all other weeds removed</t>
        </r>
      </text>
    </comment>
    <comment ref="D792" authorId="0" shapeId="0" xr:uid="{00000000-0006-0000-0100-0000D3050000}">
      <text>
        <r>
          <rPr>
            <b/>
            <sz val="9"/>
            <color indexed="81"/>
            <rFont val="Tahoma"/>
            <family val="2"/>
          </rPr>
          <t>chris wilbeck:</t>
        </r>
        <r>
          <rPr>
            <sz val="9"/>
            <color indexed="81"/>
            <rFont val="Tahoma"/>
            <family val="2"/>
          </rPr>
          <t xml:space="preserve">
due to emergence only counts on certain weeds, you may not be able to use this data</t>
        </r>
      </text>
    </comment>
    <comment ref="U792" authorId="0" shapeId="0" xr:uid="{00000000-0006-0000-0100-0000D4050000}">
      <text>
        <r>
          <rPr>
            <b/>
            <sz val="9"/>
            <color indexed="81"/>
            <rFont val="Tahoma"/>
            <family val="2"/>
          </rPr>
          <t>chris wilbeck:</t>
        </r>
        <r>
          <rPr>
            <sz val="9"/>
            <color indexed="81"/>
            <rFont val="Tahoma"/>
            <family val="2"/>
          </rPr>
          <t xml:space="preserve">
plots seeded w/common waterhemp or common lambsquarters</t>
        </r>
      </text>
    </comment>
    <comment ref="Z792" authorId="0" shapeId="0" xr:uid="{00000000-0006-0000-0100-0000D5050000}">
      <text>
        <r>
          <rPr>
            <b/>
            <sz val="9"/>
            <color indexed="81"/>
            <rFont val="Tahoma"/>
            <family val="2"/>
          </rPr>
          <t>chris wilbeck:</t>
        </r>
        <r>
          <rPr>
            <sz val="9"/>
            <color indexed="81"/>
            <rFont val="Tahoma"/>
            <family val="2"/>
          </rPr>
          <t xml:space="preserve">
not preformed; no weeds present</t>
        </r>
      </text>
    </comment>
    <comment ref="CA792" authorId="0" shapeId="0" xr:uid="{00000000-0006-0000-0100-0000D6050000}">
      <text>
        <r>
          <rPr>
            <b/>
            <sz val="9"/>
            <color indexed="81"/>
            <rFont val="Tahoma"/>
            <family val="2"/>
          </rPr>
          <t>chris wilbeck:</t>
        </r>
        <r>
          <rPr>
            <sz val="9"/>
            <color indexed="81"/>
            <rFont val="Tahoma"/>
            <family val="2"/>
          </rPr>
          <t xml:space="preserve">
comm waterhemp in a different plot than comm lambsqutrs</t>
        </r>
      </text>
    </comment>
    <comment ref="CD792" authorId="0" shapeId="0" xr:uid="{00000000-0006-0000-0100-0000D7050000}">
      <text>
        <r>
          <rPr>
            <b/>
            <sz val="9"/>
            <color indexed="81"/>
            <rFont val="Tahoma"/>
            <family val="2"/>
          </rPr>
          <t>chris wilbeck:</t>
        </r>
        <r>
          <rPr>
            <sz val="9"/>
            <color indexed="81"/>
            <rFont val="Tahoma"/>
            <family val="2"/>
          </rPr>
          <t xml:space="preserve">
emergence data only; seedlings removed and new emergence couns taken; all other weeds removed</t>
        </r>
      </text>
    </comment>
    <comment ref="CE792" authorId="0" shapeId="0" xr:uid="{00000000-0006-0000-0100-0000D8050000}">
      <text>
        <r>
          <rPr>
            <b/>
            <sz val="9"/>
            <color indexed="81"/>
            <rFont val="Tahoma"/>
            <family val="2"/>
          </rPr>
          <t>chris wilbeck:</t>
        </r>
        <r>
          <rPr>
            <sz val="9"/>
            <color indexed="81"/>
            <rFont val="Tahoma"/>
            <family val="2"/>
          </rPr>
          <t xml:space="preserve">
comm lambsqutrs in a different plot than comm waterhemp</t>
        </r>
      </text>
    </comment>
    <comment ref="CH792" authorId="0" shapeId="0" xr:uid="{00000000-0006-0000-0100-0000D9050000}">
      <text>
        <r>
          <rPr>
            <b/>
            <sz val="9"/>
            <color indexed="81"/>
            <rFont val="Tahoma"/>
            <family val="2"/>
          </rPr>
          <t>chris wilbeck:</t>
        </r>
        <r>
          <rPr>
            <sz val="9"/>
            <color indexed="81"/>
            <rFont val="Tahoma"/>
            <family val="2"/>
          </rPr>
          <t xml:space="preserve">
emergence data only; seedlings removed and new emergence couns taken; all other weeds removed</t>
        </r>
      </text>
    </comment>
    <comment ref="D793" authorId="0" shapeId="0" xr:uid="{00000000-0006-0000-0100-0000DA050000}">
      <text>
        <r>
          <rPr>
            <b/>
            <sz val="9"/>
            <color indexed="81"/>
            <rFont val="Tahoma"/>
            <family val="2"/>
          </rPr>
          <t>chris wilbeck:</t>
        </r>
        <r>
          <rPr>
            <sz val="9"/>
            <color indexed="81"/>
            <rFont val="Tahoma"/>
            <family val="2"/>
          </rPr>
          <t xml:space="preserve">
due to emergence only counts on certain weeds, you may not be able to use this data</t>
        </r>
      </text>
    </comment>
    <comment ref="U793" authorId="0" shapeId="0" xr:uid="{00000000-0006-0000-0100-0000DB050000}">
      <text>
        <r>
          <rPr>
            <b/>
            <sz val="9"/>
            <color indexed="81"/>
            <rFont val="Tahoma"/>
            <family val="2"/>
          </rPr>
          <t>chris wilbeck:</t>
        </r>
        <r>
          <rPr>
            <sz val="9"/>
            <color indexed="81"/>
            <rFont val="Tahoma"/>
            <family val="2"/>
          </rPr>
          <t xml:space="preserve">
plots seeded w/common waterhemp or common lambsquarters</t>
        </r>
      </text>
    </comment>
    <comment ref="Z793" authorId="0" shapeId="0" xr:uid="{00000000-0006-0000-0100-0000DC050000}">
      <text>
        <r>
          <rPr>
            <b/>
            <sz val="9"/>
            <color indexed="81"/>
            <rFont val="Tahoma"/>
            <family val="2"/>
          </rPr>
          <t>chris wilbeck:</t>
        </r>
        <r>
          <rPr>
            <sz val="9"/>
            <color indexed="81"/>
            <rFont val="Tahoma"/>
            <family val="2"/>
          </rPr>
          <t xml:space="preserve">
not preformed; no weeds present</t>
        </r>
      </text>
    </comment>
    <comment ref="CA793" authorId="0" shapeId="0" xr:uid="{00000000-0006-0000-0100-0000DD050000}">
      <text>
        <r>
          <rPr>
            <b/>
            <sz val="9"/>
            <color indexed="81"/>
            <rFont val="Tahoma"/>
            <family val="2"/>
          </rPr>
          <t>chris wilbeck:</t>
        </r>
        <r>
          <rPr>
            <sz val="9"/>
            <color indexed="81"/>
            <rFont val="Tahoma"/>
            <family val="2"/>
          </rPr>
          <t xml:space="preserve">
comm waterhemp in a different plot than comm lambsqutrs</t>
        </r>
      </text>
    </comment>
    <comment ref="CD793" authorId="0" shapeId="0" xr:uid="{00000000-0006-0000-0100-0000DE050000}">
      <text>
        <r>
          <rPr>
            <b/>
            <sz val="9"/>
            <color indexed="81"/>
            <rFont val="Tahoma"/>
            <family val="2"/>
          </rPr>
          <t>chris wilbeck:</t>
        </r>
        <r>
          <rPr>
            <sz val="9"/>
            <color indexed="81"/>
            <rFont val="Tahoma"/>
            <family val="2"/>
          </rPr>
          <t xml:space="preserve">
emergence data only; seedlings removed and new emergence couns taken; all other weeds removed</t>
        </r>
      </text>
    </comment>
    <comment ref="CE793" authorId="0" shapeId="0" xr:uid="{00000000-0006-0000-0100-0000DF050000}">
      <text>
        <r>
          <rPr>
            <b/>
            <sz val="9"/>
            <color indexed="81"/>
            <rFont val="Tahoma"/>
            <family val="2"/>
          </rPr>
          <t>chris wilbeck:</t>
        </r>
        <r>
          <rPr>
            <sz val="9"/>
            <color indexed="81"/>
            <rFont val="Tahoma"/>
            <family val="2"/>
          </rPr>
          <t xml:space="preserve">
comm lambsqutrs in a different plot than comm waterhemp</t>
        </r>
      </text>
    </comment>
    <comment ref="CH793" authorId="0" shapeId="0" xr:uid="{00000000-0006-0000-0100-0000E0050000}">
      <text>
        <r>
          <rPr>
            <b/>
            <sz val="9"/>
            <color indexed="81"/>
            <rFont val="Tahoma"/>
            <family val="2"/>
          </rPr>
          <t>chris wilbeck:</t>
        </r>
        <r>
          <rPr>
            <sz val="9"/>
            <color indexed="81"/>
            <rFont val="Tahoma"/>
            <family val="2"/>
          </rPr>
          <t xml:space="preserve">
emergence data only; seedlings removed and new emergence couns taken; all other weeds removed</t>
        </r>
      </text>
    </comment>
    <comment ref="AI795" authorId="0" shapeId="0" xr:uid="{00000000-0006-0000-0100-0000E1050000}">
      <text>
        <r>
          <rPr>
            <b/>
            <sz val="9"/>
            <color indexed="81"/>
            <rFont val="Tahoma"/>
            <family val="2"/>
          </rPr>
          <t>chris wilbeck:</t>
        </r>
        <r>
          <rPr>
            <sz val="9"/>
            <color indexed="81"/>
            <rFont val="Tahoma"/>
            <family val="2"/>
          </rPr>
          <t xml:space="preserve">
used dates from pub#96</t>
        </r>
      </text>
    </comment>
    <comment ref="DT795" authorId="0" shapeId="0" xr:uid="{00000000-0006-0000-0100-0000E2050000}">
      <text>
        <r>
          <rPr>
            <b/>
            <sz val="9"/>
            <color indexed="81"/>
            <rFont val="Tahoma"/>
            <family val="2"/>
          </rPr>
          <t>chris wilbeck:</t>
        </r>
        <r>
          <rPr>
            <sz val="9"/>
            <color indexed="81"/>
            <rFont val="Tahoma"/>
            <family val="2"/>
          </rPr>
          <t xml:space="preserve">
for only early planting date</t>
        </r>
      </text>
    </comment>
    <comment ref="AI796" authorId="0" shapeId="0" xr:uid="{00000000-0006-0000-0100-0000E3050000}">
      <text>
        <r>
          <rPr>
            <b/>
            <sz val="9"/>
            <color indexed="81"/>
            <rFont val="Tahoma"/>
            <family val="2"/>
          </rPr>
          <t>chris wilbeck:</t>
        </r>
        <r>
          <rPr>
            <sz val="9"/>
            <color indexed="81"/>
            <rFont val="Tahoma"/>
            <family val="2"/>
          </rPr>
          <t xml:space="preserve">
used dates from pub#96</t>
        </r>
      </text>
    </comment>
    <comment ref="DT796" authorId="0" shapeId="0" xr:uid="{00000000-0006-0000-0100-0000E4050000}">
      <text>
        <r>
          <rPr>
            <b/>
            <sz val="9"/>
            <color indexed="81"/>
            <rFont val="Tahoma"/>
            <family val="2"/>
          </rPr>
          <t>chris wilbeck:</t>
        </r>
        <r>
          <rPr>
            <sz val="9"/>
            <color indexed="81"/>
            <rFont val="Tahoma"/>
            <family val="2"/>
          </rPr>
          <t xml:space="preserve">
for only early planting date</t>
        </r>
      </text>
    </comment>
    <comment ref="AI797" authorId="0" shapeId="0" xr:uid="{00000000-0006-0000-0100-0000E5050000}">
      <text>
        <r>
          <rPr>
            <b/>
            <sz val="9"/>
            <color indexed="81"/>
            <rFont val="Tahoma"/>
            <family val="2"/>
          </rPr>
          <t>chris wilbeck:</t>
        </r>
        <r>
          <rPr>
            <sz val="9"/>
            <color indexed="81"/>
            <rFont val="Tahoma"/>
            <family val="2"/>
          </rPr>
          <t xml:space="preserve">
used dates from pub#96</t>
        </r>
      </text>
    </comment>
    <comment ref="DT797" authorId="0" shapeId="0" xr:uid="{00000000-0006-0000-0100-0000E6050000}">
      <text>
        <r>
          <rPr>
            <b/>
            <sz val="9"/>
            <color indexed="81"/>
            <rFont val="Tahoma"/>
            <family val="2"/>
          </rPr>
          <t>chris wilbeck:</t>
        </r>
        <r>
          <rPr>
            <sz val="9"/>
            <color indexed="81"/>
            <rFont val="Tahoma"/>
            <family val="2"/>
          </rPr>
          <t xml:space="preserve">
for only early planting date</t>
        </r>
      </text>
    </comment>
    <comment ref="AI798" authorId="0" shapeId="0" xr:uid="{00000000-0006-0000-0100-0000E7050000}">
      <text>
        <r>
          <rPr>
            <b/>
            <sz val="9"/>
            <color indexed="81"/>
            <rFont val="Tahoma"/>
            <family val="2"/>
          </rPr>
          <t>chris wilbeck:</t>
        </r>
        <r>
          <rPr>
            <sz val="9"/>
            <color indexed="81"/>
            <rFont val="Tahoma"/>
            <family val="2"/>
          </rPr>
          <t xml:space="preserve">
used dates from pub#96</t>
        </r>
      </text>
    </comment>
    <comment ref="DT798" authorId="0" shapeId="0" xr:uid="{00000000-0006-0000-0100-0000E8050000}">
      <text>
        <r>
          <rPr>
            <b/>
            <sz val="9"/>
            <color indexed="81"/>
            <rFont val="Tahoma"/>
            <family val="2"/>
          </rPr>
          <t>chris wilbeck:</t>
        </r>
        <r>
          <rPr>
            <sz val="9"/>
            <color indexed="81"/>
            <rFont val="Tahoma"/>
            <family val="2"/>
          </rPr>
          <t xml:space="preserve">
for only early planting date</t>
        </r>
      </text>
    </comment>
    <comment ref="AI799" authorId="0" shapeId="0" xr:uid="{00000000-0006-0000-0100-0000E9050000}">
      <text>
        <r>
          <rPr>
            <b/>
            <sz val="9"/>
            <color indexed="81"/>
            <rFont val="Tahoma"/>
            <family val="2"/>
          </rPr>
          <t>chris wilbeck:</t>
        </r>
        <r>
          <rPr>
            <sz val="9"/>
            <color indexed="81"/>
            <rFont val="Tahoma"/>
            <family val="2"/>
          </rPr>
          <t xml:space="preserve">
used dates from pub#96</t>
        </r>
      </text>
    </comment>
    <comment ref="DT799" authorId="0" shapeId="0" xr:uid="{00000000-0006-0000-0100-0000EA050000}">
      <text>
        <r>
          <rPr>
            <b/>
            <sz val="9"/>
            <color indexed="81"/>
            <rFont val="Tahoma"/>
            <family val="2"/>
          </rPr>
          <t>chris wilbeck:</t>
        </r>
        <r>
          <rPr>
            <sz val="9"/>
            <color indexed="81"/>
            <rFont val="Tahoma"/>
            <family val="2"/>
          </rPr>
          <t xml:space="preserve">
for only early planting date</t>
        </r>
      </text>
    </comment>
    <comment ref="AI800" authorId="0" shapeId="0" xr:uid="{00000000-0006-0000-0100-0000EB050000}">
      <text>
        <r>
          <rPr>
            <b/>
            <sz val="9"/>
            <color indexed="81"/>
            <rFont val="Tahoma"/>
            <family val="2"/>
          </rPr>
          <t>chris wilbeck:</t>
        </r>
        <r>
          <rPr>
            <sz val="9"/>
            <color indexed="81"/>
            <rFont val="Tahoma"/>
            <family val="2"/>
          </rPr>
          <t xml:space="preserve">
used dates from pub#96</t>
        </r>
      </text>
    </comment>
    <comment ref="DT800" authorId="0" shapeId="0" xr:uid="{00000000-0006-0000-0100-0000EC050000}">
      <text>
        <r>
          <rPr>
            <b/>
            <sz val="9"/>
            <color indexed="81"/>
            <rFont val="Tahoma"/>
            <family val="2"/>
          </rPr>
          <t>chris wilbeck:</t>
        </r>
        <r>
          <rPr>
            <sz val="9"/>
            <color indexed="81"/>
            <rFont val="Tahoma"/>
            <family val="2"/>
          </rPr>
          <t xml:space="preserve">
for only early planting date</t>
        </r>
      </text>
    </comment>
    <comment ref="AI801" authorId="0" shapeId="0" xr:uid="{00000000-0006-0000-0100-0000ED050000}">
      <text>
        <r>
          <rPr>
            <b/>
            <sz val="9"/>
            <color indexed="81"/>
            <rFont val="Tahoma"/>
            <family val="2"/>
          </rPr>
          <t>chris wilbeck:</t>
        </r>
        <r>
          <rPr>
            <sz val="9"/>
            <color indexed="81"/>
            <rFont val="Tahoma"/>
            <family val="2"/>
          </rPr>
          <t xml:space="preserve">
used dates from pub#96</t>
        </r>
      </text>
    </comment>
    <comment ref="AM801" authorId="0" shapeId="0" xr:uid="{00000000-0006-0000-0100-0000EE050000}">
      <text>
        <r>
          <rPr>
            <b/>
            <sz val="9"/>
            <color indexed="81"/>
            <rFont val="Tahoma"/>
            <family val="2"/>
          </rPr>
          <t>chris wilbeck:</t>
        </r>
        <r>
          <rPr>
            <sz val="9"/>
            <color indexed="81"/>
            <rFont val="Tahoma"/>
            <family val="2"/>
          </rPr>
          <t xml:space="preserve">
not clearly stated in report, but I assume the weedy plots did not receive the interrow cultivation</t>
        </r>
      </text>
    </comment>
    <comment ref="DT801" authorId="0" shapeId="0" xr:uid="{00000000-0006-0000-0100-0000EF050000}">
      <text>
        <r>
          <rPr>
            <b/>
            <sz val="9"/>
            <color indexed="81"/>
            <rFont val="Tahoma"/>
            <family val="2"/>
          </rPr>
          <t>chris wilbeck:</t>
        </r>
        <r>
          <rPr>
            <sz val="9"/>
            <color indexed="81"/>
            <rFont val="Tahoma"/>
            <family val="2"/>
          </rPr>
          <t xml:space="preserve">
for only early planting date</t>
        </r>
      </text>
    </comment>
    <comment ref="AI803" authorId="0" shapeId="0" xr:uid="{00000000-0006-0000-0100-0000F0050000}">
      <text>
        <r>
          <rPr>
            <b/>
            <sz val="9"/>
            <color indexed="81"/>
            <rFont val="Tahoma"/>
            <family val="2"/>
          </rPr>
          <t>chris wilbeck:</t>
        </r>
        <r>
          <rPr>
            <sz val="9"/>
            <color indexed="81"/>
            <rFont val="Tahoma"/>
            <family val="2"/>
          </rPr>
          <t xml:space="preserve">
used dates from pub#96</t>
        </r>
      </text>
    </comment>
    <comment ref="AI804" authorId="0" shapeId="0" xr:uid="{00000000-0006-0000-0100-0000F1050000}">
      <text>
        <r>
          <rPr>
            <b/>
            <sz val="9"/>
            <color indexed="81"/>
            <rFont val="Tahoma"/>
            <family val="2"/>
          </rPr>
          <t>chris wilbeck:</t>
        </r>
        <r>
          <rPr>
            <sz val="9"/>
            <color indexed="81"/>
            <rFont val="Tahoma"/>
            <family val="2"/>
          </rPr>
          <t xml:space="preserve">
used dates from pub#96</t>
        </r>
      </text>
    </comment>
    <comment ref="CW804" authorId="0" shapeId="0" xr:uid="{00000000-0006-0000-0100-0000F2050000}">
      <text>
        <r>
          <rPr>
            <b/>
            <sz val="9"/>
            <color indexed="81"/>
            <rFont val="Tahoma"/>
            <family val="2"/>
          </rPr>
          <t>chris wilbeck:</t>
        </r>
        <r>
          <rPr>
            <sz val="9"/>
            <color indexed="81"/>
            <rFont val="Tahoma"/>
            <family val="2"/>
          </rPr>
          <t xml:space="preserve">
for early planted crop only
</t>
        </r>
      </text>
    </comment>
    <comment ref="DA804" authorId="0" shapeId="0" xr:uid="{00000000-0006-0000-0100-0000F3050000}">
      <text>
        <r>
          <rPr>
            <b/>
            <sz val="9"/>
            <color indexed="81"/>
            <rFont val="Tahoma"/>
            <family val="2"/>
          </rPr>
          <t>chris wilbeck:</t>
        </r>
        <r>
          <rPr>
            <sz val="9"/>
            <color indexed="81"/>
            <rFont val="Tahoma"/>
            <family val="2"/>
          </rPr>
          <t xml:space="preserve">
for early planted crop only
</t>
        </r>
      </text>
    </comment>
    <comment ref="AI805" authorId="0" shapeId="0" xr:uid="{00000000-0006-0000-0100-0000F4050000}">
      <text>
        <r>
          <rPr>
            <b/>
            <sz val="9"/>
            <color indexed="81"/>
            <rFont val="Tahoma"/>
            <family val="2"/>
          </rPr>
          <t>chris wilbeck:</t>
        </r>
        <r>
          <rPr>
            <sz val="9"/>
            <color indexed="81"/>
            <rFont val="Tahoma"/>
            <family val="2"/>
          </rPr>
          <t xml:space="preserve">
used dates from pub#96</t>
        </r>
      </text>
    </comment>
    <comment ref="CW805" authorId="0" shapeId="0" xr:uid="{00000000-0006-0000-0100-0000F5050000}">
      <text>
        <r>
          <rPr>
            <b/>
            <sz val="9"/>
            <color indexed="81"/>
            <rFont val="Tahoma"/>
            <family val="2"/>
          </rPr>
          <t>chris wilbeck:</t>
        </r>
        <r>
          <rPr>
            <sz val="9"/>
            <color indexed="81"/>
            <rFont val="Tahoma"/>
            <family val="2"/>
          </rPr>
          <t xml:space="preserve">
for early planted crop only
</t>
        </r>
      </text>
    </comment>
    <comment ref="DA805" authorId="0" shapeId="0" xr:uid="{00000000-0006-0000-0100-0000F6050000}">
      <text>
        <r>
          <rPr>
            <b/>
            <sz val="9"/>
            <color indexed="81"/>
            <rFont val="Tahoma"/>
            <family val="2"/>
          </rPr>
          <t>chris wilbeck:</t>
        </r>
        <r>
          <rPr>
            <sz val="9"/>
            <color indexed="81"/>
            <rFont val="Tahoma"/>
            <family val="2"/>
          </rPr>
          <t xml:space="preserve">
for early planted crop only
</t>
        </r>
      </text>
    </comment>
    <comment ref="AI806" authorId="0" shapeId="0" xr:uid="{00000000-0006-0000-0100-0000F7050000}">
      <text>
        <r>
          <rPr>
            <b/>
            <sz val="9"/>
            <color indexed="81"/>
            <rFont val="Tahoma"/>
            <family val="2"/>
          </rPr>
          <t>chris wilbeck:</t>
        </r>
        <r>
          <rPr>
            <sz val="9"/>
            <color indexed="81"/>
            <rFont val="Tahoma"/>
            <family val="2"/>
          </rPr>
          <t xml:space="preserve">
used dates from pub#96</t>
        </r>
      </text>
    </comment>
    <comment ref="CW806" authorId="0" shapeId="0" xr:uid="{00000000-0006-0000-0100-0000F8050000}">
      <text>
        <r>
          <rPr>
            <b/>
            <sz val="9"/>
            <color indexed="81"/>
            <rFont val="Tahoma"/>
            <family val="2"/>
          </rPr>
          <t>chris wilbeck:</t>
        </r>
        <r>
          <rPr>
            <sz val="9"/>
            <color indexed="81"/>
            <rFont val="Tahoma"/>
            <family val="2"/>
          </rPr>
          <t xml:space="preserve">
for early planted crop only
</t>
        </r>
      </text>
    </comment>
    <comment ref="DA806" authorId="0" shapeId="0" xr:uid="{00000000-0006-0000-0100-0000F9050000}">
      <text>
        <r>
          <rPr>
            <b/>
            <sz val="9"/>
            <color indexed="81"/>
            <rFont val="Tahoma"/>
            <family val="2"/>
          </rPr>
          <t>chris wilbeck:</t>
        </r>
        <r>
          <rPr>
            <sz val="9"/>
            <color indexed="81"/>
            <rFont val="Tahoma"/>
            <family val="2"/>
          </rPr>
          <t xml:space="preserve">
for early planted crop only
</t>
        </r>
      </text>
    </comment>
    <comment ref="AI807" authorId="0" shapeId="0" xr:uid="{00000000-0006-0000-0100-0000FA050000}">
      <text>
        <r>
          <rPr>
            <b/>
            <sz val="9"/>
            <color indexed="81"/>
            <rFont val="Tahoma"/>
            <family val="2"/>
          </rPr>
          <t>chris wilbeck:</t>
        </r>
        <r>
          <rPr>
            <sz val="9"/>
            <color indexed="81"/>
            <rFont val="Tahoma"/>
            <family val="2"/>
          </rPr>
          <t xml:space="preserve">
used dates from pub#96</t>
        </r>
      </text>
    </comment>
    <comment ref="CW807" authorId="0" shapeId="0" xr:uid="{00000000-0006-0000-0100-0000FB050000}">
      <text>
        <r>
          <rPr>
            <b/>
            <sz val="9"/>
            <color indexed="81"/>
            <rFont val="Tahoma"/>
            <family val="2"/>
          </rPr>
          <t>chris wilbeck:</t>
        </r>
        <r>
          <rPr>
            <sz val="9"/>
            <color indexed="81"/>
            <rFont val="Tahoma"/>
            <family val="2"/>
          </rPr>
          <t xml:space="preserve">
for early planted crop only
</t>
        </r>
      </text>
    </comment>
    <comment ref="DA807" authorId="0" shapeId="0" xr:uid="{00000000-0006-0000-0100-0000FC050000}">
      <text>
        <r>
          <rPr>
            <b/>
            <sz val="9"/>
            <color indexed="81"/>
            <rFont val="Tahoma"/>
            <family val="2"/>
          </rPr>
          <t>chris wilbeck:</t>
        </r>
        <r>
          <rPr>
            <sz val="9"/>
            <color indexed="81"/>
            <rFont val="Tahoma"/>
            <family val="2"/>
          </rPr>
          <t xml:space="preserve">
for early planted crop only
</t>
        </r>
      </text>
    </comment>
    <comment ref="AI808" authorId="0" shapeId="0" xr:uid="{00000000-0006-0000-0100-0000FD050000}">
      <text>
        <r>
          <rPr>
            <b/>
            <sz val="9"/>
            <color indexed="81"/>
            <rFont val="Tahoma"/>
            <family val="2"/>
          </rPr>
          <t>chris wilbeck:</t>
        </r>
        <r>
          <rPr>
            <sz val="9"/>
            <color indexed="81"/>
            <rFont val="Tahoma"/>
            <family val="2"/>
          </rPr>
          <t xml:space="preserve">
used dates from pub#96</t>
        </r>
      </text>
    </comment>
    <comment ref="CW808" authorId="0" shapeId="0" xr:uid="{00000000-0006-0000-0100-0000FE050000}">
      <text>
        <r>
          <rPr>
            <b/>
            <sz val="9"/>
            <color indexed="81"/>
            <rFont val="Tahoma"/>
            <family val="2"/>
          </rPr>
          <t>chris wilbeck:</t>
        </r>
        <r>
          <rPr>
            <sz val="9"/>
            <color indexed="81"/>
            <rFont val="Tahoma"/>
            <family val="2"/>
          </rPr>
          <t xml:space="preserve">
for early planted crop only
</t>
        </r>
      </text>
    </comment>
    <comment ref="DA808" authorId="0" shapeId="0" xr:uid="{00000000-0006-0000-0100-0000FF050000}">
      <text>
        <r>
          <rPr>
            <b/>
            <sz val="9"/>
            <color indexed="81"/>
            <rFont val="Tahoma"/>
            <family val="2"/>
          </rPr>
          <t>chris wilbeck:</t>
        </r>
        <r>
          <rPr>
            <sz val="9"/>
            <color indexed="81"/>
            <rFont val="Tahoma"/>
            <family val="2"/>
          </rPr>
          <t xml:space="preserve">
for early planted crop only
</t>
        </r>
      </text>
    </comment>
    <comment ref="AI809" authorId="0" shapeId="0" xr:uid="{00000000-0006-0000-0100-000000060000}">
      <text>
        <r>
          <rPr>
            <b/>
            <sz val="9"/>
            <color indexed="81"/>
            <rFont val="Tahoma"/>
            <family val="2"/>
          </rPr>
          <t>chris wilbeck:</t>
        </r>
        <r>
          <rPr>
            <sz val="9"/>
            <color indexed="81"/>
            <rFont val="Tahoma"/>
            <family val="2"/>
          </rPr>
          <t xml:space="preserve">
used dates from pub#96</t>
        </r>
      </text>
    </comment>
    <comment ref="AM809" authorId="0" shapeId="0" xr:uid="{00000000-0006-0000-0100-000001060000}">
      <text>
        <r>
          <rPr>
            <b/>
            <sz val="9"/>
            <color indexed="81"/>
            <rFont val="Tahoma"/>
            <family val="2"/>
          </rPr>
          <t>chris wilbeck:</t>
        </r>
        <r>
          <rPr>
            <sz val="9"/>
            <color indexed="81"/>
            <rFont val="Tahoma"/>
            <family val="2"/>
          </rPr>
          <t xml:space="preserve">
not clearly stated in report, but I assume the weedy plots did not receive the interrow cultivation</t>
        </r>
      </text>
    </comment>
    <comment ref="AI811" authorId="0" shapeId="0" xr:uid="{00000000-0006-0000-0100-000002060000}">
      <text>
        <r>
          <rPr>
            <b/>
            <sz val="9"/>
            <color indexed="81"/>
            <rFont val="Tahoma"/>
            <family val="2"/>
          </rPr>
          <t>chris wilbeck:</t>
        </r>
        <r>
          <rPr>
            <sz val="9"/>
            <color indexed="81"/>
            <rFont val="Tahoma"/>
            <family val="2"/>
          </rPr>
          <t xml:space="preserve">
used dates from pub#96</t>
        </r>
      </text>
    </comment>
    <comment ref="AI812" authorId="0" shapeId="0" xr:uid="{00000000-0006-0000-0100-000003060000}">
      <text>
        <r>
          <rPr>
            <b/>
            <sz val="9"/>
            <color indexed="81"/>
            <rFont val="Tahoma"/>
            <family val="2"/>
          </rPr>
          <t>chris wilbeck:</t>
        </r>
        <r>
          <rPr>
            <sz val="9"/>
            <color indexed="81"/>
            <rFont val="Tahoma"/>
            <family val="2"/>
          </rPr>
          <t xml:space="preserve">
used dates from pub#96</t>
        </r>
      </text>
    </comment>
    <comment ref="AI813" authorId="0" shapeId="0" xr:uid="{00000000-0006-0000-0100-000004060000}">
      <text>
        <r>
          <rPr>
            <b/>
            <sz val="9"/>
            <color indexed="81"/>
            <rFont val="Tahoma"/>
            <family val="2"/>
          </rPr>
          <t>chris wilbeck:</t>
        </r>
        <r>
          <rPr>
            <sz val="9"/>
            <color indexed="81"/>
            <rFont val="Tahoma"/>
            <family val="2"/>
          </rPr>
          <t xml:space="preserve">
used dates from pub#96</t>
        </r>
      </text>
    </comment>
    <comment ref="AI814" authorId="0" shapeId="0" xr:uid="{00000000-0006-0000-0100-000005060000}">
      <text>
        <r>
          <rPr>
            <b/>
            <sz val="9"/>
            <color indexed="81"/>
            <rFont val="Tahoma"/>
            <family val="2"/>
          </rPr>
          <t>chris wilbeck:</t>
        </r>
        <r>
          <rPr>
            <sz val="9"/>
            <color indexed="81"/>
            <rFont val="Tahoma"/>
            <family val="2"/>
          </rPr>
          <t xml:space="preserve">
used dates from pub#96</t>
        </r>
      </text>
    </comment>
    <comment ref="AI815" authorId="0" shapeId="0" xr:uid="{00000000-0006-0000-0100-000006060000}">
      <text>
        <r>
          <rPr>
            <b/>
            <sz val="9"/>
            <color indexed="81"/>
            <rFont val="Tahoma"/>
            <family val="2"/>
          </rPr>
          <t>chris wilbeck:</t>
        </r>
        <r>
          <rPr>
            <sz val="9"/>
            <color indexed="81"/>
            <rFont val="Tahoma"/>
            <family val="2"/>
          </rPr>
          <t xml:space="preserve">
used dates from pub#96</t>
        </r>
      </text>
    </comment>
    <comment ref="AI816" authorId="0" shapeId="0" xr:uid="{00000000-0006-0000-0100-000007060000}">
      <text>
        <r>
          <rPr>
            <b/>
            <sz val="9"/>
            <color indexed="81"/>
            <rFont val="Tahoma"/>
            <family val="2"/>
          </rPr>
          <t>chris wilbeck:</t>
        </r>
        <r>
          <rPr>
            <sz val="9"/>
            <color indexed="81"/>
            <rFont val="Tahoma"/>
            <family val="2"/>
          </rPr>
          <t xml:space="preserve">
used dates from pub#96</t>
        </r>
      </text>
    </comment>
    <comment ref="AI817" authorId="0" shapeId="0" xr:uid="{00000000-0006-0000-0100-000008060000}">
      <text>
        <r>
          <rPr>
            <b/>
            <sz val="9"/>
            <color indexed="81"/>
            <rFont val="Tahoma"/>
            <family val="2"/>
          </rPr>
          <t>chris wilbeck:</t>
        </r>
        <r>
          <rPr>
            <sz val="9"/>
            <color indexed="81"/>
            <rFont val="Tahoma"/>
            <family val="2"/>
          </rPr>
          <t xml:space="preserve">
used dates from pub#96</t>
        </r>
      </text>
    </comment>
    <comment ref="AM817" authorId="0" shapeId="0" xr:uid="{00000000-0006-0000-0100-000009060000}">
      <text>
        <r>
          <rPr>
            <b/>
            <sz val="9"/>
            <color indexed="81"/>
            <rFont val="Tahoma"/>
            <family val="2"/>
          </rPr>
          <t>chris wilbeck:</t>
        </r>
        <r>
          <rPr>
            <sz val="9"/>
            <color indexed="81"/>
            <rFont val="Tahoma"/>
            <family val="2"/>
          </rPr>
          <t xml:space="preserve">
not clearly stated in report, but I assume the weedy plots did not receive the interrow cultivation</t>
        </r>
      </text>
    </comment>
    <comment ref="AI819" authorId="0" shapeId="0" xr:uid="{00000000-0006-0000-0100-00000A060000}">
      <text>
        <r>
          <rPr>
            <b/>
            <sz val="9"/>
            <color indexed="81"/>
            <rFont val="Tahoma"/>
            <family val="2"/>
          </rPr>
          <t>chris wilbeck:</t>
        </r>
        <r>
          <rPr>
            <sz val="9"/>
            <color indexed="81"/>
            <rFont val="Tahoma"/>
            <family val="2"/>
          </rPr>
          <t xml:space="preserve">
used dates from pub#96</t>
        </r>
      </text>
    </comment>
    <comment ref="AJ819" authorId="0" shapeId="0" xr:uid="{00000000-0006-0000-0100-00000B060000}">
      <text>
        <r>
          <rPr>
            <b/>
            <sz val="9"/>
            <color indexed="81"/>
            <rFont val="Tahoma"/>
            <family val="2"/>
          </rPr>
          <t>chris wilbeck:</t>
        </r>
        <r>
          <rPr>
            <sz val="9"/>
            <color indexed="81"/>
            <rFont val="Tahoma"/>
            <family val="2"/>
          </rPr>
          <t xml:space="preserve">
used seed rate from pub#96</t>
        </r>
      </text>
    </comment>
    <comment ref="AI820" authorId="0" shapeId="0" xr:uid="{00000000-0006-0000-0100-00000C060000}">
      <text>
        <r>
          <rPr>
            <b/>
            <sz val="9"/>
            <color indexed="81"/>
            <rFont val="Tahoma"/>
            <family val="2"/>
          </rPr>
          <t>chris wilbeck:</t>
        </r>
        <r>
          <rPr>
            <sz val="9"/>
            <color indexed="81"/>
            <rFont val="Tahoma"/>
            <family val="2"/>
          </rPr>
          <t xml:space="preserve">
used dates from pub#96</t>
        </r>
      </text>
    </comment>
    <comment ref="AJ820" authorId="0" shapeId="0" xr:uid="{00000000-0006-0000-0100-00000D060000}">
      <text>
        <r>
          <rPr>
            <b/>
            <sz val="9"/>
            <color indexed="81"/>
            <rFont val="Tahoma"/>
            <family val="2"/>
          </rPr>
          <t>chris wilbeck:</t>
        </r>
        <r>
          <rPr>
            <sz val="9"/>
            <color indexed="81"/>
            <rFont val="Tahoma"/>
            <family val="2"/>
          </rPr>
          <t xml:space="preserve">
used seed rate from pub#96</t>
        </r>
      </text>
    </comment>
    <comment ref="AI821" authorId="0" shapeId="0" xr:uid="{00000000-0006-0000-0100-00000E060000}">
      <text>
        <r>
          <rPr>
            <b/>
            <sz val="9"/>
            <color indexed="81"/>
            <rFont val="Tahoma"/>
            <family val="2"/>
          </rPr>
          <t>chris wilbeck:</t>
        </r>
        <r>
          <rPr>
            <sz val="9"/>
            <color indexed="81"/>
            <rFont val="Tahoma"/>
            <family val="2"/>
          </rPr>
          <t xml:space="preserve">
used dates from pub#96</t>
        </r>
      </text>
    </comment>
    <comment ref="AJ821" authorId="0" shapeId="0" xr:uid="{00000000-0006-0000-0100-00000F060000}">
      <text>
        <r>
          <rPr>
            <b/>
            <sz val="9"/>
            <color indexed="81"/>
            <rFont val="Tahoma"/>
            <family val="2"/>
          </rPr>
          <t>chris wilbeck:</t>
        </r>
        <r>
          <rPr>
            <sz val="9"/>
            <color indexed="81"/>
            <rFont val="Tahoma"/>
            <family val="2"/>
          </rPr>
          <t xml:space="preserve">
used seed rate from pub#96</t>
        </r>
      </text>
    </comment>
    <comment ref="AI822" authorId="0" shapeId="0" xr:uid="{00000000-0006-0000-0100-000010060000}">
      <text>
        <r>
          <rPr>
            <b/>
            <sz val="9"/>
            <color indexed="81"/>
            <rFont val="Tahoma"/>
            <family val="2"/>
          </rPr>
          <t>chris wilbeck:</t>
        </r>
        <r>
          <rPr>
            <sz val="9"/>
            <color indexed="81"/>
            <rFont val="Tahoma"/>
            <family val="2"/>
          </rPr>
          <t xml:space="preserve">
used dates from pub#96</t>
        </r>
      </text>
    </comment>
    <comment ref="AJ822" authorId="0" shapeId="0" xr:uid="{00000000-0006-0000-0100-000011060000}">
      <text>
        <r>
          <rPr>
            <b/>
            <sz val="9"/>
            <color indexed="81"/>
            <rFont val="Tahoma"/>
            <family val="2"/>
          </rPr>
          <t>chris wilbeck:</t>
        </r>
        <r>
          <rPr>
            <sz val="9"/>
            <color indexed="81"/>
            <rFont val="Tahoma"/>
            <family val="2"/>
          </rPr>
          <t xml:space="preserve">
used seed rate from pub#96</t>
        </r>
      </text>
    </comment>
    <comment ref="AI823" authorId="0" shapeId="0" xr:uid="{00000000-0006-0000-0100-000012060000}">
      <text>
        <r>
          <rPr>
            <b/>
            <sz val="9"/>
            <color indexed="81"/>
            <rFont val="Tahoma"/>
            <family val="2"/>
          </rPr>
          <t>chris wilbeck:</t>
        </r>
        <r>
          <rPr>
            <sz val="9"/>
            <color indexed="81"/>
            <rFont val="Tahoma"/>
            <family val="2"/>
          </rPr>
          <t xml:space="preserve">
used dates from pub#96</t>
        </r>
      </text>
    </comment>
    <comment ref="AJ823" authorId="0" shapeId="0" xr:uid="{00000000-0006-0000-0100-000013060000}">
      <text>
        <r>
          <rPr>
            <b/>
            <sz val="9"/>
            <color indexed="81"/>
            <rFont val="Tahoma"/>
            <family val="2"/>
          </rPr>
          <t>chris wilbeck:</t>
        </r>
        <r>
          <rPr>
            <sz val="9"/>
            <color indexed="81"/>
            <rFont val="Tahoma"/>
            <family val="2"/>
          </rPr>
          <t xml:space="preserve">
used seed rate from pub#96</t>
        </r>
      </text>
    </comment>
    <comment ref="AI824" authorId="0" shapeId="0" xr:uid="{00000000-0006-0000-0100-000014060000}">
      <text>
        <r>
          <rPr>
            <b/>
            <sz val="9"/>
            <color indexed="81"/>
            <rFont val="Tahoma"/>
            <family val="2"/>
          </rPr>
          <t>chris wilbeck:</t>
        </r>
        <r>
          <rPr>
            <sz val="9"/>
            <color indexed="81"/>
            <rFont val="Tahoma"/>
            <family val="2"/>
          </rPr>
          <t xml:space="preserve">
used dates from pub#96</t>
        </r>
      </text>
    </comment>
    <comment ref="AJ824" authorId="0" shapeId="0" xr:uid="{00000000-0006-0000-0100-000015060000}">
      <text>
        <r>
          <rPr>
            <b/>
            <sz val="9"/>
            <color indexed="81"/>
            <rFont val="Tahoma"/>
            <family val="2"/>
          </rPr>
          <t>chris wilbeck:</t>
        </r>
        <r>
          <rPr>
            <sz val="9"/>
            <color indexed="81"/>
            <rFont val="Tahoma"/>
            <family val="2"/>
          </rPr>
          <t xml:space="preserve">
used seed rate from pub#96</t>
        </r>
      </text>
    </comment>
    <comment ref="AI825" authorId="0" shapeId="0" xr:uid="{00000000-0006-0000-0100-000016060000}">
      <text>
        <r>
          <rPr>
            <b/>
            <sz val="9"/>
            <color indexed="81"/>
            <rFont val="Tahoma"/>
            <family val="2"/>
          </rPr>
          <t>chris wilbeck:</t>
        </r>
        <r>
          <rPr>
            <sz val="9"/>
            <color indexed="81"/>
            <rFont val="Tahoma"/>
            <family val="2"/>
          </rPr>
          <t xml:space="preserve">
used dates from pub#96</t>
        </r>
      </text>
    </comment>
    <comment ref="AJ825" authorId="0" shapeId="0" xr:uid="{00000000-0006-0000-0100-000017060000}">
      <text>
        <r>
          <rPr>
            <b/>
            <sz val="9"/>
            <color indexed="81"/>
            <rFont val="Tahoma"/>
            <family val="2"/>
          </rPr>
          <t>chris wilbeck:</t>
        </r>
        <r>
          <rPr>
            <sz val="9"/>
            <color indexed="81"/>
            <rFont val="Tahoma"/>
            <family val="2"/>
          </rPr>
          <t xml:space="preserve">
used seed rate from pub#96</t>
        </r>
      </text>
    </comment>
    <comment ref="AM825" authorId="0" shapeId="0" xr:uid="{00000000-0006-0000-0100-000018060000}">
      <text>
        <r>
          <rPr>
            <b/>
            <sz val="9"/>
            <color indexed="81"/>
            <rFont val="Tahoma"/>
            <family val="2"/>
          </rPr>
          <t>chris wilbeck:</t>
        </r>
        <r>
          <rPr>
            <sz val="9"/>
            <color indexed="81"/>
            <rFont val="Tahoma"/>
            <family val="2"/>
          </rPr>
          <t xml:space="preserve">
not clearly stated in report, but I assume the weedy plots did not receive the interrow cultivation</t>
        </r>
      </text>
    </comment>
    <comment ref="AI827" authorId="0" shapeId="0" xr:uid="{00000000-0006-0000-0100-000019060000}">
      <text>
        <r>
          <rPr>
            <b/>
            <sz val="9"/>
            <color indexed="81"/>
            <rFont val="Tahoma"/>
            <family val="2"/>
          </rPr>
          <t>chris wilbeck:</t>
        </r>
        <r>
          <rPr>
            <sz val="9"/>
            <color indexed="81"/>
            <rFont val="Tahoma"/>
            <family val="2"/>
          </rPr>
          <t xml:space="preserve">
used dates from pub#96</t>
        </r>
      </text>
    </comment>
    <comment ref="AJ827" authorId="0" shapeId="0" xr:uid="{00000000-0006-0000-0100-00001A060000}">
      <text>
        <r>
          <rPr>
            <b/>
            <sz val="9"/>
            <color indexed="81"/>
            <rFont val="Tahoma"/>
            <family val="2"/>
          </rPr>
          <t>chris wilbeck:</t>
        </r>
        <r>
          <rPr>
            <sz val="9"/>
            <color indexed="81"/>
            <rFont val="Tahoma"/>
            <family val="2"/>
          </rPr>
          <t xml:space="preserve">
used seed rate from pub#96</t>
        </r>
      </text>
    </comment>
    <comment ref="AI828" authorId="0" shapeId="0" xr:uid="{00000000-0006-0000-0100-00001B060000}">
      <text>
        <r>
          <rPr>
            <b/>
            <sz val="9"/>
            <color indexed="81"/>
            <rFont val="Tahoma"/>
            <family val="2"/>
          </rPr>
          <t>chris wilbeck:</t>
        </r>
        <r>
          <rPr>
            <sz val="9"/>
            <color indexed="81"/>
            <rFont val="Tahoma"/>
            <family val="2"/>
          </rPr>
          <t xml:space="preserve">
used dates from pub#96</t>
        </r>
      </text>
    </comment>
    <comment ref="AJ828" authorId="0" shapeId="0" xr:uid="{00000000-0006-0000-0100-00001C060000}">
      <text>
        <r>
          <rPr>
            <b/>
            <sz val="9"/>
            <color indexed="81"/>
            <rFont val="Tahoma"/>
            <family val="2"/>
          </rPr>
          <t>chris wilbeck:</t>
        </r>
        <r>
          <rPr>
            <sz val="9"/>
            <color indexed="81"/>
            <rFont val="Tahoma"/>
            <family val="2"/>
          </rPr>
          <t xml:space="preserve">
used seed rate from pub#96</t>
        </r>
      </text>
    </comment>
    <comment ref="AI829" authorId="0" shapeId="0" xr:uid="{00000000-0006-0000-0100-00001D060000}">
      <text>
        <r>
          <rPr>
            <b/>
            <sz val="9"/>
            <color indexed="81"/>
            <rFont val="Tahoma"/>
            <family val="2"/>
          </rPr>
          <t>chris wilbeck:</t>
        </r>
        <r>
          <rPr>
            <sz val="9"/>
            <color indexed="81"/>
            <rFont val="Tahoma"/>
            <family val="2"/>
          </rPr>
          <t xml:space="preserve">
used dates from pub#96</t>
        </r>
      </text>
    </comment>
    <comment ref="AJ829" authorId="0" shapeId="0" xr:uid="{00000000-0006-0000-0100-00001E060000}">
      <text>
        <r>
          <rPr>
            <b/>
            <sz val="9"/>
            <color indexed="81"/>
            <rFont val="Tahoma"/>
            <family val="2"/>
          </rPr>
          <t>chris wilbeck:</t>
        </r>
        <r>
          <rPr>
            <sz val="9"/>
            <color indexed="81"/>
            <rFont val="Tahoma"/>
            <family val="2"/>
          </rPr>
          <t xml:space="preserve">
used seed rate from pub#96</t>
        </r>
      </text>
    </comment>
    <comment ref="AI830" authorId="0" shapeId="0" xr:uid="{00000000-0006-0000-0100-00001F060000}">
      <text>
        <r>
          <rPr>
            <b/>
            <sz val="9"/>
            <color indexed="81"/>
            <rFont val="Tahoma"/>
            <family val="2"/>
          </rPr>
          <t>chris wilbeck:</t>
        </r>
        <r>
          <rPr>
            <sz val="9"/>
            <color indexed="81"/>
            <rFont val="Tahoma"/>
            <family val="2"/>
          </rPr>
          <t xml:space="preserve">
used dates from pub#96</t>
        </r>
      </text>
    </comment>
    <comment ref="AJ830" authorId="0" shapeId="0" xr:uid="{00000000-0006-0000-0100-000020060000}">
      <text>
        <r>
          <rPr>
            <b/>
            <sz val="9"/>
            <color indexed="81"/>
            <rFont val="Tahoma"/>
            <family val="2"/>
          </rPr>
          <t>chris wilbeck:</t>
        </r>
        <r>
          <rPr>
            <sz val="9"/>
            <color indexed="81"/>
            <rFont val="Tahoma"/>
            <family val="2"/>
          </rPr>
          <t xml:space="preserve">
used seed rate from pub#96</t>
        </r>
      </text>
    </comment>
    <comment ref="AI831" authorId="0" shapeId="0" xr:uid="{00000000-0006-0000-0100-000021060000}">
      <text>
        <r>
          <rPr>
            <b/>
            <sz val="9"/>
            <color indexed="81"/>
            <rFont val="Tahoma"/>
            <family val="2"/>
          </rPr>
          <t>chris wilbeck:</t>
        </r>
        <r>
          <rPr>
            <sz val="9"/>
            <color indexed="81"/>
            <rFont val="Tahoma"/>
            <family val="2"/>
          </rPr>
          <t xml:space="preserve">
used dates from pub#96</t>
        </r>
      </text>
    </comment>
    <comment ref="AJ831" authorId="0" shapeId="0" xr:uid="{00000000-0006-0000-0100-000022060000}">
      <text>
        <r>
          <rPr>
            <b/>
            <sz val="9"/>
            <color indexed="81"/>
            <rFont val="Tahoma"/>
            <family val="2"/>
          </rPr>
          <t>chris wilbeck:</t>
        </r>
        <r>
          <rPr>
            <sz val="9"/>
            <color indexed="81"/>
            <rFont val="Tahoma"/>
            <family val="2"/>
          </rPr>
          <t xml:space="preserve">
used seed rate from pub#96</t>
        </r>
      </text>
    </comment>
    <comment ref="AI832" authorId="0" shapeId="0" xr:uid="{00000000-0006-0000-0100-000023060000}">
      <text>
        <r>
          <rPr>
            <b/>
            <sz val="9"/>
            <color indexed="81"/>
            <rFont val="Tahoma"/>
            <family val="2"/>
          </rPr>
          <t>chris wilbeck:</t>
        </r>
        <r>
          <rPr>
            <sz val="9"/>
            <color indexed="81"/>
            <rFont val="Tahoma"/>
            <family val="2"/>
          </rPr>
          <t xml:space="preserve">
used dates from pub#96</t>
        </r>
      </text>
    </comment>
    <comment ref="AJ832" authorId="0" shapeId="0" xr:uid="{00000000-0006-0000-0100-000024060000}">
      <text>
        <r>
          <rPr>
            <b/>
            <sz val="9"/>
            <color indexed="81"/>
            <rFont val="Tahoma"/>
            <family val="2"/>
          </rPr>
          <t>chris wilbeck:</t>
        </r>
        <r>
          <rPr>
            <sz val="9"/>
            <color indexed="81"/>
            <rFont val="Tahoma"/>
            <family val="2"/>
          </rPr>
          <t xml:space="preserve">
used seed rate from pub#96</t>
        </r>
      </text>
    </comment>
    <comment ref="AI833" authorId="0" shapeId="0" xr:uid="{00000000-0006-0000-0100-000025060000}">
      <text>
        <r>
          <rPr>
            <b/>
            <sz val="9"/>
            <color indexed="81"/>
            <rFont val="Tahoma"/>
            <family val="2"/>
          </rPr>
          <t>chris wilbeck:</t>
        </r>
        <r>
          <rPr>
            <sz val="9"/>
            <color indexed="81"/>
            <rFont val="Tahoma"/>
            <family val="2"/>
          </rPr>
          <t xml:space="preserve">
used dates from pub#96</t>
        </r>
      </text>
    </comment>
    <comment ref="AJ833" authorId="0" shapeId="0" xr:uid="{00000000-0006-0000-0100-000026060000}">
      <text>
        <r>
          <rPr>
            <b/>
            <sz val="9"/>
            <color indexed="81"/>
            <rFont val="Tahoma"/>
            <family val="2"/>
          </rPr>
          <t>chris wilbeck:</t>
        </r>
        <r>
          <rPr>
            <sz val="9"/>
            <color indexed="81"/>
            <rFont val="Tahoma"/>
            <family val="2"/>
          </rPr>
          <t xml:space="preserve">
used seed rate from pub#96</t>
        </r>
      </text>
    </comment>
    <comment ref="AM833" authorId="0" shapeId="0" xr:uid="{00000000-0006-0000-0100-000027060000}">
      <text>
        <r>
          <rPr>
            <b/>
            <sz val="9"/>
            <color indexed="81"/>
            <rFont val="Tahoma"/>
            <family val="2"/>
          </rPr>
          <t>chris wilbeck:</t>
        </r>
        <r>
          <rPr>
            <sz val="9"/>
            <color indexed="81"/>
            <rFont val="Tahoma"/>
            <family val="2"/>
          </rPr>
          <t xml:space="preserve">
not clearly stated in report, but I assume the weedy plots did not receive the interrow cultivation</t>
        </r>
      </text>
    </comment>
    <comment ref="AI835" authorId="0" shapeId="0" xr:uid="{00000000-0006-0000-0100-000028060000}">
      <text>
        <r>
          <rPr>
            <b/>
            <sz val="9"/>
            <color indexed="81"/>
            <rFont val="Tahoma"/>
            <family val="2"/>
          </rPr>
          <t>chris wilbeck:</t>
        </r>
        <r>
          <rPr>
            <sz val="9"/>
            <color indexed="81"/>
            <rFont val="Tahoma"/>
            <family val="2"/>
          </rPr>
          <t xml:space="preserve">
used dates from pub#96</t>
        </r>
      </text>
    </comment>
    <comment ref="AJ835" authorId="0" shapeId="0" xr:uid="{00000000-0006-0000-0100-000029060000}">
      <text>
        <r>
          <rPr>
            <b/>
            <sz val="9"/>
            <color indexed="81"/>
            <rFont val="Tahoma"/>
            <family val="2"/>
          </rPr>
          <t>chris wilbeck:</t>
        </r>
        <r>
          <rPr>
            <sz val="9"/>
            <color indexed="81"/>
            <rFont val="Tahoma"/>
            <family val="2"/>
          </rPr>
          <t xml:space="preserve">
used seed rate from pub#96</t>
        </r>
      </text>
    </comment>
    <comment ref="AI836" authorId="0" shapeId="0" xr:uid="{00000000-0006-0000-0100-00002A060000}">
      <text>
        <r>
          <rPr>
            <b/>
            <sz val="9"/>
            <color indexed="81"/>
            <rFont val="Tahoma"/>
            <family val="2"/>
          </rPr>
          <t>chris wilbeck:</t>
        </r>
        <r>
          <rPr>
            <sz val="9"/>
            <color indexed="81"/>
            <rFont val="Tahoma"/>
            <family val="2"/>
          </rPr>
          <t xml:space="preserve">
used dates from pub#96</t>
        </r>
      </text>
    </comment>
    <comment ref="AJ836" authorId="0" shapeId="0" xr:uid="{00000000-0006-0000-0100-00002B060000}">
      <text>
        <r>
          <rPr>
            <b/>
            <sz val="9"/>
            <color indexed="81"/>
            <rFont val="Tahoma"/>
            <family val="2"/>
          </rPr>
          <t>chris wilbeck:</t>
        </r>
        <r>
          <rPr>
            <sz val="9"/>
            <color indexed="81"/>
            <rFont val="Tahoma"/>
            <family val="2"/>
          </rPr>
          <t xml:space="preserve">
used seed rate from pub#96</t>
        </r>
      </text>
    </comment>
    <comment ref="AI837" authorId="0" shapeId="0" xr:uid="{00000000-0006-0000-0100-00002C060000}">
      <text>
        <r>
          <rPr>
            <b/>
            <sz val="9"/>
            <color indexed="81"/>
            <rFont val="Tahoma"/>
            <family val="2"/>
          </rPr>
          <t>chris wilbeck:</t>
        </r>
        <r>
          <rPr>
            <sz val="9"/>
            <color indexed="81"/>
            <rFont val="Tahoma"/>
            <family val="2"/>
          </rPr>
          <t xml:space="preserve">
used dates from pub#96</t>
        </r>
      </text>
    </comment>
    <comment ref="AJ837" authorId="0" shapeId="0" xr:uid="{00000000-0006-0000-0100-00002D060000}">
      <text>
        <r>
          <rPr>
            <b/>
            <sz val="9"/>
            <color indexed="81"/>
            <rFont val="Tahoma"/>
            <family val="2"/>
          </rPr>
          <t>chris wilbeck:</t>
        </r>
        <r>
          <rPr>
            <sz val="9"/>
            <color indexed="81"/>
            <rFont val="Tahoma"/>
            <family val="2"/>
          </rPr>
          <t xml:space="preserve">
used seed rate from pub#96</t>
        </r>
      </text>
    </comment>
    <comment ref="AI838" authorId="0" shapeId="0" xr:uid="{00000000-0006-0000-0100-00002E060000}">
      <text>
        <r>
          <rPr>
            <b/>
            <sz val="9"/>
            <color indexed="81"/>
            <rFont val="Tahoma"/>
            <family val="2"/>
          </rPr>
          <t>chris wilbeck:</t>
        </r>
        <r>
          <rPr>
            <sz val="9"/>
            <color indexed="81"/>
            <rFont val="Tahoma"/>
            <family val="2"/>
          </rPr>
          <t xml:space="preserve">
used dates from pub#96</t>
        </r>
      </text>
    </comment>
    <comment ref="AJ838" authorId="0" shapeId="0" xr:uid="{00000000-0006-0000-0100-00002F060000}">
      <text>
        <r>
          <rPr>
            <b/>
            <sz val="9"/>
            <color indexed="81"/>
            <rFont val="Tahoma"/>
            <family val="2"/>
          </rPr>
          <t>chris wilbeck:</t>
        </r>
        <r>
          <rPr>
            <sz val="9"/>
            <color indexed="81"/>
            <rFont val="Tahoma"/>
            <family val="2"/>
          </rPr>
          <t xml:space="preserve">
used seed rate from pub#96</t>
        </r>
      </text>
    </comment>
    <comment ref="AI839" authorId="0" shapeId="0" xr:uid="{00000000-0006-0000-0100-000030060000}">
      <text>
        <r>
          <rPr>
            <b/>
            <sz val="9"/>
            <color indexed="81"/>
            <rFont val="Tahoma"/>
            <family val="2"/>
          </rPr>
          <t>chris wilbeck:</t>
        </r>
        <r>
          <rPr>
            <sz val="9"/>
            <color indexed="81"/>
            <rFont val="Tahoma"/>
            <family val="2"/>
          </rPr>
          <t xml:space="preserve">
used dates from pub#96</t>
        </r>
      </text>
    </comment>
    <comment ref="AJ839" authorId="0" shapeId="0" xr:uid="{00000000-0006-0000-0100-000031060000}">
      <text>
        <r>
          <rPr>
            <b/>
            <sz val="9"/>
            <color indexed="81"/>
            <rFont val="Tahoma"/>
            <family val="2"/>
          </rPr>
          <t>chris wilbeck:</t>
        </r>
        <r>
          <rPr>
            <sz val="9"/>
            <color indexed="81"/>
            <rFont val="Tahoma"/>
            <family val="2"/>
          </rPr>
          <t xml:space="preserve">
used seed rate from pub#96</t>
        </r>
      </text>
    </comment>
    <comment ref="AI840" authorId="0" shapeId="0" xr:uid="{00000000-0006-0000-0100-000032060000}">
      <text>
        <r>
          <rPr>
            <b/>
            <sz val="9"/>
            <color indexed="81"/>
            <rFont val="Tahoma"/>
            <family val="2"/>
          </rPr>
          <t>chris wilbeck:</t>
        </r>
        <r>
          <rPr>
            <sz val="9"/>
            <color indexed="81"/>
            <rFont val="Tahoma"/>
            <family val="2"/>
          </rPr>
          <t xml:space="preserve">
used dates from pub#96</t>
        </r>
      </text>
    </comment>
    <comment ref="AJ840" authorId="0" shapeId="0" xr:uid="{00000000-0006-0000-0100-000033060000}">
      <text>
        <r>
          <rPr>
            <b/>
            <sz val="9"/>
            <color indexed="81"/>
            <rFont val="Tahoma"/>
            <family val="2"/>
          </rPr>
          <t>chris wilbeck:</t>
        </r>
        <r>
          <rPr>
            <sz val="9"/>
            <color indexed="81"/>
            <rFont val="Tahoma"/>
            <family val="2"/>
          </rPr>
          <t xml:space="preserve">
used seed rate from pub#96</t>
        </r>
      </text>
    </comment>
    <comment ref="AI841" authorId="0" shapeId="0" xr:uid="{00000000-0006-0000-0100-000034060000}">
      <text>
        <r>
          <rPr>
            <b/>
            <sz val="9"/>
            <color indexed="81"/>
            <rFont val="Tahoma"/>
            <family val="2"/>
          </rPr>
          <t>chris wilbeck:</t>
        </r>
        <r>
          <rPr>
            <sz val="9"/>
            <color indexed="81"/>
            <rFont val="Tahoma"/>
            <family val="2"/>
          </rPr>
          <t xml:space="preserve">
used dates from pub#96</t>
        </r>
      </text>
    </comment>
    <comment ref="AJ841" authorId="0" shapeId="0" xr:uid="{00000000-0006-0000-0100-000035060000}">
      <text>
        <r>
          <rPr>
            <b/>
            <sz val="9"/>
            <color indexed="81"/>
            <rFont val="Tahoma"/>
            <family val="2"/>
          </rPr>
          <t>chris wilbeck:</t>
        </r>
        <r>
          <rPr>
            <sz val="9"/>
            <color indexed="81"/>
            <rFont val="Tahoma"/>
            <family val="2"/>
          </rPr>
          <t xml:space="preserve">
used seed rate from pub#96</t>
        </r>
      </text>
    </comment>
    <comment ref="AM841" authorId="0" shapeId="0" xr:uid="{00000000-0006-0000-0100-000036060000}">
      <text>
        <r>
          <rPr>
            <b/>
            <sz val="9"/>
            <color indexed="81"/>
            <rFont val="Tahoma"/>
            <family val="2"/>
          </rPr>
          <t>chris wilbeck:</t>
        </r>
        <r>
          <rPr>
            <sz val="9"/>
            <color indexed="81"/>
            <rFont val="Tahoma"/>
            <family val="2"/>
          </rPr>
          <t xml:space="preserve">
not clearly stated in report, but I assume the weedy plots did not receive the interrow cultivation</t>
        </r>
      </text>
    </comment>
    <comment ref="AI843" authorId="0" shapeId="0" xr:uid="{00000000-0006-0000-0100-000037060000}">
      <text>
        <r>
          <rPr>
            <b/>
            <sz val="9"/>
            <color indexed="81"/>
            <rFont val="Tahoma"/>
            <family val="2"/>
          </rPr>
          <t>chris wilbeck:</t>
        </r>
        <r>
          <rPr>
            <sz val="9"/>
            <color indexed="81"/>
            <rFont val="Tahoma"/>
            <family val="2"/>
          </rPr>
          <t xml:space="preserve">
used date from pub#96</t>
        </r>
      </text>
    </comment>
    <comment ref="AI844" authorId="0" shapeId="0" xr:uid="{00000000-0006-0000-0100-000038060000}">
      <text>
        <r>
          <rPr>
            <b/>
            <sz val="9"/>
            <color indexed="81"/>
            <rFont val="Tahoma"/>
            <family val="2"/>
          </rPr>
          <t>chris wilbeck:</t>
        </r>
        <r>
          <rPr>
            <sz val="9"/>
            <color indexed="81"/>
            <rFont val="Tahoma"/>
            <family val="2"/>
          </rPr>
          <t xml:space="preserve">
used date from pub#96</t>
        </r>
      </text>
    </comment>
    <comment ref="CS844" authorId="0" shapeId="0" xr:uid="{00000000-0006-0000-0100-000039060000}">
      <text>
        <r>
          <rPr>
            <b/>
            <sz val="9"/>
            <color indexed="81"/>
            <rFont val="Tahoma"/>
            <family val="2"/>
          </rPr>
          <t>chris wilbeck:</t>
        </r>
        <r>
          <rPr>
            <sz val="9"/>
            <color indexed="81"/>
            <rFont val="Tahoma"/>
            <family val="2"/>
          </rPr>
          <t xml:space="preserve">
for early planted crop only
</t>
        </r>
      </text>
    </comment>
    <comment ref="AI845" authorId="0" shapeId="0" xr:uid="{00000000-0006-0000-0100-00003A060000}">
      <text>
        <r>
          <rPr>
            <b/>
            <sz val="9"/>
            <color indexed="81"/>
            <rFont val="Tahoma"/>
            <family val="2"/>
          </rPr>
          <t>chris wilbeck:</t>
        </r>
        <r>
          <rPr>
            <sz val="9"/>
            <color indexed="81"/>
            <rFont val="Tahoma"/>
            <family val="2"/>
          </rPr>
          <t xml:space="preserve">
used date from pub#96</t>
        </r>
      </text>
    </comment>
    <comment ref="CS845" authorId="0" shapeId="0" xr:uid="{00000000-0006-0000-0100-00003B060000}">
      <text>
        <r>
          <rPr>
            <b/>
            <sz val="9"/>
            <color indexed="81"/>
            <rFont val="Tahoma"/>
            <family val="2"/>
          </rPr>
          <t>chris wilbeck:</t>
        </r>
        <r>
          <rPr>
            <sz val="9"/>
            <color indexed="81"/>
            <rFont val="Tahoma"/>
            <family val="2"/>
          </rPr>
          <t xml:space="preserve">
for early planted crop only
</t>
        </r>
      </text>
    </comment>
    <comment ref="AI846" authorId="0" shapeId="0" xr:uid="{00000000-0006-0000-0100-00003C060000}">
      <text>
        <r>
          <rPr>
            <b/>
            <sz val="9"/>
            <color indexed="81"/>
            <rFont val="Tahoma"/>
            <family val="2"/>
          </rPr>
          <t>chris wilbeck:</t>
        </r>
        <r>
          <rPr>
            <sz val="9"/>
            <color indexed="81"/>
            <rFont val="Tahoma"/>
            <family val="2"/>
          </rPr>
          <t xml:space="preserve">
used date from pub#96</t>
        </r>
      </text>
    </comment>
    <comment ref="CS846" authorId="0" shapeId="0" xr:uid="{00000000-0006-0000-0100-00003D060000}">
      <text>
        <r>
          <rPr>
            <b/>
            <sz val="9"/>
            <color indexed="81"/>
            <rFont val="Tahoma"/>
            <family val="2"/>
          </rPr>
          <t>chris wilbeck:</t>
        </r>
        <r>
          <rPr>
            <sz val="9"/>
            <color indexed="81"/>
            <rFont val="Tahoma"/>
            <family val="2"/>
          </rPr>
          <t xml:space="preserve">
for early planted crop only
</t>
        </r>
      </text>
    </comment>
    <comment ref="AI847" authorId="0" shapeId="0" xr:uid="{00000000-0006-0000-0100-00003E060000}">
      <text>
        <r>
          <rPr>
            <b/>
            <sz val="9"/>
            <color indexed="81"/>
            <rFont val="Tahoma"/>
            <family val="2"/>
          </rPr>
          <t>chris wilbeck:</t>
        </r>
        <r>
          <rPr>
            <sz val="9"/>
            <color indexed="81"/>
            <rFont val="Tahoma"/>
            <family val="2"/>
          </rPr>
          <t xml:space="preserve">
used date from pub#96</t>
        </r>
      </text>
    </comment>
    <comment ref="CS847" authorId="0" shapeId="0" xr:uid="{00000000-0006-0000-0100-00003F060000}">
      <text>
        <r>
          <rPr>
            <b/>
            <sz val="9"/>
            <color indexed="81"/>
            <rFont val="Tahoma"/>
            <family val="2"/>
          </rPr>
          <t>chris wilbeck:</t>
        </r>
        <r>
          <rPr>
            <sz val="9"/>
            <color indexed="81"/>
            <rFont val="Tahoma"/>
            <family val="2"/>
          </rPr>
          <t xml:space="preserve">
for early planted crop only
</t>
        </r>
      </text>
    </comment>
    <comment ref="AI848" authorId="0" shapeId="0" xr:uid="{00000000-0006-0000-0100-000040060000}">
      <text>
        <r>
          <rPr>
            <b/>
            <sz val="9"/>
            <color indexed="81"/>
            <rFont val="Tahoma"/>
            <family val="2"/>
          </rPr>
          <t>chris wilbeck:</t>
        </r>
        <r>
          <rPr>
            <sz val="9"/>
            <color indexed="81"/>
            <rFont val="Tahoma"/>
            <family val="2"/>
          </rPr>
          <t xml:space="preserve">
used date from pub#96</t>
        </r>
      </text>
    </comment>
    <comment ref="CS848" authorId="0" shapeId="0" xr:uid="{00000000-0006-0000-0100-000041060000}">
      <text>
        <r>
          <rPr>
            <b/>
            <sz val="9"/>
            <color indexed="81"/>
            <rFont val="Tahoma"/>
            <family val="2"/>
          </rPr>
          <t>chris wilbeck:</t>
        </r>
        <r>
          <rPr>
            <sz val="9"/>
            <color indexed="81"/>
            <rFont val="Tahoma"/>
            <family val="2"/>
          </rPr>
          <t xml:space="preserve">
for early planted crop only
</t>
        </r>
      </text>
    </comment>
    <comment ref="AI849" authorId="0" shapeId="0" xr:uid="{00000000-0006-0000-0100-000042060000}">
      <text>
        <r>
          <rPr>
            <b/>
            <sz val="9"/>
            <color indexed="81"/>
            <rFont val="Tahoma"/>
            <family val="2"/>
          </rPr>
          <t>chris wilbeck:</t>
        </r>
        <r>
          <rPr>
            <sz val="9"/>
            <color indexed="81"/>
            <rFont val="Tahoma"/>
            <family val="2"/>
          </rPr>
          <t xml:space="preserve">
used date from pub#96</t>
        </r>
      </text>
    </comment>
    <comment ref="AM849" authorId="0" shapeId="0" xr:uid="{00000000-0006-0000-0100-000043060000}">
      <text>
        <r>
          <rPr>
            <b/>
            <sz val="9"/>
            <color indexed="81"/>
            <rFont val="Tahoma"/>
            <family val="2"/>
          </rPr>
          <t>chris wilbeck:</t>
        </r>
        <r>
          <rPr>
            <sz val="9"/>
            <color indexed="81"/>
            <rFont val="Tahoma"/>
            <family val="2"/>
          </rPr>
          <t xml:space="preserve">
not clearly stated in report, but I assume the weedy plots did not receive the interrow cultivation</t>
        </r>
      </text>
    </comment>
    <comment ref="AI851" authorId="0" shapeId="0" xr:uid="{00000000-0006-0000-0100-000044060000}">
      <text>
        <r>
          <rPr>
            <b/>
            <sz val="9"/>
            <color indexed="81"/>
            <rFont val="Tahoma"/>
            <family val="2"/>
          </rPr>
          <t>chris wilbeck:</t>
        </r>
        <r>
          <rPr>
            <sz val="9"/>
            <color indexed="81"/>
            <rFont val="Tahoma"/>
            <family val="2"/>
          </rPr>
          <t xml:space="preserve">
used date from pub#96</t>
        </r>
      </text>
    </comment>
    <comment ref="AI852" authorId="0" shapeId="0" xr:uid="{00000000-0006-0000-0100-000045060000}">
      <text>
        <r>
          <rPr>
            <b/>
            <sz val="9"/>
            <color indexed="81"/>
            <rFont val="Tahoma"/>
            <family val="2"/>
          </rPr>
          <t>chris wilbeck:</t>
        </r>
        <r>
          <rPr>
            <sz val="9"/>
            <color indexed="81"/>
            <rFont val="Tahoma"/>
            <family val="2"/>
          </rPr>
          <t xml:space="preserve">
used date from pub#96</t>
        </r>
      </text>
    </comment>
    <comment ref="AI853" authorId="0" shapeId="0" xr:uid="{00000000-0006-0000-0100-000046060000}">
      <text>
        <r>
          <rPr>
            <b/>
            <sz val="9"/>
            <color indexed="81"/>
            <rFont val="Tahoma"/>
            <family val="2"/>
          </rPr>
          <t>chris wilbeck:</t>
        </r>
        <r>
          <rPr>
            <sz val="9"/>
            <color indexed="81"/>
            <rFont val="Tahoma"/>
            <family val="2"/>
          </rPr>
          <t xml:space="preserve">
used date from pub#96</t>
        </r>
      </text>
    </comment>
    <comment ref="AI854" authorId="0" shapeId="0" xr:uid="{00000000-0006-0000-0100-000047060000}">
      <text>
        <r>
          <rPr>
            <b/>
            <sz val="9"/>
            <color indexed="81"/>
            <rFont val="Tahoma"/>
            <family val="2"/>
          </rPr>
          <t>chris wilbeck:</t>
        </r>
        <r>
          <rPr>
            <sz val="9"/>
            <color indexed="81"/>
            <rFont val="Tahoma"/>
            <family val="2"/>
          </rPr>
          <t xml:space="preserve">
used date from pub#96</t>
        </r>
      </text>
    </comment>
    <comment ref="AI855" authorId="0" shapeId="0" xr:uid="{00000000-0006-0000-0100-000048060000}">
      <text>
        <r>
          <rPr>
            <b/>
            <sz val="9"/>
            <color indexed="81"/>
            <rFont val="Tahoma"/>
            <family val="2"/>
          </rPr>
          <t>chris wilbeck:</t>
        </r>
        <r>
          <rPr>
            <sz val="9"/>
            <color indexed="81"/>
            <rFont val="Tahoma"/>
            <family val="2"/>
          </rPr>
          <t xml:space="preserve">
used date from pub#96</t>
        </r>
      </text>
    </comment>
    <comment ref="AI856" authorId="0" shapeId="0" xr:uid="{00000000-0006-0000-0100-000049060000}">
      <text>
        <r>
          <rPr>
            <b/>
            <sz val="9"/>
            <color indexed="81"/>
            <rFont val="Tahoma"/>
            <family val="2"/>
          </rPr>
          <t>chris wilbeck:</t>
        </r>
        <r>
          <rPr>
            <sz val="9"/>
            <color indexed="81"/>
            <rFont val="Tahoma"/>
            <family val="2"/>
          </rPr>
          <t xml:space="preserve">
used date from pub#96</t>
        </r>
      </text>
    </comment>
    <comment ref="AI857" authorId="0" shapeId="0" xr:uid="{00000000-0006-0000-0100-00004A060000}">
      <text>
        <r>
          <rPr>
            <b/>
            <sz val="9"/>
            <color indexed="81"/>
            <rFont val="Tahoma"/>
            <family val="2"/>
          </rPr>
          <t>chris wilbeck:</t>
        </r>
        <r>
          <rPr>
            <sz val="9"/>
            <color indexed="81"/>
            <rFont val="Tahoma"/>
            <family val="2"/>
          </rPr>
          <t xml:space="preserve">
used date from pub#96</t>
        </r>
      </text>
    </comment>
    <comment ref="AM857" authorId="0" shapeId="0" xr:uid="{00000000-0006-0000-0100-00004B060000}">
      <text>
        <r>
          <rPr>
            <b/>
            <sz val="9"/>
            <color indexed="81"/>
            <rFont val="Tahoma"/>
            <family val="2"/>
          </rPr>
          <t>chris wilbeck:</t>
        </r>
        <r>
          <rPr>
            <sz val="9"/>
            <color indexed="81"/>
            <rFont val="Tahoma"/>
            <family val="2"/>
          </rPr>
          <t xml:space="preserve">
not clearly stated in report, but I assume the weedy plots did not receive the interrow cultivation</t>
        </r>
      </text>
    </comment>
    <comment ref="AI859" authorId="0" shapeId="0" xr:uid="{00000000-0006-0000-0100-00004C060000}">
      <text>
        <r>
          <rPr>
            <b/>
            <sz val="9"/>
            <color indexed="81"/>
            <rFont val="Tahoma"/>
            <family val="2"/>
          </rPr>
          <t>chris wilbeck:</t>
        </r>
        <r>
          <rPr>
            <sz val="9"/>
            <color indexed="81"/>
            <rFont val="Tahoma"/>
            <family val="2"/>
          </rPr>
          <t xml:space="preserve">
used date from pub#96</t>
        </r>
      </text>
    </comment>
    <comment ref="AI860" authorId="0" shapeId="0" xr:uid="{00000000-0006-0000-0100-00004D060000}">
      <text>
        <r>
          <rPr>
            <b/>
            <sz val="9"/>
            <color indexed="81"/>
            <rFont val="Tahoma"/>
            <family val="2"/>
          </rPr>
          <t>chris wilbeck:</t>
        </r>
        <r>
          <rPr>
            <sz val="9"/>
            <color indexed="81"/>
            <rFont val="Tahoma"/>
            <family val="2"/>
          </rPr>
          <t xml:space="preserve">
used date from pub#96</t>
        </r>
      </text>
    </comment>
    <comment ref="AI861" authorId="0" shapeId="0" xr:uid="{00000000-0006-0000-0100-00004E060000}">
      <text>
        <r>
          <rPr>
            <b/>
            <sz val="9"/>
            <color indexed="81"/>
            <rFont val="Tahoma"/>
            <family val="2"/>
          </rPr>
          <t>chris wilbeck:</t>
        </r>
        <r>
          <rPr>
            <sz val="9"/>
            <color indexed="81"/>
            <rFont val="Tahoma"/>
            <family val="2"/>
          </rPr>
          <t xml:space="preserve">
used date from pub#96</t>
        </r>
      </text>
    </comment>
    <comment ref="AI862" authorId="0" shapeId="0" xr:uid="{00000000-0006-0000-0100-00004F060000}">
      <text>
        <r>
          <rPr>
            <b/>
            <sz val="9"/>
            <color indexed="81"/>
            <rFont val="Tahoma"/>
            <family val="2"/>
          </rPr>
          <t>chris wilbeck:</t>
        </r>
        <r>
          <rPr>
            <sz val="9"/>
            <color indexed="81"/>
            <rFont val="Tahoma"/>
            <family val="2"/>
          </rPr>
          <t xml:space="preserve">
used date from pub#96</t>
        </r>
      </text>
    </comment>
    <comment ref="AI863" authorId="0" shapeId="0" xr:uid="{00000000-0006-0000-0100-000050060000}">
      <text>
        <r>
          <rPr>
            <b/>
            <sz val="9"/>
            <color indexed="81"/>
            <rFont val="Tahoma"/>
            <family val="2"/>
          </rPr>
          <t>chris wilbeck:</t>
        </r>
        <r>
          <rPr>
            <sz val="9"/>
            <color indexed="81"/>
            <rFont val="Tahoma"/>
            <family val="2"/>
          </rPr>
          <t xml:space="preserve">
used date from pub#96</t>
        </r>
      </text>
    </comment>
    <comment ref="AI864" authorId="0" shapeId="0" xr:uid="{00000000-0006-0000-0100-000051060000}">
      <text>
        <r>
          <rPr>
            <b/>
            <sz val="9"/>
            <color indexed="81"/>
            <rFont val="Tahoma"/>
            <family val="2"/>
          </rPr>
          <t>chris wilbeck:</t>
        </r>
        <r>
          <rPr>
            <sz val="9"/>
            <color indexed="81"/>
            <rFont val="Tahoma"/>
            <family val="2"/>
          </rPr>
          <t xml:space="preserve">
used date from pub#96</t>
        </r>
      </text>
    </comment>
    <comment ref="AI865" authorId="0" shapeId="0" xr:uid="{00000000-0006-0000-0100-000052060000}">
      <text>
        <r>
          <rPr>
            <b/>
            <sz val="9"/>
            <color indexed="81"/>
            <rFont val="Tahoma"/>
            <family val="2"/>
          </rPr>
          <t>chris wilbeck:</t>
        </r>
        <r>
          <rPr>
            <sz val="9"/>
            <color indexed="81"/>
            <rFont val="Tahoma"/>
            <family val="2"/>
          </rPr>
          <t xml:space="preserve">
used date from pub#96</t>
        </r>
      </text>
    </comment>
    <comment ref="AM865" authorId="0" shapeId="0" xr:uid="{00000000-0006-0000-0100-000053060000}">
      <text>
        <r>
          <rPr>
            <b/>
            <sz val="9"/>
            <color indexed="81"/>
            <rFont val="Tahoma"/>
            <family val="2"/>
          </rPr>
          <t>chris wilbeck:</t>
        </r>
        <r>
          <rPr>
            <sz val="9"/>
            <color indexed="81"/>
            <rFont val="Tahoma"/>
            <family val="2"/>
          </rPr>
          <t xml:space="preserve">
not clearly stated in report, but I assume the weedy plots did not receive the interrow cultivation</t>
        </r>
      </text>
    </comment>
    <comment ref="AI867" authorId="0" shapeId="0" xr:uid="{00000000-0006-0000-0100-000054060000}">
      <text>
        <r>
          <rPr>
            <b/>
            <sz val="9"/>
            <color indexed="81"/>
            <rFont val="Tahoma"/>
            <family val="2"/>
          </rPr>
          <t>chris wilbeck:</t>
        </r>
        <r>
          <rPr>
            <sz val="9"/>
            <color indexed="81"/>
            <rFont val="Tahoma"/>
            <family val="2"/>
          </rPr>
          <t xml:space="preserve">
used dates from pub#96</t>
        </r>
      </text>
    </comment>
    <comment ref="AJ867" authorId="0" shapeId="0" xr:uid="{00000000-0006-0000-0100-000055060000}">
      <text>
        <r>
          <rPr>
            <b/>
            <sz val="9"/>
            <color indexed="81"/>
            <rFont val="Tahoma"/>
            <family val="2"/>
          </rPr>
          <t>chris wilbeck:</t>
        </r>
        <r>
          <rPr>
            <sz val="9"/>
            <color indexed="81"/>
            <rFont val="Tahoma"/>
            <family val="2"/>
          </rPr>
          <t xml:space="preserve">
used seed rate from pub#96</t>
        </r>
      </text>
    </comment>
    <comment ref="AI868" authorId="0" shapeId="0" xr:uid="{00000000-0006-0000-0100-000056060000}">
      <text>
        <r>
          <rPr>
            <b/>
            <sz val="9"/>
            <color indexed="81"/>
            <rFont val="Tahoma"/>
            <family val="2"/>
          </rPr>
          <t>chris wilbeck:</t>
        </r>
        <r>
          <rPr>
            <sz val="9"/>
            <color indexed="81"/>
            <rFont val="Tahoma"/>
            <family val="2"/>
          </rPr>
          <t xml:space="preserve">
used dates from pub#96</t>
        </r>
      </text>
    </comment>
    <comment ref="AJ868" authorId="0" shapeId="0" xr:uid="{00000000-0006-0000-0100-000057060000}">
      <text>
        <r>
          <rPr>
            <b/>
            <sz val="9"/>
            <color indexed="81"/>
            <rFont val="Tahoma"/>
            <family val="2"/>
          </rPr>
          <t>chris wilbeck:</t>
        </r>
        <r>
          <rPr>
            <sz val="9"/>
            <color indexed="81"/>
            <rFont val="Tahoma"/>
            <family val="2"/>
          </rPr>
          <t xml:space="preserve">
used seed rate from pub#96</t>
        </r>
      </text>
    </comment>
    <comment ref="CS868" authorId="0" shapeId="0" xr:uid="{00000000-0006-0000-0100-000058060000}">
      <text>
        <r>
          <rPr>
            <b/>
            <sz val="9"/>
            <color indexed="81"/>
            <rFont val="Tahoma"/>
            <family val="2"/>
          </rPr>
          <t>chris wilbeck:</t>
        </r>
        <r>
          <rPr>
            <sz val="9"/>
            <color indexed="81"/>
            <rFont val="Tahoma"/>
            <family val="2"/>
          </rPr>
          <t xml:space="preserve">
for early planted crop only
</t>
        </r>
      </text>
    </comment>
    <comment ref="AI869" authorId="0" shapeId="0" xr:uid="{00000000-0006-0000-0100-000059060000}">
      <text>
        <r>
          <rPr>
            <b/>
            <sz val="9"/>
            <color indexed="81"/>
            <rFont val="Tahoma"/>
            <family val="2"/>
          </rPr>
          <t>chris wilbeck:</t>
        </r>
        <r>
          <rPr>
            <sz val="9"/>
            <color indexed="81"/>
            <rFont val="Tahoma"/>
            <family val="2"/>
          </rPr>
          <t xml:space="preserve">
used dates from pub#96</t>
        </r>
      </text>
    </comment>
    <comment ref="AJ869" authorId="0" shapeId="0" xr:uid="{00000000-0006-0000-0100-00005A060000}">
      <text>
        <r>
          <rPr>
            <b/>
            <sz val="9"/>
            <color indexed="81"/>
            <rFont val="Tahoma"/>
            <family val="2"/>
          </rPr>
          <t>chris wilbeck:</t>
        </r>
        <r>
          <rPr>
            <sz val="9"/>
            <color indexed="81"/>
            <rFont val="Tahoma"/>
            <family val="2"/>
          </rPr>
          <t xml:space="preserve">
used seed rate from pub#96</t>
        </r>
      </text>
    </comment>
    <comment ref="CS869" authorId="0" shapeId="0" xr:uid="{00000000-0006-0000-0100-00005B060000}">
      <text>
        <r>
          <rPr>
            <b/>
            <sz val="9"/>
            <color indexed="81"/>
            <rFont val="Tahoma"/>
            <family val="2"/>
          </rPr>
          <t>chris wilbeck:</t>
        </r>
        <r>
          <rPr>
            <sz val="9"/>
            <color indexed="81"/>
            <rFont val="Tahoma"/>
            <family val="2"/>
          </rPr>
          <t xml:space="preserve">
for early planted crop only
</t>
        </r>
      </text>
    </comment>
    <comment ref="AI870" authorId="0" shapeId="0" xr:uid="{00000000-0006-0000-0100-00005C060000}">
      <text>
        <r>
          <rPr>
            <b/>
            <sz val="9"/>
            <color indexed="81"/>
            <rFont val="Tahoma"/>
            <family val="2"/>
          </rPr>
          <t>chris wilbeck:</t>
        </r>
        <r>
          <rPr>
            <sz val="9"/>
            <color indexed="81"/>
            <rFont val="Tahoma"/>
            <family val="2"/>
          </rPr>
          <t xml:space="preserve">
used dates from pub#96</t>
        </r>
      </text>
    </comment>
    <comment ref="AJ870" authorId="0" shapeId="0" xr:uid="{00000000-0006-0000-0100-00005D060000}">
      <text>
        <r>
          <rPr>
            <b/>
            <sz val="9"/>
            <color indexed="81"/>
            <rFont val="Tahoma"/>
            <family val="2"/>
          </rPr>
          <t>chris wilbeck:</t>
        </r>
        <r>
          <rPr>
            <sz val="9"/>
            <color indexed="81"/>
            <rFont val="Tahoma"/>
            <family val="2"/>
          </rPr>
          <t xml:space="preserve">
used seed rate from pub#96</t>
        </r>
      </text>
    </comment>
    <comment ref="CS870" authorId="0" shapeId="0" xr:uid="{00000000-0006-0000-0100-00005E060000}">
      <text>
        <r>
          <rPr>
            <b/>
            <sz val="9"/>
            <color indexed="81"/>
            <rFont val="Tahoma"/>
            <family val="2"/>
          </rPr>
          <t>chris wilbeck:</t>
        </r>
        <r>
          <rPr>
            <sz val="9"/>
            <color indexed="81"/>
            <rFont val="Tahoma"/>
            <family val="2"/>
          </rPr>
          <t xml:space="preserve">
for early planted crop only
</t>
        </r>
      </text>
    </comment>
    <comment ref="AI871" authorId="0" shapeId="0" xr:uid="{00000000-0006-0000-0100-00005F060000}">
      <text>
        <r>
          <rPr>
            <b/>
            <sz val="9"/>
            <color indexed="81"/>
            <rFont val="Tahoma"/>
            <family val="2"/>
          </rPr>
          <t>chris wilbeck:</t>
        </r>
        <r>
          <rPr>
            <sz val="9"/>
            <color indexed="81"/>
            <rFont val="Tahoma"/>
            <family val="2"/>
          </rPr>
          <t xml:space="preserve">
used dates from pub#96</t>
        </r>
      </text>
    </comment>
    <comment ref="AJ871" authorId="0" shapeId="0" xr:uid="{00000000-0006-0000-0100-000060060000}">
      <text>
        <r>
          <rPr>
            <b/>
            <sz val="9"/>
            <color indexed="81"/>
            <rFont val="Tahoma"/>
            <family val="2"/>
          </rPr>
          <t>chris wilbeck:</t>
        </r>
        <r>
          <rPr>
            <sz val="9"/>
            <color indexed="81"/>
            <rFont val="Tahoma"/>
            <family val="2"/>
          </rPr>
          <t xml:space="preserve">
used seed rate from pub#96</t>
        </r>
      </text>
    </comment>
    <comment ref="CS871" authorId="0" shapeId="0" xr:uid="{00000000-0006-0000-0100-000061060000}">
      <text>
        <r>
          <rPr>
            <b/>
            <sz val="9"/>
            <color indexed="81"/>
            <rFont val="Tahoma"/>
            <family val="2"/>
          </rPr>
          <t>chris wilbeck:</t>
        </r>
        <r>
          <rPr>
            <sz val="9"/>
            <color indexed="81"/>
            <rFont val="Tahoma"/>
            <family val="2"/>
          </rPr>
          <t xml:space="preserve">
for early planted crop only
</t>
        </r>
      </text>
    </comment>
    <comment ref="AI872" authorId="0" shapeId="0" xr:uid="{00000000-0006-0000-0100-000062060000}">
      <text>
        <r>
          <rPr>
            <b/>
            <sz val="9"/>
            <color indexed="81"/>
            <rFont val="Tahoma"/>
            <family val="2"/>
          </rPr>
          <t>chris wilbeck:</t>
        </r>
        <r>
          <rPr>
            <sz val="9"/>
            <color indexed="81"/>
            <rFont val="Tahoma"/>
            <family val="2"/>
          </rPr>
          <t xml:space="preserve">
used dates from pub#96</t>
        </r>
      </text>
    </comment>
    <comment ref="AJ872" authorId="0" shapeId="0" xr:uid="{00000000-0006-0000-0100-000063060000}">
      <text>
        <r>
          <rPr>
            <b/>
            <sz val="9"/>
            <color indexed="81"/>
            <rFont val="Tahoma"/>
            <family val="2"/>
          </rPr>
          <t>chris wilbeck:</t>
        </r>
        <r>
          <rPr>
            <sz val="9"/>
            <color indexed="81"/>
            <rFont val="Tahoma"/>
            <family val="2"/>
          </rPr>
          <t xml:space="preserve">
used seed rate from pub#96</t>
        </r>
      </text>
    </comment>
    <comment ref="CS872" authorId="0" shapeId="0" xr:uid="{00000000-0006-0000-0100-000064060000}">
      <text>
        <r>
          <rPr>
            <b/>
            <sz val="9"/>
            <color indexed="81"/>
            <rFont val="Tahoma"/>
            <family val="2"/>
          </rPr>
          <t>chris wilbeck:</t>
        </r>
        <r>
          <rPr>
            <sz val="9"/>
            <color indexed="81"/>
            <rFont val="Tahoma"/>
            <family val="2"/>
          </rPr>
          <t xml:space="preserve">
for early planted crop only
</t>
        </r>
      </text>
    </comment>
    <comment ref="AI873" authorId="0" shapeId="0" xr:uid="{00000000-0006-0000-0100-000065060000}">
      <text>
        <r>
          <rPr>
            <b/>
            <sz val="9"/>
            <color indexed="81"/>
            <rFont val="Tahoma"/>
            <family val="2"/>
          </rPr>
          <t>chris wilbeck:</t>
        </r>
        <r>
          <rPr>
            <sz val="9"/>
            <color indexed="81"/>
            <rFont val="Tahoma"/>
            <family val="2"/>
          </rPr>
          <t xml:space="preserve">
used dates from pub#96</t>
        </r>
      </text>
    </comment>
    <comment ref="AJ873" authorId="0" shapeId="0" xr:uid="{00000000-0006-0000-0100-000066060000}">
      <text>
        <r>
          <rPr>
            <b/>
            <sz val="9"/>
            <color indexed="81"/>
            <rFont val="Tahoma"/>
            <family val="2"/>
          </rPr>
          <t>chris wilbeck:</t>
        </r>
        <r>
          <rPr>
            <sz val="9"/>
            <color indexed="81"/>
            <rFont val="Tahoma"/>
            <family val="2"/>
          </rPr>
          <t xml:space="preserve">
used seed rate from pub#96</t>
        </r>
      </text>
    </comment>
    <comment ref="AM873" authorId="0" shapeId="0" xr:uid="{00000000-0006-0000-0100-000067060000}">
      <text>
        <r>
          <rPr>
            <b/>
            <sz val="9"/>
            <color indexed="81"/>
            <rFont val="Tahoma"/>
            <family val="2"/>
          </rPr>
          <t>chris wilbeck:</t>
        </r>
        <r>
          <rPr>
            <sz val="9"/>
            <color indexed="81"/>
            <rFont val="Tahoma"/>
            <family val="2"/>
          </rPr>
          <t xml:space="preserve">
not clearly stated in report, but I assume the weedy plots did not receive the interrow cultivation</t>
        </r>
      </text>
    </comment>
    <comment ref="AI875" authorId="0" shapeId="0" xr:uid="{00000000-0006-0000-0100-000068060000}">
      <text>
        <r>
          <rPr>
            <b/>
            <sz val="9"/>
            <color indexed="81"/>
            <rFont val="Tahoma"/>
            <family val="2"/>
          </rPr>
          <t>chris wilbeck:</t>
        </r>
        <r>
          <rPr>
            <sz val="9"/>
            <color indexed="81"/>
            <rFont val="Tahoma"/>
            <family val="2"/>
          </rPr>
          <t xml:space="preserve">
used dates from pub#96</t>
        </r>
      </text>
    </comment>
    <comment ref="AJ875" authorId="0" shapeId="0" xr:uid="{00000000-0006-0000-0100-000069060000}">
      <text>
        <r>
          <rPr>
            <b/>
            <sz val="9"/>
            <color indexed="81"/>
            <rFont val="Tahoma"/>
            <family val="2"/>
          </rPr>
          <t>chris wilbeck:</t>
        </r>
        <r>
          <rPr>
            <sz val="9"/>
            <color indexed="81"/>
            <rFont val="Tahoma"/>
            <family val="2"/>
          </rPr>
          <t xml:space="preserve">
used seed rate from pub#96</t>
        </r>
      </text>
    </comment>
    <comment ref="DT875" authorId="0" shapeId="0" xr:uid="{00000000-0006-0000-0100-00006A060000}">
      <text>
        <r>
          <rPr>
            <b/>
            <sz val="9"/>
            <color indexed="81"/>
            <rFont val="Tahoma"/>
            <family val="2"/>
          </rPr>
          <t>chris wilbeck:</t>
        </r>
        <r>
          <rPr>
            <sz val="9"/>
            <color indexed="81"/>
            <rFont val="Tahoma"/>
            <family val="2"/>
          </rPr>
          <t xml:space="preserve">
for only early planting date</t>
        </r>
      </text>
    </comment>
    <comment ref="AI876" authorId="0" shapeId="0" xr:uid="{00000000-0006-0000-0100-00006B060000}">
      <text>
        <r>
          <rPr>
            <b/>
            <sz val="9"/>
            <color indexed="81"/>
            <rFont val="Tahoma"/>
            <family val="2"/>
          </rPr>
          <t>chris wilbeck:</t>
        </r>
        <r>
          <rPr>
            <sz val="9"/>
            <color indexed="81"/>
            <rFont val="Tahoma"/>
            <family val="2"/>
          </rPr>
          <t xml:space="preserve">
used dates from pub#96</t>
        </r>
      </text>
    </comment>
    <comment ref="AJ876" authorId="0" shapeId="0" xr:uid="{00000000-0006-0000-0100-00006C060000}">
      <text>
        <r>
          <rPr>
            <b/>
            <sz val="9"/>
            <color indexed="81"/>
            <rFont val="Tahoma"/>
            <family val="2"/>
          </rPr>
          <t>chris wilbeck:</t>
        </r>
        <r>
          <rPr>
            <sz val="9"/>
            <color indexed="81"/>
            <rFont val="Tahoma"/>
            <family val="2"/>
          </rPr>
          <t xml:space="preserve">
used seed rate from pub#96</t>
        </r>
      </text>
    </comment>
    <comment ref="DT876" authorId="0" shapeId="0" xr:uid="{00000000-0006-0000-0100-00006D060000}">
      <text>
        <r>
          <rPr>
            <b/>
            <sz val="9"/>
            <color indexed="81"/>
            <rFont val="Tahoma"/>
            <family val="2"/>
          </rPr>
          <t>chris wilbeck:</t>
        </r>
        <r>
          <rPr>
            <sz val="9"/>
            <color indexed="81"/>
            <rFont val="Tahoma"/>
            <family val="2"/>
          </rPr>
          <t xml:space="preserve">
for only early planting date</t>
        </r>
      </text>
    </comment>
    <comment ref="AI877" authorId="0" shapeId="0" xr:uid="{00000000-0006-0000-0100-00006E060000}">
      <text>
        <r>
          <rPr>
            <b/>
            <sz val="9"/>
            <color indexed="81"/>
            <rFont val="Tahoma"/>
            <family val="2"/>
          </rPr>
          <t>chris wilbeck:</t>
        </r>
        <r>
          <rPr>
            <sz val="9"/>
            <color indexed="81"/>
            <rFont val="Tahoma"/>
            <family val="2"/>
          </rPr>
          <t xml:space="preserve">
used dates from pub#96</t>
        </r>
      </text>
    </comment>
    <comment ref="AJ877" authorId="0" shapeId="0" xr:uid="{00000000-0006-0000-0100-00006F060000}">
      <text>
        <r>
          <rPr>
            <b/>
            <sz val="9"/>
            <color indexed="81"/>
            <rFont val="Tahoma"/>
            <family val="2"/>
          </rPr>
          <t>chris wilbeck:</t>
        </r>
        <r>
          <rPr>
            <sz val="9"/>
            <color indexed="81"/>
            <rFont val="Tahoma"/>
            <family val="2"/>
          </rPr>
          <t xml:space="preserve">
used seed rate from pub#96</t>
        </r>
      </text>
    </comment>
    <comment ref="DT877" authorId="0" shapeId="0" xr:uid="{00000000-0006-0000-0100-000070060000}">
      <text>
        <r>
          <rPr>
            <b/>
            <sz val="9"/>
            <color indexed="81"/>
            <rFont val="Tahoma"/>
            <family val="2"/>
          </rPr>
          <t>chris wilbeck:</t>
        </r>
        <r>
          <rPr>
            <sz val="9"/>
            <color indexed="81"/>
            <rFont val="Tahoma"/>
            <family val="2"/>
          </rPr>
          <t xml:space="preserve">
for only early planting date</t>
        </r>
      </text>
    </comment>
    <comment ref="AI878" authorId="0" shapeId="0" xr:uid="{00000000-0006-0000-0100-000071060000}">
      <text>
        <r>
          <rPr>
            <b/>
            <sz val="9"/>
            <color indexed="81"/>
            <rFont val="Tahoma"/>
            <family val="2"/>
          </rPr>
          <t>chris wilbeck:</t>
        </r>
        <r>
          <rPr>
            <sz val="9"/>
            <color indexed="81"/>
            <rFont val="Tahoma"/>
            <family val="2"/>
          </rPr>
          <t xml:space="preserve">
used dates from pub#96</t>
        </r>
      </text>
    </comment>
    <comment ref="AJ878" authorId="0" shapeId="0" xr:uid="{00000000-0006-0000-0100-000072060000}">
      <text>
        <r>
          <rPr>
            <b/>
            <sz val="9"/>
            <color indexed="81"/>
            <rFont val="Tahoma"/>
            <family val="2"/>
          </rPr>
          <t>chris wilbeck:</t>
        </r>
        <r>
          <rPr>
            <sz val="9"/>
            <color indexed="81"/>
            <rFont val="Tahoma"/>
            <family val="2"/>
          </rPr>
          <t xml:space="preserve">
used seed rate from pub#96</t>
        </r>
      </text>
    </comment>
    <comment ref="DT878" authorId="0" shapeId="0" xr:uid="{00000000-0006-0000-0100-000073060000}">
      <text>
        <r>
          <rPr>
            <b/>
            <sz val="9"/>
            <color indexed="81"/>
            <rFont val="Tahoma"/>
            <family val="2"/>
          </rPr>
          <t>chris wilbeck:</t>
        </r>
        <r>
          <rPr>
            <sz val="9"/>
            <color indexed="81"/>
            <rFont val="Tahoma"/>
            <family val="2"/>
          </rPr>
          <t xml:space="preserve">
for only early planting date</t>
        </r>
      </text>
    </comment>
    <comment ref="AI879" authorId="0" shapeId="0" xr:uid="{00000000-0006-0000-0100-000074060000}">
      <text>
        <r>
          <rPr>
            <b/>
            <sz val="9"/>
            <color indexed="81"/>
            <rFont val="Tahoma"/>
            <family val="2"/>
          </rPr>
          <t>chris wilbeck:</t>
        </r>
        <r>
          <rPr>
            <sz val="9"/>
            <color indexed="81"/>
            <rFont val="Tahoma"/>
            <family val="2"/>
          </rPr>
          <t xml:space="preserve">
used dates from pub#96</t>
        </r>
      </text>
    </comment>
    <comment ref="AJ879" authorId="0" shapeId="0" xr:uid="{00000000-0006-0000-0100-000075060000}">
      <text>
        <r>
          <rPr>
            <b/>
            <sz val="9"/>
            <color indexed="81"/>
            <rFont val="Tahoma"/>
            <family val="2"/>
          </rPr>
          <t>chris wilbeck:</t>
        </r>
        <r>
          <rPr>
            <sz val="9"/>
            <color indexed="81"/>
            <rFont val="Tahoma"/>
            <family val="2"/>
          </rPr>
          <t xml:space="preserve">
used seed rate from pub#96</t>
        </r>
      </text>
    </comment>
    <comment ref="DT879" authorId="0" shapeId="0" xr:uid="{00000000-0006-0000-0100-000076060000}">
      <text>
        <r>
          <rPr>
            <b/>
            <sz val="9"/>
            <color indexed="81"/>
            <rFont val="Tahoma"/>
            <family val="2"/>
          </rPr>
          <t>chris wilbeck:</t>
        </r>
        <r>
          <rPr>
            <sz val="9"/>
            <color indexed="81"/>
            <rFont val="Tahoma"/>
            <family val="2"/>
          </rPr>
          <t xml:space="preserve">
for only early planting date</t>
        </r>
      </text>
    </comment>
    <comment ref="AI880" authorId="0" shapeId="0" xr:uid="{00000000-0006-0000-0100-000077060000}">
      <text>
        <r>
          <rPr>
            <b/>
            <sz val="9"/>
            <color indexed="81"/>
            <rFont val="Tahoma"/>
            <family val="2"/>
          </rPr>
          <t>chris wilbeck:</t>
        </r>
        <r>
          <rPr>
            <sz val="9"/>
            <color indexed="81"/>
            <rFont val="Tahoma"/>
            <family val="2"/>
          </rPr>
          <t xml:space="preserve">
used dates from pub#96</t>
        </r>
      </text>
    </comment>
    <comment ref="AJ880" authorId="0" shapeId="0" xr:uid="{00000000-0006-0000-0100-000078060000}">
      <text>
        <r>
          <rPr>
            <b/>
            <sz val="9"/>
            <color indexed="81"/>
            <rFont val="Tahoma"/>
            <family val="2"/>
          </rPr>
          <t>chris wilbeck:</t>
        </r>
        <r>
          <rPr>
            <sz val="9"/>
            <color indexed="81"/>
            <rFont val="Tahoma"/>
            <family val="2"/>
          </rPr>
          <t xml:space="preserve">
used seed rate from pub#96</t>
        </r>
      </text>
    </comment>
    <comment ref="DT880" authorId="0" shapeId="0" xr:uid="{00000000-0006-0000-0100-000079060000}">
      <text>
        <r>
          <rPr>
            <b/>
            <sz val="9"/>
            <color indexed="81"/>
            <rFont val="Tahoma"/>
            <family val="2"/>
          </rPr>
          <t>chris wilbeck:</t>
        </r>
        <r>
          <rPr>
            <sz val="9"/>
            <color indexed="81"/>
            <rFont val="Tahoma"/>
            <family val="2"/>
          </rPr>
          <t xml:space="preserve">
for only early planting date</t>
        </r>
      </text>
    </comment>
    <comment ref="AI881" authorId="0" shapeId="0" xr:uid="{00000000-0006-0000-0100-00007A060000}">
      <text>
        <r>
          <rPr>
            <b/>
            <sz val="9"/>
            <color indexed="81"/>
            <rFont val="Tahoma"/>
            <family val="2"/>
          </rPr>
          <t>chris wilbeck:</t>
        </r>
        <r>
          <rPr>
            <sz val="9"/>
            <color indexed="81"/>
            <rFont val="Tahoma"/>
            <family val="2"/>
          </rPr>
          <t xml:space="preserve">
used dates from pub#96</t>
        </r>
      </text>
    </comment>
    <comment ref="AJ881" authorId="0" shapeId="0" xr:uid="{00000000-0006-0000-0100-00007B060000}">
      <text>
        <r>
          <rPr>
            <b/>
            <sz val="9"/>
            <color indexed="81"/>
            <rFont val="Tahoma"/>
            <family val="2"/>
          </rPr>
          <t>chris wilbeck:</t>
        </r>
        <r>
          <rPr>
            <sz val="9"/>
            <color indexed="81"/>
            <rFont val="Tahoma"/>
            <family val="2"/>
          </rPr>
          <t xml:space="preserve">
used seed rate from pub#96</t>
        </r>
      </text>
    </comment>
    <comment ref="AM881" authorId="0" shapeId="0" xr:uid="{00000000-0006-0000-0100-00007C060000}">
      <text>
        <r>
          <rPr>
            <b/>
            <sz val="9"/>
            <color indexed="81"/>
            <rFont val="Tahoma"/>
            <family val="2"/>
          </rPr>
          <t>chris wilbeck:</t>
        </r>
        <r>
          <rPr>
            <sz val="9"/>
            <color indexed="81"/>
            <rFont val="Tahoma"/>
            <family val="2"/>
          </rPr>
          <t xml:space="preserve">
not clearly stated in report, but I assume the weedy plots did not receive the interrow cultivation</t>
        </r>
      </text>
    </comment>
    <comment ref="DT881" authorId="0" shapeId="0" xr:uid="{00000000-0006-0000-0100-00007D060000}">
      <text>
        <r>
          <rPr>
            <b/>
            <sz val="9"/>
            <color indexed="81"/>
            <rFont val="Tahoma"/>
            <family val="2"/>
          </rPr>
          <t>chris wilbeck:</t>
        </r>
        <r>
          <rPr>
            <sz val="9"/>
            <color indexed="81"/>
            <rFont val="Tahoma"/>
            <family val="2"/>
          </rPr>
          <t xml:space="preserve">
for only early planting date</t>
        </r>
      </text>
    </comment>
    <comment ref="AI883" authorId="0" shapeId="0" xr:uid="{00000000-0006-0000-0100-00007E060000}">
      <text>
        <r>
          <rPr>
            <b/>
            <sz val="9"/>
            <color indexed="81"/>
            <rFont val="Tahoma"/>
            <family val="2"/>
          </rPr>
          <t>chris wilbeck:</t>
        </r>
        <r>
          <rPr>
            <sz val="9"/>
            <color indexed="81"/>
            <rFont val="Tahoma"/>
            <family val="2"/>
          </rPr>
          <t xml:space="preserve">
used dates from pub#96</t>
        </r>
      </text>
    </comment>
    <comment ref="AJ883" authorId="0" shapeId="0" xr:uid="{00000000-0006-0000-0100-00007F060000}">
      <text>
        <r>
          <rPr>
            <b/>
            <sz val="9"/>
            <color indexed="81"/>
            <rFont val="Tahoma"/>
            <family val="2"/>
          </rPr>
          <t>chris wilbeck:</t>
        </r>
        <r>
          <rPr>
            <sz val="9"/>
            <color indexed="81"/>
            <rFont val="Tahoma"/>
            <family val="2"/>
          </rPr>
          <t xml:space="preserve">
used seed rate from pub#96</t>
        </r>
      </text>
    </comment>
    <comment ref="AI884" authorId="0" shapeId="0" xr:uid="{00000000-0006-0000-0100-000080060000}">
      <text>
        <r>
          <rPr>
            <b/>
            <sz val="9"/>
            <color indexed="81"/>
            <rFont val="Tahoma"/>
            <family val="2"/>
          </rPr>
          <t>chris wilbeck:</t>
        </r>
        <r>
          <rPr>
            <sz val="9"/>
            <color indexed="81"/>
            <rFont val="Tahoma"/>
            <family val="2"/>
          </rPr>
          <t xml:space="preserve">
used dates from pub#96</t>
        </r>
      </text>
    </comment>
    <comment ref="AJ884" authorId="0" shapeId="0" xr:uid="{00000000-0006-0000-0100-000081060000}">
      <text>
        <r>
          <rPr>
            <b/>
            <sz val="9"/>
            <color indexed="81"/>
            <rFont val="Tahoma"/>
            <family val="2"/>
          </rPr>
          <t>chris wilbeck:</t>
        </r>
        <r>
          <rPr>
            <sz val="9"/>
            <color indexed="81"/>
            <rFont val="Tahoma"/>
            <family val="2"/>
          </rPr>
          <t xml:space="preserve">
used seed rate from pub#96</t>
        </r>
      </text>
    </comment>
    <comment ref="AI885" authorId="0" shapeId="0" xr:uid="{00000000-0006-0000-0100-000082060000}">
      <text>
        <r>
          <rPr>
            <b/>
            <sz val="9"/>
            <color indexed="81"/>
            <rFont val="Tahoma"/>
            <family val="2"/>
          </rPr>
          <t>chris wilbeck:</t>
        </r>
        <r>
          <rPr>
            <sz val="9"/>
            <color indexed="81"/>
            <rFont val="Tahoma"/>
            <family val="2"/>
          </rPr>
          <t xml:space="preserve">
used dates from pub#96</t>
        </r>
      </text>
    </comment>
    <comment ref="AJ885" authorId="0" shapeId="0" xr:uid="{00000000-0006-0000-0100-000083060000}">
      <text>
        <r>
          <rPr>
            <b/>
            <sz val="9"/>
            <color indexed="81"/>
            <rFont val="Tahoma"/>
            <family val="2"/>
          </rPr>
          <t>chris wilbeck:</t>
        </r>
        <r>
          <rPr>
            <sz val="9"/>
            <color indexed="81"/>
            <rFont val="Tahoma"/>
            <family val="2"/>
          </rPr>
          <t xml:space="preserve">
used seed rate from pub#96</t>
        </r>
      </text>
    </comment>
    <comment ref="AI886" authorId="0" shapeId="0" xr:uid="{00000000-0006-0000-0100-000084060000}">
      <text>
        <r>
          <rPr>
            <b/>
            <sz val="9"/>
            <color indexed="81"/>
            <rFont val="Tahoma"/>
            <family val="2"/>
          </rPr>
          <t>chris wilbeck:</t>
        </r>
        <r>
          <rPr>
            <sz val="9"/>
            <color indexed="81"/>
            <rFont val="Tahoma"/>
            <family val="2"/>
          </rPr>
          <t xml:space="preserve">
used dates from pub#96</t>
        </r>
      </text>
    </comment>
    <comment ref="AJ886" authorId="0" shapeId="0" xr:uid="{00000000-0006-0000-0100-000085060000}">
      <text>
        <r>
          <rPr>
            <b/>
            <sz val="9"/>
            <color indexed="81"/>
            <rFont val="Tahoma"/>
            <family val="2"/>
          </rPr>
          <t>chris wilbeck:</t>
        </r>
        <r>
          <rPr>
            <sz val="9"/>
            <color indexed="81"/>
            <rFont val="Tahoma"/>
            <family val="2"/>
          </rPr>
          <t xml:space="preserve">
used seed rate from pub#96</t>
        </r>
      </text>
    </comment>
    <comment ref="AI887" authorId="0" shapeId="0" xr:uid="{00000000-0006-0000-0100-000086060000}">
      <text>
        <r>
          <rPr>
            <b/>
            <sz val="9"/>
            <color indexed="81"/>
            <rFont val="Tahoma"/>
            <family val="2"/>
          </rPr>
          <t>chris wilbeck:</t>
        </r>
        <r>
          <rPr>
            <sz val="9"/>
            <color indexed="81"/>
            <rFont val="Tahoma"/>
            <family val="2"/>
          </rPr>
          <t xml:space="preserve">
used dates from pub#96</t>
        </r>
      </text>
    </comment>
    <comment ref="AJ887" authorId="0" shapeId="0" xr:uid="{00000000-0006-0000-0100-000087060000}">
      <text>
        <r>
          <rPr>
            <b/>
            <sz val="9"/>
            <color indexed="81"/>
            <rFont val="Tahoma"/>
            <family val="2"/>
          </rPr>
          <t>chris wilbeck:</t>
        </r>
        <r>
          <rPr>
            <sz val="9"/>
            <color indexed="81"/>
            <rFont val="Tahoma"/>
            <family val="2"/>
          </rPr>
          <t xml:space="preserve">
used seed rate from pub#96</t>
        </r>
      </text>
    </comment>
    <comment ref="AI888" authorId="0" shapeId="0" xr:uid="{00000000-0006-0000-0100-000088060000}">
      <text>
        <r>
          <rPr>
            <b/>
            <sz val="9"/>
            <color indexed="81"/>
            <rFont val="Tahoma"/>
            <family val="2"/>
          </rPr>
          <t>chris wilbeck:</t>
        </r>
        <r>
          <rPr>
            <sz val="9"/>
            <color indexed="81"/>
            <rFont val="Tahoma"/>
            <family val="2"/>
          </rPr>
          <t xml:space="preserve">
used dates from pub#96</t>
        </r>
      </text>
    </comment>
    <comment ref="AJ888" authorId="0" shapeId="0" xr:uid="{00000000-0006-0000-0100-000089060000}">
      <text>
        <r>
          <rPr>
            <b/>
            <sz val="9"/>
            <color indexed="81"/>
            <rFont val="Tahoma"/>
            <family val="2"/>
          </rPr>
          <t>chris wilbeck:</t>
        </r>
        <r>
          <rPr>
            <sz val="9"/>
            <color indexed="81"/>
            <rFont val="Tahoma"/>
            <family val="2"/>
          </rPr>
          <t xml:space="preserve">
used seed rate from pub#96</t>
        </r>
      </text>
    </comment>
    <comment ref="AI889" authorId="0" shapeId="0" xr:uid="{00000000-0006-0000-0100-00008A060000}">
      <text>
        <r>
          <rPr>
            <b/>
            <sz val="9"/>
            <color indexed="81"/>
            <rFont val="Tahoma"/>
            <family val="2"/>
          </rPr>
          <t>chris wilbeck:</t>
        </r>
        <r>
          <rPr>
            <sz val="9"/>
            <color indexed="81"/>
            <rFont val="Tahoma"/>
            <family val="2"/>
          </rPr>
          <t xml:space="preserve">
used dates from pub#96</t>
        </r>
      </text>
    </comment>
    <comment ref="AJ889" authorId="0" shapeId="0" xr:uid="{00000000-0006-0000-0100-00008B060000}">
      <text>
        <r>
          <rPr>
            <b/>
            <sz val="9"/>
            <color indexed="81"/>
            <rFont val="Tahoma"/>
            <family val="2"/>
          </rPr>
          <t>chris wilbeck:</t>
        </r>
        <r>
          <rPr>
            <sz val="9"/>
            <color indexed="81"/>
            <rFont val="Tahoma"/>
            <family val="2"/>
          </rPr>
          <t xml:space="preserve">
used seed rate from pub#96</t>
        </r>
      </text>
    </comment>
    <comment ref="AM889" authorId="0" shapeId="0" xr:uid="{00000000-0006-0000-0100-00008C060000}">
      <text>
        <r>
          <rPr>
            <b/>
            <sz val="9"/>
            <color indexed="81"/>
            <rFont val="Tahoma"/>
            <family val="2"/>
          </rPr>
          <t>chris wilbeck:</t>
        </r>
        <r>
          <rPr>
            <sz val="9"/>
            <color indexed="81"/>
            <rFont val="Tahoma"/>
            <family val="2"/>
          </rPr>
          <t xml:space="preserve">
not clearly stated in report, but I assume the weedy plots did not receive the interrow cultivation</t>
        </r>
      </text>
    </comment>
    <comment ref="AM897" authorId="0" shapeId="0" xr:uid="{00000000-0006-0000-0100-00008D060000}">
      <text>
        <r>
          <rPr>
            <b/>
            <sz val="9"/>
            <color indexed="81"/>
            <rFont val="Tahoma"/>
            <family val="2"/>
          </rPr>
          <t>chris wilbeck:</t>
        </r>
        <r>
          <rPr>
            <sz val="9"/>
            <color indexed="81"/>
            <rFont val="Tahoma"/>
            <family val="2"/>
          </rPr>
          <t xml:space="preserve">
not clearly stated in report, but I assume the weedy plots did not receive the interrow cultivation</t>
        </r>
      </text>
    </comment>
    <comment ref="AJ899" authorId="0" shapeId="0" xr:uid="{00000000-0006-0000-0100-00008E060000}">
      <text>
        <r>
          <rPr>
            <b/>
            <sz val="9"/>
            <color indexed="81"/>
            <rFont val="Tahoma"/>
            <family val="2"/>
          </rPr>
          <t>chris wilbeck:</t>
        </r>
        <r>
          <rPr>
            <sz val="9"/>
            <color indexed="81"/>
            <rFont val="Tahoma"/>
            <family val="2"/>
          </rPr>
          <t xml:space="preserve">
used seed rate from pub#96</t>
        </r>
      </text>
    </comment>
    <comment ref="AJ900" authorId="0" shapeId="0" xr:uid="{00000000-0006-0000-0100-00008F060000}">
      <text>
        <r>
          <rPr>
            <b/>
            <sz val="9"/>
            <color indexed="81"/>
            <rFont val="Tahoma"/>
            <family val="2"/>
          </rPr>
          <t>chris wilbeck:</t>
        </r>
        <r>
          <rPr>
            <sz val="9"/>
            <color indexed="81"/>
            <rFont val="Tahoma"/>
            <family val="2"/>
          </rPr>
          <t xml:space="preserve">
used seed rate from pub#96</t>
        </r>
      </text>
    </comment>
    <comment ref="AJ901" authorId="0" shapeId="0" xr:uid="{00000000-0006-0000-0100-000090060000}">
      <text>
        <r>
          <rPr>
            <b/>
            <sz val="9"/>
            <color indexed="81"/>
            <rFont val="Tahoma"/>
            <family val="2"/>
          </rPr>
          <t>chris wilbeck:</t>
        </r>
        <r>
          <rPr>
            <sz val="9"/>
            <color indexed="81"/>
            <rFont val="Tahoma"/>
            <family val="2"/>
          </rPr>
          <t xml:space="preserve">
used seed rate from pub#96</t>
        </r>
      </text>
    </comment>
    <comment ref="AJ902" authorId="0" shapeId="0" xr:uid="{00000000-0006-0000-0100-000091060000}">
      <text>
        <r>
          <rPr>
            <b/>
            <sz val="9"/>
            <color indexed="81"/>
            <rFont val="Tahoma"/>
            <family val="2"/>
          </rPr>
          <t>chris wilbeck:</t>
        </r>
        <r>
          <rPr>
            <sz val="9"/>
            <color indexed="81"/>
            <rFont val="Tahoma"/>
            <family val="2"/>
          </rPr>
          <t xml:space="preserve">
used seed rate from pub#96</t>
        </r>
      </text>
    </comment>
    <comment ref="AJ903" authorId="0" shapeId="0" xr:uid="{00000000-0006-0000-0100-000092060000}">
      <text>
        <r>
          <rPr>
            <b/>
            <sz val="9"/>
            <color indexed="81"/>
            <rFont val="Tahoma"/>
            <family val="2"/>
          </rPr>
          <t>chris wilbeck:</t>
        </r>
        <r>
          <rPr>
            <sz val="9"/>
            <color indexed="81"/>
            <rFont val="Tahoma"/>
            <family val="2"/>
          </rPr>
          <t xml:space="preserve">
used seed rate from pub#96</t>
        </r>
      </text>
    </comment>
    <comment ref="AJ904" authorId="0" shapeId="0" xr:uid="{00000000-0006-0000-0100-000093060000}">
      <text>
        <r>
          <rPr>
            <b/>
            <sz val="9"/>
            <color indexed="81"/>
            <rFont val="Tahoma"/>
            <family val="2"/>
          </rPr>
          <t>chris wilbeck:</t>
        </r>
        <r>
          <rPr>
            <sz val="9"/>
            <color indexed="81"/>
            <rFont val="Tahoma"/>
            <family val="2"/>
          </rPr>
          <t xml:space="preserve">
used seed rate from pub#96</t>
        </r>
      </text>
    </comment>
    <comment ref="AJ905" authorId="0" shapeId="0" xr:uid="{00000000-0006-0000-0100-000094060000}">
      <text>
        <r>
          <rPr>
            <b/>
            <sz val="9"/>
            <color indexed="81"/>
            <rFont val="Tahoma"/>
            <family val="2"/>
          </rPr>
          <t>chris wilbeck:</t>
        </r>
        <r>
          <rPr>
            <sz val="9"/>
            <color indexed="81"/>
            <rFont val="Tahoma"/>
            <family val="2"/>
          </rPr>
          <t xml:space="preserve">
used seed rate from pub#96</t>
        </r>
      </text>
    </comment>
    <comment ref="AM905" authorId="0" shapeId="0" xr:uid="{00000000-0006-0000-0100-000095060000}">
      <text>
        <r>
          <rPr>
            <b/>
            <sz val="9"/>
            <color indexed="81"/>
            <rFont val="Tahoma"/>
            <family val="2"/>
          </rPr>
          <t>chris wilbeck:</t>
        </r>
        <r>
          <rPr>
            <sz val="9"/>
            <color indexed="81"/>
            <rFont val="Tahoma"/>
            <family val="2"/>
          </rPr>
          <t xml:space="preserve">
not clearly stated in report, but I assume the weedy plots did not receive the interrow cultivation</t>
        </r>
      </text>
    </comment>
    <comment ref="AI907" authorId="0" shapeId="0" xr:uid="{00000000-0006-0000-0100-000096060000}">
      <text>
        <r>
          <rPr>
            <b/>
            <sz val="9"/>
            <color indexed="81"/>
            <rFont val="Tahoma"/>
            <family val="2"/>
          </rPr>
          <t>chris wilbeck:</t>
        </r>
        <r>
          <rPr>
            <sz val="9"/>
            <color indexed="81"/>
            <rFont val="Tahoma"/>
            <family val="2"/>
          </rPr>
          <t xml:space="preserve">
used dates from pub#96</t>
        </r>
      </text>
    </comment>
    <comment ref="AI908" authorId="0" shapeId="0" xr:uid="{00000000-0006-0000-0100-000097060000}">
      <text>
        <r>
          <rPr>
            <b/>
            <sz val="9"/>
            <color indexed="81"/>
            <rFont val="Tahoma"/>
            <family val="2"/>
          </rPr>
          <t>chris wilbeck:</t>
        </r>
        <r>
          <rPr>
            <sz val="9"/>
            <color indexed="81"/>
            <rFont val="Tahoma"/>
            <family val="2"/>
          </rPr>
          <t xml:space="preserve">
used dates from pub#96</t>
        </r>
      </text>
    </comment>
    <comment ref="BH908" authorId="0" shapeId="0" xr:uid="{00000000-0006-0000-0100-000098060000}">
      <text>
        <r>
          <rPr>
            <b/>
            <sz val="9"/>
            <color indexed="81"/>
            <rFont val="Tahoma"/>
            <family val="2"/>
          </rPr>
          <t>chris wilbeck:</t>
        </r>
        <r>
          <rPr>
            <sz val="9"/>
            <color indexed="81"/>
            <rFont val="Tahoma"/>
            <family val="2"/>
          </rPr>
          <t xml:space="preserve">
for early planted corn only</t>
        </r>
      </text>
    </comment>
    <comment ref="BL908" authorId="0" shapeId="0" xr:uid="{00000000-0006-0000-0100-000099060000}">
      <text>
        <r>
          <rPr>
            <b/>
            <sz val="9"/>
            <color indexed="81"/>
            <rFont val="Tahoma"/>
            <family val="2"/>
          </rPr>
          <t>chris wilbeck:</t>
        </r>
        <r>
          <rPr>
            <sz val="9"/>
            <color indexed="81"/>
            <rFont val="Tahoma"/>
            <family val="2"/>
          </rPr>
          <t xml:space="preserve">
for early planted corn only</t>
        </r>
      </text>
    </comment>
    <comment ref="BP908" authorId="0" shapeId="0" xr:uid="{00000000-0006-0000-0100-00009A060000}">
      <text>
        <r>
          <rPr>
            <b/>
            <sz val="9"/>
            <color indexed="81"/>
            <rFont val="Tahoma"/>
            <family val="2"/>
          </rPr>
          <t>chris wilbeck:</t>
        </r>
        <r>
          <rPr>
            <sz val="9"/>
            <color indexed="81"/>
            <rFont val="Tahoma"/>
            <family val="2"/>
          </rPr>
          <t xml:space="preserve">
for early planted corn only</t>
        </r>
      </text>
    </comment>
    <comment ref="AI909" authorId="0" shapeId="0" xr:uid="{00000000-0006-0000-0100-00009B060000}">
      <text>
        <r>
          <rPr>
            <b/>
            <sz val="9"/>
            <color indexed="81"/>
            <rFont val="Tahoma"/>
            <family val="2"/>
          </rPr>
          <t>chris wilbeck:</t>
        </r>
        <r>
          <rPr>
            <sz val="9"/>
            <color indexed="81"/>
            <rFont val="Tahoma"/>
            <family val="2"/>
          </rPr>
          <t xml:space="preserve">
used dates from pub#96</t>
        </r>
      </text>
    </comment>
    <comment ref="BH909" authorId="0" shapeId="0" xr:uid="{00000000-0006-0000-0100-00009C060000}">
      <text>
        <r>
          <rPr>
            <b/>
            <sz val="9"/>
            <color indexed="81"/>
            <rFont val="Tahoma"/>
            <family val="2"/>
          </rPr>
          <t>chris wilbeck:</t>
        </r>
        <r>
          <rPr>
            <sz val="9"/>
            <color indexed="81"/>
            <rFont val="Tahoma"/>
            <family val="2"/>
          </rPr>
          <t xml:space="preserve">
for early planted corn only</t>
        </r>
      </text>
    </comment>
    <comment ref="BL909" authorId="0" shapeId="0" xr:uid="{00000000-0006-0000-0100-00009D060000}">
      <text>
        <r>
          <rPr>
            <b/>
            <sz val="9"/>
            <color indexed="81"/>
            <rFont val="Tahoma"/>
            <family val="2"/>
          </rPr>
          <t>chris wilbeck:</t>
        </r>
        <r>
          <rPr>
            <sz val="9"/>
            <color indexed="81"/>
            <rFont val="Tahoma"/>
            <family val="2"/>
          </rPr>
          <t xml:space="preserve">
for early planted corn only</t>
        </r>
      </text>
    </comment>
    <comment ref="BP909" authorId="0" shapeId="0" xr:uid="{00000000-0006-0000-0100-00009E060000}">
      <text>
        <r>
          <rPr>
            <b/>
            <sz val="9"/>
            <color indexed="81"/>
            <rFont val="Tahoma"/>
            <family val="2"/>
          </rPr>
          <t>chris wilbeck:</t>
        </r>
        <r>
          <rPr>
            <sz val="9"/>
            <color indexed="81"/>
            <rFont val="Tahoma"/>
            <family val="2"/>
          </rPr>
          <t xml:space="preserve">
for early planted corn only</t>
        </r>
      </text>
    </comment>
    <comment ref="AI910" authorId="0" shapeId="0" xr:uid="{00000000-0006-0000-0100-00009F060000}">
      <text>
        <r>
          <rPr>
            <b/>
            <sz val="9"/>
            <color indexed="81"/>
            <rFont val="Tahoma"/>
            <family val="2"/>
          </rPr>
          <t>chris wilbeck:</t>
        </r>
        <r>
          <rPr>
            <sz val="9"/>
            <color indexed="81"/>
            <rFont val="Tahoma"/>
            <family val="2"/>
          </rPr>
          <t xml:space="preserve">
used dates from pub#96</t>
        </r>
      </text>
    </comment>
    <comment ref="BH910" authorId="0" shapeId="0" xr:uid="{00000000-0006-0000-0100-0000A0060000}">
      <text>
        <r>
          <rPr>
            <b/>
            <sz val="9"/>
            <color indexed="81"/>
            <rFont val="Tahoma"/>
            <family val="2"/>
          </rPr>
          <t>chris wilbeck:</t>
        </r>
        <r>
          <rPr>
            <sz val="9"/>
            <color indexed="81"/>
            <rFont val="Tahoma"/>
            <family val="2"/>
          </rPr>
          <t xml:space="preserve">
for early planted corn only</t>
        </r>
      </text>
    </comment>
    <comment ref="BL910" authorId="0" shapeId="0" xr:uid="{00000000-0006-0000-0100-0000A1060000}">
      <text>
        <r>
          <rPr>
            <b/>
            <sz val="9"/>
            <color indexed="81"/>
            <rFont val="Tahoma"/>
            <family val="2"/>
          </rPr>
          <t>chris wilbeck:</t>
        </r>
        <r>
          <rPr>
            <sz val="9"/>
            <color indexed="81"/>
            <rFont val="Tahoma"/>
            <family val="2"/>
          </rPr>
          <t xml:space="preserve">
for early planted corn only</t>
        </r>
      </text>
    </comment>
    <comment ref="BP910" authorId="0" shapeId="0" xr:uid="{00000000-0006-0000-0100-0000A2060000}">
      <text>
        <r>
          <rPr>
            <b/>
            <sz val="9"/>
            <color indexed="81"/>
            <rFont val="Tahoma"/>
            <family val="2"/>
          </rPr>
          <t>chris wilbeck:</t>
        </r>
        <r>
          <rPr>
            <sz val="9"/>
            <color indexed="81"/>
            <rFont val="Tahoma"/>
            <family val="2"/>
          </rPr>
          <t xml:space="preserve">
for early planted corn only</t>
        </r>
      </text>
    </comment>
    <comment ref="AI911" authorId="0" shapeId="0" xr:uid="{00000000-0006-0000-0100-0000A3060000}">
      <text>
        <r>
          <rPr>
            <b/>
            <sz val="9"/>
            <color indexed="81"/>
            <rFont val="Tahoma"/>
            <family val="2"/>
          </rPr>
          <t>chris wilbeck:</t>
        </r>
        <r>
          <rPr>
            <sz val="9"/>
            <color indexed="81"/>
            <rFont val="Tahoma"/>
            <family val="2"/>
          </rPr>
          <t xml:space="preserve">
used dates from pub#96</t>
        </r>
      </text>
    </comment>
    <comment ref="BH911" authorId="0" shapeId="0" xr:uid="{00000000-0006-0000-0100-0000A4060000}">
      <text>
        <r>
          <rPr>
            <b/>
            <sz val="9"/>
            <color indexed="81"/>
            <rFont val="Tahoma"/>
            <family val="2"/>
          </rPr>
          <t>chris wilbeck:</t>
        </r>
        <r>
          <rPr>
            <sz val="9"/>
            <color indexed="81"/>
            <rFont val="Tahoma"/>
            <family val="2"/>
          </rPr>
          <t xml:space="preserve">
for early planted corn only</t>
        </r>
      </text>
    </comment>
    <comment ref="BL911" authorId="0" shapeId="0" xr:uid="{00000000-0006-0000-0100-0000A5060000}">
      <text>
        <r>
          <rPr>
            <b/>
            <sz val="9"/>
            <color indexed="81"/>
            <rFont val="Tahoma"/>
            <family val="2"/>
          </rPr>
          <t>chris wilbeck:</t>
        </r>
        <r>
          <rPr>
            <sz val="9"/>
            <color indexed="81"/>
            <rFont val="Tahoma"/>
            <family val="2"/>
          </rPr>
          <t xml:space="preserve">
for early planted corn only</t>
        </r>
      </text>
    </comment>
    <comment ref="BP911" authorId="0" shapeId="0" xr:uid="{00000000-0006-0000-0100-0000A6060000}">
      <text>
        <r>
          <rPr>
            <b/>
            <sz val="9"/>
            <color indexed="81"/>
            <rFont val="Tahoma"/>
            <family val="2"/>
          </rPr>
          <t>chris wilbeck:</t>
        </r>
        <r>
          <rPr>
            <sz val="9"/>
            <color indexed="81"/>
            <rFont val="Tahoma"/>
            <family val="2"/>
          </rPr>
          <t xml:space="preserve">
for early planted corn only</t>
        </r>
      </text>
    </comment>
    <comment ref="AI912" authorId="0" shapeId="0" xr:uid="{00000000-0006-0000-0100-0000A7060000}">
      <text>
        <r>
          <rPr>
            <b/>
            <sz val="9"/>
            <color indexed="81"/>
            <rFont val="Tahoma"/>
            <family val="2"/>
          </rPr>
          <t>chris wilbeck:</t>
        </r>
        <r>
          <rPr>
            <sz val="9"/>
            <color indexed="81"/>
            <rFont val="Tahoma"/>
            <family val="2"/>
          </rPr>
          <t xml:space="preserve">
used dates from pub#96</t>
        </r>
      </text>
    </comment>
    <comment ref="BH912" authorId="0" shapeId="0" xr:uid="{00000000-0006-0000-0100-0000A8060000}">
      <text>
        <r>
          <rPr>
            <b/>
            <sz val="9"/>
            <color indexed="81"/>
            <rFont val="Tahoma"/>
            <family val="2"/>
          </rPr>
          <t>chris wilbeck:</t>
        </r>
        <r>
          <rPr>
            <sz val="9"/>
            <color indexed="81"/>
            <rFont val="Tahoma"/>
            <family val="2"/>
          </rPr>
          <t xml:space="preserve">
for early planted corn only</t>
        </r>
      </text>
    </comment>
    <comment ref="BL912" authorId="0" shapeId="0" xr:uid="{00000000-0006-0000-0100-0000A9060000}">
      <text>
        <r>
          <rPr>
            <b/>
            <sz val="9"/>
            <color indexed="81"/>
            <rFont val="Tahoma"/>
            <family val="2"/>
          </rPr>
          <t>chris wilbeck:</t>
        </r>
        <r>
          <rPr>
            <sz val="9"/>
            <color indexed="81"/>
            <rFont val="Tahoma"/>
            <family val="2"/>
          </rPr>
          <t xml:space="preserve">
for early planted corn only</t>
        </r>
      </text>
    </comment>
    <comment ref="BP912" authorId="0" shapeId="0" xr:uid="{00000000-0006-0000-0100-0000AA060000}">
      <text>
        <r>
          <rPr>
            <b/>
            <sz val="9"/>
            <color indexed="81"/>
            <rFont val="Tahoma"/>
            <family val="2"/>
          </rPr>
          <t>chris wilbeck:</t>
        </r>
        <r>
          <rPr>
            <sz val="9"/>
            <color indexed="81"/>
            <rFont val="Tahoma"/>
            <family val="2"/>
          </rPr>
          <t xml:space="preserve">
for early planted corn only</t>
        </r>
      </text>
    </comment>
    <comment ref="AI913" authorId="0" shapeId="0" xr:uid="{00000000-0006-0000-0100-0000AB060000}">
      <text>
        <r>
          <rPr>
            <b/>
            <sz val="9"/>
            <color indexed="81"/>
            <rFont val="Tahoma"/>
            <family val="2"/>
          </rPr>
          <t>chris wilbeck:</t>
        </r>
        <r>
          <rPr>
            <sz val="9"/>
            <color indexed="81"/>
            <rFont val="Tahoma"/>
            <family val="2"/>
          </rPr>
          <t xml:space="preserve">
used dates from pub#96</t>
        </r>
      </text>
    </comment>
    <comment ref="AM913" authorId="0" shapeId="0" xr:uid="{00000000-0006-0000-0100-0000AC060000}">
      <text>
        <r>
          <rPr>
            <b/>
            <sz val="9"/>
            <color indexed="81"/>
            <rFont val="Tahoma"/>
            <family val="2"/>
          </rPr>
          <t>chris wilbeck:</t>
        </r>
        <r>
          <rPr>
            <sz val="9"/>
            <color indexed="81"/>
            <rFont val="Tahoma"/>
            <family val="2"/>
          </rPr>
          <t xml:space="preserve">
not clearly stated in report, but I assume the weedy plots did not receive the interrow cultivation</t>
        </r>
      </text>
    </comment>
    <comment ref="AI915" authorId="0" shapeId="0" xr:uid="{00000000-0006-0000-0100-0000AD060000}">
      <text>
        <r>
          <rPr>
            <b/>
            <sz val="9"/>
            <color indexed="81"/>
            <rFont val="Tahoma"/>
            <family val="2"/>
          </rPr>
          <t>chris wilbeck:</t>
        </r>
        <r>
          <rPr>
            <sz val="9"/>
            <color indexed="81"/>
            <rFont val="Tahoma"/>
            <family val="2"/>
          </rPr>
          <t xml:space="preserve">
used date from pub#96</t>
        </r>
      </text>
    </comment>
    <comment ref="AI916" authorId="0" shapeId="0" xr:uid="{00000000-0006-0000-0100-0000AE060000}">
      <text>
        <r>
          <rPr>
            <b/>
            <sz val="9"/>
            <color indexed="81"/>
            <rFont val="Tahoma"/>
            <family val="2"/>
          </rPr>
          <t>chris wilbeck:</t>
        </r>
        <r>
          <rPr>
            <sz val="9"/>
            <color indexed="81"/>
            <rFont val="Tahoma"/>
            <family val="2"/>
          </rPr>
          <t xml:space="preserve">
used date from pub#96</t>
        </r>
      </text>
    </comment>
    <comment ref="AI917" authorId="0" shapeId="0" xr:uid="{00000000-0006-0000-0100-0000AF060000}">
      <text>
        <r>
          <rPr>
            <b/>
            <sz val="9"/>
            <color indexed="81"/>
            <rFont val="Tahoma"/>
            <family val="2"/>
          </rPr>
          <t>chris wilbeck:</t>
        </r>
        <r>
          <rPr>
            <sz val="9"/>
            <color indexed="81"/>
            <rFont val="Tahoma"/>
            <family val="2"/>
          </rPr>
          <t xml:space="preserve">
used date from pub#96</t>
        </r>
      </text>
    </comment>
    <comment ref="AI918" authorId="0" shapeId="0" xr:uid="{00000000-0006-0000-0100-0000B0060000}">
      <text>
        <r>
          <rPr>
            <b/>
            <sz val="9"/>
            <color indexed="81"/>
            <rFont val="Tahoma"/>
            <family val="2"/>
          </rPr>
          <t>chris wilbeck:</t>
        </r>
        <r>
          <rPr>
            <sz val="9"/>
            <color indexed="81"/>
            <rFont val="Tahoma"/>
            <family val="2"/>
          </rPr>
          <t xml:space="preserve">
used date from pub#96</t>
        </r>
      </text>
    </comment>
    <comment ref="AI919" authorId="0" shapeId="0" xr:uid="{00000000-0006-0000-0100-0000B1060000}">
      <text>
        <r>
          <rPr>
            <b/>
            <sz val="9"/>
            <color indexed="81"/>
            <rFont val="Tahoma"/>
            <family val="2"/>
          </rPr>
          <t>chris wilbeck:</t>
        </r>
        <r>
          <rPr>
            <sz val="9"/>
            <color indexed="81"/>
            <rFont val="Tahoma"/>
            <family val="2"/>
          </rPr>
          <t xml:space="preserve">
used date from pub#96</t>
        </r>
      </text>
    </comment>
    <comment ref="AI920" authorId="0" shapeId="0" xr:uid="{00000000-0006-0000-0100-0000B2060000}">
      <text>
        <r>
          <rPr>
            <b/>
            <sz val="9"/>
            <color indexed="81"/>
            <rFont val="Tahoma"/>
            <family val="2"/>
          </rPr>
          <t>chris wilbeck:</t>
        </r>
        <r>
          <rPr>
            <sz val="9"/>
            <color indexed="81"/>
            <rFont val="Tahoma"/>
            <family val="2"/>
          </rPr>
          <t xml:space="preserve">
used date from pub#96</t>
        </r>
      </text>
    </comment>
    <comment ref="AI921" authorId="0" shapeId="0" xr:uid="{00000000-0006-0000-0100-0000B3060000}">
      <text>
        <r>
          <rPr>
            <b/>
            <sz val="9"/>
            <color indexed="81"/>
            <rFont val="Tahoma"/>
            <family val="2"/>
          </rPr>
          <t>chris wilbeck:</t>
        </r>
        <r>
          <rPr>
            <sz val="9"/>
            <color indexed="81"/>
            <rFont val="Tahoma"/>
            <family val="2"/>
          </rPr>
          <t xml:space="preserve">
used date from pub#96</t>
        </r>
      </text>
    </comment>
    <comment ref="AM921" authorId="0" shapeId="0" xr:uid="{00000000-0006-0000-0100-0000B4060000}">
      <text>
        <r>
          <rPr>
            <b/>
            <sz val="9"/>
            <color indexed="81"/>
            <rFont val="Tahoma"/>
            <family val="2"/>
          </rPr>
          <t>chris wilbeck:</t>
        </r>
        <r>
          <rPr>
            <sz val="9"/>
            <color indexed="81"/>
            <rFont val="Tahoma"/>
            <family val="2"/>
          </rPr>
          <t xml:space="preserve">
not clearly stated in report, but I assume the weedy plots did not receive the interrow cultivation</t>
        </r>
      </text>
    </comment>
    <comment ref="AM930" authorId="0" shapeId="0" xr:uid="{00000000-0006-0000-0100-0000B5060000}">
      <text>
        <r>
          <rPr>
            <b/>
            <sz val="9"/>
            <color indexed="81"/>
            <rFont val="Tahoma"/>
            <family val="2"/>
          </rPr>
          <t>chris wilbeck:</t>
        </r>
        <r>
          <rPr>
            <sz val="9"/>
            <color indexed="81"/>
            <rFont val="Tahoma"/>
            <family val="2"/>
          </rPr>
          <t xml:space="preserve">
not clearly stated in report, but I assume the weedy plots did not receive the interrow cultivation</t>
        </r>
      </text>
    </comment>
    <comment ref="AM938" authorId="0" shapeId="0" xr:uid="{00000000-0006-0000-0100-0000B6060000}">
      <text>
        <r>
          <rPr>
            <b/>
            <sz val="9"/>
            <color indexed="81"/>
            <rFont val="Tahoma"/>
            <family val="2"/>
          </rPr>
          <t>chris wilbeck:</t>
        </r>
        <r>
          <rPr>
            <sz val="9"/>
            <color indexed="81"/>
            <rFont val="Tahoma"/>
            <family val="2"/>
          </rPr>
          <t xml:space="preserve">
not clearly stated in report, but I assume the weedy plots did not receive the interrow cultivation</t>
        </r>
      </text>
    </comment>
    <comment ref="BD940" authorId="0" shapeId="0" xr:uid="{00000000-0006-0000-0100-0000B7060000}">
      <text>
        <r>
          <rPr>
            <b/>
            <sz val="9"/>
            <color indexed="81"/>
            <rFont val="Tahoma"/>
            <family val="2"/>
          </rPr>
          <t>chris wilbeck:</t>
        </r>
        <r>
          <rPr>
            <sz val="9"/>
            <color indexed="81"/>
            <rFont val="Tahoma"/>
            <family val="2"/>
          </rPr>
          <t xml:space="preserve">
this is comg chem/mechanical; ask for each trt</t>
        </r>
      </text>
    </comment>
    <comment ref="BK940" authorId="0" shapeId="0" xr:uid="{00000000-0006-0000-0100-0000B8060000}">
      <text>
        <r>
          <rPr>
            <b/>
            <sz val="9"/>
            <color indexed="81"/>
            <rFont val="Tahoma"/>
            <family val="2"/>
          </rPr>
          <t>chris wilbeck:</t>
        </r>
        <r>
          <rPr>
            <sz val="9"/>
            <color indexed="81"/>
            <rFont val="Tahoma"/>
            <family val="2"/>
          </rPr>
          <t xml:space="preserve">
inconsistant DOY for counts on pg 807 and 809; used DOY on 807</t>
        </r>
      </text>
    </comment>
    <comment ref="DY940" authorId="0" shapeId="0" xr:uid="{00000000-0006-0000-0100-0000B9060000}">
      <text>
        <r>
          <rPr>
            <b/>
            <sz val="9"/>
            <color indexed="81"/>
            <rFont val="Tahoma"/>
            <family val="2"/>
          </rPr>
          <t>chris wilbeck:</t>
        </r>
        <r>
          <rPr>
            <sz val="9"/>
            <color indexed="81"/>
            <rFont val="Tahoma"/>
            <family val="2"/>
          </rPr>
          <t xml:space="preserve">
per comments, primary component responsible for yield reduction was pod density</t>
        </r>
      </text>
    </comment>
    <comment ref="BD941" authorId="0" shapeId="0" xr:uid="{00000000-0006-0000-0100-0000BA060000}">
      <text>
        <r>
          <rPr>
            <b/>
            <sz val="9"/>
            <color indexed="81"/>
            <rFont val="Tahoma"/>
            <family val="2"/>
          </rPr>
          <t>chris wilbeck:</t>
        </r>
        <r>
          <rPr>
            <sz val="9"/>
            <color indexed="81"/>
            <rFont val="Tahoma"/>
            <family val="2"/>
          </rPr>
          <t xml:space="preserve">
this is comg chem/mechanical; ask for each trt</t>
        </r>
      </text>
    </comment>
    <comment ref="BK941" authorId="0" shapeId="0" xr:uid="{00000000-0006-0000-0100-0000BB060000}">
      <text>
        <r>
          <rPr>
            <b/>
            <sz val="9"/>
            <color indexed="81"/>
            <rFont val="Tahoma"/>
            <family val="2"/>
          </rPr>
          <t>chris wilbeck:</t>
        </r>
        <r>
          <rPr>
            <sz val="9"/>
            <color indexed="81"/>
            <rFont val="Tahoma"/>
            <family val="2"/>
          </rPr>
          <t xml:space="preserve">
inconsistant DOY for counts on pg 807 and 809; used DOY on 807</t>
        </r>
      </text>
    </comment>
    <comment ref="DY941" authorId="0" shapeId="0" xr:uid="{00000000-0006-0000-0100-0000BC060000}">
      <text>
        <r>
          <rPr>
            <b/>
            <sz val="9"/>
            <color indexed="81"/>
            <rFont val="Tahoma"/>
            <family val="2"/>
          </rPr>
          <t>chris wilbeck:</t>
        </r>
        <r>
          <rPr>
            <sz val="9"/>
            <color indexed="81"/>
            <rFont val="Tahoma"/>
            <family val="2"/>
          </rPr>
          <t xml:space="preserve">
per comments, primary component responsible for yield reduction was pod density</t>
        </r>
      </text>
    </comment>
    <comment ref="BD942" authorId="0" shapeId="0" xr:uid="{00000000-0006-0000-0100-0000BD060000}">
      <text>
        <r>
          <rPr>
            <b/>
            <sz val="9"/>
            <color indexed="81"/>
            <rFont val="Tahoma"/>
            <family val="2"/>
          </rPr>
          <t>chris wilbeck:</t>
        </r>
        <r>
          <rPr>
            <sz val="9"/>
            <color indexed="81"/>
            <rFont val="Tahoma"/>
            <family val="2"/>
          </rPr>
          <t xml:space="preserve">
this is comg chem/mechanical; ask for each trt</t>
        </r>
      </text>
    </comment>
    <comment ref="BK942" authorId="0" shapeId="0" xr:uid="{00000000-0006-0000-0100-0000BE060000}">
      <text>
        <r>
          <rPr>
            <b/>
            <sz val="9"/>
            <color indexed="81"/>
            <rFont val="Tahoma"/>
            <family val="2"/>
          </rPr>
          <t>chris wilbeck:</t>
        </r>
        <r>
          <rPr>
            <sz val="9"/>
            <color indexed="81"/>
            <rFont val="Tahoma"/>
            <family val="2"/>
          </rPr>
          <t xml:space="preserve">
inconsistant DOY for counts on pg 807 and 809; used DOY on 807</t>
        </r>
      </text>
    </comment>
    <comment ref="DY942" authorId="0" shapeId="0" xr:uid="{00000000-0006-0000-0100-0000BF060000}">
      <text>
        <r>
          <rPr>
            <b/>
            <sz val="9"/>
            <color indexed="81"/>
            <rFont val="Tahoma"/>
            <family val="2"/>
          </rPr>
          <t>chris wilbeck:</t>
        </r>
        <r>
          <rPr>
            <sz val="9"/>
            <color indexed="81"/>
            <rFont val="Tahoma"/>
            <family val="2"/>
          </rPr>
          <t xml:space="preserve">
per comments, primary component responsible for yield reduction was pod density</t>
        </r>
      </text>
    </comment>
    <comment ref="DY943" authorId="0" shapeId="0" xr:uid="{00000000-0006-0000-0100-0000C0060000}">
      <text>
        <r>
          <rPr>
            <b/>
            <sz val="9"/>
            <color indexed="81"/>
            <rFont val="Tahoma"/>
            <family val="2"/>
          </rPr>
          <t>chris wilbeck:</t>
        </r>
        <r>
          <rPr>
            <sz val="9"/>
            <color indexed="81"/>
            <rFont val="Tahoma"/>
            <family val="2"/>
          </rPr>
          <t xml:space="preserve">
per comments, primary component responsible for yield reduction was pod density</t>
        </r>
      </text>
    </comment>
    <comment ref="BD945" authorId="0" shapeId="0" xr:uid="{00000000-0006-0000-0100-0000C1060000}">
      <text>
        <r>
          <rPr>
            <b/>
            <sz val="9"/>
            <color indexed="81"/>
            <rFont val="Tahoma"/>
            <family val="2"/>
          </rPr>
          <t>chris wilbeck:</t>
        </r>
        <r>
          <rPr>
            <sz val="9"/>
            <color indexed="81"/>
            <rFont val="Tahoma"/>
            <family val="2"/>
          </rPr>
          <t xml:space="preserve">
this is comg chem/mechanical; ask for each trt</t>
        </r>
      </text>
    </comment>
    <comment ref="BK945" authorId="0" shapeId="0" xr:uid="{00000000-0006-0000-0100-0000C2060000}">
      <text>
        <r>
          <rPr>
            <b/>
            <sz val="9"/>
            <color indexed="81"/>
            <rFont val="Tahoma"/>
            <family val="2"/>
          </rPr>
          <t>chris wilbeck:</t>
        </r>
        <r>
          <rPr>
            <sz val="9"/>
            <color indexed="81"/>
            <rFont val="Tahoma"/>
            <family val="2"/>
          </rPr>
          <t xml:space="preserve">
inconsistant DOY for counts on pg 807 and 809; used DOY on 807</t>
        </r>
      </text>
    </comment>
    <comment ref="DY945" authorId="0" shapeId="0" xr:uid="{00000000-0006-0000-0100-0000C3060000}">
      <text>
        <r>
          <rPr>
            <b/>
            <sz val="9"/>
            <color indexed="81"/>
            <rFont val="Tahoma"/>
            <family val="2"/>
          </rPr>
          <t>chris wilbeck:</t>
        </r>
        <r>
          <rPr>
            <sz val="9"/>
            <color indexed="81"/>
            <rFont val="Tahoma"/>
            <family val="2"/>
          </rPr>
          <t xml:space="preserve">
per comments, primary component responsible for yield reduction was pod density</t>
        </r>
      </text>
    </comment>
    <comment ref="BD946" authorId="0" shapeId="0" xr:uid="{00000000-0006-0000-0100-0000C4060000}">
      <text>
        <r>
          <rPr>
            <b/>
            <sz val="9"/>
            <color indexed="81"/>
            <rFont val="Tahoma"/>
            <family val="2"/>
          </rPr>
          <t>chris wilbeck:</t>
        </r>
        <r>
          <rPr>
            <sz val="9"/>
            <color indexed="81"/>
            <rFont val="Tahoma"/>
            <family val="2"/>
          </rPr>
          <t xml:space="preserve">
this is comg chem/mechanical; ask for each trt</t>
        </r>
      </text>
    </comment>
    <comment ref="BK946" authorId="0" shapeId="0" xr:uid="{00000000-0006-0000-0100-0000C5060000}">
      <text>
        <r>
          <rPr>
            <b/>
            <sz val="9"/>
            <color indexed="81"/>
            <rFont val="Tahoma"/>
            <family val="2"/>
          </rPr>
          <t>chris wilbeck:</t>
        </r>
        <r>
          <rPr>
            <sz val="9"/>
            <color indexed="81"/>
            <rFont val="Tahoma"/>
            <family val="2"/>
          </rPr>
          <t xml:space="preserve">
inconsistant DOY for counts on pg 807 and 809; used DOY on 807</t>
        </r>
      </text>
    </comment>
    <comment ref="DY946" authorId="0" shapeId="0" xr:uid="{00000000-0006-0000-0100-0000C6060000}">
      <text>
        <r>
          <rPr>
            <b/>
            <sz val="9"/>
            <color indexed="81"/>
            <rFont val="Tahoma"/>
            <family val="2"/>
          </rPr>
          <t>chris wilbeck:</t>
        </r>
        <r>
          <rPr>
            <sz val="9"/>
            <color indexed="81"/>
            <rFont val="Tahoma"/>
            <family val="2"/>
          </rPr>
          <t xml:space="preserve">
per comments, primary component responsible for yield reduction was pod density</t>
        </r>
      </text>
    </comment>
    <comment ref="BD947" authorId="0" shapeId="0" xr:uid="{00000000-0006-0000-0100-0000C7060000}">
      <text>
        <r>
          <rPr>
            <b/>
            <sz val="9"/>
            <color indexed="81"/>
            <rFont val="Tahoma"/>
            <family val="2"/>
          </rPr>
          <t>chris wilbeck:</t>
        </r>
        <r>
          <rPr>
            <sz val="9"/>
            <color indexed="81"/>
            <rFont val="Tahoma"/>
            <family val="2"/>
          </rPr>
          <t xml:space="preserve">
this is comg chem/mechanical; ask for each trt</t>
        </r>
      </text>
    </comment>
    <comment ref="BK947" authorId="0" shapeId="0" xr:uid="{00000000-0006-0000-0100-0000C8060000}">
      <text>
        <r>
          <rPr>
            <b/>
            <sz val="9"/>
            <color indexed="81"/>
            <rFont val="Tahoma"/>
            <family val="2"/>
          </rPr>
          <t>chris wilbeck:</t>
        </r>
        <r>
          <rPr>
            <sz val="9"/>
            <color indexed="81"/>
            <rFont val="Tahoma"/>
            <family val="2"/>
          </rPr>
          <t xml:space="preserve">
inconsistant DOY for counts on pg 807 and 809; used DOY on 807</t>
        </r>
      </text>
    </comment>
    <comment ref="DY947" authorId="0" shapeId="0" xr:uid="{00000000-0006-0000-0100-0000C9060000}">
      <text>
        <r>
          <rPr>
            <b/>
            <sz val="9"/>
            <color indexed="81"/>
            <rFont val="Tahoma"/>
            <family val="2"/>
          </rPr>
          <t>chris wilbeck:</t>
        </r>
        <r>
          <rPr>
            <sz val="9"/>
            <color indexed="81"/>
            <rFont val="Tahoma"/>
            <family val="2"/>
          </rPr>
          <t xml:space="preserve">
per comments, primary component responsible for yield reduction was pod density</t>
        </r>
      </text>
    </comment>
    <comment ref="DY948" authorId="0" shapeId="0" xr:uid="{00000000-0006-0000-0100-0000CA060000}">
      <text>
        <r>
          <rPr>
            <b/>
            <sz val="9"/>
            <color indexed="81"/>
            <rFont val="Tahoma"/>
            <family val="2"/>
          </rPr>
          <t>chris wilbeck:</t>
        </r>
        <r>
          <rPr>
            <sz val="9"/>
            <color indexed="81"/>
            <rFont val="Tahoma"/>
            <family val="2"/>
          </rPr>
          <t xml:space="preserve">
per comments, primary component responsible for yield reduction was pod density</t>
        </r>
      </text>
    </comment>
    <comment ref="BD950" authorId="0" shapeId="0" xr:uid="{00000000-0006-0000-0100-0000CB060000}">
      <text>
        <r>
          <rPr>
            <b/>
            <sz val="9"/>
            <color indexed="81"/>
            <rFont val="Tahoma"/>
            <family val="2"/>
          </rPr>
          <t>chris wilbeck:</t>
        </r>
        <r>
          <rPr>
            <sz val="9"/>
            <color indexed="81"/>
            <rFont val="Tahoma"/>
            <family val="2"/>
          </rPr>
          <t xml:space="preserve">
this is comg chem/mechanical; ask for each trt</t>
        </r>
      </text>
    </comment>
    <comment ref="BK950" authorId="0" shapeId="0" xr:uid="{00000000-0006-0000-0100-0000CC060000}">
      <text>
        <r>
          <rPr>
            <b/>
            <sz val="9"/>
            <color indexed="81"/>
            <rFont val="Tahoma"/>
            <family val="2"/>
          </rPr>
          <t>chris wilbeck:</t>
        </r>
        <r>
          <rPr>
            <sz val="9"/>
            <color indexed="81"/>
            <rFont val="Tahoma"/>
            <family val="2"/>
          </rPr>
          <t xml:space="preserve">
inconsistant DOY for counts on pg 807 and 809; used DOY on 807</t>
        </r>
      </text>
    </comment>
    <comment ref="DT950" authorId="0" shapeId="0" xr:uid="{00000000-0006-0000-0100-0000CD060000}">
      <text>
        <r>
          <rPr>
            <b/>
            <sz val="9"/>
            <color indexed="81"/>
            <rFont val="Tahoma"/>
            <family val="2"/>
          </rPr>
          <t>chris wilbeck:</t>
        </r>
        <r>
          <rPr>
            <sz val="9"/>
            <color indexed="81"/>
            <rFont val="Tahoma"/>
            <family val="2"/>
          </rPr>
          <t xml:space="preserve">
this is com chem/mech; ask for by trt
</t>
        </r>
      </text>
    </comment>
    <comment ref="DY950" authorId="0" shapeId="0" xr:uid="{00000000-0006-0000-0100-0000CE060000}">
      <text>
        <r>
          <rPr>
            <b/>
            <sz val="9"/>
            <color indexed="81"/>
            <rFont val="Tahoma"/>
            <family val="2"/>
          </rPr>
          <t>chris wilbeck:</t>
        </r>
        <r>
          <rPr>
            <sz val="9"/>
            <color indexed="81"/>
            <rFont val="Tahoma"/>
            <family val="2"/>
          </rPr>
          <t xml:space="preserve">
per comments, primary component responsible for yield reduction was pod density</t>
        </r>
      </text>
    </comment>
    <comment ref="BD951" authorId="0" shapeId="0" xr:uid="{00000000-0006-0000-0100-0000CF060000}">
      <text>
        <r>
          <rPr>
            <b/>
            <sz val="9"/>
            <color indexed="81"/>
            <rFont val="Tahoma"/>
            <family val="2"/>
          </rPr>
          <t>chris wilbeck:</t>
        </r>
        <r>
          <rPr>
            <sz val="9"/>
            <color indexed="81"/>
            <rFont val="Tahoma"/>
            <family val="2"/>
          </rPr>
          <t xml:space="preserve">
this is comg chem/mechanical; ask for each trt</t>
        </r>
      </text>
    </comment>
    <comment ref="BK951" authorId="0" shapeId="0" xr:uid="{00000000-0006-0000-0100-0000D0060000}">
      <text>
        <r>
          <rPr>
            <b/>
            <sz val="9"/>
            <color indexed="81"/>
            <rFont val="Tahoma"/>
            <family val="2"/>
          </rPr>
          <t>chris wilbeck:</t>
        </r>
        <r>
          <rPr>
            <sz val="9"/>
            <color indexed="81"/>
            <rFont val="Tahoma"/>
            <family val="2"/>
          </rPr>
          <t xml:space="preserve">
inconsistant DOY for counts on pg 807 and 809; used DOY on 807</t>
        </r>
      </text>
    </comment>
    <comment ref="DT951" authorId="0" shapeId="0" xr:uid="{00000000-0006-0000-0100-0000D1060000}">
      <text>
        <r>
          <rPr>
            <b/>
            <sz val="9"/>
            <color indexed="81"/>
            <rFont val="Tahoma"/>
            <family val="2"/>
          </rPr>
          <t>chris wilbeck:</t>
        </r>
        <r>
          <rPr>
            <sz val="9"/>
            <color indexed="81"/>
            <rFont val="Tahoma"/>
            <family val="2"/>
          </rPr>
          <t xml:space="preserve">
this is com chem/mech; ask for by trt
</t>
        </r>
      </text>
    </comment>
    <comment ref="DY951" authorId="0" shapeId="0" xr:uid="{00000000-0006-0000-0100-0000D2060000}">
      <text>
        <r>
          <rPr>
            <b/>
            <sz val="9"/>
            <color indexed="81"/>
            <rFont val="Tahoma"/>
            <family val="2"/>
          </rPr>
          <t>chris wilbeck:</t>
        </r>
        <r>
          <rPr>
            <sz val="9"/>
            <color indexed="81"/>
            <rFont val="Tahoma"/>
            <family val="2"/>
          </rPr>
          <t xml:space="preserve">
per comments, primary component responsible for yield reduction was pod density</t>
        </r>
      </text>
    </comment>
    <comment ref="BD952" authorId="0" shapeId="0" xr:uid="{00000000-0006-0000-0100-0000D3060000}">
      <text>
        <r>
          <rPr>
            <b/>
            <sz val="9"/>
            <color indexed="81"/>
            <rFont val="Tahoma"/>
            <family val="2"/>
          </rPr>
          <t>chris wilbeck:</t>
        </r>
        <r>
          <rPr>
            <sz val="9"/>
            <color indexed="81"/>
            <rFont val="Tahoma"/>
            <family val="2"/>
          </rPr>
          <t xml:space="preserve">
this is comg chem/mechanical; ask for each trt</t>
        </r>
      </text>
    </comment>
    <comment ref="BK952" authorId="0" shapeId="0" xr:uid="{00000000-0006-0000-0100-0000D4060000}">
      <text>
        <r>
          <rPr>
            <b/>
            <sz val="9"/>
            <color indexed="81"/>
            <rFont val="Tahoma"/>
            <family val="2"/>
          </rPr>
          <t>chris wilbeck:</t>
        </r>
        <r>
          <rPr>
            <sz val="9"/>
            <color indexed="81"/>
            <rFont val="Tahoma"/>
            <family val="2"/>
          </rPr>
          <t xml:space="preserve">
inconsistant DOY for counts on pg 807 and 809; used DOY on 807</t>
        </r>
      </text>
    </comment>
    <comment ref="DT952" authorId="0" shapeId="0" xr:uid="{00000000-0006-0000-0100-0000D5060000}">
      <text>
        <r>
          <rPr>
            <b/>
            <sz val="9"/>
            <color indexed="81"/>
            <rFont val="Tahoma"/>
            <family val="2"/>
          </rPr>
          <t>chris wilbeck:</t>
        </r>
        <r>
          <rPr>
            <sz val="9"/>
            <color indexed="81"/>
            <rFont val="Tahoma"/>
            <family val="2"/>
          </rPr>
          <t xml:space="preserve">
this is com chem/mech; ask for by trt
</t>
        </r>
      </text>
    </comment>
    <comment ref="DY952" authorId="0" shapeId="0" xr:uid="{00000000-0006-0000-0100-0000D6060000}">
      <text>
        <r>
          <rPr>
            <b/>
            <sz val="9"/>
            <color indexed="81"/>
            <rFont val="Tahoma"/>
            <family val="2"/>
          </rPr>
          <t>chris wilbeck:</t>
        </r>
        <r>
          <rPr>
            <sz val="9"/>
            <color indexed="81"/>
            <rFont val="Tahoma"/>
            <family val="2"/>
          </rPr>
          <t xml:space="preserve">
per comments, primary component responsible for yield reduction was pod density</t>
        </r>
      </text>
    </comment>
    <comment ref="DT953" authorId="0" shapeId="0" xr:uid="{00000000-0006-0000-0100-0000D7060000}">
      <text>
        <r>
          <rPr>
            <b/>
            <sz val="9"/>
            <color indexed="81"/>
            <rFont val="Tahoma"/>
            <family val="2"/>
          </rPr>
          <t>chris wilbeck:</t>
        </r>
        <r>
          <rPr>
            <sz val="9"/>
            <color indexed="81"/>
            <rFont val="Tahoma"/>
            <family val="2"/>
          </rPr>
          <t xml:space="preserve">
this is com chem/mech; ask for by trt
</t>
        </r>
      </text>
    </comment>
    <comment ref="DY953" authorId="0" shapeId="0" xr:uid="{00000000-0006-0000-0100-0000D8060000}">
      <text>
        <r>
          <rPr>
            <b/>
            <sz val="9"/>
            <color indexed="81"/>
            <rFont val="Tahoma"/>
            <family val="2"/>
          </rPr>
          <t>chris wilbeck:</t>
        </r>
        <r>
          <rPr>
            <sz val="9"/>
            <color indexed="81"/>
            <rFont val="Tahoma"/>
            <family val="2"/>
          </rPr>
          <t xml:space="preserve">
per comments, primary component responsible for yield reduction was pod density</t>
        </r>
      </text>
    </comment>
    <comment ref="BD955" authorId="0" shapeId="0" xr:uid="{00000000-0006-0000-0100-0000D9060000}">
      <text>
        <r>
          <rPr>
            <b/>
            <sz val="9"/>
            <color indexed="81"/>
            <rFont val="Tahoma"/>
            <family val="2"/>
          </rPr>
          <t>chris wilbeck:</t>
        </r>
        <r>
          <rPr>
            <sz val="9"/>
            <color indexed="81"/>
            <rFont val="Tahoma"/>
            <family val="2"/>
          </rPr>
          <t xml:space="preserve">
this is comg chem/mechanical; ask for each trt</t>
        </r>
      </text>
    </comment>
    <comment ref="BK955" authorId="0" shapeId="0" xr:uid="{00000000-0006-0000-0100-0000DA060000}">
      <text>
        <r>
          <rPr>
            <b/>
            <sz val="9"/>
            <color indexed="81"/>
            <rFont val="Tahoma"/>
            <family val="2"/>
          </rPr>
          <t>chris wilbeck:</t>
        </r>
        <r>
          <rPr>
            <sz val="9"/>
            <color indexed="81"/>
            <rFont val="Tahoma"/>
            <family val="2"/>
          </rPr>
          <t xml:space="preserve">
inconsistant DOY for counts on pg 807 and 809; used DOY on 807</t>
        </r>
      </text>
    </comment>
    <comment ref="DT955" authorId="0" shapeId="0" xr:uid="{00000000-0006-0000-0100-0000DB060000}">
      <text>
        <r>
          <rPr>
            <b/>
            <sz val="9"/>
            <color indexed="81"/>
            <rFont val="Tahoma"/>
            <family val="2"/>
          </rPr>
          <t>chris wilbeck:</t>
        </r>
        <r>
          <rPr>
            <sz val="9"/>
            <color indexed="81"/>
            <rFont val="Tahoma"/>
            <family val="2"/>
          </rPr>
          <t xml:space="preserve">
this is com chem/mech; ask for by trt
</t>
        </r>
      </text>
    </comment>
    <comment ref="DY955" authorId="0" shapeId="0" xr:uid="{00000000-0006-0000-0100-0000DC060000}">
      <text>
        <r>
          <rPr>
            <b/>
            <sz val="9"/>
            <color indexed="81"/>
            <rFont val="Tahoma"/>
            <family val="2"/>
          </rPr>
          <t>chris wilbeck:</t>
        </r>
        <r>
          <rPr>
            <sz val="9"/>
            <color indexed="81"/>
            <rFont val="Tahoma"/>
            <family val="2"/>
          </rPr>
          <t xml:space="preserve">
per comments, primary component responsible for yield reduction was pod density</t>
        </r>
      </text>
    </comment>
    <comment ref="BD956" authorId="0" shapeId="0" xr:uid="{00000000-0006-0000-0100-0000DD060000}">
      <text>
        <r>
          <rPr>
            <b/>
            <sz val="9"/>
            <color indexed="81"/>
            <rFont val="Tahoma"/>
            <family val="2"/>
          </rPr>
          <t>chris wilbeck:</t>
        </r>
        <r>
          <rPr>
            <sz val="9"/>
            <color indexed="81"/>
            <rFont val="Tahoma"/>
            <family val="2"/>
          </rPr>
          <t xml:space="preserve">
this is comg chem/mechanical; ask for each trt</t>
        </r>
      </text>
    </comment>
    <comment ref="BK956" authorId="0" shapeId="0" xr:uid="{00000000-0006-0000-0100-0000DE060000}">
      <text>
        <r>
          <rPr>
            <b/>
            <sz val="9"/>
            <color indexed="81"/>
            <rFont val="Tahoma"/>
            <family val="2"/>
          </rPr>
          <t>chris wilbeck:</t>
        </r>
        <r>
          <rPr>
            <sz val="9"/>
            <color indexed="81"/>
            <rFont val="Tahoma"/>
            <family val="2"/>
          </rPr>
          <t xml:space="preserve">
inconsistant DOY for counts on pg 807 and 809; used DOY on 807</t>
        </r>
      </text>
    </comment>
    <comment ref="DT956" authorId="0" shapeId="0" xr:uid="{00000000-0006-0000-0100-0000DF060000}">
      <text>
        <r>
          <rPr>
            <b/>
            <sz val="9"/>
            <color indexed="81"/>
            <rFont val="Tahoma"/>
            <family val="2"/>
          </rPr>
          <t>chris wilbeck:</t>
        </r>
        <r>
          <rPr>
            <sz val="9"/>
            <color indexed="81"/>
            <rFont val="Tahoma"/>
            <family val="2"/>
          </rPr>
          <t xml:space="preserve">
this is com chem/mech; ask for by trt
</t>
        </r>
      </text>
    </comment>
    <comment ref="DY956" authorId="0" shapeId="0" xr:uid="{00000000-0006-0000-0100-0000E0060000}">
      <text>
        <r>
          <rPr>
            <b/>
            <sz val="9"/>
            <color indexed="81"/>
            <rFont val="Tahoma"/>
            <family val="2"/>
          </rPr>
          <t>chris wilbeck:</t>
        </r>
        <r>
          <rPr>
            <sz val="9"/>
            <color indexed="81"/>
            <rFont val="Tahoma"/>
            <family val="2"/>
          </rPr>
          <t xml:space="preserve">
per comments, primary component responsible for yield reduction was pod density</t>
        </r>
      </text>
    </comment>
    <comment ref="BD957" authorId="0" shapeId="0" xr:uid="{00000000-0006-0000-0100-0000E1060000}">
      <text>
        <r>
          <rPr>
            <b/>
            <sz val="9"/>
            <color indexed="81"/>
            <rFont val="Tahoma"/>
            <family val="2"/>
          </rPr>
          <t>chris wilbeck:</t>
        </r>
        <r>
          <rPr>
            <sz val="9"/>
            <color indexed="81"/>
            <rFont val="Tahoma"/>
            <family val="2"/>
          </rPr>
          <t xml:space="preserve">
this is comg chem/mechanical; ask for each trt</t>
        </r>
      </text>
    </comment>
    <comment ref="BK957" authorId="0" shapeId="0" xr:uid="{00000000-0006-0000-0100-0000E2060000}">
      <text>
        <r>
          <rPr>
            <b/>
            <sz val="9"/>
            <color indexed="81"/>
            <rFont val="Tahoma"/>
            <family val="2"/>
          </rPr>
          <t>chris wilbeck:</t>
        </r>
        <r>
          <rPr>
            <sz val="9"/>
            <color indexed="81"/>
            <rFont val="Tahoma"/>
            <family val="2"/>
          </rPr>
          <t xml:space="preserve">
inconsistant DOY for counts on pg 807 and 809; used DOY on 807</t>
        </r>
      </text>
    </comment>
    <comment ref="DT957" authorId="0" shapeId="0" xr:uid="{00000000-0006-0000-0100-0000E3060000}">
      <text>
        <r>
          <rPr>
            <b/>
            <sz val="9"/>
            <color indexed="81"/>
            <rFont val="Tahoma"/>
            <family val="2"/>
          </rPr>
          <t>chris wilbeck:</t>
        </r>
        <r>
          <rPr>
            <sz val="9"/>
            <color indexed="81"/>
            <rFont val="Tahoma"/>
            <family val="2"/>
          </rPr>
          <t xml:space="preserve">
this is com chem/mech; ask for by trt
</t>
        </r>
      </text>
    </comment>
    <comment ref="DY957" authorId="0" shapeId="0" xr:uid="{00000000-0006-0000-0100-0000E4060000}">
      <text>
        <r>
          <rPr>
            <b/>
            <sz val="9"/>
            <color indexed="81"/>
            <rFont val="Tahoma"/>
            <family val="2"/>
          </rPr>
          <t>chris wilbeck:</t>
        </r>
        <r>
          <rPr>
            <sz val="9"/>
            <color indexed="81"/>
            <rFont val="Tahoma"/>
            <family val="2"/>
          </rPr>
          <t xml:space="preserve">
per comments, primary component responsible for yield reduction was pod density</t>
        </r>
      </text>
    </comment>
    <comment ref="DT958" authorId="0" shapeId="0" xr:uid="{00000000-0006-0000-0100-0000E5060000}">
      <text>
        <r>
          <rPr>
            <b/>
            <sz val="9"/>
            <color indexed="81"/>
            <rFont val="Tahoma"/>
            <family val="2"/>
          </rPr>
          <t>chris wilbeck:</t>
        </r>
        <r>
          <rPr>
            <sz val="9"/>
            <color indexed="81"/>
            <rFont val="Tahoma"/>
            <family val="2"/>
          </rPr>
          <t xml:space="preserve">
this is com chem/mech; ask for by trt
</t>
        </r>
      </text>
    </comment>
    <comment ref="DY958" authorId="0" shapeId="0" xr:uid="{00000000-0006-0000-0100-0000E6060000}">
      <text>
        <r>
          <rPr>
            <b/>
            <sz val="9"/>
            <color indexed="81"/>
            <rFont val="Tahoma"/>
            <family val="2"/>
          </rPr>
          <t>chris wilbeck:</t>
        </r>
        <r>
          <rPr>
            <sz val="9"/>
            <color indexed="81"/>
            <rFont val="Tahoma"/>
            <family val="2"/>
          </rPr>
          <t xml:space="preserve">
per comments, primary component responsible for yield reduction was pod density</t>
        </r>
      </text>
    </comment>
    <comment ref="BD960" authorId="0" shapeId="0" xr:uid="{00000000-0006-0000-0100-0000E7060000}">
      <text>
        <r>
          <rPr>
            <b/>
            <sz val="9"/>
            <color indexed="81"/>
            <rFont val="Tahoma"/>
            <family val="2"/>
          </rPr>
          <t>chris wilbeck:</t>
        </r>
        <r>
          <rPr>
            <sz val="9"/>
            <color indexed="81"/>
            <rFont val="Tahoma"/>
            <family val="2"/>
          </rPr>
          <t xml:space="preserve">
this is combined; ask for it by trt</t>
        </r>
      </text>
    </comment>
    <comment ref="BH960" authorId="0" shapeId="0" xr:uid="{00000000-0006-0000-0100-0000E8060000}">
      <text>
        <r>
          <rPr>
            <b/>
            <sz val="9"/>
            <color indexed="81"/>
            <rFont val="Tahoma"/>
            <family val="2"/>
          </rPr>
          <t>chris wilbeck:</t>
        </r>
        <r>
          <rPr>
            <sz val="9"/>
            <color indexed="81"/>
            <rFont val="Tahoma"/>
            <family val="2"/>
          </rPr>
          <t xml:space="preserve">
this is combined; ask for it by trt</t>
        </r>
      </text>
    </comment>
    <comment ref="CA960" authorId="0" shapeId="0" xr:uid="{00000000-0006-0000-0100-0000E9060000}">
      <text>
        <r>
          <rPr>
            <b/>
            <sz val="9"/>
            <color indexed="81"/>
            <rFont val="Tahoma"/>
            <family val="2"/>
          </rPr>
          <t>chris wilbeck:</t>
        </r>
        <r>
          <rPr>
            <sz val="9"/>
            <color indexed="81"/>
            <rFont val="Tahoma"/>
            <family val="2"/>
          </rPr>
          <t xml:space="preserve">
not sampled due to low weed popn
</t>
        </r>
      </text>
    </comment>
    <comment ref="BD961" authorId="0" shapeId="0" xr:uid="{00000000-0006-0000-0100-0000EA060000}">
      <text>
        <r>
          <rPr>
            <b/>
            <sz val="9"/>
            <color indexed="81"/>
            <rFont val="Tahoma"/>
            <family val="2"/>
          </rPr>
          <t>chris wilbeck:</t>
        </r>
        <r>
          <rPr>
            <sz val="9"/>
            <color indexed="81"/>
            <rFont val="Tahoma"/>
            <family val="2"/>
          </rPr>
          <t xml:space="preserve">
this is combined; ask for it by trt</t>
        </r>
      </text>
    </comment>
    <comment ref="BH961" authorId="0" shapeId="0" xr:uid="{00000000-0006-0000-0100-0000EB060000}">
      <text>
        <r>
          <rPr>
            <b/>
            <sz val="9"/>
            <color indexed="81"/>
            <rFont val="Tahoma"/>
            <family val="2"/>
          </rPr>
          <t>chris wilbeck:</t>
        </r>
        <r>
          <rPr>
            <sz val="9"/>
            <color indexed="81"/>
            <rFont val="Tahoma"/>
            <family val="2"/>
          </rPr>
          <t xml:space="preserve">
this is combined; ask for it by trt</t>
        </r>
      </text>
    </comment>
    <comment ref="CA961" authorId="0" shapeId="0" xr:uid="{00000000-0006-0000-0100-0000EC060000}">
      <text>
        <r>
          <rPr>
            <b/>
            <sz val="9"/>
            <color indexed="81"/>
            <rFont val="Tahoma"/>
            <family val="2"/>
          </rPr>
          <t>chris wilbeck:</t>
        </r>
        <r>
          <rPr>
            <sz val="9"/>
            <color indexed="81"/>
            <rFont val="Tahoma"/>
            <family val="2"/>
          </rPr>
          <t xml:space="preserve">
not sampled due to low weed popn
</t>
        </r>
      </text>
    </comment>
    <comment ref="BD962" authorId="0" shapeId="0" xr:uid="{00000000-0006-0000-0100-0000ED060000}">
      <text>
        <r>
          <rPr>
            <b/>
            <sz val="9"/>
            <color indexed="81"/>
            <rFont val="Tahoma"/>
            <family val="2"/>
          </rPr>
          <t>chris wilbeck:</t>
        </r>
        <r>
          <rPr>
            <sz val="9"/>
            <color indexed="81"/>
            <rFont val="Tahoma"/>
            <family val="2"/>
          </rPr>
          <t xml:space="preserve">
this is combined; ask for it by trt</t>
        </r>
      </text>
    </comment>
    <comment ref="BH962" authorId="0" shapeId="0" xr:uid="{00000000-0006-0000-0100-0000EE060000}">
      <text>
        <r>
          <rPr>
            <b/>
            <sz val="9"/>
            <color indexed="81"/>
            <rFont val="Tahoma"/>
            <family val="2"/>
          </rPr>
          <t>chris wilbeck:</t>
        </r>
        <r>
          <rPr>
            <sz val="9"/>
            <color indexed="81"/>
            <rFont val="Tahoma"/>
            <family val="2"/>
          </rPr>
          <t xml:space="preserve">
this is combined; ask for it by trt</t>
        </r>
      </text>
    </comment>
    <comment ref="CA962" authorId="0" shapeId="0" xr:uid="{00000000-0006-0000-0100-0000EF060000}">
      <text>
        <r>
          <rPr>
            <b/>
            <sz val="9"/>
            <color indexed="81"/>
            <rFont val="Tahoma"/>
            <family val="2"/>
          </rPr>
          <t>chris wilbeck:</t>
        </r>
        <r>
          <rPr>
            <sz val="9"/>
            <color indexed="81"/>
            <rFont val="Tahoma"/>
            <family val="2"/>
          </rPr>
          <t xml:space="preserve">
not sampled due to low weed popn
</t>
        </r>
      </text>
    </comment>
    <comment ref="BD963" authorId="0" shapeId="0" xr:uid="{00000000-0006-0000-0100-0000F0060000}">
      <text>
        <r>
          <rPr>
            <b/>
            <sz val="9"/>
            <color indexed="81"/>
            <rFont val="Tahoma"/>
            <family val="2"/>
          </rPr>
          <t>chris wilbeck:</t>
        </r>
        <r>
          <rPr>
            <sz val="9"/>
            <color indexed="81"/>
            <rFont val="Tahoma"/>
            <family val="2"/>
          </rPr>
          <t xml:space="preserve">
this is combined; ask for it by trt</t>
        </r>
      </text>
    </comment>
    <comment ref="BH963" authorId="0" shapeId="0" xr:uid="{00000000-0006-0000-0100-0000F1060000}">
      <text>
        <r>
          <rPr>
            <b/>
            <sz val="9"/>
            <color indexed="81"/>
            <rFont val="Tahoma"/>
            <family val="2"/>
          </rPr>
          <t>chris wilbeck:</t>
        </r>
        <r>
          <rPr>
            <sz val="9"/>
            <color indexed="81"/>
            <rFont val="Tahoma"/>
            <family val="2"/>
          </rPr>
          <t xml:space="preserve">
this is combined; ask for it by trt</t>
        </r>
      </text>
    </comment>
    <comment ref="CA963" authorId="0" shapeId="0" xr:uid="{00000000-0006-0000-0100-0000F2060000}">
      <text>
        <r>
          <rPr>
            <b/>
            <sz val="9"/>
            <color indexed="81"/>
            <rFont val="Tahoma"/>
            <family val="2"/>
          </rPr>
          <t>chris wilbeck:</t>
        </r>
        <r>
          <rPr>
            <sz val="9"/>
            <color indexed="81"/>
            <rFont val="Tahoma"/>
            <family val="2"/>
          </rPr>
          <t xml:space="preserve">
not sampled due to low weed popn
</t>
        </r>
      </text>
    </comment>
    <comment ref="BD964" authorId="0" shapeId="0" xr:uid="{00000000-0006-0000-0100-0000F3060000}">
      <text>
        <r>
          <rPr>
            <b/>
            <sz val="9"/>
            <color indexed="81"/>
            <rFont val="Tahoma"/>
            <family val="2"/>
          </rPr>
          <t>chris wilbeck:</t>
        </r>
        <r>
          <rPr>
            <sz val="9"/>
            <color indexed="81"/>
            <rFont val="Tahoma"/>
            <family val="2"/>
          </rPr>
          <t xml:space="preserve">
this is combined; ask for it by trt</t>
        </r>
      </text>
    </comment>
    <comment ref="BH964" authorId="0" shapeId="0" xr:uid="{00000000-0006-0000-0100-0000F4060000}">
      <text>
        <r>
          <rPr>
            <b/>
            <sz val="9"/>
            <color indexed="81"/>
            <rFont val="Tahoma"/>
            <family val="2"/>
          </rPr>
          <t>chris wilbeck:</t>
        </r>
        <r>
          <rPr>
            <sz val="9"/>
            <color indexed="81"/>
            <rFont val="Tahoma"/>
            <family val="2"/>
          </rPr>
          <t xml:space="preserve">
this is combined; ask for it by trt</t>
        </r>
      </text>
    </comment>
    <comment ref="CA964" authorId="0" shapeId="0" xr:uid="{00000000-0006-0000-0100-0000F5060000}">
      <text>
        <r>
          <rPr>
            <b/>
            <sz val="9"/>
            <color indexed="81"/>
            <rFont val="Tahoma"/>
            <family val="2"/>
          </rPr>
          <t>chris wilbeck:</t>
        </r>
        <r>
          <rPr>
            <sz val="9"/>
            <color indexed="81"/>
            <rFont val="Tahoma"/>
            <family val="2"/>
          </rPr>
          <t xml:space="preserve">
not sampled due to low weed popn
</t>
        </r>
      </text>
    </comment>
    <comment ref="BD965" authorId="0" shapeId="0" xr:uid="{00000000-0006-0000-0100-0000F6060000}">
      <text>
        <r>
          <rPr>
            <b/>
            <sz val="9"/>
            <color indexed="81"/>
            <rFont val="Tahoma"/>
            <family val="2"/>
          </rPr>
          <t>chris wilbeck:</t>
        </r>
        <r>
          <rPr>
            <sz val="9"/>
            <color indexed="81"/>
            <rFont val="Tahoma"/>
            <family val="2"/>
          </rPr>
          <t xml:space="preserve">
this is combined; ask for it by trt</t>
        </r>
      </text>
    </comment>
    <comment ref="BH965" authorId="0" shapeId="0" xr:uid="{00000000-0006-0000-0100-0000F7060000}">
      <text>
        <r>
          <rPr>
            <b/>
            <sz val="9"/>
            <color indexed="81"/>
            <rFont val="Tahoma"/>
            <family val="2"/>
          </rPr>
          <t>chris wilbeck:</t>
        </r>
        <r>
          <rPr>
            <sz val="9"/>
            <color indexed="81"/>
            <rFont val="Tahoma"/>
            <family val="2"/>
          </rPr>
          <t xml:space="preserve">
this is combined; ask for it by trt</t>
        </r>
      </text>
    </comment>
    <comment ref="CA965" authorId="0" shapeId="0" xr:uid="{00000000-0006-0000-0100-0000F8060000}">
      <text>
        <r>
          <rPr>
            <b/>
            <sz val="9"/>
            <color indexed="81"/>
            <rFont val="Tahoma"/>
            <family val="2"/>
          </rPr>
          <t>chris wilbeck:</t>
        </r>
        <r>
          <rPr>
            <sz val="9"/>
            <color indexed="81"/>
            <rFont val="Tahoma"/>
            <family val="2"/>
          </rPr>
          <t xml:space="preserve">
not sampled due to low weed popn
</t>
        </r>
      </text>
    </comment>
    <comment ref="BD966" authorId="0" shapeId="0" xr:uid="{00000000-0006-0000-0100-0000F9060000}">
      <text>
        <r>
          <rPr>
            <b/>
            <sz val="9"/>
            <color indexed="81"/>
            <rFont val="Tahoma"/>
            <family val="2"/>
          </rPr>
          <t>chris wilbeck:</t>
        </r>
        <r>
          <rPr>
            <sz val="9"/>
            <color indexed="81"/>
            <rFont val="Tahoma"/>
            <family val="2"/>
          </rPr>
          <t xml:space="preserve">
this is combined; ask for it by trt</t>
        </r>
      </text>
    </comment>
    <comment ref="BH966" authorId="0" shapeId="0" xr:uid="{00000000-0006-0000-0100-0000FA060000}">
      <text>
        <r>
          <rPr>
            <b/>
            <sz val="9"/>
            <color indexed="81"/>
            <rFont val="Tahoma"/>
            <family val="2"/>
          </rPr>
          <t>chris wilbeck:</t>
        </r>
        <r>
          <rPr>
            <sz val="9"/>
            <color indexed="81"/>
            <rFont val="Tahoma"/>
            <family val="2"/>
          </rPr>
          <t xml:space="preserve">
this is combined; ask for it by trt</t>
        </r>
      </text>
    </comment>
    <comment ref="CA966" authorId="0" shapeId="0" xr:uid="{00000000-0006-0000-0100-0000FB060000}">
      <text>
        <r>
          <rPr>
            <b/>
            <sz val="9"/>
            <color indexed="81"/>
            <rFont val="Tahoma"/>
            <family val="2"/>
          </rPr>
          <t>chris wilbeck:</t>
        </r>
        <r>
          <rPr>
            <sz val="9"/>
            <color indexed="81"/>
            <rFont val="Tahoma"/>
            <family val="2"/>
          </rPr>
          <t xml:space="preserve">
not sampled due to low weed popn
</t>
        </r>
      </text>
    </comment>
    <comment ref="BD967" authorId="0" shapeId="0" xr:uid="{00000000-0006-0000-0100-0000FC060000}">
      <text>
        <r>
          <rPr>
            <b/>
            <sz val="9"/>
            <color indexed="81"/>
            <rFont val="Tahoma"/>
            <family val="2"/>
          </rPr>
          <t>chris wilbeck:</t>
        </r>
        <r>
          <rPr>
            <sz val="9"/>
            <color indexed="81"/>
            <rFont val="Tahoma"/>
            <family val="2"/>
          </rPr>
          <t xml:space="preserve">
this is combined; ask for it by trt</t>
        </r>
      </text>
    </comment>
    <comment ref="BH967" authorId="0" shapeId="0" xr:uid="{00000000-0006-0000-0100-0000FD060000}">
      <text>
        <r>
          <rPr>
            <b/>
            <sz val="9"/>
            <color indexed="81"/>
            <rFont val="Tahoma"/>
            <family val="2"/>
          </rPr>
          <t>chris wilbeck:</t>
        </r>
        <r>
          <rPr>
            <sz val="9"/>
            <color indexed="81"/>
            <rFont val="Tahoma"/>
            <family val="2"/>
          </rPr>
          <t xml:space="preserve">
this is combined; ask for it by trt</t>
        </r>
      </text>
    </comment>
    <comment ref="CA967" authorId="0" shapeId="0" xr:uid="{00000000-0006-0000-0100-0000FE060000}">
      <text>
        <r>
          <rPr>
            <b/>
            <sz val="9"/>
            <color indexed="81"/>
            <rFont val="Tahoma"/>
            <family val="2"/>
          </rPr>
          <t>chris wilbeck:</t>
        </r>
        <r>
          <rPr>
            <sz val="9"/>
            <color indexed="81"/>
            <rFont val="Tahoma"/>
            <family val="2"/>
          </rPr>
          <t xml:space="preserve">
not sampled due to low weed popn
</t>
        </r>
      </text>
    </comment>
    <comment ref="BD968" authorId="0" shapeId="0" xr:uid="{00000000-0006-0000-0100-0000FF060000}">
      <text>
        <r>
          <rPr>
            <b/>
            <sz val="9"/>
            <color indexed="81"/>
            <rFont val="Tahoma"/>
            <family val="2"/>
          </rPr>
          <t>chris wilbeck:</t>
        </r>
        <r>
          <rPr>
            <sz val="9"/>
            <color indexed="81"/>
            <rFont val="Tahoma"/>
            <family val="2"/>
          </rPr>
          <t xml:space="preserve">
this is combined; ask for it by trt</t>
        </r>
      </text>
    </comment>
    <comment ref="BH968" authorId="0" shapeId="0" xr:uid="{00000000-0006-0000-0100-000000070000}">
      <text>
        <r>
          <rPr>
            <b/>
            <sz val="9"/>
            <color indexed="81"/>
            <rFont val="Tahoma"/>
            <family val="2"/>
          </rPr>
          <t>chris wilbeck:</t>
        </r>
        <r>
          <rPr>
            <sz val="9"/>
            <color indexed="81"/>
            <rFont val="Tahoma"/>
            <family val="2"/>
          </rPr>
          <t xml:space="preserve">
this is combined; ask for it by trt</t>
        </r>
      </text>
    </comment>
    <comment ref="CA968" authorId="0" shapeId="0" xr:uid="{00000000-0006-0000-0100-000001070000}">
      <text>
        <r>
          <rPr>
            <b/>
            <sz val="9"/>
            <color indexed="81"/>
            <rFont val="Tahoma"/>
            <family val="2"/>
          </rPr>
          <t>chris wilbeck:</t>
        </r>
        <r>
          <rPr>
            <sz val="9"/>
            <color indexed="81"/>
            <rFont val="Tahoma"/>
            <family val="2"/>
          </rPr>
          <t xml:space="preserve">
not sampled due to low weed popn
</t>
        </r>
      </text>
    </comment>
    <comment ref="BD969" authorId="0" shapeId="0" xr:uid="{00000000-0006-0000-0100-000002070000}">
      <text>
        <r>
          <rPr>
            <b/>
            <sz val="9"/>
            <color indexed="81"/>
            <rFont val="Tahoma"/>
            <family val="2"/>
          </rPr>
          <t>chris wilbeck:</t>
        </r>
        <r>
          <rPr>
            <sz val="9"/>
            <color indexed="81"/>
            <rFont val="Tahoma"/>
            <family val="2"/>
          </rPr>
          <t xml:space="preserve">
this is combined; ask for it by trt</t>
        </r>
      </text>
    </comment>
    <comment ref="BH969" authorId="0" shapeId="0" xr:uid="{00000000-0006-0000-0100-000003070000}">
      <text>
        <r>
          <rPr>
            <b/>
            <sz val="9"/>
            <color indexed="81"/>
            <rFont val="Tahoma"/>
            <family val="2"/>
          </rPr>
          <t>chris wilbeck:</t>
        </r>
        <r>
          <rPr>
            <sz val="9"/>
            <color indexed="81"/>
            <rFont val="Tahoma"/>
            <family val="2"/>
          </rPr>
          <t xml:space="preserve">
this is combined; ask for it by trt</t>
        </r>
      </text>
    </comment>
    <comment ref="BP969" authorId="0" shapeId="0" xr:uid="{00000000-0006-0000-0100-000004070000}">
      <text>
        <r>
          <rPr>
            <b/>
            <sz val="9"/>
            <color indexed="81"/>
            <rFont val="Tahoma"/>
            <family val="2"/>
          </rPr>
          <t>chris wilbeck:</t>
        </r>
        <r>
          <rPr>
            <sz val="9"/>
            <color indexed="81"/>
            <rFont val="Tahoma"/>
            <family val="2"/>
          </rPr>
          <t xml:space="preserve">
this is average across locations; ask for it by location</t>
        </r>
      </text>
    </comment>
    <comment ref="CA969" authorId="0" shapeId="0" xr:uid="{00000000-0006-0000-0100-000005070000}">
      <text>
        <r>
          <rPr>
            <b/>
            <sz val="9"/>
            <color indexed="81"/>
            <rFont val="Tahoma"/>
            <family val="2"/>
          </rPr>
          <t>chris wilbeck:</t>
        </r>
        <r>
          <rPr>
            <sz val="9"/>
            <color indexed="81"/>
            <rFont val="Tahoma"/>
            <family val="2"/>
          </rPr>
          <t xml:space="preserve">
not sampled due to low weed popn
</t>
        </r>
      </text>
    </comment>
    <comment ref="BD970" authorId="0" shapeId="0" xr:uid="{00000000-0006-0000-0100-000006070000}">
      <text>
        <r>
          <rPr>
            <b/>
            <sz val="9"/>
            <color indexed="81"/>
            <rFont val="Tahoma"/>
            <family val="2"/>
          </rPr>
          <t>chris wilbeck:</t>
        </r>
        <r>
          <rPr>
            <sz val="9"/>
            <color indexed="81"/>
            <rFont val="Tahoma"/>
            <family val="2"/>
          </rPr>
          <t xml:space="preserve">
this is combined; ask for it by trt</t>
        </r>
      </text>
    </comment>
    <comment ref="BH970" authorId="0" shapeId="0" xr:uid="{00000000-0006-0000-0100-000007070000}">
      <text>
        <r>
          <rPr>
            <b/>
            <sz val="9"/>
            <color indexed="81"/>
            <rFont val="Tahoma"/>
            <family val="2"/>
          </rPr>
          <t>chris wilbeck:</t>
        </r>
        <r>
          <rPr>
            <sz val="9"/>
            <color indexed="81"/>
            <rFont val="Tahoma"/>
            <family val="2"/>
          </rPr>
          <t xml:space="preserve">
this is combined; ask for it by trt</t>
        </r>
      </text>
    </comment>
    <comment ref="BP970" authorId="0" shapeId="0" xr:uid="{00000000-0006-0000-0100-000008070000}">
      <text>
        <r>
          <rPr>
            <b/>
            <sz val="9"/>
            <color indexed="81"/>
            <rFont val="Tahoma"/>
            <family val="2"/>
          </rPr>
          <t>chris wilbeck:</t>
        </r>
        <r>
          <rPr>
            <sz val="9"/>
            <color indexed="81"/>
            <rFont val="Tahoma"/>
            <family val="2"/>
          </rPr>
          <t xml:space="preserve">
this is average across locations; ask for it by location</t>
        </r>
      </text>
    </comment>
    <comment ref="CA970" authorId="0" shapeId="0" xr:uid="{00000000-0006-0000-0100-000009070000}">
      <text>
        <r>
          <rPr>
            <b/>
            <sz val="9"/>
            <color indexed="81"/>
            <rFont val="Tahoma"/>
            <family val="2"/>
          </rPr>
          <t>chris wilbeck:</t>
        </r>
        <r>
          <rPr>
            <sz val="9"/>
            <color indexed="81"/>
            <rFont val="Tahoma"/>
            <family val="2"/>
          </rPr>
          <t xml:space="preserve">
not sampled due to low weed popn
</t>
        </r>
      </text>
    </comment>
    <comment ref="BD971" authorId="0" shapeId="0" xr:uid="{00000000-0006-0000-0100-00000A070000}">
      <text>
        <r>
          <rPr>
            <b/>
            <sz val="9"/>
            <color indexed="81"/>
            <rFont val="Tahoma"/>
            <family val="2"/>
          </rPr>
          <t>chris wilbeck:</t>
        </r>
        <r>
          <rPr>
            <sz val="9"/>
            <color indexed="81"/>
            <rFont val="Tahoma"/>
            <family val="2"/>
          </rPr>
          <t xml:space="preserve">
this is combined; ask for it by trt</t>
        </r>
      </text>
    </comment>
    <comment ref="BH971" authorId="0" shapeId="0" xr:uid="{00000000-0006-0000-0100-00000B070000}">
      <text>
        <r>
          <rPr>
            <b/>
            <sz val="9"/>
            <color indexed="81"/>
            <rFont val="Tahoma"/>
            <family val="2"/>
          </rPr>
          <t>chris wilbeck:</t>
        </r>
        <r>
          <rPr>
            <sz val="9"/>
            <color indexed="81"/>
            <rFont val="Tahoma"/>
            <family val="2"/>
          </rPr>
          <t xml:space="preserve">
this is combined; ask for it by trt</t>
        </r>
      </text>
    </comment>
    <comment ref="BP971" authorId="0" shapeId="0" xr:uid="{00000000-0006-0000-0100-00000C070000}">
      <text>
        <r>
          <rPr>
            <b/>
            <sz val="9"/>
            <color indexed="81"/>
            <rFont val="Tahoma"/>
            <family val="2"/>
          </rPr>
          <t>chris wilbeck:</t>
        </r>
        <r>
          <rPr>
            <sz val="9"/>
            <color indexed="81"/>
            <rFont val="Tahoma"/>
            <family val="2"/>
          </rPr>
          <t xml:space="preserve">
this is average across locations; ask for it by location</t>
        </r>
      </text>
    </comment>
    <comment ref="CA971" authorId="0" shapeId="0" xr:uid="{00000000-0006-0000-0100-00000D070000}">
      <text>
        <r>
          <rPr>
            <b/>
            <sz val="9"/>
            <color indexed="81"/>
            <rFont val="Tahoma"/>
            <family val="2"/>
          </rPr>
          <t>chris wilbeck:</t>
        </r>
        <r>
          <rPr>
            <sz val="9"/>
            <color indexed="81"/>
            <rFont val="Tahoma"/>
            <family val="2"/>
          </rPr>
          <t xml:space="preserve">
not sampled due to low weed popn
</t>
        </r>
      </text>
    </comment>
    <comment ref="BD972" authorId="0" shapeId="0" xr:uid="{00000000-0006-0000-0100-00000E070000}">
      <text>
        <r>
          <rPr>
            <b/>
            <sz val="9"/>
            <color indexed="81"/>
            <rFont val="Tahoma"/>
            <family val="2"/>
          </rPr>
          <t>chris wilbeck:</t>
        </r>
        <r>
          <rPr>
            <sz val="9"/>
            <color indexed="81"/>
            <rFont val="Tahoma"/>
            <family val="2"/>
          </rPr>
          <t xml:space="preserve">
this is combined; ask for it by trt</t>
        </r>
      </text>
    </comment>
    <comment ref="BH972" authorId="0" shapeId="0" xr:uid="{00000000-0006-0000-0100-00000F070000}">
      <text>
        <r>
          <rPr>
            <b/>
            <sz val="9"/>
            <color indexed="81"/>
            <rFont val="Tahoma"/>
            <family val="2"/>
          </rPr>
          <t>chris wilbeck:</t>
        </r>
        <r>
          <rPr>
            <sz val="9"/>
            <color indexed="81"/>
            <rFont val="Tahoma"/>
            <family val="2"/>
          </rPr>
          <t xml:space="preserve">
this is combined; ask for it by trt</t>
        </r>
      </text>
    </comment>
    <comment ref="CA972" authorId="0" shapeId="0" xr:uid="{00000000-0006-0000-0100-000010070000}">
      <text>
        <r>
          <rPr>
            <b/>
            <sz val="9"/>
            <color indexed="81"/>
            <rFont val="Tahoma"/>
            <family val="2"/>
          </rPr>
          <t>chris wilbeck:</t>
        </r>
        <r>
          <rPr>
            <sz val="9"/>
            <color indexed="81"/>
            <rFont val="Tahoma"/>
            <family val="2"/>
          </rPr>
          <t xml:space="preserve">
not sampled due to low weed popn
</t>
        </r>
      </text>
    </comment>
    <comment ref="DP972" authorId="0" shapeId="0" xr:uid="{00000000-0006-0000-0100-000011070000}">
      <text>
        <r>
          <rPr>
            <b/>
            <sz val="9"/>
            <color indexed="81"/>
            <rFont val="Tahoma"/>
            <family val="2"/>
          </rPr>
          <t>chris wilbeck:</t>
        </r>
        <r>
          <rPr>
            <sz val="9"/>
            <color indexed="81"/>
            <rFont val="Tahoma"/>
            <family val="2"/>
          </rPr>
          <t xml:space="preserve">
no data due to mowing error
</t>
        </r>
      </text>
    </comment>
    <comment ref="DT972" authorId="0" shapeId="0" xr:uid="{00000000-0006-0000-0100-000012070000}">
      <text>
        <r>
          <rPr>
            <b/>
            <sz val="9"/>
            <color indexed="81"/>
            <rFont val="Tahoma"/>
            <family val="2"/>
          </rPr>
          <t>chris wilbeck:</t>
        </r>
        <r>
          <rPr>
            <sz val="9"/>
            <color indexed="81"/>
            <rFont val="Tahoma"/>
            <family val="2"/>
          </rPr>
          <t xml:space="preserve">
no data due to mowing error
</t>
        </r>
      </text>
    </comment>
    <comment ref="BD973" authorId="0" shapeId="0" xr:uid="{00000000-0006-0000-0100-000013070000}">
      <text>
        <r>
          <rPr>
            <b/>
            <sz val="9"/>
            <color indexed="81"/>
            <rFont val="Tahoma"/>
            <family val="2"/>
          </rPr>
          <t>chris wilbeck:</t>
        </r>
        <r>
          <rPr>
            <sz val="9"/>
            <color indexed="81"/>
            <rFont val="Tahoma"/>
            <family val="2"/>
          </rPr>
          <t xml:space="preserve">
this is combined; ask for it by trt</t>
        </r>
      </text>
    </comment>
    <comment ref="BH973" authorId="0" shapeId="0" xr:uid="{00000000-0006-0000-0100-000014070000}">
      <text>
        <r>
          <rPr>
            <b/>
            <sz val="9"/>
            <color indexed="81"/>
            <rFont val="Tahoma"/>
            <family val="2"/>
          </rPr>
          <t>chris wilbeck:</t>
        </r>
        <r>
          <rPr>
            <sz val="9"/>
            <color indexed="81"/>
            <rFont val="Tahoma"/>
            <family val="2"/>
          </rPr>
          <t xml:space="preserve">
this is combined; ask for it by trt</t>
        </r>
      </text>
    </comment>
    <comment ref="CA973" authorId="0" shapeId="0" xr:uid="{00000000-0006-0000-0100-000015070000}">
      <text>
        <r>
          <rPr>
            <b/>
            <sz val="9"/>
            <color indexed="81"/>
            <rFont val="Tahoma"/>
            <family val="2"/>
          </rPr>
          <t>chris wilbeck:</t>
        </r>
        <r>
          <rPr>
            <sz val="9"/>
            <color indexed="81"/>
            <rFont val="Tahoma"/>
            <family val="2"/>
          </rPr>
          <t xml:space="preserve">
not sampled due to low weed popn
</t>
        </r>
      </text>
    </comment>
    <comment ref="DP973" authorId="0" shapeId="0" xr:uid="{00000000-0006-0000-0100-000016070000}">
      <text>
        <r>
          <rPr>
            <b/>
            <sz val="9"/>
            <color indexed="81"/>
            <rFont val="Tahoma"/>
            <family val="2"/>
          </rPr>
          <t>chris wilbeck:</t>
        </r>
        <r>
          <rPr>
            <sz val="9"/>
            <color indexed="81"/>
            <rFont val="Tahoma"/>
            <family val="2"/>
          </rPr>
          <t xml:space="preserve">
no data due to mowing error
</t>
        </r>
      </text>
    </comment>
    <comment ref="DT973" authorId="0" shapeId="0" xr:uid="{00000000-0006-0000-0100-000017070000}">
      <text>
        <r>
          <rPr>
            <b/>
            <sz val="9"/>
            <color indexed="81"/>
            <rFont val="Tahoma"/>
            <family val="2"/>
          </rPr>
          <t>chris wilbeck:</t>
        </r>
        <r>
          <rPr>
            <sz val="9"/>
            <color indexed="81"/>
            <rFont val="Tahoma"/>
            <family val="2"/>
          </rPr>
          <t xml:space="preserve">
no data due to mowing error
</t>
        </r>
      </text>
    </comment>
    <comment ref="BD974" authorId="0" shapeId="0" xr:uid="{00000000-0006-0000-0100-000018070000}">
      <text>
        <r>
          <rPr>
            <b/>
            <sz val="9"/>
            <color indexed="81"/>
            <rFont val="Tahoma"/>
            <family val="2"/>
          </rPr>
          <t>chris wilbeck:</t>
        </r>
        <r>
          <rPr>
            <sz val="9"/>
            <color indexed="81"/>
            <rFont val="Tahoma"/>
            <family val="2"/>
          </rPr>
          <t xml:space="preserve">
this is combined; ask for it by trt</t>
        </r>
      </text>
    </comment>
    <comment ref="BH974" authorId="0" shapeId="0" xr:uid="{00000000-0006-0000-0100-000019070000}">
      <text>
        <r>
          <rPr>
            <b/>
            <sz val="9"/>
            <color indexed="81"/>
            <rFont val="Tahoma"/>
            <family val="2"/>
          </rPr>
          <t>chris wilbeck:</t>
        </r>
        <r>
          <rPr>
            <sz val="9"/>
            <color indexed="81"/>
            <rFont val="Tahoma"/>
            <family val="2"/>
          </rPr>
          <t xml:space="preserve">
this is combined; ask for it by trt</t>
        </r>
      </text>
    </comment>
    <comment ref="CA974" authorId="0" shapeId="0" xr:uid="{00000000-0006-0000-0100-00001A070000}">
      <text>
        <r>
          <rPr>
            <b/>
            <sz val="9"/>
            <color indexed="81"/>
            <rFont val="Tahoma"/>
            <family val="2"/>
          </rPr>
          <t>chris wilbeck:</t>
        </r>
        <r>
          <rPr>
            <sz val="9"/>
            <color indexed="81"/>
            <rFont val="Tahoma"/>
            <family val="2"/>
          </rPr>
          <t xml:space="preserve">
not sampled due to low weed popn
</t>
        </r>
      </text>
    </comment>
    <comment ref="DP974" authorId="0" shapeId="0" xr:uid="{00000000-0006-0000-0100-00001B070000}">
      <text>
        <r>
          <rPr>
            <b/>
            <sz val="9"/>
            <color indexed="81"/>
            <rFont val="Tahoma"/>
            <family val="2"/>
          </rPr>
          <t>chris wilbeck:</t>
        </r>
        <r>
          <rPr>
            <sz val="9"/>
            <color indexed="81"/>
            <rFont val="Tahoma"/>
            <family val="2"/>
          </rPr>
          <t xml:space="preserve">
no data due to mowing error
</t>
        </r>
      </text>
    </comment>
    <comment ref="DT974" authorId="0" shapeId="0" xr:uid="{00000000-0006-0000-0100-00001C070000}">
      <text>
        <r>
          <rPr>
            <b/>
            <sz val="9"/>
            <color indexed="81"/>
            <rFont val="Tahoma"/>
            <family val="2"/>
          </rPr>
          <t>chris wilbeck:</t>
        </r>
        <r>
          <rPr>
            <sz val="9"/>
            <color indexed="81"/>
            <rFont val="Tahoma"/>
            <family val="2"/>
          </rPr>
          <t xml:space="preserve">
no data due to mowing error
</t>
        </r>
      </text>
    </comment>
    <comment ref="CA975" authorId="0" shapeId="0" xr:uid="{00000000-0006-0000-0100-00001D070000}">
      <text>
        <r>
          <rPr>
            <b/>
            <sz val="9"/>
            <color indexed="81"/>
            <rFont val="Tahoma"/>
            <family val="2"/>
          </rPr>
          <t>chris wilbeck:</t>
        </r>
        <r>
          <rPr>
            <sz val="9"/>
            <color indexed="81"/>
            <rFont val="Tahoma"/>
            <family val="2"/>
          </rPr>
          <t xml:space="preserve">
not sampled due to low weed popn
</t>
        </r>
      </text>
    </comment>
    <comment ref="CA976" authorId="0" shapeId="0" xr:uid="{00000000-0006-0000-0100-00001E070000}">
      <text>
        <r>
          <rPr>
            <b/>
            <sz val="9"/>
            <color indexed="81"/>
            <rFont val="Tahoma"/>
            <family val="2"/>
          </rPr>
          <t>chris wilbeck:</t>
        </r>
        <r>
          <rPr>
            <sz val="9"/>
            <color indexed="81"/>
            <rFont val="Tahoma"/>
            <family val="2"/>
          </rPr>
          <t xml:space="preserve">
not sampled due to low weed popn
</t>
        </r>
      </text>
    </comment>
    <comment ref="BD977" authorId="0" shapeId="0" xr:uid="{00000000-0006-0000-0100-00001F070000}">
      <text>
        <r>
          <rPr>
            <b/>
            <sz val="9"/>
            <color indexed="81"/>
            <rFont val="Tahoma"/>
            <family val="2"/>
          </rPr>
          <t>chris wilbeck:</t>
        </r>
        <r>
          <rPr>
            <sz val="9"/>
            <color indexed="81"/>
            <rFont val="Tahoma"/>
            <family val="2"/>
          </rPr>
          <t xml:space="preserve">
this is combined; ask for it by trt</t>
        </r>
      </text>
    </comment>
    <comment ref="BH977" authorId="0" shapeId="0" xr:uid="{00000000-0006-0000-0100-000020070000}">
      <text>
        <r>
          <rPr>
            <b/>
            <sz val="9"/>
            <color indexed="81"/>
            <rFont val="Tahoma"/>
            <family val="2"/>
          </rPr>
          <t>chris wilbeck:</t>
        </r>
        <r>
          <rPr>
            <sz val="9"/>
            <color indexed="81"/>
            <rFont val="Tahoma"/>
            <family val="2"/>
          </rPr>
          <t xml:space="preserve">
this is combined; ask for it by trt</t>
        </r>
      </text>
    </comment>
    <comment ref="CA977" authorId="0" shapeId="0" xr:uid="{00000000-0006-0000-0100-000021070000}">
      <text>
        <r>
          <rPr>
            <b/>
            <sz val="9"/>
            <color indexed="81"/>
            <rFont val="Tahoma"/>
            <family val="2"/>
          </rPr>
          <t>chris wilbeck:</t>
        </r>
        <r>
          <rPr>
            <sz val="9"/>
            <color indexed="81"/>
            <rFont val="Tahoma"/>
            <family val="2"/>
          </rPr>
          <t xml:space="preserve">
not sampled due to low weed popn
</t>
        </r>
      </text>
    </comment>
    <comment ref="BD978" authorId="0" shapeId="0" xr:uid="{00000000-0006-0000-0100-000022070000}">
      <text>
        <r>
          <rPr>
            <b/>
            <sz val="9"/>
            <color indexed="81"/>
            <rFont val="Tahoma"/>
            <family val="2"/>
          </rPr>
          <t>chris wilbeck:</t>
        </r>
        <r>
          <rPr>
            <sz val="9"/>
            <color indexed="81"/>
            <rFont val="Tahoma"/>
            <family val="2"/>
          </rPr>
          <t xml:space="preserve">
this is combined; ask for it by trt</t>
        </r>
      </text>
    </comment>
    <comment ref="BH978" authorId="0" shapeId="0" xr:uid="{00000000-0006-0000-0100-000023070000}">
      <text>
        <r>
          <rPr>
            <b/>
            <sz val="9"/>
            <color indexed="81"/>
            <rFont val="Tahoma"/>
            <family val="2"/>
          </rPr>
          <t>chris wilbeck:</t>
        </r>
        <r>
          <rPr>
            <sz val="9"/>
            <color indexed="81"/>
            <rFont val="Tahoma"/>
            <family val="2"/>
          </rPr>
          <t xml:space="preserve">
this is combined; ask for it by trt</t>
        </r>
      </text>
    </comment>
    <comment ref="CA978" authorId="0" shapeId="0" xr:uid="{00000000-0006-0000-0100-000024070000}">
      <text>
        <r>
          <rPr>
            <b/>
            <sz val="9"/>
            <color indexed="81"/>
            <rFont val="Tahoma"/>
            <family val="2"/>
          </rPr>
          <t>chris wilbeck:</t>
        </r>
        <r>
          <rPr>
            <sz val="9"/>
            <color indexed="81"/>
            <rFont val="Tahoma"/>
            <family val="2"/>
          </rPr>
          <t xml:space="preserve">
not sampled due to low weed popn
</t>
        </r>
      </text>
    </comment>
    <comment ref="BD979" authorId="0" shapeId="0" xr:uid="{00000000-0006-0000-0100-000025070000}">
      <text>
        <r>
          <rPr>
            <b/>
            <sz val="9"/>
            <color indexed="81"/>
            <rFont val="Tahoma"/>
            <family val="2"/>
          </rPr>
          <t>chris wilbeck:</t>
        </r>
        <r>
          <rPr>
            <sz val="9"/>
            <color indexed="81"/>
            <rFont val="Tahoma"/>
            <family val="2"/>
          </rPr>
          <t xml:space="preserve">
this is combined; ask for it by trt</t>
        </r>
      </text>
    </comment>
    <comment ref="BH979" authorId="0" shapeId="0" xr:uid="{00000000-0006-0000-0100-000026070000}">
      <text>
        <r>
          <rPr>
            <b/>
            <sz val="9"/>
            <color indexed="81"/>
            <rFont val="Tahoma"/>
            <family val="2"/>
          </rPr>
          <t>chris wilbeck:</t>
        </r>
        <r>
          <rPr>
            <sz val="9"/>
            <color indexed="81"/>
            <rFont val="Tahoma"/>
            <family val="2"/>
          </rPr>
          <t xml:space="preserve">
this is combined; ask for it by trt</t>
        </r>
      </text>
    </comment>
    <comment ref="CA979" authorId="0" shapeId="0" xr:uid="{00000000-0006-0000-0100-000027070000}">
      <text>
        <r>
          <rPr>
            <b/>
            <sz val="9"/>
            <color indexed="81"/>
            <rFont val="Tahoma"/>
            <family val="2"/>
          </rPr>
          <t>chris wilbeck:</t>
        </r>
        <r>
          <rPr>
            <sz val="9"/>
            <color indexed="81"/>
            <rFont val="Tahoma"/>
            <family val="2"/>
          </rPr>
          <t xml:space="preserve">
not sampled due to low weed popn
</t>
        </r>
      </text>
    </comment>
    <comment ref="BD980" authorId="0" shapeId="0" xr:uid="{00000000-0006-0000-0100-000028070000}">
      <text>
        <r>
          <rPr>
            <b/>
            <sz val="9"/>
            <color indexed="81"/>
            <rFont val="Tahoma"/>
            <family val="2"/>
          </rPr>
          <t>chris wilbeck:</t>
        </r>
        <r>
          <rPr>
            <sz val="9"/>
            <color indexed="81"/>
            <rFont val="Tahoma"/>
            <family val="2"/>
          </rPr>
          <t xml:space="preserve">
this is combined; ask for it by trt</t>
        </r>
      </text>
    </comment>
    <comment ref="BH980" authorId="0" shapeId="0" xr:uid="{00000000-0006-0000-0100-000029070000}">
      <text>
        <r>
          <rPr>
            <b/>
            <sz val="9"/>
            <color indexed="81"/>
            <rFont val="Tahoma"/>
            <family val="2"/>
          </rPr>
          <t>chris wilbeck:</t>
        </r>
        <r>
          <rPr>
            <sz val="9"/>
            <color indexed="81"/>
            <rFont val="Tahoma"/>
            <family val="2"/>
          </rPr>
          <t xml:space="preserve">
this is combined; ask for it by trt</t>
        </r>
      </text>
    </comment>
    <comment ref="CA980" authorId="0" shapeId="0" xr:uid="{00000000-0006-0000-0100-00002A070000}">
      <text>
        <r>
          <rPr>
            <b/>
            <sz val="9"/>
            <color indexed="81"/>
            <rFont val="Tahoma"/>
            <family val="2"/>
          </rPr>
          <t>chris wilbeck:</t>
        </r>
        <r>
          <rPr>
            <sz val="9"/>
            <color indexed="81"/>
            <rFont val="Tahoma"/>
            <family val="2"/>
          </rPr>
          <t xml:space="preserve">
not sampled due to low weed popn
</t>
        </r>
      </text>
    </comment>
    <comment ref="CA981" authorId="0" shapeId="0" xr:uid="{00000000-0006-0000-0100-00002B070000}">
      <text>
        <r>
          <rPr>
            <b/>
            <sz val="9"/>
            <color indexed="81"/>
            <rFont val="Tahoma"/>
            <family val="2"/>
          </rPr>
          <t>chris wilbeck:</t>
        </r>
        <r>
          <rPr>
            <sz val="9"/>
            <color indexed="81"/>
            <rFont val="Tahoma"/>
            <family val="2"/>
          </rPr>
          <t xml:space="preserve">
not sampled due to low weed popn
</t>
        </r>
      </text>
    </comment>
    <comment ref="BD983" authorId="0" shapeId="0" xr:uid="{00000000-0006-0000-0100-00002C070000}">
      <text>
        <r>
          <rPr>
            <b/>
            <sz val="9"/>
            <color indexed="81"/>
            <rFont val="Tahoma"/>
            <family val="2"/>
          </rPr>
          <t xml:space="preserve">chris wilbeck
this is combined; ask for it by trt
</t>
        </r>
      </text>
    </comment>
    <comment ref="BH983" authorId="0" shapeId="0" xr:uid="{00000000-0006-0000-0100-00002D070000}">
      <text>
        <r>
          <rPr>
            <b/>
            <sz val="9"/>
            <color indexed="81"/>
            <rFont val="Tahoma"/>
            <family val="2"/>
          </rPr>
          <t>chris wilbeck:</t>
        </r>
        <r>
          <rPr>
            <sz val="9"/>
            <color indexed="81"/>
            <rFont val="Tahoma"/>
            <family val="2"/>
          </rPr>
          <t xml:space="preserve">
this is combined; ask for it by trt
</t>
        </r>
      </text>
    </comment>
    <comment ref="BD984" authorId="0" shapeId="0" xr:uid="{00000000-0006-0000-0100-00002E070000}">
      <text>
        <r>
          <rPr>
            <b/>
            <sz val="9"/>
            <color indexed="81"/>
            <rFont val="Tahoma"/>
            <family val="2"/>
          </rPr>
          <t xml:space="preserve">chris wilbeck
this is combined; ask for it by trt
</t>
        </r>
      </text>
    </comment>
    <comment ref="BH984" authorId="0" shapeId="0" xr:uid="{00000000-0006-0000-0100-00002F070000}">
      <text>
        <r>
          <rPr>
            <b/>
            <sz val="9"/>
            <color indexed="81"/>
            <rFont val="Tahoma"/>
            <family val="2"/>
          </rPr>
          <t>chris wilbeck:</t>
        </r>
        <r>
          <rPr>
            <sz val="9"/>
            <color indexed="81"/>
            <rFont val="Tahoma"/>
            <family val="2"/>
          </rPr>
          <t xml:space="preserve">
this is combined; ask for it by trt
</t>
        </r>
      </text>
    </comment>
    <comment ref="BD985" authorId="0" shapeId="0" xr:uid="{00000000-0006-0000-0100-000030070000}">
      <text>
        <r>
          <rPr>
            <b/>
            <sz val="9"/>
            <color indexed="81"/>
            <rFont val="Tahoma"/>
            <family val="2"/>
          </rPr>
          <t xml:space="preserve">chris wilbeck
this is combined; ask for it by trt
</t>
        </r>
      </text>
    </comment>
    <comment ref="BH985" authorId="0" shapeId="0" xr:uid="{00000000-0006-0000-0100-000031070000}">
      <text>
        <r>
          <rPr>
            <b/>
            <sz val="9"/>
            <color indexed="81"/>
            <rFont val="Tahoma"/>
            <family val="2"/>
          </rPr>
          <t>chris wilbeck:</t>
        </r>
        <r>
          <rPr>
            <sz val="9"/>
            <color indexed="81"/>
            <rFont val="Tahoma"/>
            <family val="2"/>
          </rPr>
          <t xml:space="preserve">
this is combined; ask for it by trt
</t>
        </r>
      </text>
    </comment>
    <comment ref="BD986" authorId="0" shapeId="0" xr:uid="{00000000-0006-0000-0100-000032070000}">
      <text>
        <r>
          <rPr>
            <b/>
            <sz val="9"/>
            <color indexed="81"/>
            <rFont val="Tahoma"/>
            <family val="2"/>
          </rPr>
          <t xml:space="preserve">chris wilbeck
this is combined; ask for it by trt
</t>
        </r>
      </text>
    </comment>
    <comment ref="BH986" authorId="0" shapeId="0" xr:uid="{00000000-0006-0000-0100-000033070000}">
      <text>
        <r>
          <rPr>
            <b/>
            <sz val="9"/>
            <color indexed="81"/>
            <rFont val="Tahoma"/>
            <family val="2"/>
          </rPr>
          <t>chris wilbeck:</t>
        </r>
        <r>
          <rPr>
            <sz val="9"/>
            <color indexed="81"/>
            <rFont val="Tahoma"/>
            <family val="2"/>
          </rPr>
          <t xml:space="preserve">
this is combined; ask for it by trt
</t>
        </r>
      </text>
    </comment>
    <comment ref="BD987" authorId="0" shapeId="0" xr:uid="{00000000-0006-0000-0100-000034070000}">
      <text>
        <r>
          <rPr>
            <b/>
            <sz val="9"/>
            <color indexed="81"/>
            <rFont val="Tahoma"/>
            <family val="2"/>
          </rPr>
          <t xml:space="preserve">chris wilbeck
this is combined; ask for it by trt
</t>
        </r>
      </text>
    </comment>
    <comment ref="BH987" authorId="0" shapeId="0" xr:uid="{00000000-0006-0000-0100-000035070000}">
      <text>
        <r>
          <rPr>
            <b/>
            <sz val="9"/>
            <color indexed="81"/>
            <rFont val="Tahoma"/>
            <family val="2"/>
          </rPr>
          <t>chris wilbeck:</t>
        </r>
        <r>
          <rPr>
            <sz val="9"/>
            <color indexed="81"/>
            <rFont val="Tahoma"/>
            <family val="2"/>
          </rPr>
          <t xml:space="preserve">
this is combined; ask for it by trt
</t>
        </r>
      </text>
    </comment>
    <comment ref="BD988" authorId="0" shapeId="0" xr:uid="{00000000-0006-0000-0100-000036070000}">
      <text>
        <r>
          <rPr>
            <b/>
            <sz val="9"/>
            <color indexed="81"/>
            <rFont val="Tahoma"/>
            <family val="2"/>
          </rPr>
          <t xml:space="preserve">chris wilbeck
this is combined; ask for it by trt
</t>
        </r>
      </text>
    </comment>
    <comment ref="BH988" authorId="0" shapeId="0" xr:uid="{00000000-0006-0000-0100-000037070000}">
      <text>
        <r>
          <rPr>
            <b/>
            <sz val="9"/>
            <color indexed="81"/>
            <rFont val="Tahoma"/>
            <family val="2"/>
          </rPr>
          <t>chris wilbeck:</t>
        </r>
        <r>
          <rPr>
            <sz val="9"/>
            <color indexed="81"/>
            <rFont val="Tahoma"/>
            <family val="2"/>
          </rPr>
          <t xml:space="preserve">
this is combined; ask for it by trt
</t>
        </r>
      </text>
    </comment>
    <comment ref="BD989" authorId="0" shapeId="0" xr:uid="{00000000-0006-0000-0100-000038070000}">
      <text>
        <r>
          <rPr>
            <b/>
            <sz val="9"/>
            <color indexed="81"/>
            <rFont val="Tahoma"/>
            <family val="2"/>
          </rPr>
          <t xml:space="preserve">chris wilbeck
this is combined; ask for it by trt
</t>
        </r>
      </text>
    </comment>
    <comment ref="BH989" authorId="0" shapeId="0" xr:uid="{00000000-0006-0000-0100-000039070000}">
      <text>
        <r>
          <rPr>
            <b/>
            <sz val="9"/>
            <color indexed="81"/>
            <rFont val="Tahoma"/>
            <family val="2"/>
          </rPr>
          <t>chris wilbeck:</t>
        </r>
        <r>
          <rPr>
            <sz val="9"/>
            <color indexed="81"/>
            <rFont val="Tahoma"/>
            <family val="2"/>
          </rPr>
          <t xml:space="preserve">
this is combined; ask for it by trt
</t>
        </r>
      </text>
    </comment>
    <comment ref="BD990" authorId="0" shapeId="0" xr:uid="{00000000-0006-0000-0100-00003A070000}">
      <text>
        <r>
          <rPr>
            <b/>
            <sz val="9"/>
            <color indexed="81"/>
            <rFont val="Tahoma"/>
            <family val="2"/>
          </rPr>
          <t xml:space="preserve">chris wilbeck
this is combined; ask for it by trt
</t>
        </r>
      </text>
    </comment>
    <comment ref="BH990" authorId="0" shapeId="0" xr:uid="{00000000-0006-0000-0100-00003B070000}">
      <text>
        <r>
          <rPr>
            <b/>
            <sz val="9"/>
            <color indexed="81"/>
            <rFont val="Tahoma"/>
            <family val="2"/>
          </rPr>
          <t>chris wilbeck:</t>
        </r>
        <r>
          <rPr>
            <sz val="9"/>
            <color indexed="81"/>
            <rFont val="Tahoma"/>
            <family val="2"/>
          </rPr>
          <t xml:space="preserve">
this is combined; ask for it by trt
</t>
        </r>
      </text>
    </comment>
    <comment ref="BD991" authorId="0" shapeId="0" xr:uid="{00000000-0006-0000-0100-00003C070000}">
      <text>
        <r>
          <rPr>
            <b/>
            <sz val="9"/>
            <color indexed="81"/>
            <rFont val="Tahoma"/>
            <family val="2"/>
          </rPr>
          <t xml:space="preserve">chris wilbeck
this is combined; ask for it by trt
</t>
        </r>
      </text>
    </comment>
    <comment ref="BH991" authorId="0" shapeId="0" xr:uid="{00000000-0006-0000-0100-00003D070000}">
      <text>
        <r>
          <rPr>
            <b/>
            <sz val="9"/>
            <color indexed="81"/>
            <rFont val="Tahoma"/>
            <family val="2"/>
          </rPr>
          <t>chris wilbeck:</t>
        </r>
        <r>
          <rPr>
            <sz val="9"/>
            <color indexed="81"/>
            <rFont val="Tahoma"/>
            <family val="2"/>
          </rPr>
          <t xml:space="preserve">
this is combined; ask for it by trt
</t>
        </r>
      </text>
    </comment>
    <comment ref="BD992" authorId="0" shapeId="0" xr:uid="{00000000-0006-0000-0100-00003E070000}">
      <text>
        <r>
          <rPr>
            <b/>
            <sz val="9"/>
            <color indexed="81"/>
            <rFont val="Tahoma"/>
            <family val="2"/>
          </rPr>
          <t xml:space="preserve">chris wilbeck
this is combined; ask for it by trt
</t>
        </r>
      </text>
    </comment>
    <comment ref="BH992" authorId="0" shapeId="0" xr:uid="{00000000-0006-0000-0100-00003F070000}">
      <text>
        <r>
          <rPr>
            <b/>
            <sz val="9"/>
            <color indexed="81"/>
            <rFont val="Tahoma"/>
            <family val="2"/>
          </rPr>
          <t>chris wilbeck:</t>
        </r>
        <r>
          <rPr>
            <sz val="9"/>
            <color indexed="81"/>
            <rFont val="Tahoma"/>
            <family val="2"/>
          </rPr>
          <t xml:space="preserve">
this is combined; ask for it by trt
</t>
        </r>
      </text>
    </comment>
    <comment ref="CA992" authorId="0" shapeId="0" xr:uid="{00000000-0006-0000-0100-000040070000}">
      <text>
        <r>
          <rPr>
            <b/>
            <sz val="9"/>
            <color indexed="81"/>
            <rFont val="Tahoma"/>
            <family val="2"/>
          </rPr>
          <t>chris wilbeck:</t>
        </r>
        <r>
          <rPr>
            <sz val="9"/>
            <color indexed="81"/>
            <rFont val="Tahoma"/>
            <family val="2"/>
          </rPr>
          <t xml:space="preserve">
does author have total weeds? 
</t>
        </r>
      </text>
    </comment>
    <comment ref="BD993" authorId="0" shapeId="0" xr:uid="{00000000-0006-0000-0100-000041070000}">
      <text>
        <r>
          <rPr>
            <b/>
            <sz val="9"/>
            <color indexed="81"/>
            <rFont val="Tahoma"/>
            <family val="2"/>
          </rPr>
          <t xml:space="preserve">chris wilbeck
this is combined; ask for it by trt
</t>
        </r>
      </text>
    </comment>
    <comment ref="BH993" authorId="0" shapeId="0" xr:uid="{00000000-0006-0000-0100-000042070000}">
      <text>
        <r>
          <rPr>
            <b/>
            <sz val="9"/>
            <color indexed="81"/>
            <rFont val="Tahoma"/>
            <family val="2"/>
          </rPr>
          <t>chris wilbeck:</t>
        </r>
        <r>
          <rPr>
            <sz val="9"/>
            <color indexed="81"/>
            <rFont val="Tahoma"/>
            <family val="2"/>
          </rPr>
          <t xml:space="preserve">
this is combined; ask for it by trt
</t>
        </r>
      </text>
    </comment>
    <comment ref="CA993" authorId="0" shapeId="0" xr:uid="{00000000-0006-0000-0100-000043070000}">
      <text>
        <r>
          <rPr>
            <b/>
            <sz val="9"/>
            <color indexed="81"/>
            <rFont val="Tahoma"/>
            <family val="2"/>
          </rPr>
          <t>chris wilbeck:</t>
        </r>
        <r>
          <rPr>
            <sz val="9"/>
            <color indexed="81"/>
            <rFont val="Tahoma"/>
            <family val="2"/>
          </rPr>
          <t xml:space="preserve">
does author have total weeds? 
</t>
        </r>
      </text>
    </comment>
    <comment ref="BD994" authorId="0" shapeId="0" xr:uid="{00000000-0006-0000-0100-000044070000}">
      <text>
        <r>
          <rPr>
            <b/>
            <sz val="9"/>
            <color indexed="81"/>
            <rFont val="Tahoma"/>
            <family val="2"/>
          </rPr>
          <t xml:space="preserve">chris wilbeck
this is combined; ask for it by trt
</t>
        </r>
      </text>
    </comment>
    <comment ref="BH994" authorId="0" shapeId="0" xr:uid="{00000000-0006-0000-0100-000045070000}">
      <text>
        <r>
          <rPr>
            <b/>
            <sz val="9"/>
            <color indexed="81"/>
            <rFont val="Tahoma"/>
            <family val="2"/>
          </rPr>
          <t>chris wilbeck:</t>
        </r>
        <r>
          <rPr>
            <sz val="9"/>
            <color indexed="81"/>
            <rFont val="Tahoma"/>
            <family val="2"/>
          </rPr>
          <t xml:space="preserve">
this is combined; ask for it by trt
</t>
        </r>
      </text>
    </comment>
    <comment ref="CA994" authorId="0" shapeId="0" xr:uid="{00000000-0006-0000-0100-000046070000}">
      <text>
        <r>
          <rPr>
            <b/>
            <sz val="9"/>
            <color indexed="81"/>
            <rFont val="Tahoma"/>
            <family val="2"/>
          </rPr>
          <t>chris wilbeck:</t>
        </r>
        <r>
          <rPr>
            <sz val="9"/>
            <color indexed="81"/>
            <rFont val="Tahoma"/>
            <family val="2"/>
          </rPr>
          <t xml:space="preserve">
does author have total weeds? 
</t>
        </r>
      </text>
    </comment>
    <comment ref="BD995" authorId="0" shapeId="0" xr:uid="{00000000-0006-0000-0100-000047070000}">
      <text>
        <r>
          <rPr>
            <b/>
            <sz val="9"/>
            <color indexed="81"/>
            <rFont val="Tahoma"/>
            <family val="2"/>
          </rPr>
          <t xml:space="preserve">chris wilbeck
this is combined; ask for it by trt
</t>
        </r>
      </text>
    </comment>
    <comment ref="BH995" authorId="0" shapeId="0" xr:uid="{00000000-0006-0000-0100-000048070000}">
      <text>
        <r>
          <rPr>
            <b/>
            <sz val="9"/>
            <color indexed="81"/>
            <rFont val="Tahoma"/>
            <family val="2"/>
          </rPr>
          <t>chris wilbeck:</t>
        </r>
        <r>
          <rPr>
            <sz val="9"/>
            <color indexed="81"/>
            <rFont val="Tahoma"/>
            <family val="2"/>
          </rPr>
          <t xml:space="preserve">
this is combined; ask for it by trt
</t>
        </r>
      </text>
    </comment>
    <comment ref="BD996" authorId="0" shapeId="0" xr:uid="{00000000-0006-0000-0100-000049070000}">
      <text>
        <r>
          <rPr>
            <b/>
            <sz val="9"/>
            <color indexed="81"/>
            <rFont val="Tahoma"/>
            <family val="2"/>
          </rPr>
          <t xml:space="preserve">chris wilbeck
this is combined; ask for it by trt
</t>
        </r>
      </text>
    </comment>
    <comment ref="BH996" authorId="0" shapeId="0" xr:uid="{00000000-0006-0000-0100-00004A070000}">
      <text>
        <r>
          <rPr>
            <b/>
            <sz val="9"/>
            <color indexed="81"/>
            <rFont val="Tahoma"/>
            <family val="2"/>
          </rPr>
          <t>chris wilbeck:</t>
        </r>
        <r>
          <rPr>
            <sz val="9"/>
            <color indexed="81"/>
            <rFont val="Tahoma"/>
            <family val="2"/>
          </rPr>
          <t xml:space="preserve">
this is combined; ask for it by trt
</t>
        </r>
      </text>
    </comment>
    <comment ref="BD997" authorId="0" shapeId="0" xr:uid="{00000000-0006-0000-0100-00004B070000}">
      <text>
        <r>
          <rPr>
            <b/>
            <sz val="9"/>
            <color indexed="81"/>
            <rFont val="Tahoma"/>
            <family val="2"/>
          </rPr>
          <t xml:space="preserve">chris wilbeck
this is combined; ask for it by trt
</t>
        </r>
      </text>
    </comment>
    <comment ref="BH997" authorId="0" shapeId="0" xr:uid="{00000000-0006-0000-0100-00004C070000}">
      <text>
        <r>
          <rPr>
            <b/>
            <sz val="9"/>
            <color indexed="81"/>
            <rFont val="Tahoma"/>
            <family val="2"/>
          </rPr>
          <t>chris wilbeck:</t>
        </r>
        <r>
          <rPr>
            <sz val="9"/>
            <color indexed="81"/>
            <rFont val="Tahoma"/>
            <family val="2"/>
          </rPr>
          <t xml:space="preserve">
this is combined; ask for it by trt
</t>
        </r>
      </text>
    </comment>
    <comment ref="CA998" authorId="0" shapeId="0" xr:uid="{00000000-0006-0000-0100-00004D070000}">
      <text>
        <r>
          <rPr>
            <b/>
            <sz val="9"/>
            <color indexed="81"/>
            <rFont val="Tahoma"/>
            <family val="2"/>
          </rPr>
          <t>chris wilbeck:</t>
        </r>
        <r>
          <rPr>
            <sz val="9"/>
            <color indexed="81"/>
            <rFont val="Tahoma"/>
            <family val="2"/>
          </rPr>
          <t xml:space="preserve">
does author have total weeds? 
</t>
        </r>
      </text>
    </comment>
    <comment ref="BD1000" authorId="0" shapeId="0" xr:uid="{00000000-0006-0000-0100-00004E070000}">
      <text>
        <r>
          <rPr>
            <b/>
            <sz val="9"/>
            <color indexed="81"/>
            <rFont val="Tahoma"/>
            <family val="2"/>
          </rPr>
          <t xml:space="preserve">chris wilbeck
this is combined; ask for it by trt
</t>
        </r>
      </text>
    </comment>
    <comment ref="BH1000" authorId="0" shapeId="0" xr:uid="{00000000-0006-0000-0100-00004F070000}">
      <text>
        <r>
          <rPr>
            <b/>
            <sz val="9"/>
            <color indexed="81"/>
            <rFont val="Tahoma"/>
            <family val="2"/>
          </rPr>
          <t>chris wilbeck:</t>
        </r>
        <r>
          <rPr>
            <sz val="9"/>
            <color indexed="81"/>
            <rFont val="Tahoma"/>
            <family val="2"/>
          </rPr>
          <t xml:space="preserve">
this is combined; ask for it by trt
</t>
        </r>
      </text>
    </comment>
    <comment ref="BD1001" authorId="0" shapeId="0" xr:uid="{00000000-0006-0000-0100-000050070000}">
      <text>
        <r>
          <rPr>
            <b/>
            <sz val="9"/>
            <color indexed="81"/>
            <rFont val="Tahoma"/>
            <family val="2"/>
          </rPr>
          <t xml:space="preserve">chris wilbeck
this is combined; ask for it by trt
</t>
        </r>
      </text>
    </comment>
    <comment ref="BH1001" authorId="0" shapeId="0" xr:uid="{00000000-0006-0000-0100-000051070000}">
      <text>
        <r>
          <rPr>
            <b/>
            <sz val="9"/>
            <color indexed="81"/>
            <rFont val="Tahoma"/>
            <family val="2"/>
          </rPr>
          <t>chris wilbeck:</t>
        </r>
        <r>
          <rPr>
            <sz val="9"/>
            <color indexed="81"/>
            <rFont val="Tahoma"/>
            <family val="2"/>
          </rPr>
          <t xml:space="preserve">
this is combined; ask for it by trt
</t>
        </r>
      </text>
    </comment>
    <comment ref="BD1002" authorId="0" shapeId="0" xr:uid="{00000000-0006-0000-0100-000052070000}">
      <text>
        <r>
          <rPr>
            <b/>
            <sz val="9"/>
            <color indexed="81"/>
            <rFont val="Tahoma"/>
            <family val="2"/>
          </rPr>
          <t xml:space="preserve">chris wilbeck
this is combined; ask for it by trt
</t>
        </r>
      </text>
    </comment>
    <comment ref="BH1002" authorId="0" shapeId="0" xr:uid="{00000000-0006-0000-0100-000053070000}">
      <text>
        <r>
          <rPr>
            <b/>
            <sz val="9"/>
            <color indexed="81"/>
            <rFont val="Tahoma"/>
            <family val="2"/>
          </rPr>
          <t>chris wilbeck:</t>
        </r>
        <r>
          <rPr>
            <sz val="9"/>
            <color indexed="81"/>
            <rFont val="Tahoma"/>
            <family val="2"/>
          </rPr>
          <t xml:space="preserve">
this is combined; ask for it by trt
</t>
        </r>
      </text>
    </comment>
    <comment ref="BD1003" authorId="0" shapeId="0" xr:uid="{00000000-0006-0000-0100-000054070000}">
      <text>
        <r>
          <rPr>
            <b/>
            <sz val="9"/>
            <color indexed="81"/>
            <rFont val="Tahoma"/>
            <family val="2"/>
          </rPr>
          <t xml:space="preserve">chris wilbeck
this is combined; ask for it by trt
</t>
        </r>
      </text>
    </comment>
    <comment ref="BH1003" authorId="0" shapeId="0" xr:uid="{00000000-0006-0000-0100-000055070000}">
      <text>
        <r>
          <rPr>
            <b/>
            <sz val="9"/>
            <color indexed="81"/>
            <rFont val="Tahoma"/>
            <family val="2"/>
          </rPr>
          <t>chris wilbeck:</t>
        </r>
        <r>
          <rPr>
            <sz val="9"/>
            <color indexed="81"/>
            <rFont val="Tahoma"/>
            <family val="2"/>
          </rPr>
          <t xml:space="preserve">
this is combined; ask for it by trt
</t>
        </r>
      </text>
    </comment>
    <comment ref="CA1003" authorId="0" shapeId="0" xr:uid="{00000000-0006-0000-0100-000056070000}">
      <text>
        <r>
          <rPr>
            <b/>
            <sz val="9"/>
            <color indexed="81"/>
            <rFont val="Tahoma"/>
            <family val="2"/>
          </rPr>
          <t>chris wilbeck:</t>
        </r>
        <r>
          <rPr>
            <sz val="9"/>
            <color indexed="81"/>
            <rFont val="Tahoma"/>
            <family val="2"/>
          </rPr>
          <t xml:space="preserve">
does author have total weeds? 
</t>
        </r>
      </text>
    </comment>
    <comment ref="BD1006" authorId="0" shapeId="0" xr:uid="{00000000-0006-0000-0100-000057070000}">
      <text>
        <r>
          <rPr>
            <b/>
            <sz val="9"/>
            <color indexed="81"/>
            <rFont val="Tahoma"/>
            <family val="2"/>
          </rPr>
          <t>chris wilbeck:</t>
        </r>
        <r>
          <rPr>
            <sz val="9"/>
            <color indexed="81"/>
            <rFont val="Tahoma"/>
            <family val="2"/>
          </rPr>
          <t xml:space="preserve">
this is combined; ask for it by trt</t>
        </r>
      </text>
    </comment>
    <comment ref="BH1006" authorId="0" shapeId="0" xr:uid="{00000000-0006-0000-0100-000058070000}">
      <text>
        <r>
          <rPr>
            <b/>
            <sz val="9"/>
            <color indexed="81"/>
            <rFont val="Tahoma"/>
            <family val="2"/>
          </rPr>
          <t>chris wilbeck:</t>
        </r>
        <r>
          <rPr>
            <sz val="9"/>
            <color indexed="81"/>
            <rFont val="Tahoma"/>
            <family val="2"/>
          </rPr>
          <t xml:space="preserve">
this is combined; ask for it by trt</t>
        </r>
      </text>
    </comment>
    <comment ref="DC1006" authorId="0" shapeId="0" xr:uid="{00000000-0006-0000-0100-000059070000}">
      <text>
        <r>
          <rPr>
            <b/>
            <sz val="9"/>
            <color indexed="81"/>
            <rFont val="Tahoma"/>
            <family val="2"/>
          </rPr>
          <t>chris wilbeck:</t>
        </r>
        <r>
          <rPr>
            <sz val="9"/>
            <color indexed="81"/>
            <rFont val="Tahoma"/>
            <family val="2"/>
          </rPr>
          <t xml:space="preserve">
does author have total weeds? 
</t>
        </r>
      </text>
    </comment>
    <comment ref="BD1007" authorId="0" shapeId="0" xr:uid="{00000000-0006-0000-0100-00005A070000}">
      <text>
        <r>
          <rPr>
            <b/>
            <sz val="9"/>
            <color indexed="81"/>
            <rFont val="Tahoma"/>
            <family val="2"/>
          </rPr>
          <t>chris wilbeck:</t>
        </r>
        <r>
          <rPr>
            <sz val="9"/>
            <color indexed="81"/>
            <rFont val="Tahoma"/>
            <family val="2"/>
          </rPr>
          <t xml:space="preserve">
this is combined; ask for it by trt</t>
        </r>
      </text>
    </comment>
    <comment ref="BH1007" authorId="0" shapeId="0" xr:uid="{00000000-0006-0000-0100-00005B070000}">
      <text>
        <r>
          <rPr>
            <b/>
            <sz val="9"/>
            <color indexed="81"/>
            <rFont val="Tahoma"/>
            <family val="2"/>
          </rPr>
          <t>chris wilbeck:</t>
        </r>
        <r>
          <rPr>
            <sz val="9"/>
            <color indexed="81"/>
            <rFont val="Tahoma"/>
            <family val="2"/>
          </rPr>
          <t xml:space="preserve">
this is combined; ask for it by trt</t>
        </r>
      </text>
    </comment>
    <comment ref="DC1007" authorId="0" shapeId="0" xr:uid="{00000000-0006-0000-0100-00005C070000}">
      <text>
        <r>
          <rPr>
            <b/>
            <sz val="9"/>
            <color indexed="81"/>
            <rFont val="Tahoma"/>
            <family val="2"/>
          </rPr>
          <t>chris wilbeck:</t>
        </r>
        <r>
          <rPr>
            <sz val="9"/>
            <color indexed="81"/>
            <rFont val="Tahoma"/>
            <family val="2"/>
          </rPr>
          <t xml:space="preserve">
does author have total weeds? 
</t>
        </r>
      </text>
    </comment>
    <comment ref="BD1008" authorId="0" shapeId="0" xr:uid="{00000000-0006-0000-0100-00005D070000}">
      <text>
        <r>
          <rPr>
            <b/>
            <sz val="9"/>
            <color indexed="81"/>
            <rFont val="Tahoma"/>
            <family val="2"/>
          </rPr>
          <t>chris wilbeck:</t>
        </r>
        <r>
          <rPr>
            <sz val="9"/>
            <color indexed="81"/>
            <rFont val="Tahoma"/>
            <family val="2"/>
          </rPr>
          <t xml:space="preserve">
this is combined; ask for it by trt</t>
        </r>
      </text>
    </comment>
    <comment ref="BH1008" authorId="0" shapeId="0" xr:uid="{00000000-0006-0000-0100-00005E070000}">
      <text>
        <r>
          <rPr>
            <b/>
            <sz val="9"/>
            <color indexed="81"/>
            <rFont val="Tahoma"/>
            <family val="2"/>
          </rPr>
          <t>chris wilbeck:</t>
        </r>
        <r>
          <rPr>
            <sz val="9"/>
            <color indexed="81"/>
            <rFont val="Tahoma"/>
            <family val="2"/>
          </rPr>
          <t xml:space="preserve">
this is combined; ask for it by trt</t>
        </r>
      </text>
    </comment>
    <comment ref="DC1008" authorId="0" shapeId="0" xr:uid="{00000000-0006-0000-0100-00005F070000}">
      <text>
        <r>
          <rPr>
            <b/>
            <sz val="9"/>
            <color indexed="81"/>
            <rFont val="Tahoma"/>
            <family val="2"/>
          </rPr>
          <t>chris wilbeck:</t>
        </r>
        <r>
          <rPr>
            <sz val="9"/>
            <color indexed="81"/>
            <rFont val="Tahoma"/>
            <family val="2"/>
          </rPr>
          <t xml:space="preserve">
does author have total weeds? 
</t>
        </r>
      </text>
    </comment>
    <comment ref="BD1009" authorId="0" shapeId="0" xr:uid="{00000000-0006-0000-0100-000060070000}">
      <text>
        <r>
          <rPr>
            <b/>
            <sz val="9"/>
            <color indexed="81"/>
            <rFont val="Tahoma"/>
            <family val="2"/>
          </rPr>
          <t>chris wilbeck:</t>
        </r>
        <r>
          <rPr>
            <sz val="9"/>
            <color indexed="81"/>
            <rFont val="Tahoma"/>
            <family val="2"/>
          </rPr>
          <t xml:space="preserve">
this is combined; ask for it by trt</t>
        </r>
      </text>
    </comment>
    <comment ref="BH1009" authorId="0" shapeId="0" xr:uid="{00000000-0006-0000-0100-000061070000}">
      <text>
        <r>
          <rPr>
            <b/>
            <sz val="9"/>
            <color indexed="81"/>
            <rFont val="Tahoma"/>
            <family val="2"/>
          </rPr>
          <t>chris wilbeck:</t>
        </r>
        <r>
          <rPr>
            <sz val="9"/>
            <color indexed="81"/>
            <rFont val="Tahoma"/>
            <family val="2"/>
          </rPr>
          <t xml:space="preserve">
this is combined; ask for it by trt</t>
        </r>
      </text>
    </comment>
    <comment ref="DC1009" authorId="0" shapeId="0" xr:uid="{00000000-0006-0000-0100-000062070000}">
      <text>
        <r>
          <rPr>
            <b/>
            <sz val="9"/>
            <color indexed="81"/>
            <rFont val="Tahoma"/>
            <family val="2"/>
          </rPr>
          <t>chris wilbeck:</t>
        </r>
        <r>
          <rPr>
            <sz val="9"/>
            <color indexed="81"/>
            <rFont val="Tahoma"/>
            <family val="2"/>
          </rPr>
          <t xml:space="preserve">
does author have total weeds? 
</t>
        </r>
      </text>
    </comment>
    <comment ref="BD1010" authorId="0" shapeId="0" xr:uid="{00000000-0006-0000-0100-000063070000}">
      <text>
        <r>
          <rPr>
            <b/>
            <sz val="9"/>
            <color indexed="81"/>
            <rFont val="Tahoma"/>
            <family val="2"/>
          </rPr>
          <t>chris wilbeck:</t>
        </r>
        <r>
          <rPr>
            <sz val="9"/>
            <color indexed="81"/>
            <rFont val="Tahoma"/>
            <family val="2"/>
          </rPr>
          <t xml:space="preserve">
this is combined; ask for it by trt</t>
        </r>
      </text>
    </comment>
    <comment ref="BH1010" authorId="0" shapeId="0" xr:uid="{00000000-0006-0000-0100-000064070000}">
      <text>
        <r>
          <rPr>
            <b/>
            <sz val="9"/>
            <color indexed="81"/>
            <rFont val="Tahoma"/>
            <family val="2"/>
          </rPr>
          <t>chris wilbeck:</t>
        </r>
        <r>
          <rPr>
            <sz val="9"/>
            <color indexed="81"/>
            <rFont val="Tahoma"/>
            <family val="2"/>
          </rPr>
          <t xml:space="preserve">
this is combined; ask for it by trt</t>
        </r>
      </text>
    </comment>
    <comment ref="DC1010" authorId="0" shapeId="0" xr:uid="{00000000-0006-0000-0100-000065070000}">
      <text>
        <r>
          <rPr>
            <b/>
            <sz val="9"/>
            <color indexed="81"/>
            <rFont val="Tahoma"/>
            <family val="2"/>
          </rPr>
          <t>chris wilbeck:</t>
        </r>
        <r>
          <rPr>
            <sz val="9"/>
            <color indexed="81"/>
            <rFont val="Tahoma"/>
            <family val="2"/>
          </rPr>
          <t xml:space="preserve">
does author have total weeds? 
</t>
        </r>
      </text>
    </comment>
    <comment ref="BD1011" authorId="0" shapeId="0" xr:uid="{00000000-0006-0000-0100-000066070000}">
      <text>
        <r>
          <rPr>
            <b/>
            <sz val="9"/>
            <color indexed="81"/>
            <rFont val="Tahoma"/>
            <family val="2"/>
          </rPr>
          <t>chris wilbeck:</t>
        </r>
        <r>
          <rPr>
            <sz val="9"/>
            <color indexed="81"/>
            <rFont val="Tahoma"/>
            <family val="2"/>
          </rPr>
          <t xml:space="preserve">
this is combined; ask for it by trt</t>
        </r>
      </text>
    </comment>
    <comment ref="BH1011" authorId="0" shapeId="0" xr:uid="{00000000-0006-0000-0100-000067070000}">
      <text>
        <r>
          <rPr>
            <b/>
            <sz val="9"/>
            <color indexed="81"/>
            <rFont val="Tahoma"/>
            <family val="2"/>
          </rPr>
          <t>chris wilbeck:</t>
        </r>
        <r>
          <rPr>
            <sz val="9"/>
            <color indexed="81"/>
            <rFont val="Tahoma"/>
            <family val="2"/>
          </rPr>
          <t xml:space="preserve">
this is combined; ask for it by trt</t>
        </r>
      </text>
    </comment>
    <comment ref="DC1011" authorId="0" shapeId="0" xr:uid="{00000000-0006-0000-0100-000068070000}">
      <text>
        <r>
          <rPr>
            <b/>
            <sz val="9"/>
            <color indexed="81"/>
            <rFont val="Tahoma"/>
            <family val="2"/>
          </rPr>
          <t>chris wilbeck:</t>
        </r>
        <r>
          <rPr>
            <sz val="9"/>
            <color indexed="81"/>
            <rFont val="Tahoma"/>
            <family val="2"/>
          </rPr>
          <t xml:space="preserve">
does author have total weeds? 
</t>
        </r>
      </text>
    </comment>
    <comment ref="BD1012" authorId="0" shapeId="0" xr:uid="{00000000-0006-0000-0100-000069070000}">
      <text>
        <r>
          <rPr>
            <b/>
            <sz val="9"/>
            <color indexed="81"/>
            <rFont val="Tahoma"/>
            <family val="2"/>
          </rPr>
          <t>chris wilbeck:</t>
        </r>
        <r>
          <rPr>
            <sz val="9"/>
            <color indexed="81"/>
            <rFont val="Tahoma"/>
            <family val="2"/>
          </rPr>
          <t xml:space="preserve">
this is combined; ask for it by trt</t>
        </r>
      </text>
    </comment>
    <comment ref="BH1012" authorId="0" shapeId="0" xr:uid="{00000000-0006-0000-0100-00006A070000}">
      <text>
        <r>
          <rPr>
            <b/>
            <sz val="9"/>
            <color indexed="81"/>
            <rFont val="Tahoma"/>
            <family val="2"/>
          </rPr>
          <t>chris wilbeck:</t>
        </r>
        <r>
          <rPr>
            <sz val="9"/>
            <color indexed="81"/>
            <rFont val="Tahoma"/>
            <family val="2"/>
          </rPr>
          <t xml:space="preserve">
this is combined; ask for it by trt</t>
        </r>
      </text>
    </comment>
    <comment ref="DC1012" authorId="0" shapeId="0" xr:uid="{00000000-0006-0000-0100-00006B070000}">
      <text>
        <r>
          <rPr>
            <b/>
            <sz val="9"/>
            <color indexed="81"/>
            <rFont val="Tahoma"/>
            <family val="2"/>
          </rPr>
          <t>chris wilbeck:</t>
        </r>
        <r>
          <rPr>
            <sz val="9"/>
            <color indexed="81"/>
            <rFont val="Tahoma"/>
            <family val="2"/>
          </rPr>
          <t xml:space="preserve">
does author have total weeds? 
</t>
        </r>
      </text>
    </comment>
    <comment ref="BD1013" authorId="0" shapeId="0" xr:uid="{00000000-0006-0000-0100-00006C070000}">
      <text>
        <r>
          <rPr>
            <b/>
            <sz val="9"/>
            <color indexed="81"/>
            <rFont val="Tahoma"/>
            <family val="2"/>
          </rPr>
          <t>chris wilbeck:</t>
        </r>
        <r>
          <rPr>
            <sz val="9"/>
            <color indexed="81"/>
            <rFont val="Tahoma"/>
            <family val="2"/>
          </rPr>
          <t xml:space="preserve">
this is combined; ask for it by trt</t>
        </r>
      </text>
    </comment>
    <comment ref="BH1013" authorId="0" shapeId="0" xr:uid="{00000000-0006-0000-0100-00006D070000}">
      <text>
        <r>
          <rPr>
            <b/>
            <sz val="9"/>
            <color indexed="81"/>
            <rFont val="Tahoma"/>
            <family val="2"/>
          </rPr>
          <t>chris wilbeck:</t>
        </r>
        <r>
          <rPr>
            <sz val="9"/>
            <color indexed="81"/>
            <rFont val="Tahoma"/>
            <family val="2"/>
          </rPr>
          <t xml:space="preserve">
this is combined; ask for it by trt</t>
        </r>
      </text>
    </comment>
    <comment ref="DC1013" authorId="0" shapeId="0" xr:uid="{00000000-0006-0000-0100-00006E070000}">
      <text>
        <r>
          <rPr>
            <b/>
            <sz val="9"/>
            <color indexed="81"/>
            <rFont val="Tahoma"/>
            <family val="2"/>
          </rPr>
          <t>chris wilbeck:</t>
        </r>
        <r>
          <rPr>
            <sz val="9"/>
            <color indexed="81"/>
            <rFont val="Tahoma"/>
            <family val="2"/>
          </rPr>
          <t xml:space="preserve">
does author have total weeds? 
</t>
        </r>
      </text>
    </comment>
    <comment ref="BD1014" authorId="0" shapeId="0" xr:uid="{00000000-0006-0000-0100-00006F070000}">
      <text>
        <r>
          <rPr>
            <b/>
            <sz val="9"/>
            <color indexed="81"/>
            <rFont val="Tahoma"/>
            <family val="2"/>
          </rPr>
          <t>chris wilbeck:</t>
        </r>
        <r>
          <rPr>
            <sz val="9"/>
            <color indexed="81"/>
            <rFont val="Tahoma"/>
            <family val="2"/>
          </rPr>
          <t xml:space="preserve">
this is combined; ask for it by trt</t>
        </r>
      </text>
    </comment>
    <comment ref="BH1014" authorId="0" shapeId="0" xr:uid="{00000000-0006-0000-0100-000070070000}">
      <text>
        <r>
          <rPr>
            <b/>
            <sz val="9"/>
            <color indexed="81"/>
            <rFont val="Tahoma"/>
            <family val="2"/>
          </rPr>
          <t>chris wilbeck:</t>
        </r>
        <r>
          <rPr>
            <sz val="9"/>
            <color indexed="81"/>
            <rFont val="Tahoma"/>
            <family val="2"/>
          </rPr>
          <t xml:space="preserve">
this is combined; ask for it by trt</t>
        </r>
      </text>
    </comment>
    <comment ref="DC1014" authorId="0" shapeId="0" xr:uid="{00000000-0006-0000-0100-000071070000}">
      <text>
        <r>
          <rPr>
            <b/>
            <sz val="9"/>
            <color indexed="81"/>
            <rFont val="Tahoma"/>
            <family val="2"/>
          </rPr>
          <t>chris wilbeck:</t>
        </r>
        <r>
          <rPr>
            <sz val="9"/>
            <color indexed="81"/>
            <rFont val="Tahoma"/>
            <family val="2"/>
          </rPr>
          <t xml:space="preserve">
does author have total weeds? 
</t>
        </r>
      </text>
    </comment>
    <comment ref="BD1015" authorId="0" shapeId="0" xr:uid="{00000000-0006-0000-0100-000072070000}">
      <text>
        <r>
          <rPr>
            <b/>
            <sz val="9"/>
            <color indexed="81"/>
            <rFont val="Tahoma"/>
            <family val="2"/>
          </rPr>
          <t>chris wilbeck:</t>
        </r>
        <r>
          <rPr>
            <sz val="9"/>
            <color indexed="81"/>
            <rFont val="Tahoma"/>
            <family val="2"/>
          </rPr>
          <t xml:space="preserve">
this is combined; ask for it by trt</t>
        </r>
      </text>
    </comment>
    <comment ref="BH1015" authorId="0" shapeId="0" xr:uid="{00000000-0006-0000-0100-000073070000}">
      <text>
        <r>
          <rPr>
            <b/>
            <sz val="9"/>
            <color indexed="81"/>
            <rFont val="Tahoma"/>
            <family val="2"/>
          </rPr>
          <t>chris wilbeck:</t>
        </r>
        <r>
          <rPr>
            <sz val="9"/>
            <color indexed="81"/>
            <rFont val="Tahoma"/>
            <family val="2"/>
          </rPr>
          <t xml:space="preserve">
this is combined; ask for it by trt</t>
        </r>
      </text>
    </comment>
    <comment ref="BP1015" authorId="0" shapeId="0" xr:uid="{00000000-0006-0000-0100-000074070000}">
      <text>
        <r>
          <rPr>
            <b/>
            <sz val="9"/>
            <color indexed="81"/>
            <rFont val="Tahoma"/>
            <family val="2"/>
          </rPr>
          <t>chris wilbeck:</t>
        </r>
        <r>
          <rPr>
            <sz val="9"/>
            <color indexed="81"/>
            <rFont val="Tahoma"/>
            <family val="2"/>
          </rPr>
          <t xml:space="preserve">
this is average across locations; ask for it by location</t>
        </r>
      </text>
    </comment>
    <comment ref="CA1015" authorId="0" shapeId="0" xr:uid="{00000000-0006-0000-0100-000075070000}">
      <text>
        <r>
          <rPr>
            <b/>
            <sz val="9"/>
            <color indexed="81"/>
            <rFont val="Tahoma"/>
            <family val="2"/>
          </rPr>
          <t>chris wilbeck:</t>
        </r>
        <r>
          <rPr>
            <sz val="9"/>
            <color indexed="81"/>
            <rFont val="Tahoma"/>
            <family val="2"/>
          </rPr>
          <t xml:space="preserve">
does author have total weeds? 
</t>
        </r>
      </text>
    </comment>
    <comment ref="DC1015" authorId="0" shapeId="0" xr:uid="{00000000-0006-0000-0100-000076070000}">
      <text>
        <r>
          <rPr>
            <b/>
            <sz val="9"/>
            <color indexed="81"/>
            <rFont val="Tahoma"/>
            <family val="2"/>
          </rPr>
          <t>chris wilbeck:</t>
        </r>
        <r>
          <rPr>
            <sz val="9"/>
            <color indexed="81"/>
            <rFont val="Tahoma"/>
            <family val="2"/>
          </rPr>
          <t xml:space="preserve">
does author have total weeds? 
</t>
        </r>
      </text>
    </comment>
    <comment ref="BD1016" authorId="0" shapeId="0" xr:uid="{00000000-0006-0000-0100-000077070000}">
      <text>
        <r>
          <rPr>
            <b/>
            <sz val="9"/>
            <color indexed="81"/>
            <rFont val="Tahoma"/>
            <family val="2"/>
          </rPr>
          <t>chris wilbeck:</t>
        </r>
        <r>
          <rPr>
            <sz val="9"/>
            <color indexed="81"/>
            <rFont val="Tahoma"/>
            <family val="2"/>
          </rPr>
          <t xml:space="preserve">
this is combined; ask for it by trt</t>
        </r>
      </text>
    </comment>
    <comment ref="BH1016" authorId="0" shapeId="0" xr:uid="{00000000-0006-0000-0100-000078070000}">
      <text>
        <r>
          <rPr>
            <b/>
            <sz val="9"/>
            <color indexed="81"/>
            <rFont val="Tahoma"/>
            <family val="2"/>
          </rPr>
          <t>chris wilbeck:</t>
        </r>
        <r>
          <rPr>
            <sz val="9"/>
            <color indexed="81"/>
            <rFont val="Tahoma"/>
            <family val="2"/>
          </rPr>
          <t xml:space="preserve">
this is combined; ask for it by trt</t>
        </r>
      </text>
    </comment>
    <comment ref="BP1016" authorId="0" shapeId="0" xr:uid="{00000000-0006-0000-0100-000079070000}">
      <text>
        <r>
          <rPr>
            <b/>
            <sz val="9"/>
            <color indexed="81"/>
            <rFont val="Tahoma"/>
            <family val="2"/>
          </rPr>
          <t>chris wilbeck:</t>
        </r>
        <r>
          <rPr>
            <sz val="9"/>
            <color indexed="81"/>
            <rFont val="Tahoma"/>
            <family val="2"/>
          </rPr>
          <t xml:space="preserve">
this is average across locations; ask for it by location</t>
        </r>
      </text>
    </comment>
    <comment ref="CA1016" authorId="0" shapeId="0" xr:uid="{00000000-0006-0000-0100-00007A070000}">
      <text>
        <r>
          <rPr>
            <b/>
            <sz val="9"/>
            <color indexed="81"/>
            <rFont val="Tahoma"/>
            <family val="2"/>
          </rPr>
          <t>chris wilbeck:</t>
        </r>
        <r>
          <rPr>
            <sz val="9"/>
            <color indexed="81"/>
            <rFont val="Tahoma"/>
            <family val="2"/>
          </rPr>
          <t xml:space="preserve">
does author have total weeds? 
</t>
        </r>
      </text>
    </comment>
    <comment ref="DC1016" authorId="0" shapeId="0" xr:uid="{00000000-0006-0000-0100-00007B070000}">
      <text>
        <r>
          <rPr>
            <b/>
            <sz val="9"/>
            <color indexed="81"/>
            <rFont val="Tahoma"/>
            <family val="2"/>
          </rPr>
          <t>chris wilbeck:</t>
        </r>
        <r>
          <rPr>
            <sz val="9"/>
            <color indexed="81"/>
            <rFont val="Tahoma"/>
            <family val="2"/>
          </rPr>
          <t xml:space="preserve">
does author have total weeds? 
</t>
        </r>
      </text>
    </comment>
    <comment ref="BD1017" authorId="0" shapeId="0" xr:uid="{00000000-0006-0000-0100-00007C070000}">
      <text>
        <r>
          <rPr>
            <b/>
            <sz val="9"/>
            <color indexed="81"/>
            <rFont val="Tahoma"/>
            <family val="2"/>
          </rPr>
          <t>chris wilbeck:</t>
        </r>
        <r>
          <rPr>
            <sz val="9"/>
            <color indexed="81"/>
            <rFont val="Tahoma"/>
            <family val="2"/>
          </rPr>
          <t xml:space="preserve">
this is combined; ask for it by trt</t>
        </r>
      </text>
    </comment>
    <comment ref="BH1017" authorId="0" shapeId="0" xr:uid="{00000000-0006-0000-0100-00007D070000}">
      <text>
        <r>
          <rPr>
            <b/>
            <sz val="9"/>
            <color indexed="81"/>
            <rFont val="Tahoma"/>
            <family val="2"/>
          </rPr>
          <t>chris wilbeck:</t>
        </r>
        <r>
          <rPr>
            <sz val="9"/>
            <color indexed="81"/>
            <rFont val="Tahoma"/>
            <family val="2"/>
          </rPr>
          <t xml:space="preserve">
this is combined; ask for it by trt</t>
        </r>
      </text>
    </comment>
    <comment ref="BP1017" authorId="0" shapeId="0" xr:uid="{00000000-0006-0000-0100-00007E070000}">
      <text>
        <r>
          <rPr>
            <b/>
            <sz val="9"/>
            <color indexed="81"/>
            <rFont val="Tahoma"/>
            <family val="2"/>
          </rPr>
          <t>chris wilbeck:</t>
        </r>
        <r>
          <rPr>
            <sz val="9"/>
            <color indexed="81"/>
            <rFont val="Tahoma"/>
            <family val="2"/>
          </rPr>
          <t xml:space="preserve">
this is average across locations; ask for it by location</t>
        </r>
      </text>
    </comment>
    <comment ref="CA1017" authorId="0" shapeId="0" xr:uid="{00000000-0006-0000-0100-00007F070000}">
      <text>
        <r>
          <rPr>
            <b/>
            <sz val="9"/>
            <color indexed="81"/>
            <rFont val="Tahoma"/>
            <family val="2"/>
          </rPr>
          <t>chris wilbeck:</t>
        </r>
        <r>
          <rPr>
            <sz val="9"/>
            <color indexed="81"/>
            <rFont val="Tahoma"/>
            <family val="2"/>
          </rPr>
          <t xml:space="preserve">
does author have total weeds? 
</t>
        </r>
      </text>
    </comment>
    <comment ref="DC1017" authorId="0" shapeId="0" xr:uid="{00000000-0006-0000-0100-000080070000}">
      <text>
        <r>
          <rPr>
            <b/>
            <sz val="9"/>
            <color indexed="81"/>
            <rFont val="Tahoma"/>
            <family val="2"/>
          </rPr>
          <t>chris wilbeck:</t>
        </r>
        <r>
          <rPr>
            <sz val="9"/>
            <color indexed="81"/>
            <rFont val="Tahoma"/>
            <family val="2"/>
          </rPr>
          <t xml:space="preserve">
does author have total weeds? 
</t>
        </r>
      </text>
    </comment>
    <comment ref="BD1018" authorId="0" shapeId="0" xr:uid="{00000000-0006-0000-0100-000081070000}">
      <text>
        <r>
          <rPr>
            <b/>
            <sz val="9"/>
            <color indexed="81"/>
            <rFont val="Tahoma"/>
            <family val="2"/>
          </rPr>
          <t>chris wilbeck:</t>
        </r>
        <r>
          <rPr>
            <sz val="9"/>
            <color indexed="81"/>
            <rFont val="Tahoma"/>
            <family val="2"/>
          </rPr>
          <t xml:space="preserve">
this is combined; ask for it by trt</t>
        </r>
      </text>
    </comment>
    <comment ref="BH1018" authorId="0" shapeId="0" xr:uid="{00000000-0006-0000-0100-000082070000}">
      <text>
        <r>
          <rPr>
            <b/>
            <sz val="9"/>
            <color indexed="81"/>
            <rFont val="Tahoma"/>
            <family val="2"/>
          </rPr>
          <t>chris wilbeck:</t>
        </r>
        <r>
          <rPr>
            <sz val="9"/>
            <color indexed="81"/>
            <rFont val="Tahoma"/>
            <family val="2"/>
          </rPr>
          <t xml:space="preserve">
this is combined; ask for it by trt</t>
        </r>
      </text>
    </comment>
    <comment ref="DC1018" authorId="0" shapeId="0" xr:uid="{00000000-0006-0000-0100-000083070000}">
      <text>
        <r>
          <rPr>
            <b/>
            <sz val="9"/>
            <color indexed="81"/>
            <rFont val="Tahoma"/>
            <family val="2"/>
          </rPr>
          <t>chris wilbeck:</t>
        </r>
        <r>
          <rPr>
            <sz val="9"/>
            <color indexed="81"/>
            <rFont val="Tahoma"/>
            <family val="2"/>
          </rPr>
          <t xml:space="preserve">
does author have total weeds? 
</t>
        </r>
      </text>
    </comment>
    <comment ref="BD1019" authorId="0" shapeId="0" xr:uid="{00000000-0006-0000-0100-000084070000}">
      <text>
        <r>
          <rPr>
            <b/>
            <sz val="9"/>
            <color indexed="81"/>
            <rFont val="Tahoma"/>
            <family val="2"/>
          </rPr>
          <t>chris wilbeck:</t>
        </r>
        <r>
          <rPr>
            <sz val="9"/>
            <color indexed="81"/>
            <rFont val="Tahoma"/>
            <family val="2"/>
          </rPr>
          <t xml:space="preserve">
this is combined; ask for it by trt</t>
        </r>
      </text>
    </comment>
    <comment ref="BH1019" authorId="0" shapeId="0" xr:uid="{00000000-0006-0000-0100-000085070000}">
      <text>
        <r>
          <rPr>
            <b/>
            <sz val="9"/>
            <color indexed="81"/>
            <rFont val="Tahoma"/>
            <family val="2"/>
          </rPr>
          <t>chris wilbeck:</t>
        </r>
        <r>
          <rPr>
            <sz val="9"/>
            <color indexed="81"/>
            <rFont val="Tahoma"/>
            <family val="2"/>
          </rPr>
          <t xml:space="preserve">
this is combined; ask for it by trt</t>
        </r>
      </text>
    </comment>
    <comment ref="DC1019" authorId="0" shapeId="0" xr:uid="{00000000-0006-0000-0100-000086070000}">
      <text>
        <r>
          <rPr>
            <b/>
            <sz val="9"/>
            <color indexed="81"/>
            <rFont val="Tahoma"/>
            <family val="2"/>
          </rPr>
          <t>chris wilbeck:</t>
        </r>
        <r>
          <rPr>
            <sz val="9"/>
            <color indexed="81"/>
            <rFont val="Tahoma"/>
            <family val="2"/>
          </rPr>
          <t xml:space="preserve">
does author have total weeds? 
</t>
        </r>
      </text>
    </comment>
    <comment ref="BD1020" authorId="0" shapeId="0" xr:uid="{00000000-0006-0000-0100-000087070000}">
      <text>
        <r>
          <rPr>
            <b/>
            <sz val="9"/>
            <color indexed="81"/>
            <rFont val="Tahoma"/>
            <family val="2"/>
          </rPr>
          <t>chris wilbeck:</t>
        </r>
        <r>
          <rPr>
            <sz val="9"/>
            <color indexed="81"/>
            <rFont val="Tahoma"/>
            <family val="2"/>
          </rPr>
          <t xml:space="preserve">
this is combined; ask for it by trt</t>
        </r>
      </text>
    </comment>
    <comment ref="BH1020" authorId="0" shapeId="0" xr:uid="{00000000-0006-0000-0100-000088070000}">
      <text>
        <r>
          <rPr>
            <b/>
            <sz val="9"/>
            <color indexed="81"/>
            <rFont val="Tahoma"/>
            <family val="2"/>
          </rPr>
          <t>chris wilbeck:</t>
        </r>
        <r>
          <rPr>
            <sz val="9"/>
            <color indexed="81"/>
            <rFont val="Tahoma"/>
            <family val="2"/>
          </rPr>
          <t xml:space="preserve">
this is combined; ask for it by trt</t>
        </r>
      </text>
    </comment>
    <comment ref="DC1020" authorId="0" shapeId="0" xr:uid="{00000000-0006-0000-0100-000089070000}">
      <text>
        <r>
          <rPr>
            <b/>
            <sz val="9"/>
            <color indexed="81"/>
            <rFont val="Tahoma"/>
            <family val="2"/>
          </rPr>
          <t>chris wilbeck:</t>
        </r>
        <r>
          <rPr>
            <sz val="9"/>
            <color indexed="81"/>
            <rFont val="Tahoma"/>
            <family val="2"/>
          </rPr>
          <t xml:space="preserve">
does author have total weeds? 
</t>
        </r>
      </text>
    </comment>
    <comment ref="CA1021" authorId="0" shapeId="0" xr:uid="{00000000-0006-0000-0100-00008A070000}">
      <text>
        <r>
          <rPr>
            <b/>
            <sz val="9"/>
            <color indexed="81"/>
            <rFont val="Tahoma"/>
            <family val="2"/>
          </rPr>
          <t>chris wilbeck:</t>
        </r>
        <r>
          <rPr>
            <sz val="9"/>
            <color indexed="81"/>
            <rFont val="Tahoma"/>
            <family val="2"/>
          </rPr>
          <t xml:space="preserve">
does author have total weeds? 
</t>
        </r>
      </text>
    </comment>
    <comment ref="DC1021" authorId="0" shapeId="0" xr:uid="{00000000-0006-0000-0100-00008B070000}">
      <text>
        <r>
          <rPr>
            <b/>
            <sz val="9"/>
            <color indexed="81"/>
            <rFont val="Tahoma"/>
            <family val="2"/>
          </rPr>
          <t>chris wilbeck:</t>
        </r>
        <r>
          <rPr>
            <sz val="9"/>
            <color indexed="81"/>
            <rFont val="Tahoma"/>
            <family val="2"/>
          </rPr>
          <t xml:space="preserve">
does author have total weeds? 
</t>
        </r>
      </text>
    </comment>
    <comment ref="DC1022" authorId="0" shapeId="0" xr:uid="{00000000-0006-0000-0100-00008C070000}">
      <text>
        <r>
          <rPr>
            <b/>
            <sz val="9"/>
            <color indexed="81"/>
            <rFont val="Tahoma"/>
            <family val="2"/>
          </rPr>
          <t>chris wilbeck:</t>
        </r>
        <r>
          <rPr>
            <sz val="9"/>
            <color indexed="81"/>
            <rFont val="Tahoma"/>
            <family val="2"/>
          </rPr>
          <t xml:space="preserve">
does author have total weeds? 
</t>
        </r>
      </text>
    </comment>
    <comment ref="BD1023" authorId="0" shapeId="0" xr:uid="{00000000-0006-0000-0100-00008D070000}">
      <text>
        <r>
          <rPr>
            <b/>
            <sz val="9"/>
            <color indexed="81"/>
            <rFont val="Tahoma"/>
            <family val="2"/>
          </rPr>
          <t>chris wilbeck:</t>
        </r>
        <r>
          <rPr>
            <sz val="9"/>
            <color indexed="81"/>
            <rFont val="Tahoma"/>
            <family val="2"/>
          </rPr>
          <t xml:space="preserve">
this is combined; ask for it by trt</t>
        </r>
      </text>
    </comment>
    <comment ref="BH1023" authorId="0" shapeId="0" xr:uid="{00000000-0006-0000-0100-00008E070000}">
      <text>
        <r>
          <rPr>
            <b/>
            <sz val="9"/>
            <color indexed="81"/>
            <rFont val="Tahoma"/>
            <family val="2"/>
          </rPr>
          <t>chris wilbeck:</t>
        </r>
        <r>
          <rPr>
            <sz val="9"/>
            <color indexed="81"/>
            <rFont val="Tahoma"/>
            <family val="2"/>
          </rPr>
          <t xml:space="preserve">
this is combined; ask for it by trt</t>
        </r>
      </text>
    </comment>
    <comment ref="DC1023" authorId="0" shapeId="0" xr:uid="{00000000-0006-0000-0100-00008F070000}">
      <text>
        <r>
          <rPr>
            <b/>
            <sz val="9"/>
            <color indexed="81"/>
            <rFont val="Tahoma"/>
            <family val="2"/>
          </rPr>
          <t>chris wilbeck:</t>
        </r>
        <r>
          <rPr>
            <sz val="9"/>
            <color indexed="81"/>
            <rFont val="Tahoma"/>
            <family val="2"/>
          </rPr>
          <t xml:space="preserve">
does author have total weeds? 
</t>
        </r>
      </text>
    </comment>
    <comment ref="BD1024" authorId="0" shapeId="0" xr:uid="{00000000-0006-0000-0100-000090070000}">
      <text>
        <r>
          <rPr>
            <b/>
            <sz val="9"/>
            <color indexed="81"/>
            <rFont val="Tahoma"/>
            <family val="2"/>
          </rPr>
          <t>chris wilbeck:</t>
        </r>
        <r>
          <rPr>
            <sz val="9"/>
            <color indexed="81"/>
            <rFont val="Tahoma"/>
            <family val="2"/>
          </rPr>
          <t xml:space="preserve">
this is combined; ask for it by trt</t>
        </r>
      </text>
    </comment>
    <comment ref="BH1024" authorId="0" shapeId="0" xr:uid="{00000000-0006-0000-0100-000091070000}">
      <text>
        <r>
          <rPr>
            <b/>
            <sz val="9"/>
            <color indexed="81"/>
            <rFont val="Tahoma"/>
            <family val="2"/>
          </rPr>
          <t>chris wilbeck:</t>
        </r>
        <r>
          <rPr>
            <sz val="9"/>
            <color indexed="81"/>
            <rFont val="Tahoma"/>
            <family val="2"/>
          </rPr>
          <t xml:space="preserve">
this is combined; ask for it by trt</t>
        </r>
      </text>
    </comment>
    <comment ref="DC1024" authorId="0" shapeId="0" xr:uid="{00000000-0006-0000-0100-000092070000}">
      <text>
        <r>
          <rPr>
            <b/>
            <sz val="9"/>
            <color indexed="81"/>
            <rFont val="Tahoma"/>
            <family val="2"/>
          </rPr>
          <t>chris wilbeck:</t>
        </r>
        <r>
          <rPr>
            <sz val="9"/>
            <color indexed="81"/>
            <rFont val="Tahoma"/>
            <family val="2"/>
          </rPr>
          <t xml:space="preserve">
does author have total weeds? 
</t>
        </r>
      </text>
    </comment>
    <comment ref="BD1025" authorId="0" shapeId="0" xr:uid="{00000000-0006-0000-0100-000093070000}">
      <text>
        <r>
          <rPr>
            <b/>
            <sz val="9"/>
            <color indexed="81"/>
            <rFont val="Tahoma"/>
            <family val="2"/>
          </rPr>
          <t>chris wilbeck:</t>
        </r>
        <r>
          <rPr>
            <sz val="9"/>
            <color indexed="81"/>
            <rFont val="Tahoma"/>
            <family val="2"/>
          </rPr>
          <t xml:space="preserve">
this is combined; ask for it by trt</t>
        </r>
      </text>
    </comment>
    <comment ref="BH1025" authorId="0" shapeId="0" xr:uid="{00000000-0006-0000-0100-000094070000}">
      <text>
        <r>
          <rPr>
            <b/>
            <sz val="9"/>
            <color indexed="81"/>
            <rFont val="Tahoma"/>
            <family val="2"/>
          </rPr>
          <t>chris wilbeck:</t>
        </r>
        <r>
          <rPr>
            <sz val="9"/>
            <color indexed="81"/>
            <rFont val="Tahoma"/>
            <family val="2"/>
          </rPr>
          <t xml:space="preserve">
this is combined; ask for it by trt</t>
        </r>
      </text>
    </comment>
    <comment ref="DC1025" authorId="0" shapeId="0" xr:uid="{00000000-0006-0000-0100-000095070000}">
      <text>
        <r>
          <rPr>
            <b/>
            <sz val="9"/>
            <color indexed="81"/>
            <rFont val="Tahoma"/>
            <family val="2"/>
          </rPr>
          <t>chris wilbeck:</t>
        </r>
        <r>
          <rPr>
            <sz val="9"/>
            <color indexed="81"/>
            <rFont val="Tahoma"/>
            <family val="2"/>
          </rPr>
          <t xml:space="preserve">
does author have total weeds? 
</t>
        </r>
      </text>
    </comment>
    <comment ref="BD1026" authorId="0" shapeId="0" xr:uid="{00000000-0006-0000-0100-000096070000}">
      <text>
        <r>
          <rPr>
            <b/>
            <sz val="9"/>
            <color indexed="81"/>
            <rFont val="Tahoma"/>
            <family val="2"/>
          </rPr>
          <t>chris wilbeck:</t>
        </r>
        <r>
          <rPr>
            <sz val="9"/>
            <color indexed="81"/>
            <rFont val="Tahoma"/>
            <family val="2"/>
          </rPr>
          <t xml:space="preserve">
this is combined; ask for it by trt</t>
        </r>
      </text>
    </comment>
    <comment ref="BH1026" authorId="0" shapeId="0" xr:uid="{00000000-0006-0000-0100-000097070000}">
      <text>
        <r>
          <rPr>
            <b/>
            <sz val="9"/>
            <color indexed="81"/>
            <rFont val="Tahoma"/>
            <family val="2"/>
          </rPr>
          <t>chris wilbeck:</t>
        </r>
        <r>
          <rPr>
            <sz val="9"/>
            <color indexed="81"/>
            <rFont val="Tahoma"/>
            <family val="2"/>
          </rPr>
          <t xml:space="preserve">
this is combined; ask for it by trt</t>
        </r>
      </text>
    </comment>
    <comment ref="CA1026" authorId="0" shapeId="0" xr:uid="{00000000-0006-0000-0100-000098070000}">
      <text>
        <r>
          <rPr>
            <b/>
            <sz val="9"/>
            <color indexed="81"/>
            <rFont val="Tahoma"/>
            <family val="2"/>
          </rPr>
          <t>chris wilbeck:</t>
        </r>
        <r>
          <rPr>
            <sz val="9"/>
            <color indexed="81"/>
            <rFont val="Tahoma"/>
            <family val="2"/>
          </rPr>
          <t xml:space="preserve">
does author have total weeds? 
</t>
        </r>
      </text>
    </comment>
    <comment ref="DC1026" authorId="0" shapeId="0" xr:uid="{00000000-0006-0000-0100-000099070000}">
      <text>
        <r>
          <rPr>
            <b/>
            <sz val="9"/>
            <color indexed="81"/>
            <rFont val="Tahoma"/>
            <family val="2"/>
          </rPr>
          <t>chris wilbeck:</t>
        </r>
        <r>
          <rPr>
            <sz val="9"/>
            <color indexed="81"/>
            <rFont val="Tahoma"/>
            <family val="2"/>
          </rPr>
          <t xml:space="preserve">
does author have total weeds? 
</t>
        </r>
      </text>
    </comment>
    <comment ref="DC1027" authorId="0" shapeId="0" xr:uid="{00000000-0006-0000-0100-00009A070000}">
      <text>
        <r>
          <rPr>
            <b/>
            <sz val="9"/>
            <color indexed="81"/>
            <rFont val="Tahoma"/>
            <family val="2"/>
          </rPr>
          <t>chris wilbeck:</t>
        </r>
        <r>
          <rPr>
            <sz val="9"/>
            <color indexed="81"/>
            <rFont val="Tahoma"/>
            <family val="2"/>
          </rPr>
          <t xml:space="preserve">
does author have total weeds? 
</t>
        </r>
      </text>
    </comment>
    <comment ref="BD1029" authorId="0" shapeId="0" xr:uid="{00000000-0006-0000-0100-00009B070000}">
      <text>
        <r>
          <rPr>
            <b/>
            <sz val="9"/>
            <color indexed="81"/>
            <rFont val="Tahoma"/>
            <family val="2"/>
          </rPr>
          <t xml:space="preserve">chris wilbeck
this is combined; ask for it by trt
</t>
        </r>
      </text>
    </comment>
    <comment ref="BH1029" authorId="0" shapeId="0" xr:uid="{00000000-0006-0000-0100-00009C070000}">
      <text>
        <r>
          <rPr>
            <b/>
            <sz val="9"/>
            <color indexed="81"/>
            <rFont val="Tahoma"/>
            <family val="2"/>
          </rPr>
          <t>chris wilbeck:</t>
        </r>
        <r>
          <rPr>
            <sz val="9"/>
            <color indexed="81"/>
            <rFont val="Tahoma"/>
            <family val="2"/>
          </rPr>
          <t xml:space="preserve">
this is combined; ask for it by trt
</t>
        </r>
      </text>
    </comment>
    <comment ref="DC1029" authorId="0" shapeId="0" xr:uid="{00000000-0006-0000-0100-00009D070000}">
      <text>
        <r>
          <rPr>
            <b/>
            <sz val="9"/>
            <color indexed="81"/>
            <rFont val="Tahoma"/>
            <family val="2"/>
          </rPr>
          <t>chris wilbeck:</t>
        </r>
        <r>
          <rPr>
            <sz val="9"/>
            <color indexed="81"/>
            <rFont val="Tahoma"/>
            <family val="2"/>
          </rPr>
          <t xml:space="preserve">
does author have total weeds? 
</t>
        </r>
      </text>
    </comment>
    <comment ref="BD1030" authorId="0" shapeId="0" xr:uid="{00000000-0006-0000-0100-00009E070000}">
      <text>
        <r>
          <rPr>
            <b/>
            <sz val="9"/>
            <color indexed="81"/>
            <rFont val="Tahoma"/>
            <family val="2"/>
          </rPr>
          <t xml:space="preserve">chris wilbeck
this is combined; ask for it by trt
</t>
        </r>
      </text>
    </comment>
    <comment ref="BH1030" authorId="0" shapeId="0" xr:uid="{00000000-0006-0000-0100-00009F070000}">
      <text>
        <r>
          <rPr>
            <b/>
            <sz val="9"/>
            <color indexed="81"/>
            <rFont val="Tahoma"/>
            <family val="2"/>
          </rPr>
          <t>chris wilbeck:</t>
        </r>
        <r>
          <rPr>
            <sz val="9"/>
            <color indexed="81"/>
            <rFont val="Tahoma"/>
            <family val="2"/>
          </rPr>
          <t xml:space="preserve">
this is combined; ask for it by trt
</t>
        </r>
      </text>
    </comment>
    <comment ref="DC1030" authorId="0" shapeId="0" xr:uid="{00000000-0006-0000-0100-0000A0070000}">
      <text>
        <r>
          <rPr>
            <b/>
            <sz val="9"/>
            <color indexed="81"/>
            <rFont val="Tahoma"/>
            <family val="2"/>
          </rPr>
          <t>chris wilbeck:</t>
        </r>
        <r>
          <rPr>
            <sz val="9"/>
            <color indexed="81"/>
            <rFont val="Tahoma"/>
            <family val="2"/>
          </rPr>
          <t xml:space="preserve">
does author have total weeds? 
</t>
        </r>
      </text>
    </comment>
    <comment ref="BD1031" authorId="0" shapeId="0" xr:uid="{00000000-0006-0000-0100-0000A1070000}">
      <text>
        <r>
          <rPr>
            <b/>
            <sz val="9"/>
            <color indexed="81"/>
            <rFont val="Tahoma"/>
            <family val="2"/>
          </rPr>
          <t xml:space="preserve">chris wilbeck
this is combined; ask for it by trt
</t>
        </r>
      </text>
    </comment>
    <comment ref="BH1031" authorId="0" shapeId="0" xr:uid="{00000000-0006-0000-0100-0000A2070000}">
      <text>
        <r>
          <rPr>
            <b/>
            <sz val="9"/>
            <color indexed="81"/>
            <rFont val="Tahoma"/>
            <family val="2"/>
          </rPr>
          <t>chris wilbeck:</t>
        </r>
        <r>
          <rPr>
            <sz val="9"/>
            <color indexed="81"/>
            <rFont val="Tahoma"/>
            <family val="2"/>
          </rPr>
          <t xml:space="preserve">
this is combined; ask for it by trt
</t>
        </r>
      </text>
    </comment>
    <comment ref="DC1031" authorId="0" shapeId="0" xr:uid="{00000000-0006-0000-0100-0000A3070000}">
      <text>
        <r>
          <rPr>
            <b/>
            <sz val="9"/>
            <color indexed="81"/>
            <rFont val="Tahoma"/>
            <family val="2"/>
          </rPr>
          <t>chris wilbeck:</t>
        </r>
        <r>
          <rPr>
            <sz val="9"/>
            <color indexed="81"/>
            <rFont val="Tahoma"/>
            <family val="2"/>
          </rPr>
          <t xml:space="preserve">
does author have total weeds? 
</t>
        </r>
      </text>
    </comment>
    <comment ref="BD1032" authorId="0" shapeId="0" xr:uid="{00000000-0006-0000-0100-0000A4070000}">
      <text>
        <r>
          <rPr>
            <b/>
            <sz val="9"/>
            <color indexed="81"/>
            <rFont val="Tahoma"/>
            <family val="2"/>
          </rPr>
          <t xml:space="preserve">chris wilbeck
this is combined; ask for it by trt
</t>
        </r>
      </text>
    </comment>
    <comment ref="BH1032" authorId="0" shapeId="0" xr:uid="{00000000-0006-0000-0100-0000A5070000}">
      <text>
        <r>
          <rPr>
            <b/>
            <sz val="9"/>
            <color indexed="81"/>
            <rFont val="Tahoma"/>
            <family val="2"/>
          </rPr>
          <t>chris wilbeck:</t>
        </r>
        <r>
          <rPr>
            <sz val="9"/>
            <color indexed="81"/>
            <rFont val="Tahoma"/>
            <family val="2"/>
          </rPr>
          <t xml:space="preserve">
this is combined; ask for it by trt
</t>
        </r>
      </text>
    </comment>
    <comment ref="DC1032" authorId="0" shapeId="0" xr:uid="{00000000-0006-0000-0100-0000A6070000}">
      <text>
        <r>
          <rPr>
            <b/>
            <sz val="9"/>
            <color indexed="81"/>
            <rFont val="Tahoma"/>
            <family val="2"/>
          </rPr>
          <t>chris wilbeck:</t>
        </r>
        <r>
          <rPr>
            <sz val="9"/>
            <color indexed="81"/>
            <rFont val="Tahoma"/>
            <family val="2"/>
          </rPr>
          <t xml:space="preserve">
does author have total weeds? 
</t>
        </r>
      </text>
    </comment>
    <comment ref="BD1033" authorId="0" shapeId="0" xr:uid="{00000000-0006-0000-0100-0000A7070000}">
      <text>
        <r>
          <rPr>
            <b/>
            <sz val="9"/>
            <color indexed="81"/>
            <rFont val="Tahoma"/>
            <family val="2"/>
          </rPr>
          <t xml:space="preserve">chris wilbeck
this is combined; ask for it by trt
</t>
        </r>
      </text>
    </comment>
    <comment ref="BH1033" authorId="0" shapeId="0" xr:uid="{00000000-0006-0000-0100-0000A8070000}">
      <text>
        <r>
          <rPr>
            <b/>
            <sz val="9"/>
            <color indexed="81"/>
            <rFont val="Tahoma"/>
            <family val="2"/>
          </rPr>
          <t>chris wilbeck:</t>
        </r>
        <r>
          <rPr>
            <sz val="9"/>
            <color indexed="81"/>
            <rFont val="Tahoma"/>
            <family val="2"/>
          </rPr>
          <t xml:space="preserve">
this is combined; ask for it by trt
</t>
        </r>
      </text>
    </comment>
    <comment ref="DC1033" authorId="0" shapeId="0" xr:uid="{00000000-0006-0000-0100-0000A9070000}">
      <text>
        <r>
          <rPr>
            <b/>
            <sz val="9"/>
            <color indexed="81"/>
            <rFont val="Tahoma"/>
            <family val="2"/>
          </rPr>
          <t>chris wilbeck:</t>
        </r>
        <r>
          <rPr>
            <sz val="9"/>
            <color indexed="81"/>
            <rFont val="Tahoma"/>
            <family val="2"/>
          </rPr>
          <t xml:space="preserve">
does author have total weeds? 
</t>
        </r>
      </text>
    </comment>
    <comment ref="BD1034" authorId="0" shapeId="0" xr:uid="{00000000-0006-0000-0100-0000AA070000}">
      <text>
        <r>
          <rPr>
            <b/>
            <sz val="9"/>
            <color indexed="81"/>
            <rFont val="Tahoma"/>
            <family val="2"/>
          </rPr>
          <t xml:space="preserve">chris wilbeck
this is combined; ask for it by trt
</t>
        </r>
      </text>
    </comment>
    <comment ref="BH1034" authorId="0" shapeId="0" xr:uid="{00000000-0006-0000-0100-0000AB070000}">
      <text>
        <r>
          <rPr>
            <b/>
            <sz val="9"/>
            <color indexed="81"/>
            <rFont val="Tahoma"/>
            <family val="2"/>
          </rPr>
          <t>chris wilbeck:</t>
        </r>
        <r>
          <rPr>
            <sz val="9"/>
            <color indexed="81"/>
            <rFont val="Tahoma"/>
            <family val="2"/>
          </rPr>
          <t xml:space="preserve">
this is combined; ask for it by trt
</t>
        </r>
      </text>
    </comment>
    <comment ref="DC1034" authorId="0" shapeId="0" xr:uid="{00000000-0006-0000-0100-0000AC070000}">
      <text>
        <r>
          <rPr>
            <b/>
            <sz val="9"/>
            <color indexed="81"/>
            <rFont val="Tahoma"/>
            <family val="2"/>
          </rPr>
          <t>chris wilbeck:</t>
        </r>
        <r>
          <rPr>
            <sz val="9"/>
            <color indexed="81"/>
            <rFont val="Tahoma"/>
            <family val="2"/>
          </rPr>
          <t xml:space="preserve">
does author have total weeds? 
</t>
        </r>
      </text>
    </comment>
    <comment ref="BD1035" authorId="0" shapeId="0" xr:uid="{00000000-0006-0000-0100-0000AD070000}">
      <text>
        <r>
          <rPr>
            <b/>
            <sz val="9"/>
            <color indexed="81"/>
            <rFont val="Tahoma"/>
            <family val="2"/>
          </rPr>
          <t xml:space="preserve">chris wilbeck
this is combined; ask for it by trt
</t>
        </r>
      </text>
    </comment>
    <comment ref="BH1035" authorId="0" shapeId="0" xr:uid="{00000000-0006-0000-0100-0000AE070000}">
      <text>
        <r>
          <rPr>
            <b/>
            <sz val="9"/>
            <color indexed="81"/>
            <rFont val="Tahoma"/>
            <family val="2"/>
          </rPr>
          <t>chris wilbeck:</t>
        </r>
        <r>
          <rPr>
            <sz val="9"/>
            <color indexed="81"/>
            <rFont val="Tahoma"/>
            <family val="2"/>
          </rPr>
          <t xml:space="preserve">
this is combined; ask for it by trt
</t>
        </r>
      </text>
    </comment>
    <comment ref="DC1035" authorId="0" shapeId="0" xr:uid="{00000000-0006-0000-0100-0000AF070000}">
      <text>
        <r>
          <rPr>
            <b/>
            <sz val="9"/>
            <color indexed="81"/>
            <rFont val="Tahoma"/>
            <family val="2"/>
          </rPr>
          <t>chris wilbeck:</t>
        </r>
        <r>
          <rPr>
            <sz val="9"/>
            <color indexed="81"/>
            <rFont val="Tahoma"/>
            <family val="2"/>
          </rPr>
          <t xml:space="preserve">
does author have total weeds? 
</t>
        </r>
      </text>
    </comment>
    <comment ref="BD1036" authorId="0" shapeId="0" xr:uid="{00000000-0006-0000-0100-0000B0070000}">
      <text>
        <r>
          <rPr>
            <b/>
            <sz val="9"/>
            <color indexed="81"/>
            <rFont val="Tahoma"/>
            <family val="2"/>
          </rPr>
          <t xml:space="preserve">chris wilbeck
this is combined; ask for it by trt
</t>
        </r>
      </text>
    </comment>
    <comment ref="BH1036" authorId="0" shapeId="0" xr:uid="{00000000-0006-0000-0100-0000B1070000}">
      <text>
        <r>
          <rPr>
            <b/>
            <sz val="9"/>
            <color indexed="81"/>
            <rFont val="Tahoma"/>
            <family val="2"/>
          </rPr>
          <t>chris wilbeck:</t>
        </r>
        <r>
          <rPr>
            <sz val="9"/>
            <color indexed="81"/>
            <rFont val="Tahoma"/>
            <family val="2"/>
          </rPr>
          <t xml:space="preserve">
this is combined; ask for it by trt
</t>
        </r>
      </text>
    </comment>
    <comment ref="DC1036" authorId="0" shapeId="0" xr:uid="{00000000-0006-0000-0100-0000B2070000}">
      <text>
        <r>
          <rPr>
            <b/>
            <sz val="9"/>
            <color indexed="81"/>
            <rFont val="Tahoma"/>
            <family val="2"/>
          </rPr>
          <t>chris wilbeck:</t>
        </r>
        <r>
          <rPr>
            <sz val="9"/>
            <color indexed="81"/>
            <rFont val="Tahoma"/>
            <family val="2"/>
          </rPr>
          <t xml:space="preserve">
does author have total weeds? 
</t>
        </r>
      </text>
    </comment>
    <comment ref="BD1037" authorId="0" shapeId="0" xr:uid="{00000000-0006-0000-0100-0000B3070000}">
      <text>
        <r>
          <rPr>
            <b/>
            <sz val="9"/>
            <color indexed="81"/>
            <rFont val="Tahoma"/>
            <family val="2"/>
          </rPr>
          <t xml:space="preserve">chris wilbeck
this is combined; ask for it by trt
</t>
        </r>
      </text>
    </comment>
    <comment ref="BH1037" authorId="0" shapeId="0" xr:uid="{00000000-0006-0000-0100-0000B4070000}">
      <text>
        <r>
          <rPr>
            <b/>
            <sz val="9"/>
            <color indexed="81"/>
            <rFont val="Tahoma"/>
            <family val="2"/>
          </rPr>
          <t>chris wilbeck:</t>
        </r>
        <r>
          <rPr>
            <sz val="9"/>
            <color indexed="81"/>
            <rFont val="Tahoma"/>
            <family val="2"/>
          </rPr>
          <t xml:space="preserve">
this is combined; ask for it by trt
</t>
        </r>
      </text>
    </comment>
    <comment ref="DC1037" authorId="0" shapeId="0" xr:uid="{00000000-0006-0000-0100-0000B5070000}">
      <text>
        <r>
          <rPr>
            <b/>
            <sz val="9"/>
            <color indexed="81"/>
            <rFont val="Tahoma"/>
            <family val="2"/>
          </rPr>
          <t>chris wilbeck:</t>
        </r>
        <r>
          <rPr>
            <sz val="9"/>
            <color indexed="81"/>
            <rFont val="Tahoma"/>
            <family val="2"/>
          </rPr>
          <t xml:space="preserve">
does author have total weeds? 
</t>
        </r>
      </text>
    </comment>
    <comment ref="BD1038" authorId="0" shapeId="0" xr:uid="{00000000-0006-0000-0100-0000B6070000}">
      <text>
        <r>
          <rPr>
            <b/>
            <sz val="9"/>
            <color indexed="81"/>
            <rFont val="Tahoma"/>
            <family val="2"/>
          </rPr>
          <t xml:space="preserve">chris wilbeck
this is combined; ask for it by trt
</t>
        </r>
      </text>
    </comment>
    <comment ref="BH1038" authorId="0" shapeId="0" xr:uid="{00000000-0006-0000-0100-0000B7070000}">
      <text>
        <r>
          <rPr>
            <b/>
            <sz val="9"/>
            <color indexed="81"/>
            <rFont val="Tahoma"/>
            <family val="2"/>
          </rPr>
          <t>chris wilbeck:</t>
        </r>
        <r>
          <rPr>
            <sz val="9"/>
            <color indexed="81"/>
            <rFont val="Tahoma"/>
            <family val="2"/>
          </rPr>
          <t xml:space="preserve">
this is combined; ask for it by trt
</t>
        </r>
      </text>
    </comment>
    <comment ref="CA1038" authorId="0" shapeId="0" xr:uid="{00000000-0006-0000-0100-0000B8070000}">
      <text>
        <r>
          <rPr>
            <b/>
            <sz val="9"/>
            <color indexed="81"/>
            <rFont val="Tahoma"/>
            <family val="2"/>
          </rPr>
          <t>chris wilbeck:</t>
        </r>
        <r>
          <rPr>
            <sz val="9"/>
            <color indexed="81"/>
            <rFont val="Tahoma"/>
            <family val="2"/>
          </rPr>
          <t xml:space="preserve">
does author have total weeds? 
</t>
        </r>
      </text>
    </comment>
    <comment ref="DC1038" authorId="0" shapeId="0" xr:uid="{00000000-0006-0000-0100-0000B9070000}">
      <text>
        <r>
          <rPr>
            <b/>
            <sz val="9"/>
            <color indexed="81"/>
            <rFont val="Tahoma"/>
            <family val="2"/>
          </rPr>
          <t>chris wilbeck:</t>
        </r>
        <r>
          <rPr>
            <sz val="9"/>
            <color indexed="81"/>
            <rFont val="Tahoma"/>
            <family val="2"/>
          </rPr>
          <t xml:space="preserve">
does author have total weeds? 
</t>
        </r>
      </text>
    </comment>
    <comment ref="BD1039" authorId="0" shapeId="0" xr:uid="{00000000-0006-0000-0100-0000BA070000}">
      <text>
        <r>
          <rPr>
            <b/>
            <sz val="9"/>
            <color indexed="81"/>
            <rFont val="Tahoma"/>
            <family val="2"/>
          </rPr>
          <t xml:space="preserve">chris wilbeck
this is combined; ask for it by trt
</t>
        </r>
      </text>
    </comment>
    <comment ref="BH1039" authorId="0" shapeId="0" xr:uid="{00000000-0006-0000-0100-0000BB070000}">
      <text>
        <r>
          <rPr>
            <b/>
            <sz val="9"/>
            <color indexed="81"/>
            <rFont val="Tahoma"/>
            <family val="2"/>
          </rPr>
          <t>chris wilbeck:</t>
        </r>
        <r>
          <rPr>
            <sz val="9"/>
            <color indexed="81"/>
            <rFont val="Tahoma"/>
            <family val="2"/>
          </rPr>
          <t xml:space="preserve">
this is combined; ask for it by trt
</t>
        </r>
      </text>
    </comment>
    <comment ref="CA1039" authorId="0" shapeId="0" xr:uid="{00000000-0006-0000-0100-0000BC070000}">
      <text>
        <r>
          <rPr>
            <b/>
            <sz val="9"/>
            <color indexed="81"/>
            <rFont val="Tahoma"/>
            <family val="2"/>
          </rPr>
          <t>chris wilbeck:</t>
        </r>
        <r>
          <rPr>
            <sz val="9"/>
            <color indexed="81"/>
            <rFont val="Tahoma"/>
            <family val="2"/>
          </rPr>
          <t xml:space="preserve">
does author have total weeds? 
</t>
        </r>
      </text>
    </comment>
    <comment ref="DC1039" authorId="0" shapeId="0" xr:uid="{00000000-0006-0000-0100-0000BD070000}">
      <text>
        <r>
          <rPr>
            <b/>
            <sz val="9"/>
            <color indexed="81"/>
            <rFont val="Tahoma"/>
            <family val="2"/>
          </rPr>
          <t>chris wilbeck:</t>
        </r>
        <r>
          <rPr>
            <sz val="9"/>
            <color indexed="81"/>
            <rFont val="Tahoma"/>
            <family val="2"/>
          </rPr>
          <t xml:space="preserve">
does author have total weeds? 
</t>
        </r>
      </text>
    </comment>
    <comment ref="BD1040" authorId="0" shapeId="0" xr:uid="{00000000-0006-0000-0100-0000BE070000}">
      <text>
        <r>
          <rPr>
            <b/>
            <sz val="9"/>
            <color indexed="81"/>
            <rFont val="Tahoma"/>
            <family val="2"/>
          </rPr>
          <t xml:space="preserve">chris wilbeck
this is combined; ask for it by trt
</t>
        </r>
      </text>
    </comment>
    <comment ref="BH1040" authorId="0" shapeId="0" xr:uid="{00000000-0006-0000-0100-0000BF070000}">
      <text>
        <r>
          <rPr>
            <b/>
            <sz val="9"/>
            <color indexed="81"/>
            <rFont val="Tahoma"/>
            <family val="2"/>
          </rPr>
          <t>chris wilbeck:</t>
        </r>
        <r>
          <rPr>
            <sz val="9"/>
            <color indexed="81"/>
            <rFont val="Tahoma"/>
            <family val="2"/>
          </rPr>
          <t xml:space="preserve">
this is combined; ask for it by trt
</t>
        </r>
      </text>
    </comment>
    <comment ref="CA1040" authorId="0" shapeId="0" xr:uid="{00000000-0006-0000-0100-0000C0070000}">
      <text>
        <r>
          <rPr>
            <b/>
            <sz val="9"/>
            <color indexed="81"/>
            <rFont val="Tahoma"/>
            <family val="2"/>
          </rPr>
          <t>chris wilbeck:</t>
        </r>
        <r>
          <rPr>
            <sz val="9"/>
            <color indexed="81"/>
            <rFont val="Tahoma"/>
            <family val="2"/>
          </rPr>
          <t xml:space="preserve">
does author have total weeds? 
</t>
        </r>
      </text>
    </comment>
    <comment ref="DC1040" authorId="0" shapeId="0" xr:uid="{00000000-0006-0000-0100-0000C1070000}">
      <text>
        <r>
          <rPr>
            <b/>
            <sz val="9"/>
            <color indexed="81"/>
            <rFont val="Tahoma"/>
            <family val="2"/>
          </rPr>
          <t>chris wilbeck:</t>
        </r>
        <r>
          <rPr>
            <sz val="9"/>
            <color indexed="81"/>
            <rFont val="Tahoma"/>
            <family val="2"/>
          </rPr>
          <t xml:space="preserve">
does author have total weeds? 
</t>
        </r>
      </text>
    </comment>
    <comment ref="BD1041" authorId="0" shapeId="0" xr:uid="{00000000-0006-0000-0100-0000C2070000}">
      <text>
        <r>
          <rPr>
            <b/>
            <sz val="9"/>
            <color indexed="81"/>
            <rFont val="Tahoma"/>
            <family val="2"/>
          </rPr>
          <t xml:space="preserve">chris wilbeck
this is combined; ask for it by trt
</t>
        </r>
      </text>
    </comment>
    <comment ref="BH1041" authorId="0" shapeId="0" xr:uid="{00000000-0006-0000-0100-0000C3070000}">
      <text>
        <r>
          <rPr>
            <b/>
            <sz val="9"/>
            <color indexed="81"/>
            <rFont val="Tahoma"/>
            <family val="2"/>
          </rPr>
          <t>chris wilbeck:</t>
        </r>
        <r>
          <rPr>
            <sz val="9"/>
            <color indexed="81"/>
            <rFont val="Tahoma"/>
            <family val="2"/>
          </rPr>
          <t xml:space="preserve">
this is combined; ask for it by trt
</t>
        </r>
      </text>
    </comment>
    <comment ref="DC1041" authorId="0" shapeId="0" xr:uid="{00000000-0006-0000-0100-0000C4070000}">
      <text>
        <r>
          <rPr>
            <b/>
            <sz val="9"/>
            <color indexed="81"/>
            <rFont val="Tahoma"/>
            <family val="2"/>
          </rPr>
          <t>chris wilbeck:</t>
        </r>
        <r>
          <rPr>
            <sz val="9"/>
            <color indexed="81"/>
            <rFont val="Tahoma"/>
            <family val="2"/>
          </rPr>
          <t xml:space="preserve">
does author have total weeds? 
</t>
        </r>
      </text>
    </comment>
    <comment ref="BD1042" authorId="0" shapeId="0" xr:uid="{00000000-0006-0000-0100-0000C5070000}">
      <text>
        <r>
          <rPr>
            <b/>
            <sz val="9"/>
            <color indexed="81"/>
            <rFont val="Tahoma"/>
            <family val="2"/>
          </rPr>
          <t xml:space="preserve">chris wilbeck
this is combined; ask for it by trt
</t>
        </r>
      </text>
    </comment>
    <comment ref="BH1042" authorId="0" shapeId="0" xr:uid="{00000000-0006-0000-0100-0000C6070000}">
      <text>
        <r>
          <rPr>
            <b/>
            <sz val="9"/>
            <color indexed="81"/>
            <rFont val="Tahoma"/>
            <family val="2"/>
          </rPr>
          <t>chris wilbeck:</t>
        </r>
        <r>
          <rPr>
            <sz val="9"/>
            <color indexed="81"/>
            <rFont val="Tahoma"/>
            <family val="2"/>
          </rPr>
          <t xml:space="preserve">
this is combined; ask for it by trt
</t>
        </r>
      </text>
    </comment>
    <comment ref="DC1042" authorId="0" shapeId="0" xr:uid="{00000000-0006-0000-0100-0000C7070000}">
      <text>
        <r>
          <rPr>
            <b/>
            <sz val="9"/>
            <color indexed="81"/>
            <rFont val="Tahoma"/>
            <family val="2"/>
          </rPr>
          <t>chris wilbeck:</t>
        </r>
        <r>
          <rPr>
            <sz val="9"/>
            <color indexed="81"/>
            <rFont val="Tahoma"/>
            <family val="2"/>
          </rPr>
          <t xml:space="preserve">
does author have total weeds? 
</t>
        </r>
      </text>
    </comment>
    <comment ref="BD1043" authorId="0" shapeId="0" xr:uid="{00000000-0006-0000-0100-0000C8070000}">
      <text>
        <r>
          <rPr>
            <b/>
            <sz val="9"/>
            <color indexed="81"/>
            <rFont val="Tahoma"/>
            <family val="2"/>
          </rPr>
          <t xml:space="preserve">chris wilbeck
this is combined; ask for it by trt
</t>
        </r>
      </text>
    </comment>
    <comment ref="BH1043" authorId="0" shapeId="0" xr:uid="{00000000-0006-0000-0100-0000C9070000}">
      <text>
        <r>
          <rPr>
            <b/>
            <sz val="9"/>
            <color indexed="81"/>
            <rFont val="Tahoma"/>
            <family val="2"/>
          </rPr>
          <t>chris wilbeck:</t>
        </r>
        <r>
          <rPr>
            <sz val="9"/>
            <color indexed="81"/>
            <rFont val="Tahoma"/>
            <family val="2"/>
          </rPr>
          <t xml:space="preserve">
this is combined; ask for it by trt
</t>
        </r>
      </text>
    </comment>
    <comment ref="DC1043" authorId="0" shapeId="0" xr:uid="{00000000-0006-0000-0100-0000CA070000}">
      <text>
        <r>
          <rPr>
            <b/>
            <sz val="9"/>
            <color indexed="81"/>
            <rFont val="Tahoma"/>
            <family val="2"/>
          </rPr>
          <t>chris wilbeck:</t>
        </r>
        <r>
          <rPr>
            <sz val="9"/>
            <color indexed="81"/>
            <rFont val="Tahoma"/>
            <family val="2"/>
          </rPr>
          <t xml:space="preserve">
does author have total weeds? 
</t>
        </r>
      </text>
    </comment>
    <comment ref="CA1044" authorId="0" shapeId="0" xr:uid="{00000000-0006-0000-0100-0000CB070000}">
      <text>
        <r>
          <rPr>
            <b/>
            <sz val="9"/>
            <color indexed="81"/>
            <rFont val="Tahoma"/>
            <family val="2"/>
          </rPr>
          <t>chris wilbeck:</t>
        </r>
        <r>
          <rPr>
            <sz val="9"/>
            <color indexed="81"/>
            <rFont val="Tahoma"/>
            <family val="2"/>
          </rPr>
          <t xml:space="preserve">
does author have total weeds? 
</t>
        </r>
      </text>
    </comment>
    <comment ref="DC1044" authorId="0" shapeId="0" xr:uid="{00000000-0006-0000-0100-0000CC070000}">
      <text>
        <r>
          <rPr>
            <b/>
            <sz val="9"/>
            <color indexed="81"/>
            <rFont val="Tahoma"/>
            <family val="2"/>
          </rPr>
          <t>chris wilbeck:</t>
        </r>
        <r>
          <rPr>
            <sz val="9"/>
            <color indexed="81"/>
            <rFont val="Tahoma"/>
            <family val="2"/>
          </rPr>
          <t xml:space="preserve">
does author have total weeds? 
</t>
        </r>
      </text>
    </comment>
    <comment ref="DC1045" authorId="0" shapeId="0" xr:uid="{00000000-0006-0000-0100-0000CD070000}">
      <text>
        <r>
          <rPr>
            <b/>
            <sz val="9"/>
            <color indexed="81"/>
            <rFont val="Tahoma"/>
            <family val="2"/>
          </rPr>
          <t>chris wilbeck:</t>
        </r>
        <r>
          <rPr>
            <sz val="9"/>
            <color indexed="81"/>
            <rFont val="Tahoma"/>
            <family val="2"/>
          </rPr>
          <t xml:space="preserve">
does author have total weeds? 
</t>
        </r>
      </text>
    </comment>
    <comment ref="BD1046" authorId="0" shapeId="0" xr:uid="{00000000-0006-0000-0100-0000CE070000}">
      <text>
        <r>
          <rPr>
            <b/>
            <sz val="9"/>
            <color indexed="81"/>
            <rFont val="Tahoma"/>
            <family val="2"/>
          </rPr>
          <t xml:space="preserve">chris wilbeck
this is combined; ask for it by trt
</t>
        </r>
      </text>
    </comment>
    <comment ref="BH1046" authorId="0" shapeId="0" xr:uid="{00000000-0006-0000-0100-0000CF070000}">
      <text>
        <r>
          <rPr>
            <b/>
            <sz val="9"/>
            <color indexed="81"/>
            <rFont val="Tahoma"/>
            <family val="2"/>
          </rPr>
          <t>chris wilbeck:</t>
        </r>
        <r>
          <rPr>
            <sz val="9"/>
            <color indexed="81"/>
            <rFont val="Tahoma"/>
            <family val="2"/>
          </rPr>
          <t xml:space="preserve">
this is combined; ask for it by trt
</t>
        </r>
      </text>
    </comment>
    <comment ref="DC1046" authorId="0" shapeId="0" xr:uid="{00000000-0006-0000-0100-0000D0070000}">
      <text>
        <r>
          <rPr>
            <b/>
            <sz val="9"/>
            <color indexed="81"/>
            <rFont val="Tahoma"/>
            <family val="2"/>
          </rPr>
          <t>chris wilbeck:</t>
        </r>
        <r>
          <rPr>
            <sz val="9"/>
            <color indexed="81"/>
            <rFont val="Tahoma"/>
            <family val="2"/>
          </rPr>
          <t xml:space="preserve">
does author have total weeds? 
</t>
        </r>
      </text>
    </comment>
    <comment ref="BD1047" authorId="0" shapeId="0" xr:uid="{00000000-0006-0000-0100-0000D1070000}">
      <text>
        <r>
          <rPr>
            <b/>
            <sz val="9"/>
            <color indexed="81"/>
            <rFont val="Tahoma"/>
            <family val="2"/>
          </rPr>
          <t xml:space="preserve">chris wilbeck
this is combined; ask for it by trt
</t>
        </r>
      </text>
    </comment>
    <comment ref="BH1047" authorId="0" shapeId="0" xr:uid="{00000000-0006-0000-0100-0000D2070000}">
      <text>
        <r>
          <rPr>
            <b/>
            <sz val="9"/>
            <color indexed="81"/>
            <rFont val="Tahoma"/>
            <family val="2"/>
          </rPr>
          <t>chris wilbeck:</t>
        </r>
        <r>
          <rPr>
            <sz val="9"/>
            <color indexed="81"/>
            <rFont val="Tahoma"/>
            <family val="2"/>
          </rPr>
          <t xml:space="preserve">
this is combined; ask for it by trt
</t>
        </r>
      </text>
    </comment>
    <comment ref="DC1047" authorId="0" shapeId="0" xr:uid="{00000000-0006-0000-0100-0000D3070000}">
      <text>
        <r>
          <rPr>
            <b/>
            <sz val="9"/>
            <color indexed="81"/>
            <rFont val="Tahoma"/>
            <family val="2"/>
          </rPr>
          <t>chris wilbeck:</t>
        </r>
        <r>
          <rPr>
            <sz val="9"/>
            <color indexed="81"/>
            <rFont val="Tahoma"/>
            <family val="2"/>
          </rPr>
          <t xml:space="preserve">
does author have total weeds? 
</t>
        </r>
      </text>
    </comment>
    <comment ref="BD1048" authorId="0" shapeId="0" xr:uid="{00000000-0006-0000-0100-0000D4070000}">
      <text>
        <r>
          <rPr>
            <b/>
            <sz val="9"/>
            <color indexed="81"/>
            <rFont val="Tahoma"/>
            <family val="2"/>
          </rPr>
          <t xml:space="preserve">chris wilbeck
this is combined; ask for it by trt
</t>
        </r>
      </text>
    </comment>
    <comment ref="BH1048" authorId="0" shapeId="0" xr:uid="{00000000-0006-0000-0100-0000D5070000}">
      <text>
        <r>
          <rPr>
            <b/>
            <sz val="9"/>
            <color indexed="81"/>
            <rFont val="Tahoma"/>
            <family val="2"/>
          </rPr>
          <t>chris wilbeck:</t>
        </r>
        <r>
          <rPr>
            <sz val="9"/>
            <color indexed="81"/>
            <rFont val="Tahoma"/>
            <family val="2"/>
          </rPr>
          <t xml:space="preserve">
this is combined; ask for it by trt
</t>
        </r>
      </text>
    </comment>
    <comment ref="DC1048" authorId="0" shapeId="0" xr:uid="{00000000-0006-0000-0100-0000D6070000}">
      <text>
        <r>
          <rPr>
            <b/>
            <sz val="9"/>
            <color indexed="81"/>
            <rFont val="Tahoma"/>
            <family val="2"/>
          </rPr>
          <t>chris wilbeck:</t>
        </r>
        <r>
          <rPr>
            <sz val="9"/>
            <color indexed="81"/>
            <rFont val="Tahoma"/>
            <family val="2"/>
          </rPr>
          <t xml:space="preserve">
does author have total weeds? 
</t>
        </r>
      </text>
    </comment>
    <comment ref="BD1049" authorId="0" shapeId="0" xr:uid="{00000000-0006-0000-0100-0000D7070000}">
      <text>
        <r>
          <rPr>
            <b/>
            <sz val="9"/>
            <color indexed="81"/>
            <rFont val="Tahoma"/>
            <family val="2"/>
          </rPr>
          <t xml:space="preserve">chris wilbeck
this is combined; ask for it by trt
</t>
        </r>
      </text>
    </comment>
    <comment ref="BH1049" authorId="0" shapeId="0" xr:uid="{00000000-0006-0000-0100-0000D8070000}">
      <text>
        <r>
          <rPr>
            <b/>
            <sz val="9"/>
            <color indexed="81"/>
            <rFont val="Tahoma"/>
            <family val="2"/>
          </rPr>
          <t>chris wilbeck:</t>
        </r>
        <r>
          <rPr>
            <sz val="9"/>
            <color indexed="81"/>
            <rFont val="Tahoma"/>
            <family val="2"/>
          </rPr>
          <t xml:space="preserve">
this is combined; ask for it by trt
</t>
        </r>
      </text>
    </comment>
    <comment ref="CA1049" authorId="0" shapeId="0" xr:uid="{00000000-0006-0000-0100-0000D9070000}">
      <text>
        <r>
          <rPr>
            <b/>
            <sz val="9"/>
            <color indexed="81"/>
            <rFont val="Tahoma"/>
            <family val="2"/>
          </rPr>
          <t>chris wilbeck:</t>
        </r>
        <r>
          <rPr>
            <sz val="9"/>
            <color indexed="81"/>
            <rFont val="Tahoma"/>
            <family val="2"/>
          </rPr>
          <t xml:space="preserve">
does author have total weeds? 
</t>
        </r>
      </text>
    </comment>
    <comment ref="DC1049" authorId="0" shapeId="0" xr:uid="{00000000-0006-0000-0100-0000DA070000}">
      <text>
        <r>
          <rPr>
            <b/>
            <sz val="9"/>
            <color indexed="81"/>
            <rFont val="Tahoma"/>
            <family val="2"/>
          </rPr>
          <t>chris wilbeck:</t>
        </r>
        <r>
          <rPr>
            <sz val="9"/>
            <color indexed="81"/>
            <rFont val="Tahoma"/>
            <family val="2"/>
          </rPr>
          <t xml:space="preserve">
does author have total weeds? 
</t>
        </r>
      </text>
    </comment>
    <comment ref="DC1050" authorId="0" shapeId="0" xr:uid="{00000000-0006-0000-0100-0000DB070000}">
      <text>
        <r>
          <rPr>
            <b/>
            <sz val="9"/>
            <color indexed="81"/>
            <rFont val="Tahoma"/>
            <family val="2"/>
          </rPr>
          <t>chris wilbeck:</t>
        </r>
        <r>
          <rPr>
            <sz val="9"/>
            <color indexed="81"/>
            <rFont val="Tahoma"/>
            <family val="2"/>
          </rPr>
          <t xml:space="preserve">
does author have total weeds? 
</t>
        </r>
      </text>
    </comment>
    <comment ref="BB1052" authorId="1" shapeId="0" xr:uid="{00000000-0006-0000-0100-0000DC070000}">
      <text>
        <r>
          <rPr>
            <b/>
            <sz val="9"/>
            <color indexed="81"/>
            <rFont val="Tahoma"/>
            <charset val="1"/>
          </rPr>
          <t>Alisha:</t>
        </r>
        <r>
          <rPr>
            <sz val="9"/>
            <color indexed="81"/>
            <rFont val="Tahoma"/>
            <charset val="1"/>
          </rPr>
          <t xml:space="preserve">
randomly harvesting 2 0.84 m2 samples from each of the 4 blocks in the experiment. Samples dried for 6 days at 60 C before weighing.</t>
        </r>
      </text>
    </comment>
    <comment ref="DI1052" authorId="1" shapeId="0" xr:uid="{00000000-0006-0000-0100-0000DD070000}">
      <text>
        <r>
          <rPr>
            <b/>
            <sz val="9"/>
            <color indexed="81"/>
            <rFont val="Tahoma"/>
            <charset val="1"/>
          </rPr>
          <t>Alisha:</t>
        </r>
        <r>
          <rPr>
            <sz val="9"/>
            <color indexed="81"/>
            <rFont val="Tahoma"/>
            <charset val="1"/>
          </rPr>
          <t xml:space="preserve">
Note this is a different unit!!!! </t>
        </r>
      </text>
    </comment>
    <comment ref="DQ1052" authorId="1" shapeId="0" xr:uid="{00000000-0006-0000-0100-0000DE070000}">
      <text>
        <r>
          <rPr>
            <b/>
            <sz val="9"/>
            <color indexed="81"/>
            <rFont val="Tahoma"/>
            <family val="2"/>
          </rPr>
          <t>Alisha:</t>
        </r>
        <r>
          <rPr>
            <sz val="9"/>
            <color indexed="81"/>
            <rFont val="Tahoma"/>
            <family val="2"/>
          </rPr>
          <t xml:space="preserve">
hand harvested 6 m of row from the center 2 rows of the experimental plot</t>
        </r>
      </text>
    </comment>
    <comment ref="BB1053" authorId="1" shapeId="0" xr:uid="{00000000-0006-0000-0100-0000DF070000}">
      <text>
        <r>
          <rPr>
            <b/>
            <sz val="9"/>
            <color indexed="81"/>
            <rFont val="Tahoma"/>
            <charset val="1"/>
          </rPr>
          <t>Alisha:</t>
        </r>
        <r>
          <rPr>
            <sz val="9"/>
            <color indexed="81"/>
            <rFont val="Tahoma"/>
            <charset val="1"/>
          </rPr>
          <t xml:space="preserve">
randomly harvesting 2 0.84 m2 samples from each of the 4 blocks in the experiment. Samples dried for 6 days at 60 C before weighing.</t>
        </r>
      </text>
    </comment>
    <comment ref="CG1053" authorId="1" shapeId="0" xr:uid="{00000000-0006-0000-0100-0000E0070000}">
      <text>
        <r>
          <rPr>
            <b/>
            <sz val="9"/>
            <color indexed="81"/>
            <rFont val="Tahoma"/>
            <charset val="1"/>
          </rPr>
          <t>Alisha:</t>
        </r>
        <r>
          <rPr>
            <sz val="9"/>
            <color indexed="81"/>
            <rFont val="Tahoma"/>
            <charset val="1"/>
          </rPr>
          <t xml:space="preserve">
Data presented in the paper as visual % control compared to c. tillage with density taken same day was given. Calculation is my own.</t>
        </r>
      </text>
    </comment>
    <comment ref="DQ1053" authorId="1" shapeId="0" xr:uid="{00000000-0006-0000-0100-0000E1070000}">
      <text>
        <r>
          <rPr>
            <b/>
            <sz val="9"/>
            <color indexed="81"/>
            <rFont val="Tahoma"/>
            <family val="2"/>
          </rPr>
          <t>Alisha:</t>
        </r>
        <r>
          <rPr>
            <sz val="9"/>
            <color indexed="81"/>
            <rFont val="Tahoma"/>
            <family val="2"/>
          </rPr>
          <t xml:space="preserve">
hand harvested 6 m of row from the center 2 rows of the experimental plot</t>
        </r>
      </text>
    </comment>
    <comment ref="BB1054" authorId="1" shapeId="0" xr:uid="{00000000-0006-0000-0100-0000E2070000}">
      <text>
        <r>
          <rPr>
            <b/>
            <sz val="9"/>
            <color indexed="81"/>
            <rFont val="Tahoma"/>
            <charset val="1"/>
          </rPr>
          <t>Alisha:</t>
        </r>
        <r>
          <rPr>
            <sz val="9"/>
            <color indexed="81"/>
            <rFont val="Tahoma"/>
            <charset val="1"/>
          </rPr>
          <t xml:space="preserve">
randomly harvesting 2 0.84 m2 samples from each of the 4 blocks in the experiment. Samples dried for 6 days at 60 C before weighing.</t>
        </r>
      </text>
    </comment>
    <comment ref="CG1054" authorId="1" shapeId="0" xr:uid="{00000000-0006-0000-0100-0000E3070000}">
      <text>
        <r>
          <rPr>
            <b/>
            <sz val="9"/>
            <color indexed="81"/>
            <rFont val="Tahoma"/>
            <charset val="1"/>
          </rPr>
          <t>Alisha:</t>
        </r>
        <r>
          <rPr>
            <sz val="9"/>
            <color indexed="81"/>
            <rFont val="Tahoma"/>
            <charset val="1"/>
          </rPr>
          <t xml:space="preserve">
Data presented in the paper as visual % control compared to c. tillage with density taken same day was given. Calculation is my own.</t>
        </r>
      </text>
    </comment>
    <comment ref="DQ1054" authorId="1" shapeId="0" xr:uid="{00000000-0006-0000-0100-0000E4070000}">
      <text>
        <r>
          <rPr>
            <b/>
            <sz val="9"/>
            <color indexed="81"/>
            <rFont val="Tahoma"/>
            <family val="2"/>
          </rPr>
          <t>Alisha:</t>
        </r>
        <r>
          <rPr>
            <sz val="9"/>
            <color indexed="81"/>
            <rFont val="Tahoma"/>
            <family val="2"/>
          </rPr>
          <t xml:space="preserve">
hand harvested 6 m of row from the center 2 rows of the experimental plot</t>
        </r>
      </text>
    </comment>
    <comment ref="BB1055" authorId="1" shapeId="0" xr:uid="{00000000-0006-0000-0100-0000E5070000}">
      <text>
        <r>
          <rPr>
            <b/>
            <sz val="9"/>
            <color indexed="81"/>
            <rFont val="Tahoma"/>
            <charset val="1"/>
          </rPr>
          <t>Alisha:</t>
        </r>
        <r>
          <rPr>
            <sz val="9"/>
            <color indexed="81"/>
            <rFont val="Tahoma"/>
            <charset val="1"/>
          </rPr>
          <t xml:space="preserve">
randomly harvesting 2 0.84 m2 samples from each of the 4 blocks in the experiment. Samples dried for 6 days at 60 C before weighing.</t>
        </r>
      </text>
    </comment>
    <comment ref="CG1055" authorId="1" shapeId="0" xr:uid="{00000000-0006-0000-0100-0000E6070000}">
      <text>
        <r>
          <rPr>
            <b/>
            <sz val="9"/>
            <color indexed="81"/>
            <rFont val="Tahoma"/>
            <charset val="1"/>
          </rPr>
          <t>Alisha:</t>
        </r>
        <r>
          <rPr>
            <sz val="9"/>
            <color indexed="81"/>
            <rFont val="Tahoma"/>
            <charset val="1"/>
          </rPr>
          <t xml:space="preserve">
Data presented in the paper as visual % control compared to c. tillage with density taken same day was given. Calculation is my own.</t>
        </r>
      </text>
    </comment>
    <comment ref="DQ1055" authorId="1" shapeId="0" xr:uid="{00000000-0006-0000-0100-0000E7070000}">
      <text>
        <r>
          <rPr>
            <b/>
            <sz val="9"/>
            <color indexed="81"/>
            <rFont val="Tahoma"/>
            <family val="2"/>
          </rPr>
          <t>Alisha:</t>
        </r>
        <r>
          <rPr>
            <sz val="9"/>
            <color indexed="81"/>
            <rFont val="Tahoma"/>
            <family val="2"/>
          </rPr>
          <t xml:space="preserve">
hand harvested 6 m of row from the center 2 rows of the experimental plot</t>
        </r>
      </text>
    </comment>
    <comment ref="BB1056" authorId="1" shapeId="0" xr:uid="{00000000-0006-0000-0100-0000E8070000}">
      <text>
        <r>
          <rPr>
            <b/>
            <sz val="9"/>
            <color indexed="81"/>
            <rFont val="Tahoma"/>
            <charset val="1"/>
          </rPr>
          <t>Alisha:</t>
        </r>
        <r>
          <rPr>
            <sz val="9"/>
            <color indexed="81"/>
            <rFont val="Tahoma"/>
            <charset val="1"/>
          </rPr>
          <t xml:space="preserve">
randomly harvesting 2 0.84 m2 samples from each of the 4 blocks in the experiment. Samples dried for 6 days at 60 C before weighing.</t>
        </r>
      </text>
    </comment>
    <comment ref="CG1056" authorId="1" shapeId="0" xr:uid="{00000000-0006-0000-0100-0000E9070000}">
      <text>
        <r>
          <rPr>
            <b/>
            <sz val="9"/>
            <color indexed="81"/>
            <rFont val="Tahoma"/>
            <charset val="1"/>
          </rPr>
          <t>Alisha:</t>
        </r>
        <r>
          <rPr>
            <sz val="9"/>
            <color indexed="81"/>
            <rFont val="Tahoma"/>
            <charset val="1"/>
          </rPr>
          <t xml:space="preserve">
Data presented in the paper as visual % control compared to c. tillage with density taken same day was given. Calculation is my own.</t>
        </r>
      </text>
    </comment>
    <comment ref="DQ1056" authorId="1" shapeId="0" xr:uid="{00000000-0006-0000-0100-0000EA070000}">
      <text>
        <r>
          <rPr>
            <b/>
            <sz val="9"/>
            <color indexed="81"/>
            <rFont val="Tahoma"/>
            <family val="2"/>
          </rPr>
          <t>Alisha:</t>
        </r>
        <r>
          <rPr>
            <sz val="9"/>
            <color indexed="81"/>
            <rFont val="Tahoma"/>
            <family val="2"/>
          </rPr>
          <t xml:space="preserve">
hand harvested 6 m of row from the center 2 rows of the experimental plot</t>
        </r>
      </text>
    </comment>
    <comment ref="BB1057" authorId="1" shapeId="0" xr:uid="{00000000-0006-0000-0100-0000EB070000}">
      <text>
        <r>
          <rPr>
            <b/>
            <sz val="9"/>
            <color indexed="81"/>
            <rFont val="Tahoma"/>
            <charset val="1"/>
          </rPr>
          <t>Alisha:</t>
        </r>
        <r>
          <rPr>
            <sz val="9"/>
            <color indexed="81"/>
            <rFont val="Tahoma"/>
            <charset val="1"/>
          </rPr>
          <t xml:space="preserve">
randomly harvesting 2 0.84 m2 samples from each of the 4 blocks in the experiment. Samples dried for 6 days at 60 C before weighing.</t>
        </r>
      </text>
    </comment>
    <comment ref="CG1057" authorId="1" shapeId="0" xr:uid="{00000000-0006-0000-0100-0000EC070000}">
      <text>
        <r>
          <rPr>
            <b/>
            <sz val="9"/>
            <color indexed="81"/>
            <rFont val="Tahoma"/>
            <charset val="1"/>
          </rPr>
          <t>Alisha:</t>
        </r>
        <r>
          <rPr>
            <sz val="9"/>
            <color indexed="81"/>
            <rFont val="Tahoma"/>
            <charset val="1"/>
          </rPr>
          <t xml:space="preserve">
Data presented in the paper as visual % control compared to c. tillage with density taken same day was given. Calculation is my own.</t>
        </r>
      </text>
    </comment>
    <comment ref="DQ1057" authorId="1" shapeId="0" xr:uid="{00000000-0006-0000-0100-0000ED070000}">
      <text>
        <r>
          <rPr>
            <b/>
            <sz val="9"/>
            <color indexed="81"/>
            <rFont val="Tahoma"/>
            <family val="2"/>
          </rPr>
          <t>Alisha:</t>
        </r>
        <r>
          <rPr>
            <sz val="9"/>
            <color indexed="81"/>
            <rFont val="Tahoma"/>
            <family val="2"/>
          </rPr>
          <t xml:space="preserve">
hand harvested 6 m of row from the center 2 rows of the experimental plot</t>
        </r>
      </text>
    </comment>
    <comment ref="BB1058" authorId="1" shapeId="0" xr:uid="{00000000-0006-0000-0100-0000EE070000}">
      <text>
        <r>
          <rPr>
            <b/>
            <sz val="9"/>
            <color indexed="81"/>
            <rFont val="Tahoma"/>
            <charset val="1"/>
          </rPr>
          <t>Alisha:</t>
        </r>
        <r>
          <rPr>
            <sz val="9"/>
            <color indexed="81"/>
            <rFont val="Tahoma"/>
            <charset val="1"/>
          </rPr>
          <t xml:space="preserve">
randomly harvesting 2 0.84 m2 samples from each of the 4 blocks in the experiment. Samples dried for 6 days at 60 C before weighing.</t>
        </r>
      </text>
    </comment>
    <comment ref="CG1058" authorId="1" shapeId="0" xr:uid="{00000000-0006-0000-0100-0000EF070000}">
      <text>
        <r>
          <rPr>
            <b/>
            <sz val="9"/>
            <color indexed="81"/>
            <rFont val="Tahoma"/>
            <charset val="1"/>
          </rPr>
          <t>Alisha:</t>
        </r>
        <r>
          <rPr>
            <sz val="9"/>
            <color indexed="81"/>
            <rFont val="Tahoma"/>
            <charset val="1"/>
          </rPr>
          <t xml:space="preserve">
Data presented in the paper as visual % control compared to c. tillage with density taken same day was given. Calculation is my own.</t>
        </r>
      </text>
    </comment>
    <comment ref="DQ1058" authorId="1" shapeId="0" xr:uid="{00000000-0006-0000-0100-0000F0070000}">
      <text>
        <r>
          <rPr>
            <b/>
            <sz val="9"/>
            <color indexed="81"/>
            <rFont val="Tahoma"/>
            <family val="2"/>
          </rPr>
          <t>Alisha:</t>
        </r>
        <r>
          <rPr>
            <sz val="9"/>
            <color indexed="81"/>
            <rFont val="Tahoma"/>
            <family val="2"/>
          </rPr>
          <t xml:space="preserve">
hand harvested 6 m of row from the center 2 rows of the experimental plot</t>
        </r>
      </text>
    </comment>
    <comment ref="AU1059" authorId="1" shapeId="0" xr:uid="{00000000-0006-0000-0100-0000F1070000}">
      <text>
        <r>
          <rPr>
            <b/>
            <sz val="9"/>
            <color indexed="81"/>
            <rFont val="Tahoma"/>
            <family val="2"/>
          </rPr>
          <t>Alisha:</t>
        </r>
        <r>
          <rPr>
            <sz val="9"/>
            <color indexed="81"/>
            <rFont val="Tahoma"/>
            <family val="2"/>
          </rPr>
          <t xml:space="preserve">
Nicosulfuron in g!! 
</t>
        </r>
      </text>
    </comment>
    <comment ref="BB1059" authorId="1" shapeId="0" xr:uid="{00000000-0006-0000-0100-0000F2070000}">
      <text>
        <r>
          <rPr>
            <b/>
            <sz val="9"/>
            <color indexed="81"/>
            <rFont val="Tahoma"/>
            <charset val="1"/>
          </rPr>
          <t>Alisha:</t>
        </r>
        <r>
          <rPr>
            <sz val="9"/>
            <color indexed="81"/>
            <rFont val="Tahoma"/>
            <charset val="1"/>
          </rPr>
          <t xml:space="preserve">
randomly harvesting 2 0.84 m2 samples from each of the 4 blocks in the experiment. Samples dried for 6 days at 60 C before weighing.</t>
        </r>
      </text>
    </comment>
    <comment ref="CG1059" authorId="1" shapeId="0" xr:uid="{00000000-0006-0000-0100-0000F3070000}">
      <text>
        <r>
          <rPr>
            <b/>
            <sz val="9"/>
            <color indexed="81"/>
            <rFont val="Tahoma"/>
            <charset val="1"/>
          </rPr>
          <t>Alisha:</t>
        </r>
        <r>
          <rPr>
            <sz val="9"/>
            <color indexed="81"/>
            <rFont val="Tahoma"/>
            <charset val="1"/>
          </rPr>
          <t xml:space="preserve">
Data presented in the paper as visual % control compared to c. tillage with density taken same day was given. Calculation is my own.</t>
        </r>
      </text>
    </comment>
    <comment ref="DQ1059" authorId="1" shapeId="0" xr:uid="{00000000-0006-0000-0100-0000F4070000}">
      <text>
        <r>
          <rPr>
            <b/>
            <sz val="9"/>
            <color indexed="81"/>
            <rFont val="Tahoma"/>
            <family val="2"/>
          </rPr>
          <t>Alisha:</t>
        </r>
        <r>
          <rPr>
            <sz val="9"/>
            <color indexed="81"/>
            <rFont val="Tahoma"/>
            <family val="2"/>
          </rPr>
          <t xml:space="preserve">
hand harvested 6 m of row from the center 2 rows of the experimental plot</t>
        </r>
      </text>
    </comment>
    <comment ref="BB1060" authorId="1" shapeId="0" xr:uid="{00000000-0006-0000-0100-0000F5070000}">
      <text>
        <r>
          <rPr>
            <b/>
            <sz val="9"/>
            <color indexed="81"/>
            <rFont val="Tahoma"/>
            <charset val="1"/>
          </rPr>
          <t>Alisha:</t>
        </r>
        <r>
          <rPr>
            <sz val="9"/>
            <color indexed="81"/>
            <rFont val="Tahoma"/>
            <charset val="1"/>
          </rPr>
          <t xml:space="preserve">
randomly harvesting 2 0.84 m2 samples from each of the 4 blocks in the experiment. Samples dried for 6 days at 60 C before weighing.</t>
        </r>
      </text>
    </comment>
    <comment ref="CG1060" authorId="1" shapeId="0" xr:uid="{00000000-0006-0000-0100-0000F6070000}">
      <text>
        <r>
          <rPr>
            <b/>
            <sz val="9"/>
            <color indexed="81"/>
            <rFont val="Tahoma"/>
            <charset val="1"/>
          </rPr>
          <t>Alisha:</t>
        </r>
        <r>
          <rPr>
            <sz val="9"/>
            <color indexed="81"/>
            <rFont val="Tahoma"/>
            <charset val="1"/>
          </rPr>
          <t xml:space="preserve">
Data presented in the paper as visual % control compared to c. tillage with density taken same day was given. Calculation is my own.</t>
        </r>
      </text>
    </comment>
    <comment ref="DQ1060" authorId="1" shapeId="0" xr:uid="{00000000-0006-0000-0100-0000F7070000}">
      <text>
        <r>
          <rPr>
            <b/>
            <sz val="9"/>
            <color indexed="81"/>
            <rFont val="Tahoma"/>
            <family val="2"/>
          </rPr>
          <t>Alisha:</t>
        </r>
        <r>
          <rPr>
            <sz val="9"/>
            <color indexed="81"/>
            <rFont val="Tahoma"/>
            <family val="2"/>
          </rPr>
          <t xml:space="preserve">
hand harvested 6 m of row from the center 2 rows of the experimental plot</t>
        </r>
      </text>
    </comment>
    <comment ref="AS1061" authorId="1" shapeId="0" xr:uid="{00000000-0006-0000-0100-0000F8070000}">
      <text>
        <r>
          <rPr>
            <b/>
            <sz val="9"/>
            <color indexed="81"/>
            <rFont val="Tahoma"/>
            <family val="2"/>
          </rPr>
          <t>Alisha:</t>
        </r>
        <r>
          <rPr>
            <sz val="9"/>
            <color indexed="81"/>
            <rFont val="Tahoma"/>
            <family val="2"/>
          </rPr>
          <t xml:space="preserve">
Nicosulfuron in g!! </t>
        </r>
      </text>
    </comment>
    <comment ref="BB1061" authorId="1" shapeId="0" xr:uid="{00000000-0006-0000-0100-0000F9070000}">
      <text>
        <r>
          <rPr>
            <b/>
            <sz val="9"/>
            <color indexed="81"/>
            <rFont val="Tahoma"/>
            <charset val="1"/>
          </rPr>
          <t>Alisha:</t>
        </r>
        <r>
          <rPr>
            <sz val="9"/>
            <color indexed="81"/>
            <rFont val="Tahoma"/>
            <charset val="1"/>
          </rPr>
          <t xml:space="preserve">
randomly harvesting 2 0.84 m2 samples from each of the 4 blocks in the experiment. Samples dried for 6 days at 60 C before weighing.</t>
        </r>
      </text>
    </comment>
    <comment ref="CG1061" authorId="1" shapeId="0" xr:uid="{00000000-0006-0000-0100-0000FA070000}">
      <text>
        <r>
          <rPr>
            <b/>
            <sz val="9"/>
            <color indexed="81"/>
            <rFont val="Tahoma"/>
            <charset val="1"/>
          </rPr>
          <t>Alisha:</t>
        </r>
        <r>
          <rPr>
            <sz val="9"/>
            <color indexed="81"/>
            <rFont val="Tahoma"/>
            <charset val="1"/>
          </rPr>
          <t xml:space="preserve">
Data presented in the paper as visual % control compared to c. tillage with density taken same day was given. Calculation is my own.</t>
        </r>
      </text>
    </comment>
    <comment ref="DQ1061" authorId="1" shapeId="0" xr:uid="{00000000-0006-0000-0100-0000FB070000}">
      <text>
        <r>
          <rPr>
            <b/>
            <sz val="9"/>
            <color indexed="81"/>
            <rFont val="Tahoma"/>
            <family val="2"/>
          </rPr>
          <t>Alisha:</t>
        </r>
        <r>
          <rPr>
            <sz val="9"/>
            <color indexed="81"/>
            <rFont val="Tahoma"/>
            <family val="2"/>
          </rPr>
          <t xml:space="preserve">
hand harvested 6 m of row from the center 2 rows of the experimental plot</t>
        </r>
      </text>
    </comment>
    <comment ref="AS1062" authorId="1" shapeId="0" xr:uid="{00000000-0006-0000-0100-0000FC070000}">
      <text>
        <r>
          <rPr>
            <b/>
            <sz val="9"/>
            <color indexed="81"/>
            <rFont val="Tahoma"/>
            <family val="2"/>
          </rPr>
          <t>Alisha:</t>
        </r>
        <r>
          <rPr>
            <sz val="9"/>
            <color indexed="81"/>
            <rFont val="Tahoma"/>
            <family val="2"/>
          </rPr>
          <t xml:space="preserve">
Nicosulfuron AND thifensulfulron in g!! </t>
        </r>
      </text>
    </comment>
    <comment ref="BB1062" authorId="1" shapeId="0" xr:uid="{00000000-0006-0000-0100-0000FD070000}">
      <text>
        <r>
          <rPr>
            <b/>
            <sz val="9"/>
            <color indexed="81"/>
            <rFont val="Tahoma"/>
            <charset val="1"/>
          </rPr>
          <t>Alisha:</t>
        </r>
        <r>
          <rPr>
            <sz val="9"/>
            <color indexed="81"/>
            <rFont val="Tahoma"/>
            <charset val="1"/>
          </rPr>
          <t xml:space="preserve">
randomly harvesting 2 0.84 m2 samples from each of the 4 blocks in the experiment. Samples dried for 6 days at 60 C before weighing.</t>
        </r>
      </text>
    </comment>
    <comment ref="CG1062" authorId="1" shapeId="0" xr:uid="{00000000-0006-0000-0100-0000FE070000}">
      <text>
        <r>
          <rPr>
            <b/>
            <sz val="9"/>
            <color indexed="81"/>
            <rFont val="Tahoma"/>
            <charset val="1"/>
          </rPr>
          <t>Alisha:</t>
        </r>
        <r>
          <rPr>
            <sz val="9"/>
            <color indexed="81"/>
            <rFont val="Tahoma"/>
            <charset val="1"/>
          </rPr>
          <t xml:space="preserve">
Data presented in the paper as visual % control compared to c. tillage with density taken same day was given. Calculation is my own.</t>
        </r>
      </text>
    </comment>
    <comment ref="DQ1062" authorId="1" shapeId="0" xr:uid="{00000000-0006-0000-0100-0000FF070000}">
      <text>
        <r>
          <rPr>
            <b/>
            <sz val="9"/>
            <color indexed="81"/>
            <rFont val="Tahoma"/>
            <family val="2"/>
          </rPr>
          <t>Alisha:</t>
        </r>
        <r>
          <rPr>
            <sz val="9"/>
            <color indexed="81"/>
            <rFont val="Tahoma"/>
            <family val="2"/>
          </rPr>
          <t xml:space="preserve">
hand harvested 6 m of row from the center 2 rows of the experimental plot</t>
        </r>
      </text>
    </comment>
    <comment ref="AS1063" authorId="1" shapeId="0" xr:uid="{00000000-0006-0000-0100-000000080000}">
      <text>
        <r>
          <rPr>
            <b/>
            <sz val="9"/>
            <color indexed="81"/>
            <rFont val="Tahoma"/>
            <family val="2"/>
          </rPr>
          <t>Alisha:</t>
        </r>
        <r>
          <rPr>
            <sz val="9"/>
            <color indexed="81"/>
            <rFont val="Tahoma"/>
            <family val="2"/>
          </rPr>
          <t xml:space="preserve">
Nicosulfuron in g!! </t>
        </r>
      </text>
    </comment>
    <comment ref="BB1063" authorId="1" shapeId="0" xr:uid="{00000000-0006-0000-0100-000001080000}">
      <text>
        <r>
          <rPr>
            <b/>
            <sz val="9"/>
            <color indexed="81"/>
            <rFont val="Tahoma"/>
            <charset val="1"/>
          </rPr>
          <t>Alisha:</t>
        </r>
        <r>
          <rPr>
            <sz val="9"/>
            <color indexed="81"/>
            <rFont val="Tahoma"/>
            <charset val="1"/>
          </rPr>
          <t xml:space="preserve">
randomly harvesting 2 0.84 m2 samples from each of the 4 blocks in the experiment. Samples dried for 6 days at 60 C before weighing.</t>
        </r>
      </text>
    </comment>
    <comment ref="CG1063" authorId="1" shapeId="0" xr:uid="{00000000-0006-0000-0100-000002080000}">
      <text>
        <r>
          <rPr>
            <b/>
            <sz val="9"/>
            <color indexed="81"/>
            <rFont val="Tahoma"/>
            <charset val="1"/>
          </rPr>
          <t>Alisha:</t>
        </r>
        <r>
          <rPr>
            <sz val="9"/>
            <color indexed="81"/>
            <rFont val="Tahoma"/>
            <charset val="1"/>
          </rPr>
          <t xml:space="preserve">
Data presented in the paper as visual % control compared to c. tillage with density taken same day was given. Calculation is my own.</t>
        </r>
      </text>
    </comment>
    <comment ref="DQ1063" authorId="1" shapeId="0" xr:uid="{00000000-0006-0000-0100-000003080000}">
      <text>
        <r>
          <rPr>
            <b/>
            <sz val="9"/>
            <color indexed="81"/>
            <rFont val="Tahoma"/>
            <family val="2"/>
          </rPr>
          <t>Alisha:</t>
        </r>
        <r>
          <rPr>
            <sz val="9"/>
            <color indexed="81"/>
            <rFont val="Tahoma"/>
            <family val="2"/>
          </rPr>
          <t xml:space="preserve">
hand harvested 6 m of row from the center 2 rows of the experimental plot</t>
        </r>
      </text>
    </comment>
    <comment ref="BB1064" authorId="1" shapeId="0" xr:uid="{00000000-0006-0000-0100-000004080000}">
      <text>
        <r>
          <rPr>
            <b/>
            <sz val="9"/>
            <color indexed="81"/>
            <rFont val="Tahoma"/>
            <charset val="1"/>
          </rPr>
          <t>Alisha:</t>
        </r>
        <r>
          <rPr>
            <sz val="9"/>
            <color indexed="81"/>
            <rFont val="Tahoma"/>
            <charset val="1"/>
          </rPr>
          <t xml:space="preserve">
randomly harvesting 2 0.84 m2 samples from each of the 4 blocks in the experiment. Samples dried for 6 days at 60 C before weighing.</t>
        </r>
      </text>
    </comment>
    <comment ref="DQ1064" authorId="1" shapeId="0" xr:uid="{00000000-0006-0000-0100-000005080000}">
      <text>
        <r>
          <rPr>
            <b/>
            <sz val="9"/>
            <color indexed="81"/>
            <rFont val="Tahoma"/>
            <family val="2"/>
          </rPr>
          <t>Alisha:</t>
        </r>
        <r>
          <rPr>
            <sz val="9"/>
            <color indexed="81"/>
            <rFont val="Tahoma"/>
            <family val="2"/>
          </rPr>
          <t xml:space="preserve">
hand harvested 6 m of row from the center 2 rows of the experimental plot</t>
        </r>
      </text>
    </comment>
    <comment ref="BB1065" authorId="1" shapeId="0" xr:uid="{00000000-0006-0000-0100-000006080000}">
      <text>
        <r>
          <rPr>
            <b/>
            <sz val="9"/>
            <color indexed="81"/>
            <rFont val="Tahoma"/>
            <charset val="1"/>
          </rPr>
          <t>Alisha:</t>
        </r>
        <r>
          <rPr>
            <sz val="9"/>
            <color indexed="81"/>
            <rFont val="Tahoma"/>
            <charset val="1"/>
          </rPr>
          <t xml:space="preserve">
randomly harvesting 2 0.84 m2 samples from each of the 4 blocks in the experiment. Samples dried for 6 days at 60 C before weighing.</t>
        </r>
      </text>
    </comment>
    <comment ref="DQ1065" authorId="1" shapeId="0" xr:uid="{00000000-0006-0000-0100-000007080000}">
      <text>
        <r>
          <rPr>
            <b/>
            <sz val="9"/>
            <color indexed="81"/>
            <rFont val="Tahoma"/>
            <family val="2"/>
          </rPr>
          <t>Alisha:</t>
        </r>
        <r>
          <rPr>
            <sz val="9"/>
            <color indexed="81"/>
            <rFont val="Tahoma"/>
            <family val="2"/>
          </rPr>
          <t xml:space="preserve">
hand harvested 6 m of row from the center 2 rows of the experimental plot</t>
        </r>
      </text>
    </comment>
    <comment ref="BB1066" authorId="1" shapeId="0" xr:uid="{00000000-0006-0000-0100-000008080000}">
      <text>
        <r>
          <rPr>
            <b/>
            <sz val="9"/>
            <color indexed="81"/>
            <rFont val="Tahoma"/>
            <charset val="1"/>
          </rPr>
          <t>Alisha:</t>
        </r>
        <r>
          <rPr>
            <sz val="9"/>
            <color indexed="81"/>
            <rFont val="Tahoma"/>
            <charset val="1"/>
          </rPr>
          <t xml:space="preserve">
randomly harvesting 2 0.84 m2 samples from each of the 4 blocks in the experiment. Samples dried for 6 days at 60 C before weighing.</t>
        </r>
      </text>
    </comment>
    <comment ref="DQ1066" authorId="1" shapeId="0" xr:uid="{00000000-0006-0000-0100-000009080000}">
      <text>
        <r>
          <rPr>
            <b/>
            <sz val="9"/>
            <color indexed="81"/>
            <rFont val="Tahoma"/>
            <family val="2"/>
          </rPr>
          <t>Alisha:</t>
        </r>
        <r>
          <rPr>
            <sz val="9"/>
            <color indexed="81"/>
            <rFont val="Tahoma"/>
            <family val="2"/>
          </rPr>
          <t xml:space="preserve">
hand harvested 6 m of row from the center 2 rows of the experimental plot</t>
        </r>
      </text>
    </comment>
    <comment ref="AB1067" authorId="1" shapeId="0" xr:uid="{00000000-0006-0000-0100-00000A080000}">
      <text>
        <r>
          <rPr>
            <b/>
            <sz val="9"/>
            <color indexed="81"/>
            <rFont val="Tahoma"/>
            <charset val="1"/>
          </rPr>
          <t>Alisha:</t>
        </r>
        <r>
          <rPr>
            <sz val="9"/>
            <color indexed="81"/>
            <rFont val="Tahoma"/>
            <charset val="1"/>
          </rPr>
          <t xml:space="preserve">
soil disked twice, treated with herbicide and then disked + harrowed twice in opposite directions </t>
        </r>
      </text>
    </comment>
    <comment ref="AF1067" authorId="1" shapeId="0" xr:uid="{00000000-0006-0000-0100-00000B080000}">
      <text>
        <r>
          <rPr>
            <b/>
            <sz val="9"/>
            <color indexed="81"/>
            <rFont val="Tahoma"/>
            <charset val="1"/>
          </rPr>
          <t>Alisha:</t>
        </r>
        <r>
          <rPr>
            <sz val="9"/>
            <color indexed="81"/>
            <rFont val="Tahoma"/>
            <charset val="1"/>
          </rPr>
          <t xml:space="preserve">
Unclear if this was applied to all or just PPI treatments </t>
        </r>
      </text>
    </comment>
    <comment ref="BB1067" authorId="1" shapeId="0" xr:uid="{00000000-0006-0000-0100-00000C080000}">
      <text>
        <r>
          <rPr>
            <b/>
            <sz val="9"/>
            <color indexed="81"/>
            <rFont val="Tahoma"/>
            <charset val="1"/>
          </rPr>
          <t>Alisha:</t>
        </r>
        <r>
          <rPr>
            <sz val="9"/>
            <color indexed="81"/>
            <rFont val="Tahoma"/>
            <charset val="1"/>
          </rPr>
          <t xml:space="preserve">
randomly harvesting 2 0.84 m2 samples from each of the 4 blocks in the experiment. Samples dried for 6 days at 60 C before weighing.</t>
        </r>
      </text>
    </comment>
    <comment ref="CG1067" authorId="1" shapeId="0" xr:uid="{00000000-0006-0000-0100-00000D080000}">
      <text>
        <r>
          <rPr>
            <b/>
            <sz val="9"/>
            <color indexed="81"/>
            <rFont val="Tahoma"/>
            <charset val="1"/>
          </rPr>
          <t>Alisha:</t>
        </r>
        <r>
          <rPr>
            <sz val="9"/>
            <color indexed="81"/>
            <rFont val="Tahoma"/>
            <charset val="1"/>
          </rPr>
          <t xml:space="preserve">
Data presented in the paper as visual % control compared to c. tillage with density taken same day was given. Calculation is my own.</t>
        </r>
      </text>
    </comment>
    <comment ref="DQ1067" authorId="1" shapeId="0" xr:uid="{00000000-0006-0000-0100-00000E080000}">
      <text>
        <r>
          <rPr>
            <b/>
            <sz val="9"/>
            <color indexed="81"/>
            <rFont val="Tahoma"/>
            <family val="2"/>
          </rPr>
          <t>Alisha:</t>
        </r>
        <r>
          <rPr>
            <sz val="9"/>
            <color indexed="81"/>
            <rFont val="Tahoma"/>
            <family val="2"/>
          </rPr>
          <t xml:space="preserve">
hand harvested 6 m of row from the center 2 rows of the experimental plot</t>
        </r>
      </text>
    </comment>
    <comment ref="BB1068" authorId="1" shapeId="0" xr:uid="{00000000-0006-0000-0100-00000F080000}">
      <text>
        <r>
          <rPr>
            <b/>
            <sz val="9"/>
            <color indexed="81"/>
            <rFont val="Tahoma"/>
            <charset val="1"/>
          </rPr>
          <t>Alisha:</t>
        </r>
        <r>
          <rPr>
            <sz val="9"/>
            <color indexed="81"/>
            <rFont val="Tahoma"/>
            <charset val="1"/>
          </rPr>
          <t xml:space="preserve">
randomly harvesting 2 0.84 m2 samples from each of the 4 blocks in the experiment. Samples dried for 6 days at 60 C before weighing.</t>
        </r>
      </text>
    </comment>
    <comment ref="CG1068" authorId="1" shapeId="0" xr:uid="{00000000-0006-0000-0100-000010080000}">
      <text>
        <r>
          <rPr>
            <b/>
            <sz val="9"/>
            <color indexed="81"/>
            <rFont val="Tahoma"/>
            <charset val="1"/>
          </rPr>
          <t>Alisha:</t>
        </r>
        <r>
          <rPr>
            <sz val="9"/>
            <color indexed="81"/>
            <rFont val="Tahoma"/>
            <charset val="1"/>
          </rPr>
          <t xml:space="preserve">
Data presented in the paper as visual % control compared to c. tillage with density taken same day was given. Calculation is my own.</t>
        </r>
      </text>
    </comment>
    <comment ref="DQ1068" authorId="1" shapeId="0" xr:uid="{00000000-0006-0000-0100-000011080000}">
      <text>
        <r>
          <rPr>
            <b/>
            <sz val="9"/>
            <color indexed="81"/>
            <rFont val="Tahoma"/>
            <family val="2"/>
          </rPr>
          <t>Alisha:</t>
        </r>
        <r>
          <rPr>
            <sz val="9"/>
            <color indexed="81"/>
            <rFont val="Tahoma"/>
            <family val="2"/>
          </rPr>
          <t xml:space="preserve">
hand harvested 6 m of row from the center 2 rows of the experimental plot</t>
        </r>
      </text>
    </comment>
    <comment ref="AB1069" authorId="1" shapeId="0" xr:uid="{00000000-0006-0000-0100-000012080000}">
      <text>
        <r>
          <rPr>
            <b/>
            <sz val="9"/>
            <color indexed="81"/>
            <rFont val="Tahoma"/>
            <charset val="1"/>
          </rPr>
          <t>Alisha:</t>
        </r>
        <r>
          <rPr>
            <sz val="9"/>
            <color indexed="81"/>
            <rFont val="Tahoma"/>
            <charset val="1"/>
          </rPr>
          <t xml:space="preserve">
soil disked twice, treated with herbicide and then disked + harrowed twice in opposite directions </t>
        </r>
      </text>
    </comment>
    <comment ref="AF1069" authorId="1" shapeId="0" xr:uid="{00000000-0006-0000-0100-000013080000}">
      <text>
        <r>
          <rPr>
            <b/>
            <sz val="9"/>
            <color indexed="81"/>
            <rFont val="Tahoma"/>
            <charset val="1"/>
          </rPr>
          <t>Alisha:</t>
        </r>
        <r>
          <rPr>
            <sz val="9"/>
            <color indexed="81"/>
            <rFont val="Tahoma"/>
            <charset val="1"/>
          </rPr>
          <t xml:space="preserve">
Unclear if this was applied to all or just PPI treatments </t>
        </r>
      </text>
    </comment>
    <comment ref="BB1069" authorId="1" shapeId="0" xr:uid="{00000000-0006-0000-0100-000014080000}">
      <text>
        <r>
          <rPr>
            <b/>
            <sz val="9"/>
            <color indexed="81"/>
            <rFont val="Tahoma"/>
            <charset val="1"/>
          </rPr>
          <t>Alisha:</t>
        </r>
        <r>
          <rPr>
            <sz val="9"/>
            <color indexed="81"/>
            <rFont val="Tahoma"/>
            <charset val="1"/>
          </rPr>
          <t xml:space="preserve">
randomly harvesting 2 0.84 m2 samples from each of the 4 blocks in the experiment. Samples dried for 6 days at 60 C before weighing.</t>
        </r>
      </text>
    </comment>
    <comment ref="CG1069" authorId="1" shapeId="0" xr:uid="{00000000-0006-0000-0100-000015080000}">
      <text>
        <r>
          <rPr>
            <b/>
            <sz val="9"/>
            <color indexed="81"/>
            <rFont val="Tahoma"/>
            <charset val="1"/>
          </rPr>
          <t>Alisha:</t>
        </r>
        <r>
          <rPr>
            <sz val="9"/>
            <color indexed="81"/>
            <rFont val="Tahoma"/>
            <charset val="1"/>
          </rPr>
          <t xml:space="preserve">
Data presented in the paper as visual % control compared to c. tillage with density taken same day was given. Calculation is my own.</t>
        </r>
      </text>
    </comment>
    <comment ref="DQ1069" authorId="1" shapeId="0" xr:uid="{00000000-0006-0000-0100-000016080000}">
      <text>
        <r>
          <rPr>
            <b/>
            <sz val="9"/>
            <color indexed="81"/>
            <rFont val="Tahoma"/>
            <family val="2"/>
          </rPr>
          <t>Alisha:</t>
        </r>
        <r>
          <rPr>
            <sz val="9"/>
            <color indexed="81"/>
            <rFont val="Tahoma"/>
            <family val="2"/>
          </rPr>
          <t xml:space="preserve">
hand harvested 6 m of row from the center 2 rows of the experimental plot</t>
        </r>
      </text>
    </comment>
    <comment ref="AD1071" authorId="1" shapeId="0" xr:uid="{00000000-0006-0000-0100-000017080000}">
      <text>
        <r>
          <rPr>
            <b/>
            <sz val="9"/>
            <color indexed="81"/>
            <rFont val="Tahoma"/>
            <charset val="1"/>
          </rPr>
          <t>Alisha:</t>
        </r>
        <r>
          <rPr>
            <sz val="9"/>
            <color indexed="81"/>
            <rFont val="Tahoma"/>
            <charset val="1"/>
          </rPr>
          <t xml:space="preserve">
ammonium thiosulfate added to accumulate more rye biomass than 1991</t>
        </r>
      </text>
    </comment>
    <comment ref="BB1071" authorId="1" shapeId="0" xr:uid="{00000000-0006-0000-0100-000018080000}">
      <text>
        <r>
          <rPr>
            <b/>
            <sz val="9"/>
            <color indexed="81"/>
            <rFont val="Tahoma"/>
            <charset val="1"/>
          </rPr>
          <t>Alisha:</t>
        </r>
        <r>
          <rPr>
            <sz val="9"/>
            <color indexed="81"/>
            <rFont val="Tahoma"/>
            <charset val="1"/>
          </rPr>
          <t xml:space="preserve">
randomly harvesting 2 0.84 m2 samples from each of the 4 blocks in the experiment. Samples dried for 6 days at 60 C before weighing.</t>
        </r>
      </text>
    </comment>
    <comment ref="DQ1071" authorId="1" shapeId="0" xr:uid="{00000000-0006-0000-0100-000019080000}">
      <text>
        <r>
          <rPr>
            <b/>
            <sz val="9"/>
            <color indexed="81"/>
            <rFont val="Tahoma"/>
            <family val="2"/>
          </rPr>
          <t>Alisha:</t>
        </r>
        <r>
          <rPr>
            <sz val="9"/>
            <color indexed="81"/>
            <rFont val="Tahoma"/>
            <family val="2"/>
          </rPr>
          <t xml:space="preserve">
hand harvested 6 m of row from the center 2 rows of the experimental plot</t>
        </r>
      </text>
    </comment>
    <comment ref="AD1072" authorId="1" shapeId="0" xr:uid="{00000000-0006-0000-0100-00001A080000}">
      <text>
        <r>
          <rPr>
            <b/>
            <sz val="9"/>
            <color indexed="81"/>
            <rFont val="Tahoma"/>
            <charset val="1"/>
          </rPr>
          <t>Alisha:</t>
        </r>
        <r>
          <rPr>
            <sz val="9"/>
            <color indexed="81"/>
            <rFont val="Tahoma"/>
            <charset val="1"/>
          </rPr>
          <t xml:space="preserve">
ammonium thiosulfate added to accumulate more rye biomass than 1991</t>
        </r>
      </text>
    </comment>
    <comment ref="BB1072" authorId="1" shapeId="0" xr:uid="{00000000-0006-0000-0100-00001B080000}">
      <text>
        <r>
          <rPr>
            <b/>
            <sz val="9"/>
            <color indexed="81"/>
            <rFont val="Tahoma"/>
            <charset val="1"/>
          </rPr>
          <t>Alisha:</t>
        </r>
        <r>
          <rPr>
            <sz val="9"/>
            <color indexed="81"/>
            <rFont val="Tahoma"/>
            <charset val="1"/>
          </rPr>
          <t xml:space="preserve">
randomly harvesting 2 0.84 m2 samples from each of the 4 blocks in the experiment. Samples dried for 6 days at 60 C before weighing.</t>
        </r>
      </text>
    </comment>
    <comment ref="CO1072" authorId="1" shapeId="0" xr:uid="{00000000-0006-0000-0100-00001C080000}">
      <text>
        <r>
          <rPr>
            <b/>
            <sz val="9"/>
            <color indexed="81"/>
            <rFont val="Tahoma"/>
            <charset val="1"/>
          </rPr>
          <t>Alisha:</t>
        </r>
        <r>
          <rPr>
            <sz val="9"/>
            <color indexed="81"/>
            <rFont val="Tahoma"/>
            <charset val="1"/>
          </rPr>
          <t xml:space="preserve">
Data presented in the paper as visual % control compared to c. tillage with density taken same day was given. Calculation is my own.</t>
        </r>
      </text>
    </comment>
    <comment ref="DQ1072" authorId="1" shapeId="0" xr:uid="{00000000-0006-0000-0100-00001D080000}">
      <text>
        <r>
          <rPr>
            <b/>
            <sz val="9"/>
            <color indexed="81"/>
            <rFont val="Tahoma"/>
            <family val="2"/>
          </rPr>
          <t>Alisha:</t>
        </r>
        <r>
          <rPr>
            <sz val="9"/>
            <color indexed="81"/>
            <rFont val="Tahoma"/>
            <family val="2"/>
          </rPr>
          <t xml:space="preserve">
hand harvested 6 m of row from the center 2 rows of the experimental plot</t>
        </r>
      </text>
    </comment>
    <comment ref="AD1073" authorId="1" shapeId="0" xr:uid="{00000000-0006-0000-0100-00001E080000}">
      <text>
        <r>
          <rPr>
            <b/>
            <sz val="9"/>
            <color indexed="81"/>
            <rFont val="Tahoma"/>
            <charset val="1"/>
          </rPr>
          <t>Alisha:</t>
        </r>
        <r>
          <rPr>
            <sz val="9"/>
            <color indexed="81"/>
            <rFont val="Tahoma"/>
            <charset val="1"/>
          </rPr>
          <t xml:space="preserve">
ammonium thiosulfate added to accumulate more rye biomass than 1991</t>
        </r>
      </text>
    </comment>
    <comment ref="BB1073" authorId="1" shapeId="0" xr:uid="{00000000-0006-0000-0100-00001F080000}">
      <text>
        <r>
          <rPr>
            <b/>
            <sz val="9"/>
            <color indexed="81"/>
            <rFont val="Tahoma"/>
            <charset val="1"/>
          </rPr>
          <t>Alisha:</t>
        </r>
        <r>
          <rPr>
            <sz val="9"/>
            <color indexed="81"/>
            <rFont val="Tahoma"/>
            <charset val="1"/>
          </rPr>
          <t xml:space="preserve">
randomly harvesting 2 0.84 m2 samples from each of the 4 blocks in the experiment. Samples dried for 6 days at 60 C before weighing.</t>
        </r>
      </text>
    </comment>
    <comment ref="CO1073" authorId="1" shapeId="0" xr:uid="{00000000-0006-0000-0100-000020080000}">
      <text>
        <r>
          <rPr>
            <b/>
            <sz val="9"/>
            <color indexed="81"/>
            <rFont val="Tahoma"/>
            <charset val="1"/>
          </rPr>
          <t>Alisha:</t>
        </r>
        <r>
          <rPr>
            <sz val="9"/>
            <color indexed="81"/>
            <rFont val="Tahoma"/>
            <charset val="1"/>
          </rPr>
          <t xml:space="preserve">
Data presented in the paper as visual % control compared to c. tillage with density taken same day was given. Calculation is my own.</t>
        </r>
      </text>
    </comment>
    <comment ref="DQ1073" authorId="1" shapeId="0" xr:uid="{00000000-0006-0000-0100-000021080000}">
      <text>
        <r>
          <rPr>
            <b/>
            <sz val="9"/>
            <color indexed="81"/>
            <rFont val="Tahoma"/>
            <family val="2"/>
          </rPr>
          <t>Alisha:</t>
        </r>
        <r>
          <rPr>
            <sz val="9"/>
            <color indexed="81"/>
            <rFont val="Tahoma"/>
            <family val="2"/>
          </rPr>
          <t xml:space="preserve">
hand harvested 6 m of row from the center 2 rows of the experimental plot</t>
        </r>
      </text>
    </comment>
    <comment ref="AD1074" authorId="1" shapeId="0" xr:uid="{00000000-0006-0000-0100-000022080000}">
      <text>
        <r>
          <rPr>
            <b/>
            <sz val="9"/>
            <color indexed="81"/>
            <rFont val="Tahoma"/>
            <charset val="1"/>
          </rPr>
          <t>Alisha:</t>
        </r>
        <r>
          <rPr>
            <sz val="9"/>
            <color indexed="81"/>
            <rFont val="Tahoma"/>
            <charset val="1"/>
          </rPr>
          <t xml:space="preserve">
ammonium thiosulfate added to accumulate more rye biomass than 1991</t>
        </r>
      </text>
    </comment>
    <comment ref="BB1074" authorId="1" shapeId="0" xr:uid="{00000000-0006-0000-0100-000023080000}">
      <text>
        <r>
          <rPr>
            <b/>
            <sz val="9"/>
            <color indexed="81"/>
            <rFont val="Tahoma"/>
            <charset val="1"/>
          </rPr>
          <t>Alisha:</t>
        </r>
        <r>
          <rPr>
            <sz val="9"/>
            <color indexed="81"/>
            <rFont val="Tahoma"/>
            <charset val="1"/>
          </rPr>
          <t xml:space="preserve">
randomly harvesting 2 0.84 m2 samples from each of the 4 blocks in the experiment. Samples dried for 6 days at 60 C before weighing.</t>
        </r>
      </text>
    </comment>
    <comment ref="CO1074" authorId="1" shapeId="0" xr:uid="{00000000-0006-0000-0100-000024080000}">
      <text>
        <r>
          <rPr>
            <b/>
            <sz val="9"/>
            <color indexed="81"/>
            <rFont val="Tahoma"/>
            <charset val="1"/>
          </rPr>
          <t>Alisha:</t>
        </r>
        <r>
          <rPr>
            <sz val="9"/>
            <color indexed="81"/>
            <rFont val="Tahoma"/>
            <charset val="1"/>
          </rPr>
          <t xml:space="preserve">
Data presented in the paper as visual % control compared to c. tillage with density taken same day was given. Calculation is my own.</t>
        </r>
      </text>
    </comment>
    <comment ref="DQ1074" authorId="1" shapeId="0" xr:uid="{00000000-0006-0000-0100-000025080000}">
      <text>
        <r>
          <rPr>
            <b/>
            <sz val="9"/>
            <color indexed="81"/>
            <rFont val="Tahoma"/>
            <family val="2"/>
          </rPr>
          <t>Alisha:</t>
        </r>
        <r>
          <rPr>
            <sz val="9"/>
            <color indexed="81"/>
            <rFont val="Tahoma"/>
            <family val="2"/>
          </rPr>
          <t xml:space="preserve">
hand harvested 6 m of row from the center 2 rows of the experimental plot</t>
        </r>
      </text>
    </comment>
    <comment ref="AD1075" authorId="1" shapeId="0" xr:uid="{00000000-0006-0000-0100-000026080000}">
      <text>
        <r>
          <rPr>
            <b/>
            <sz val="9"/>
            <color indexed="81"/>
            <rFont val="Tahoma"/>
            <charset val="1"/>
          </rPr>
          <t>Alisha:</t>
        </r>
        <r>
          <rPr>
            <sz val="9"/>
            <color indexed="81"/>
            <rFont val="Tahoma"/>
            <charset val="1"/>
          </rPr>
          <t xml:space="preserve">
ammonium thiosulfate added to accumulate more rye biomass than 1991</t>
        </r>
      </text>
    </comment>
    <comment ref="BB1075" authorId="1" shapeId="0" xr:uid="{00000000-0006-0000-0100-000027080000}">
      <text>
        <r>
          <rPr>
            <b/>
            <sz val="9"/>
            <color indexed="81"/>
            <rFont val="Tahoma"/>
            <charset val="1"/>
          </rPr>
          <t>Alisha:</t>
        </r>
        <r>
          <rPr>
            <sz val="9"/>
            <color indexed="81"/>
            <rFont val="Tahoma"/>
            <charset val="1"/>
          </rPr>
          <t xml:space="preserve">
randomly harvesting 2 0.84 m2 samples from each of the 4 blocks in the experiment. Samples dried for 6 days at 60 C before weighing.</t>
        </r>
      </text>
    </comment>
    <comment ref="CO1075" authorId="1" shapeId="0" xr:uid="{00000000-0006-0000-0100-000028080000}">
      <text>
        <r>
          <rPr>
            <b/>
            <sz val="9"/>
            <color indexed="81"/>
            <rFont val="Tahoma"/>
            <charset val="1"/>
          </rPr>
          <t>Alisha:</t>
        </r>
        <r>
          <rPr>
            <sz val="9"/>
            <color indexed="81"/>
            <rFont val="Tahoma"/>
            <charset val="1"/>
          </rPr>
          <t xml:space="preserve">
Data presented in the paper as visual % control compared to c. tillage with density taken same day was given. Calculation is my own.</t>
        </r>
      </text>
    </comment>
    <comment ref="DQ1075" authorId="1" shapeId="0" xr:uid="{00000000-0006-0000-0100-000029080000}">
      <text>
        <r>
          <rPr>
            <b/>
            <sz val="9"/>
            <color indexed="81"/>
            <rFont val="Tahoma"/>
            <family val="2"/>
          </rPr>
          <t>Alisha:</t>
        </r>
        <r>
          <rPr>
            <sz val="9"/>
            <color indexed="81"/>
            <rFont val="Tahoma"/>
            <family val="2"/>
          </rPr>
          <t xml:space="preserve">
hand harvested 6 m of row from the center 2 rows of the experimental plot</t>
        </r>
      </text>
    </comment>
    <comment ref="AD1076" authorId="1" shapeId="0" xr:uid="{00000000-0006-0000-0100-00002A080000}">
      <text>
        <r>
          <rPr>
            <b/>
            <sz val="9"/>
            <color indexed="81"/>
            <rFont val="Tahoma"/>
            <charset val="1"/>
          </rPr>
          <t>Alisha:</t>
        </r>
        <r>
          <rPr>
            <sz val="9"/>
            <color indexed="81"/>
            <rFont val="Tahoma"/>
            <charset val="1"/>
          </rPr>
          <t xml:space="preserve">
ammonium thiosulfate added to accumulate more rye biomass than 1991</t>
        </r>
      </text>
    </comment>
    <comment ref="BB1076" authorId="1" shapeId="0" xr:uid="{00000000-0006-0000-0100-00002B080000}">
      <text>
        <r>
          <rPr>
            <b/>
            <sz val="9"/>
            <color indexed="81"/>
            <rFont val="Tahoma"/>
            <charset val="1"/>
          </rPr>
          <t>Alisha:</t>
        </r>
        <r>
          <rPr>
            <sz val="9"/>
            <color indexed="81"/>
            <rFont val="Tahoma"/>
            <charset val="1"/>
          </rPr>
          <t xml:space="preserve">
randomly harvesting 2 0.84 m2 samples from each of the 4 blocks in the experiment. Samples dried for 6 days at 60 C before weighing.</t>
        </r>
      </text>
    </comment>
    <comment ref="CO1076" authorId="1" shapeId="0" xr:uid="{00000000-0006-0000-0100-00002C080000}">
      <text>
        <r>
          <rPr>
            <b/>
            <sz val="9"/>
            <color indexed="81"/>
            <rFont val="Tahoma"/>
            <charset val="1"/>
          </rPr>
          <t>Alisha:</t>
        </r>
        <r>
          <rPr>
            <sz val="9"/>
            <color indexed="81"/>
            <rFont val="Tahoma"/>
            <charset val="1"/>
          </rPr>
          <t xml:space="preserve">
Data presented in the paper as visual % control compared to c. tillage with density taken same day was given. Calculation is my own.</t>
        </r>
      </text>
    </comment>
    <comment ref="DQ1076" authorId="1" shapeId="0" xr:uid="{00000000-0006-0000-0100-00002D080000}">
      <text>
        <r>
          <rPr>
            <b/>
            <sz val="9"/>
            <color indexed="81"/>
            <rFont val="Tahoma"/>
            <family val="2"/>
          </rPr>
          <t>Alisha:</t>
        </r>
        <r>
          <rPr>
            <sz val="9"/>
            <color indexed="81"/>
            <rFont val="Tahoma"/>
            <family val="2"/>
          </rPr>
          <t xml:space="preserve">
hand harvested 6 m of row from the center 2 rows of the experimental plot</t>
        </r>
      </text>
    </comment>
    <comment ref="AD1077" authorId="1" shapeId="0" xr:uid="{00000000-0006-0000-0100-00002E080000}">
      <text>
        <r>
          <rPr>
            <b/>
            <sz val="9"/>
            <color indexed="81"/>
            <rFont val="Tahoma"/>
            <charset val="1"/>
          </rPr>
          <t>Alisha:</t>
        </r>
        <r>
          <rPr>
            <sz val="9"/>
            <color indexed="81"/>
            <rFont val="Tahoma"/>
            <charset val="1"/>
          </rPr>
          <t xml:space="preserve">
ammonium thiosulfate added to accumulate more rye biomass than 1991</t>
        </r>
      </text>
    </comment>
    <comment ref="BB1077" authorId="1" shapeId="0" xr:uid="{00000000-0006-0000-0100-00002F080000}">
      <text>
        <r>
          <rPr>
            <b/>
            <sz val="9"/>
            <color indexed="81"/>
            <rFont val="Tahoma"/>
            <charset val="1"/>
          </rPr>
          <t>Alisha:</t>
        </r>
        <r>
          <rPr>
            <sz val="9"/>
            <color indexed="81"/>
            <rFont val="Tahoma"/>
            <charset val="1"/>
          </rPr>
          <t xml:space="preserve">
randomly harvesting 2 0.84 m2 samples from each of the 4 blocks in the experiment. Samples dried for 6 days at 60 C before weighing.</t>
        </r>
      </text>
    </comment>
    <comment ref="CO1077" authorId="1" shapeId="0" xr:uid="{00000000-0006-0000-0100-000030080000}">
      <text>
        <r>
          <rPr>
            <b/>
            <sz val="9"/>
            <color indexed="81"/>
            <rFont val="Tahoma"/>
            <charset val="1"/>
          </rPr>
          <t>Alisha:</t>
        </r>
        <r>
          <rPr>
            <sz val="9"/>
            <color indexed="81"/>
            <rFont val="Tahoma"/>
            <charset val="1"/>
          </rPr>
          <t xml:space="preserve">
Data presented in the paper as visual % control compared to c. tillage with density taken same day was given. Calculation is my own.</t>
        </r>
      </text>
    </comment>
    <comment ref="DQ1077" authorId="1" shapeId="0" xr:uid="{00000000-0006-0000-0100-000031080000}">
      <text>
        <r>
          <rPr>
            <b/>
            <sz val="9"/>
            <color indexed="81"/>
            <rFont val="Tahoma"/>
            <family val="2"/>
          </rPr>
          <t>Alisha:</t>
        </r>
        <r>
          <rPr>
            <sz val="9"/>
            <color indexed="81"/>
            <rFont val="Tahoma"/>
            <family val="2"/>
          </rPr>
          <t xml:space="preserve">
hand harvested 6 m of row from the center 2 rows of the experimental plot</t>
        </r>
      </text>
    </comment>
    <comment ref="AD1078" authorId="1" shapeId="0" xr:uid="{00000000-0006-0000-0100-000032080000}">
      <text>
        <r>
          <rPr>
            <b/>
            <sz val="9"/>
            <color indexed="81"/>
            <rFont val="Tahoma"/>
            <charset val="1"/>
          </rPr>
          <t>Alisha:</t>
        </r>
        <r>
          <rPr>
            <sz val="9"/>
            <color indexed="81"/>
            <rFont val="Tahoma"/>
            <charset val="1"/>
          </rPr>
          <t xml:space="preserve">
ammonium thiosulfate added to accumulate more rye biomass than 1991</t>
        </r>
      </text>
    </comment>
    <comment ref="AU1078" authorId="1" shapeId="0" xr:uid="{00000000-0006-0000-0100-000033080000}">
      <text>
        <r>
          <rPr>
            <b/>
            <sz val="9"/>
            <color indexed="81"/>
            <rFont val="Tahoma"/>
            <family val="2"/>
          </rPr>
          <t>Alisha:</t>
        </r>
        <r>
          <rPr>
            <sz val="9"/>
            <color indexed="81"/>
            <rFont val="Tahoma"/>
            <family val="2"/>
          </rPr>
          <t xml:space="preserve">
Nicosulfuron in g!! 
</t>
        </r>
      </text>
    </comment>
    <comment ref="BB1078" authorId="1" shapeId="0" xr:uid="{00000000-0006-0000-0100-000034080000}">
      <text>
        <r>
          <rPr>
            <b/>
            <sz val="9"/>
            <color indexed="81"/>
            <rFont val="Tahoma"/>
            <charset val="1"/>
          </rPr>
          <t>Alisha:</t>
        </r>
        <r>
          <rPr>
            <sz val="9"/>
            <color indexed="81"/>
            <rFont val="Tahoma"/>
            <charset val="1"/>
          </rPr>
          <t xml:space="preserve">
randomly harvesting 2 0.84 m2 samples from each of the 4 blocks in the experiment. Samples dried for 6 days at 60 C before weighing.</t>
        </r>
      </text>
    </comment>
    <comment ref="CO1078" authorId="1" shapeId="0" xr:uid="{00000000-0006-0000-0100-000035080000}">
      <text>
        <r>
          <rPr>
            <b/>
            <sz val="9"/>
            <color indexed="81"/>
            <rFont val="Tahoma"/>
            <charset val="1"/>
          </rPr>
          <t>Alisha:</t>
        </r>
        <r>
          <rPr>
            <sz val="9"/>
            <color indexed="81"/>
            <rFont val="Tahoma"/>
            <charset val="1"/>
          </rPr>
          <t xml:space="preserve">
Data presented in the paper as visual % control compared to c. tillage with density taken same day was given. Calculation is my own.</t>
        </r>
      </text>
    </comment>
    <comment ref="DQ1078" authorId="1" shapeId="0" xr:uid="{00000000-0006-0000-0100-000036080000}">
      <text>
        <r>
          <rPr>
            <b/>
            <sz val="9"/>
            <color indexed="81"/>
            <rFont val="Tahoma"/>
            <family val="2"/>
          </rPr>
          <t>Alisha:</t>
        </r>
        <r>
          <rPr>
            <sz val="9"/>
            <color indexed="81"/>
            <rFont val="Tahoma"/>
            <family val="2"/>
          </rPr>
          <t xml:space="preserve">
hand harvested 6 m of row from the center 2 rows of the experimental plot</t>
        </r>
      </text>
    </comment>
    <comment ref="AD1079" authorId="1" shapeId="0" xr:uid="{00000000-0006-0000-0100-000037080000}">
      <text>
        <r>
          <rPr>
            <b/>
            <sz val="9"/>
            <color indexed="81"/>
            <rFont val="Tahoma"/>
            <charset val="1"/>
          </rPr>
          <t>Alisha:</t>
        </r>
        <r>
          <rPr>
            <sz val="9"/>
            <color indexed="81"/>
            <rFont val="Tahoma"/>
            <charset val="1"/>
          </rPr>
          <t xml:space="preserve">
ammonium thiosulfate added to accumulate more rye biomass than 1991</t>
        </r>
      </text>
    </comment>
    <comment ref="BB1079" authorId="1" shapeId="0" xr:uid="{00000000-0006-0000-0100-000038080000}">
      <text>
        <r>
          <rPr>
            <b/>
            <sz val="9"/>
            <color indexed="81"/>
            <rFont val="Tahoma"/>
            <charset val="1"/>
          </rPr>
          <t>Alisha:</t>
        </r>
        <r>
          <rPr>
            <sz val="9"/>
            <color indexed="81"/>
            <rFont val="Tahoma"/>
            <charset val="1"/>
          </rPr>
          <t xml:space="preserve">
randomly harvesting 2 0.84 m2 samples from each of the 4 blocks in the experiment. Samples dried for 6 days at 60 C before weighing.</t>
        </r>
      </text>
    </comment>
    <comment ref="CO1079" authorId="1" shapeId="0" xr:uid="{00000000-0006-0000-0100-000039080000}">
      <text>
        <r>
          <rPr>
            <b/>
            <sz val="9"/>
            <color indexed="81"/>
            <rFont val="Tahoma"/>
            <charset val="1"/>
          </rPr>
          <t>Alisha:</t>
        </r>
        <r>
          <rPr>
            <sz val="9"/>
            <color indexed="81"/>
            <rFont val="Tahoma"/>
            <charset val="1"/>
          </rPr>
          <t xml:space="preserve">
Data presented in the paper as visual % control compared to c. tillage with density taken same day was given. Calculation is my own.</t>
        </r>
      </text>
    </comment>
    <comment ref="DQ1079" authorId="1" shapeId="0" xr:uid="{00000000-0006-0000-0100-00003A080000}">
      <text>
        <r>
          <rPr>
            <b/>
            <sz val="9"/>
            <color indexed="81"/>
            <rFont val="Tahoma"/>
            <family val="2"/>
          </rPr>
          <t>Alisha:</t>
        </r>
        <r>
          <rPr>
            <sz val="9"/>
            <color indexed="81"/>
            <rFont val="Tahoma"/>
            <family val="2"/>
          </rPr>
          <t xml:space="preserve">
hand harvested 6 m of row from the center 2 rows of the experimental plot</t>
        </r>
      </text>
    </comment>
    <comment ref="AD1080" authorId="1" shapeId="0" xr:uid="{00000000-0006-0000-0100-00003B080000}">
      <text>
        <r>
          <rPr>
            <b/>
            <sz val="9"/>
            <color indexed="81"/>
            <rFont val="Tahoma"/>
            <charset val="1"/>
          </rPr>
          <t>Alisha:</t>
        </r>
        <r>
          <rPr>
            <sz val="9"/>
            <color indexed="81"/>
            <rFont val="Tahoma"/>
            <charset val="1"/>
          </rPr>
          <t xml:space="preserve">
ammonium thiosulfate added to accumulate more rye biomass than 1991</t>
        </r>
      </text>
    </comment>
    <comment ref="AS1080" authorId="1" shapeId="0" xr:uid="{00000000-0006-0000-0100-00003C080000}">
      <text>
        <r>
          <rPr>
            <b/>
            <sz val="9"/>
            <color indexed="81"/>
            <rFont val="Tahoma"/>
            <family val="2"/>
          </rPr>
          <t>Alisha:</t>
        </r>
        <r>
          <rPr>
            <sz val="9"/>
            <color indexed="81"/>
            <rFont val="Tahoma"/>
            <family val="2"/>
          </rPr>
          <t xml:space="preserve">
Nicosulfuron in g!! </t>
        </r>
      </text>
    </comment>
    <comment ref="BB1080" authorId="1" shapeId="0" xr:uid="{00000000-0006-0000-0100-00003D080000}">
      <text>
        <r>
          <rPr>
            <b/>
            <sz val="9"/>
            <color indexed="81"/>
            <rFont val="Tahoma"/>
            <charset val="1"/>
          </rPr>
          <t>Alisha:</t>
        </r>
        <r>
          <rPr>
            <sz val="9"/>
            <color indexed="81"/>
            <rFont val="Tahoma"/>
            <charset val="1"/>
          </rPr>
          <t xml:space="preserve">
randomly harvesting 2 0.84 m2 samples from each of the 4 blocks in the experiment. Samples dried for 6 days at 60 C before weighing.</t>
        </r>
      </text>
    </comment>
    <comment ref="CO1080" authorId="1" shapeId="0" xr:uid="{00000000-0006-0000-0100-00003E080000}">
      <text>
        <r>
          <rPr>
            <b/>
            <sz val="9"/>
            <color indexed="81"/>
            <rFont val="Tahoma"/>
            <charset val="1"/>
          </rPr>
          <t>Alisha:</t>
        </r>
        <r>
          <rPr>
            <sz val="9"/>
            <color indexed="81"/>
            <rFont val="Tahoma"/>
            <charset val="1"/>
          </rPr>
          <t xml:space="preserve">
Data presented in the paper as visual % control compared to c. tillage with density taken same day was given. Calculation is my own.</t>
        </r>
      </text>
    </comment>
    <comment ref="DQ1080" authorId="1" shapeId="0" xr:uid="{00000000-0006-0000-0100-00003F080000}">
      <text>
        <r>
          <rPr>
            <b/>
            <sz val="9"/>
            <color indexed="81"/>
            <rFont val="Tahoma"/>
            <family val="2"/>
          </rPr>
          <t>Alisha:</t>
        </r>
        <r>
          <rPr>
            <sz val="9"/>
            <color indexed="81"/>
            <rFont val="Tahoma"/>
            <family val="2"/>
          </rPr>
          <t xml:space="preserve">
hand harvested 6 m of row from the center 2 rows of the experimental plot</t>
        </r>
      </text>
    </comment>
    <comment ref="AD1081" authorId="1" shapeId="0" xr:uid="{00000000-0006-0000-0100-000040080000}">
      <text>
        <r>
          <rPr>
            <b/>
            <sz val="9"/>
            <color indexed="81"/>
            <rFont val="Tahoma"/>
            <charset val="1"/>
          </rPr>
          <t>Alisha:</t>
        </r>
        <r>
          <rPr>
            <sz val="9"/>
            <color indexed="81"/>
            <rFont val="Tahoma"/>
            <charset val="1"/>
          </rPr>
          <t xml:space="preserve">
ammonium thiosulfate added to accumulate more rye biomass than 1991</t>
        </r>
      </text>
    </comment>
    <comment ref="AS1081" authorId="1" shapeId="0" xr:uid="{00000000-0006-0000-0100-000041080000}">
      <text>
        <r>
          <rPr>
            <b/>
            <sz val="9"/>
            <color indexed="81"/>
            <rFont val="Tahoma"/>
            <family val="2"/>
          </rPr>
          <t>Alisha:</t>
        </r>
        <r>
          <rPr>
            <sz val="9"/>
            <color indexed="81"/>
            <rFont val="Tahoma"/>
            <family val="2"/>
          </rPr>
          <t xml:space="preserve">
Nicosulfuron AND thifensulfulron in g!! </t>
        </r>
      </text>
    </comment>
    <comment ref="BB1081" authorId="1" shapeId="0" xr:uid="{00000000-0006-0000-0100-000042080000}">
      <text>
        <r>
          <rPr>
            <b/>
            <sz val="9"/>
            <color indexed="81"/>
            <rFont val="Tahoma"/>
            <charset val="1"/>
          </rPr>
          <t>Alisha:</t>
        </r>
        <r>
          <rPr>
            <sz val="9"/>
            <color indexed="81"/>
            <rFont val="Tahoma"/>
            <charset val="1"/>
          </rPr>
          <t xml:space="preserve">
randomly harvesting 2 0.84 m2 samples from each of the 4 blocks in the experiment. Samples dried for 6 days at 60 C before weighing.</t>
        </r>
      </text>
    </comment>
    <comment ref="CO1081" authorId="1" shapeId="0" xr:uid="{00000000-0006-0000-0100-000043080000}">
      <text>
        <r>
          <rPr>
            <b/>
            <sz val="9"/>
            <color indexed="81"/>
            <rFont val="Tahoma"/>
            <charset val="1"/>
          </rPr>
          <t>Alisha:</t>
        </r>
        <r>
          <rPr>
            <sz val="9"/>
            <color indexed="81"/>
            <rFont val="Tahoma"/>
            <charset val="1"/>
          </rPr>
          <t xml:space="preserve">
Data presented in the paper as visual % control compared to c. tillage with density taken same day was given. Calculation is my own.</t>
        </r>
      </text>
    </comment>
    <comment ref="DQ1081" authorId="1" shapeId="0" xr:uid="{00000000-0006-0000-0100-000044080000}">
      <text>
        <r>
          <rPr>
            <b/>
            <sz val="9"/>
            <color indexed="81"/>
            <rFont val="Tahoma"/>
            <family val="2"/>
          </rPr>
          <t>Alisha:</t>
        </r>
        <r>
          <rPr>
            <sz val="9"/>
            <color indexed="81"/>
            <rFont val="Tahoma"/>
            <family val="2"/>
          </rPr>
          <t xml:space="preserve">
hand harvested 6 m of row from the center 2 rows of the experimental plot</t>
        </r>
      </text>
    </comment>
    <comment ref="AD1082" authorId="1" shapeId="0" xr:uid="{00000000-0006-0000-0100-000045080000}">
      <text>
        <r>
          <rPr>
            <b/>
            <sz val="9"/>
            <color indexed="81"/>
            <rFont val="Tahoma"/>
            <charset val="1"/>
          </rPr>
          <t>Alisha:</t>
        </r>
        <r>
          <rPr>
            <sz val="9"/>
            <color indexed="81"/>
            <rFont val="Tahoma"/>
            <charset val="1"/>
          </rPr>
          <t xml:space="preserve">
ammonium thiosulfate added to accumulate more rye biomass than 1991</t>
        </r>
      </text>
    </comment>
    <comment ref="AS1082" authorId="1" shapeId="0" xr:uid="{00000000-0006-0000-0100-000046080000}">
      <text>
        <r>
          <rPr>
            <b/>
            <sz val="9"/>
            <color indexed="81"/>
            <rFont val="Tahoma"/>
            <family val="2"/>
          </rPr>
          <t>Alisha:</t>
        </r>
        <r>
          <rPr>
            <sz val="9"/>
            <color indexed="81"/>
            <rFont val="Tahoma"/>
            <family val="2"/>
          </rPr>
          <t xml:space="preserve">
Nicosulfuron in g!! </t>
        </r>
      </text>
    </comment>
    <comment ref="BB1082" authorId="1" shapeId="0" xr:uid="{00000000-0006-0000-0100-000047080000}">
      <text>
        <r>
          <rPr>
            <b/>
            <sz val="9"/>
            <color indexed="81"/>
            <rFont val="Tahoma"/>
            <charset val="1"/>
          </rPr>
          <t>Alisha:</t>
        </r>
        <r>
          <rPr>
            <sz val="9"/>
            <color indexed="81"/>
            <rFont val="Tahoma"/>
            <charset val="1"/>
          </rPr>
          <t xml:space="preserve">
randomly harvesting 2 0.84 m2 samples from each of the 4 blocks in the experiment. Samples dried for 6 days at 60 C before weighing.</t>
        </r>
      </text>
    </comment>
    <comment ref="CO1082" authorId="1" shapeId="0" xr:uid="{00000000-0006-0000-0100-000048080000}">
      <text>
        <r>
          <rPr>
            <b/>
            <sz val="9"/>
            <color indexed="81"/>
            <rFont val="Tahoma"/>
            <charset val="1"/>
          </rPr>
          <t>Alisha:</t>
        </r>
        <r>
          <rPr>
            <sz val="9"/>
            <color indexed="81"/>
            <rFont val="Tahoma"/>
            <charset val="1"/>
          </rPr>
          <t xml:space="preserve">
Data presented in the paper as visual % control compared to c. tillage with density taken same day was given. Calculation is my own.</t>
        </r>
      </text>
    </comment>
    <comment ref="DQ1082" authorId="1" shapeId="0" xr:uid="{00000000-0006-0000-0100-000049080000}">
      <text>
        <r>
          <rPr>
            <b/>
            <sz val="9"/>
            <color indexed="81"/>
            <rFont val="Tahoma"/>
            <family val="2"/>
          </rPr>
          <t>Alisha:</t>
        </r>
        <r>
          <rPr>
            <sz val="9"/>
            <color indexed="81"/>
            <rFont val="Tahoma"/>
            <family val="2"/>
          </rPr>
          <t xml:space="preserve">
hand harvested 6 m of row from the center 2 rows of the experimental plot</t>
        </r>
      </text>
    </comment>
    <comment ref="AD1083" authorId="1" shapeId="0" xr:uid="{00000000-0006-0000-0100-00004A080000}">
      <text>
        <r>
          <rPr>
            <b/>
            <sz val="9"/>
            <color indexed="81"/>
            <rFont val="Tahoma"/>
            <charset val="1"/>
          </rPr>
          <t>Alisha:</t>
        </r>
        <r>
          <rPr>
            <sz val="9"/>
            <color indexed="81"/>
            <rFont val="Tahoma"/>
            <charset val="1"/>
          </rPr>
          <t xml:space="preserve">
ammonium thiosulfate added to accumulate more rye biomass than 1991</t>
        </r>
      </text>
    </comment>
    <comment ref="BB1083" authorId="1" shapeId="0" xr:uid="{00000000-0006-0000-0100-00004B080000}">
      <text>
        <r>
          <rPr>
            <b/>
            <sz val="9"/>
            <color indexed="81"/>
            <rFont val="Tahoma"/>
            <charset val="1"/>
          </rPr>
          <t>Alisha:</t>
        </r>
        <r>
          <rPr>
            <sz val="9"/>
            <color indexed="81"/>
            <rFont val="Tahoma"/>
            <charset val="1"/>
          </rPr>
          <t xml:space="preserve">
randomly harvesting 2 0.84 m2 samples from each of the 4 blocks in the experiment. Samples dried for 6 days at 60 C before weighing.</t>
        </r>
      </text>
    </comment>
    <comment ref="DQ1083" authorId="1" shapeId="0" xr:uid="{00000000-0006-0000-0100-00004C080000}">
      <text>
        <r>
          <rPr>
            <b/>
            <sz val="9"/>
            <color indexed="81"/>
            <rFont val="Tahoma"/>
            <family val="2"/>
          </rPr>
          <t>Alisha:</t>
        </r>
        <r>
          <rPr>
            <sz val="9"/>
            <color indexed="81"/>
            <rFont val="Tahoma"/>
            <family val="2"/>
          </rPr>
          <t xml:space="preserve">
hand harvested 6 m of row from the center 2 rows of the experimental plot</t>
        </r>
      </text>
    </comment>
    <comment ref="AD1084" authorId="1" shapeId="0" xr:uid="{00000000-0006-0000-0100-00004D080000}">
      <text>
        <r>
          <rPr>
            <b/>
            <sz val="9"/>
            <color indexed="81"/>
            <rFont val="Tahoma"/>
            <charset val="1"/>
          </rPr>
          <t>Alisha:</t>
        </r>
        <r>
          <rPr>
            <sz val="9"/>
            <color indexed="81"/>
            <rFont val="Tahoma"/>
            <charset val="1"/>
          </rPr>
          <t xml:space="preserve">
ammonium thiosulfate added to accumulate more rye biomass than 1991</t>
        </r>
      </text>
    </comment>
    <comment ref="BB1084" authorId="1" shapeId="0" xr:uid="{00000000-0006-0000-0100-00004E080000}">
      <text>
        <r>
          <rPr>
            <b/>
            <sz val="9"/>
            <color indexed="81"/>
            <rFont val="Tahoma"/>
            <charset val="1"/>
          </rPr>
          <t>Alisha:</t>
        </r>
        <r>
          <rPr>
            <sz val="9"/>
            <color indexed="81"/>
            <rFont val="Tahoma"/>
            <charset val="1"/>
          </rPr>
          <t xml:space="preserve">
randomly harvesting 2 0.84 m2 samples from each of the 4 blocks in the experiment. Samples dried for 6 days at 60 C before weighing.</t>
        </r>
      </text>
    </comment>
    <comment ref="DQ1084" authorId="1" shapeId="0" xr:uid="{00000000-0006-0000-0100-00004F080000}">
      <text>
        <r>
          <rPr>
            <b/>
            <sz val="9"/>
            <color indexed="81"/>
            <rFont val="Tahoma"/>
            <family val="2"/>
          </rPr>
          <t>Alisha:</t>
        </r>
        <r>
          <rPr>
            <sz val="9"/>
            <color indexed="81"/>
            <rFont val="Tahoma"/>
            <family val="2"/>
          </rPr>
          <t xml:space="preserve">
hand harvested 6 m of row from the center 2 rows of the experimental plot</t>
        </r>
      </text>
    </comment>
    <comment ref="AD1085" authorId="1" shapeId="0" xr:uid="{00000000-0006-0000-0100-000050080000}">
      <text>
        <r>
          <rPr>
            <b/>
            <sz val="9"/>
            <color indexed="81"/>
            <rFont val="Tahoma"/>
            <charset val="1"/>
          </rPr>
          <t>Alisha:</t>
        </r>
        <r>
          <rPr>
            <sz val="9"/>
            <color indexed="81"/>
            <rFont val="Tahoma"/>
            <charset val="1"/>
          </rPr>
          <t xml:space="preserve">
ammonium thiosulfate added to accumulate more rye biomass than 1991</t>
        </r>
      </text>
    </comment>
    <comment ref="BB1085" authorId="1" shapeId="0" xr:uid="{00000000-0006-0000-0100-000051080000}">
      <text>
        <r>
          <rPr>
            <b/>
            <sz val="9"/>
            <color indexed="81"/>
            <rFont val="Tahoma"/>
            <charset val="1"/>
          </rPr>
          <t>Alisha:</t>
        </r>
        <r>
          <rPr>
            <sz val="9"/>
            <color indexed="81"/>
            <rFont val="Tahoma"/>
            <charset val="1"/>
          </rPr>
          <t xml:space="preserve">
randomly harvesting 2 0.84 m2 samples from each of the 4 blocks in the experiment. Samples dried for 6 days at 60 C before weighing.</t>
        </r>
      </text>
    </comment>
    <comment ref="DQ1085" authorId="1" shapeId="0" xr:uid="{00000000-0006-0000-0100-000052080000}">
      <text>
        <r>
          <rPr>
            <b/>
            <sz val="9"/>
            <color indexed="81"/>
            <rFont val="Tahoma"/>
            <family val="2"/>
          </rPr>
          <t>Alisha:</t>
        </r>
        <r>
          <rPr>
            <sz val="9"/>
            <color indexed="81"/>
            <rFont val="Tahoma"/>
            <family val="2"/>
          </rPr>
          <t xml:space="preserve">
hand harvested 6 m of row from the center 2 rows of the experimental plot</t>
        </r>
      </text>
    </comment>
    <comment ref="AB1086" authorId="1" shapeId="0" xr:uid="{00000000-0006-0000-0100-000053080000}">
      <text>
        <r>
          <rPr>
            <b/>
            <sz val="9"/>
            <color indexed="81"/>
            <rFont val="Tahoma"/>
            <charset val="1"/>
          </rPr>
          <t>Alisha:</t>
        </r>
        <r>
          <rPr>
            <sz val="9"/>
            <color indexed="81"/>
            <rFont val="Tahoma"/>
            <charset val="1"/>
          </rPr>
          <t xml:space="preserve">
soil disked twice, treated with herbicide and then disked + harrowed twice in opposite directions </t>
        </r>
      </text>
    </comment>
    <comment ref="AD1086" authorId="1" shapeId="0" xr:uid="{00000000-0006-0000-0100-000054080000}">
      <text>
        <r>
          <rPr>
            <b/>
            <sz val="9"/>
            <color indexed="81"/>
            <rFont val="Tahoma"/>
            <charset val="1"/>
          </rPr>
          <t>Alisha:</t>
        </r>
        <r>
          <rPr>
            <sz val="9"/>
            <color indexed="81"/>
            <rFont val="Tahoma"/>
            <charset val="1"/>
          </rPr>
          <t xml:space="preserve">
ammonium thiosulfate added to accumulate more rye biomass than 1991</t>
        </r>
      </text>
    </comment>
    <comment ref="AF1086" authorId="1" shapeId="0" xr:uid="{00000000-0006-0000-0100-000055080000}">
      <text>
        <r>
          <rPr>
            <b/>
            <sz val="9"/>
            <color indexed="81"/>
            <rFont val="Tahoma"/>
            <charset val="1"/>
          </rPr>
          <t>Alisha:</t>
        </r>
        <r>
          <rPr>
            <sz val="9"/>
            <color indexed="81"/>
            <rFont val="Tahoma"/>
            <charset val="1"/>
          </rPr>
          <t xml:space="preserve">
Unclear if this was applied to all or just PPI treatments </t>
        </r>
      </text>
    </comment>
    <comment ref="BB1086" authorId="1" shapeId="0" xr:uid="{00000000-0006-0000-0100-000056080000}">
      <text>
        <r>
          <rPr>
            <b/>
            <sz val="9"/>
            <color indexed="81"/>
            <rFont val="Tahoma"/>
            <charset val="1"/>
          </rPr>
          <t>Alisha:</t>
        </r>
        <r>
          <rPr>
            <sz val="9"/>
            <color indexed="81"/>
            <rFont val="Tahoma"/>
            <charset val="1"/>
          </rPr>
          <t xml:space="preserve">
randomly harvesting 2 0.84 m2 samples from each of the 4 blocks in the experiment. Samples dried for 6 days at 60 C before weighing.</t>
        </r>
      </text>
    </comment>
    <comment ref="CO1086" authorId="1" shapeId="0" xr:uid="{00000000-0006-0000-0100-000057080000}">
      <text>
        <r>
          <rPr>
            <b/>
            <sz val="9"/>
            <color indexed="81"/>
            <rFont val="Tahoma"/>
            <charset val="1"/>
          </rPr>
          <t>Alisha:</t>
        </r>
        <r>
          <rPr>
            <sz val="9"/>
            <color indexed="81"/>
            <rFont val="Tahoma"/>
            <charset val="1"/>
          </rPr>
          <t xml:space="preserve">
Data presented in the paper as visual % control compared to c. tillage with density taken same day was given. Calculation is my own.</t>
        </r>
      </text>
    </comment>
    <comment ref="DQ1086" authorId="1" shapeId="0" xr:uid="{00000000-0006-0000-0100-000058080000}">
      <text>
        <r>
          <rPr>
            <b/>
            <sz val="9"/>
            <color indexed="81"/>
            <rFont val="Tahoma"/>
            <family val="2"/>
          </rPr>
          <t>Alisha:</t>
        </r>
        <r>
          <rPr>
            <sz val="9"/>
            <color indexed="81"/>
            <rFont val="Tahoma"/>
            <family val="2"/>
          </rPr>
          <t xml:space="preserve">
hand harvested 6 m of row from the center 2 rows of the experimental plot</t>
        </r>
      </text>
    </comment>
    <comment ref="AD1087" authorId="1" shapeId="0" xr:uid="{00000000-0006-0000-0100-000059080000}">
      <text>
        <r>
          <rPr>
            <b/>
            <sz val="9"/>
            <color indexed="81"/>
            <rFont val="Tahoma"/>
            <charset val="1"/>
          </rPr>
          <t>Alisha:</t>
        </r>
        <r>
          <rPr>
            <sz val="9"/>
            <color indexed="81"/>
            <rFont val="Tahoma"/>
            <charset val="1"/>
          </rPr>
          <t xml:space="preserve">
ammonium thiosulfate added to accumulate more rye biomass than 1991</t>
        </r>
      </text>
    </comment>
    <comment ref="BB1087" authorId="1" shapeId="0" xr:uid="{00000000-0006-0000-0100-00005A080000}">
      <text>
        <r>
          <rPr>
            <b/>
            <sz val="9"/>
            <color indexed="81"/>
            <rFont val="Tahoma"/>
            <charset val="1"/>
          </rPr>
          <t>Alisha:</t>
        </r>
        <r>
          <rPr>
            <sz val="9"/>
            <color indexed="81"/>
            <rFont val="Tahoma"/>
            <charset val="1"/>
          </rPr>
          <t xml:space="preserve">
randomly harvesting 2 0.84 m2 samples from each of the 4 blocks in the experiment. Samples dried for 6 days at 60 C before weighing.</t>
        </r>
      </text>
    </comment>
    <comment ref="CO1087" authorId="1" shapeId="0" xr:uid="{00000000-0006-0000-0100-00005B080000}">
      <text>
        <r>
          <rPr>
            <b/>
            <sz val="9"/>
            <color indexed="81"/>
            <rFont val="Tahoma"/>
            <charset val="1"/>
          </rPr>
          <t>Alisha:</t>
        </r>
        <r>
          <rPr>
            <sz val="9"/>
            <color indexed="81"/>
            <rFont val="Tahoma"/>
            <charset val="1"/>
          </rPr>
          <t xml:space="preserve">
Data presented in the paper as visual % control compared to c. tillage with density taken same day was given. Calculation is my own.</t>
        </r>
      </text>
    </comment>
    <comment ref="DQ1087" authorId="1" shapeId="0" xr:uid="{00000000-0006-0000-0100-00005C080000}">
      <text>
        <r>
          <rPr>
            <b/>
            <sz val="9"/>
            <color indexed="81"/>
            <rFont val="Tahoma"/>
            <family val="2"/>
          </rPr>
          <t>Alisha:</t>
        </r>
        <r>
          <rPr>
            <sz val="9"/>
            <color indexed="81"/>
            <rFont val="Tahoma"/>
            <family val="2"/>
          </rPr>
          <t xml:space="preserve">
hand harvested 6 m of row from the center 2 rows of the experimental plot</t>
        </r>
      </text>
    </comment>
    <comment ref="AB1088" authorId="1" shapeId="0" xr:uid="{00000000-0006-0000-0100-00005D080000}">
      <text>
        <r>
          <rPr>
            <b/>
            <sz val="9"/>
            <color indexed="81"/>
            <rFont val="Tahoma"/>
            <charset val="1"/>
          </rPr>
          <t>Alisha:</t>
        </r>
        <r>
          <rPr>
            <sz val="9"/>
            <color indexed="81"/>
            <rFont val="Tahoma"/>
            <charset val="1"/>
          </rPr>
          <t xml:space="preserve">
soil disked twice, treated with herbicide and then disked + harrowed twice in opposite directions </t>
        </r>
      </text>
    </comment>
    <comment ref="AD1088" authorId="1" shapeId="0" xr:uid="{00000000-0006-0000-0100-00005E080000}">
      <text>
        <r>
          <rPr>
            <b/>
            <sz val="9"/>
            <color indexed="81"/>
            <rFont val="Tahoma"/>
            <charset val="1"/>
          </rPr>
          <t>Alisha:</t>
        </r>
        <r>
          <rPr>
            <sz val="9"/>
            <color indexed="81"/>
            <rFont val="Tahoma"/>
            <charset val="1"/>
          </rPr>
          <t xml:space="preserve">
ammonium thiosulfate added to accumulate more rye biomass than 1991</t>
        </r>
      </text>
    </comment>
    <comment ref="AF1088" authorId="1" shapeId="0" xr:uid="{00000000-0006-0000-0100-00005F080000}">
      <text>
        <r>
          <rPr>
            <b/>
            <sz val="9"/>
            <color indexed="81"/>
            <rFont val="Tahoma"/>
            <charset val="1"/>
          </rPr>
          <t>Alisha:</t>
        </r>
        <r>
          <rPr>
            <sz val="9"/>
            <color indexed="81"/>
            <rFont val="Tahoma"/>
            <charset val="1"/>
          </rPr>
          <t xml:space="preserve">
Unclear if this was applied to all or just PPI treatments </t>
        </r>
      </text>
    </comment>
    <comment ref="BB1088" authorId="1" shapeId="0" xr:uid="{00000000-0006-0000-0100-000060080000}">
      <text>
        <r>
          <rPr>
            <b/>
            <sz val="9"/>
            <color indexed="81"/>
            <rFont val="Tahoma"/>
            <charset val="1"/>
          </rPr>
          <t>Alisha:</t>
        </r>
        <r>
          <rPr>
            <sz val="9"/>
            <color indexed="81"/>
            <rFont val="Tahoma"/>
            <charset val="1"/>
          </rPr>
          <t xml:space="preserve">
randomly harvesting 2 0.84 m2 samples from each of the 4 blocks in the experiment. Samples dried for 6 days at 60 C before weighing.</t>
        </r>
      </text>
    </comment>
    <comment ref="CO1088" authorId="1" shapeId="0" xr:uid="{00000000-0006-0000-0100-000061080000}">
      <text>
        <r>
          <rPr>
            <b/>
            <sz val="9"/>
            <color indexed="81"/>
            <rFont val="Tahoma"/>
            <charset val="1"/>
          </rPr>
          <t>Alisha:</t>
        </r>
        <r>
          <rPr>
            <sz val="9"/>
            <color indexed="81"/>
            <rFont val="Tahoma"/>
            <charset val="1"/>
          </rPr>
          <t xml:space="preserve">
Data presented in the paper as visual % control compared to c. tillage with density taken same day was given. Calculation is my own.</t>
        </r>
      </text>
    </comment>
    <comment ref="DQ1088" authorId="1" shapeId="0" xr:uid="{00000000-0006-0000-0100-000062080000}">
      <text>
        <r>
          <rPr>
            <b/>
            <sz val="9"/>
            <color indexed="81"/>
            <rFont val="Tahoma"/>
            <family val="2"/>
          </rPr>
          <t>Alisha:</t>
        </r>
        <r>
          <rPr>
            <sz val="9"/>
            <color indexed="81"/>
            <rFont val="Tahoma"/>
            <family val="2"/>
          </rPr>
          <t xml:space="preserve">
hand harvested 6 m of row from the center 2 rows of the experimental plot</t>
        </r>
      </text>
    </comment>
    <comment ref="BB1090" authorId="1" shapeId="0" xr:uid="{00000000-0006-0000-0100-000063080000}">
      <text>
        <r>
          <rPr>
            <b/>
            <sz val="9"/>
            <color indexed="81"/>
            <rFont val="Tahoma"/>
            <charset val="1"/>
          </rPr>
          <t>Alisha:</t>
        </r>
        <r>
          <rPr>
            <sz val="9"/>
            <color indexed="81"/>
            <rFont val="Tahoma"/>
            <charset val="1"/>
          </rPr>
          <t xml:space="preserve">
randomly harvesting 2 0.84 m2 samples from each of the 4 blocks in the experiment. Samples dried for 6 days at 60 C before weighing.</t>
        </r>
      </text>
    </comment>
    <comment ref="DQ1090" authorId="1" shapeId="0" xr:uid="{00000000-0006-0000-0100-000064080000}">
      <text>
        <r>
          <rPr>
            <b/>
            <sz val="9"/>
            <color indexed="81"/>
            <rFont val="Tahoma"/>
            <family val="2"/>
          </rPr>
          <t>Alisha:</t>
        </r>
        <r>
          <rPr>
            <sz val="9"/>
            <color indexed="81"/>
            <rFont val="Tahoma"/>
            <family val="2"/>
          </rPr>
          <t xml:space="preserve">
hand harvested 6 m of row from the center 2 rows of the experimental plot</t>
        </r>
      </text>
    </comment>
    <comment ref="BB1091" authorId="1" shapeId="0" xr:uid="{00000000-0006-0000-0100-000065080000}">
      <text>
        <r>
          <rPr>
            <b/>
            <sz val="9"/>
            <color indexed="81"/>
            <rFont val="Tahoma"/>
            <charset val="1"/>
          </rPr>
          <t>Alisha:</t>
        </r>
        <r>
          <rPr>
            <sz val="9"/>
            <color indexed="81"/>
            <rFont val="Tahoma"/>
            <charset val="1"/>
          </rPr>
          <t xml:space="preserve">
randomly harvesting 2 0.84 m2 samples from each of the 4 blocks in the experiment. Samples dried for 6 days at 60 C before weighing.</t>
        </r>
      </text>
    </comment>
    <comment ref="CG1091" authorId="1" shapeId="0" xr:uid="{00000000-0006-0000-0100-000066080000}">
      <text>
        <r>
          <rPr>
            <b/>
            <sz val="9"/>
            <color indexed="81"/>
            <rFont val="Tahoma"/>
            <charset val="1"/>
          </rPr>
          <t>Alisha:</t>
        </r>
        <r>
          <rPr>
            <sz val="9"/>
            <color indexed="81"/>
            <rFont val="Tahoma"/>
            <charset val="1"/>
          </rPr>
          <t xml:space="preserve">
Data presented in the paper as visual % control compared to c. tillage with density taken same day was given. Calculation is my own.</t>
        </r>
      </text>
    </comment>
    <comment ref="DQ1091" authorId="1" shapeId="0" xr:uid="{00000000-0006-0000-0100-000067080000}">
      <text>
        <r>
          <rPr>
            <b/>
            <sz val="9"/>
            <color indexed="81"/>
            <rFont val="Tahoma"/>
            <family val="2"/>
          </rPr>
          <t>Alisha:</t>
        </r>
        <r>
          <rPr>
            <sz val="9"/>
            <color indexed="81"/>
            <rFont val="Tahoma"/>
            <family val="2"/>
          </rPr>
          <t xml:space="preserve">
hand harvested 6 m of row from the center 2 rows of the experimental plot</t>
        </r>
      </text>
    </comment>
    <comment ref="BB1092" authorId="1" shapeId="0" xr:uid="{00000000-0006-0000-0100-000068080000}">
      <text>
        <r>
          <rPr>
            <b/>
            <sz val="9"/>
            <color indexed="81"/>
            <rFont val="Tahoma"/>
            <charset val="1"/>
          </rPr>
          <t>Alisha:</t>
        </r>
        <r>
          <rPr>
            <sz val="9"/>
            <color indexed="81"/>
            <rFont val="Tahoma"/>
            <charset val="1"/>
          </rPr>
          <t xml:space="preserve">
randomly harvesting 2 0.84 m2 samples from each of the 4 blocks in the experiment. Samples dried for 6 days at 60 C before weighing.</t>
        </r>
      </text>
    </comment>
    <comment ref="CG1092" authorId="1" shapeId="0" xr:uid="{00000000-0006-0000-0100-000069080000}">
      <text>
        <r>
          <rPr>
            <b/>
            <sz val="9"/>
            <color indexed="81"/>
            <rFont val="Tahoma"/>
            <charset val="1"/>
          </rPr>
          <t>Alisha:</t>
        </r>
        <r>
          <rPr>
            <sz val="9"/>
            <color indexed="81"/>
            <rFont val="Tahoma"/>
            <charset val="1"/>
          </rPr>
          <t xml:space="preserve">
Data presented in the paper as visual % control compared to c. tillage with density taken same day was given. Calculation is my own.</t>
        </r>
      </text>
    </comment>
    <comment ref="DQ1092" authorId="1" shapeId="0" xr:uid="{00000000-0006-0000-0100-00006A080000}">
      <text>
        <r>
          <rPr>
            <b/>
            <sz val="9"/>
            <color indexed="81"/>
            <rFont val="Tahoma"/>
            <family val="2"/>
          </rPr>
          <t>Alisha:</t>
        </r>
        <r>
          <rPr>
            <sz val="9"/>
            <color indexed="81"/>
            <rFont val="Tahoma"/>
            <family val="2"/>
          </rPr>
          <t xml:space="preserve">
hand harvested 6 m of row from the center 2 rows of the experimental plot</t>
        </r>
      </text>
    </comment>
    <comment ref="BB1093" authorId="1" shapeId="0" xr:uid="{00000000-0006-0000-0100-00006B080000}">
      <text>
        <r>
          <rPr>
            <b/>
            <sz val="9"/>
            <color indexed="81"/>
            <rFont val="Tahoma"/>
            <charset val="1"/>
          </rPr>
          <t>Alisha:</t>
        </r>
        <r>
          <rPr>
            <sz val="9"/>
            <color indexed="81"/>
            <rFont val="Tahoma"/>
            <charset val="1"/>
          </rPr>
          <t xml:space="preserve">
randomly harvesting 2 0.84 m2 samples from each of the 4 blocks in the experiment. Samples dried for 6 days at 60 C before weighing.</t>
        </r>
      </text>
    </comment>
    <comment ref="CG1093" authorId="1" shapeId="0" xr:uid="{00000000-0006-0000-0100-00006C080000}">
      <text>
        <r>
          <rPr>
            <b/>
            <sz val="9"/>
            <color indexed="81"/>
            <rFont val="Tahoma"/>
            <charset val="1"/>
          </rPr>
          <t>Alisha:</t>
        </r>
        <r>
          <rPr>
            <sz val="9"/>
            <color indexed="81"/>
            <rFont val="Tahoma"/>
            <charset val="1"/>
          </rPr>
          <t xml:space="preserve">
Data presented in the paper as visual % control compared to c. tillage with density taken same day was given. Calculation is my own.</t>
        </r>
      </text>
    </comment>
    <comment ref="DQ1093" authorId="1" shapeId="0" xr:uid="{00000000-0006-0000-0100-00006D080000}">
      <text>
        <r>
          <rPr>
            <b/>
            <sz val="9"/>
            <color indexed="81"/>
            <rFont val="Tahoma"/>
            <family val="2"/>
          </rPr>
          <t>Alisha:</t>
        </r>
        <r>
          <rPr>
            <sz val="9"/>
            <color indexed="81"/>
            <rFont val="Tahoma"/>
            <family val="2"/>
          </rPr>
          <t xml:space="preserve">
hand harvested 6 m of row from the center 2 rows of the experimental plot</t>
        </r>
      </text>
    </comment>
    <comment ref="BB1094" authorId="1" shapeId="0" xr:uid="{00000000-0006-0000-0100-00006E080000}">
      <text>
        <r>
          <rPr>
            <b/>
            <sz val="9"/>
            <color indexed="81"/>
            <rFont val="Tahoma"/>
            <charset val="1"/>
          </rPr>
          <t>Alisha:</t>
        </r>
        <r>
          <rPr>
            <sz val="9"/>
            <color indexed="81"/>
            <rFont val="Tahoma"/>
            <charset val="1"/>
          </rPr>
          <t xml:space="preserve">
randomly harvesting 2 0.84 m2 samples from each of the 4 blocks in the experiment. Samples dried for 6 days at 60 C before weighing.</t>
        </r>
      </text>
    </comment>
    <comment ref="CG1094" authorId="1" shapeId="0" xr:uid="{00000000-0006-0000-0100-00006F080000}">
      <text>
        <r>
          <rPr>
            <b/>
            <sz val="9"/>
            <color indexed="81"/>
            <rFont val="Tahoma"/>
            <charset val="1"/>
          </rPr>
          <t>Alisha:</t>
        </r>
        <r>
          <rPr>
            <sz val="9"/>
            <color indexed="81"/>
            <rFont val="Tahoma"/>
            <charset val="1"/>
          </rPr>
          <t xml:space="preserve">
Data presented in the paper as visual % control compared to c. tillage with density taken same day was given. Calculation is my own.</t>
        </r>
      </text>
    </comment>
    <comment ref="DQ1094" authorId="1" shapeId="0" xr:uid="{00000000-0006-0000-0100-000070080000}">
      <text>
        <r>
          <rPr>
            <b/>
            <sz val="9"/>
            <color indexed="81"/>
            <rFont val="Tahoma"/>
            <family val="2"/>
          </rPr>
          <t>Alisha:</t>
        </r>
        <r>
          <rPr>
            <sz val="9"/>
            <color indexed="81"/>
            <rFont val="Tahoma"/>
            <family val="2"/>
          </rPr>
          <t xml:space="preserve">
hand harvested 6 m of row from the center 2 rows of the experimental plot</t>
        </r>
      </text>
    </comment>
    <comment ref="BB1095" authorId="1" shapeId="0" xr:uid="{00000000-0006-0000-0100-000071080000}">
      <text>
        <r>
          <rPr>
            <b/>
            <sz val="9"/>
            <color indexed="81"/>
            <rFont val="Tahoma"/>
            <charset val="1"/>
          </rPr>
          <t>Alisha:</t>
        </r>
        <r>
          <rPr>
            <sz val="9"/>
            <color indexed="81"/>
            <rFont val="Tahoma"/>
            <charset val="1"/>
          </rPr>
          <t xml:space="preserve">
randomly harvesting 2 0.84 m2 samples from each of the 4 blocks in the experiment. Samples dried for 6 days at 60 C before weighing.</t>
        </r>
      </text>
    </comment>
    <comment ref="CG1095" authorId="1" shapeId="0" xr:uid="{00000000-0006-0000-0100-000072080000}">
      <text>
        <r>
          <rPr>
            <b/>
            <sz val="9"/>
            <color indexed="81"/>
            <rFont val="Tahoma"/>
            <charset val="1"/>
          </rPr>
          <t>Alisha:</t>
        </r>
        <r>
          <rPr>
            <sz val="9"/>
            <color indexed="81"/>
            <rFont val="Tahoma"/>
            <charset val="1"/>
          </rPr>
          <t xml:space="preserve">
Data presented in the paper as visual % control compared to c. tillage with density taken same day was given. Calculation is my own.</t>
        </r>
      </text>
    </comment>
    <comment ref="DQ1095" authorId="1" shapeId="0" xr:uid="{00000000-0006-0000-0100-000073080000}">
      <text>
        <r>
          <rPr>
            <b/>
            <sz val="9"/>
            <color indexed="81"/>
            <rFont val="Tahoma"/>
            <family val="2"/>
          </rPr>
          <t>Alisha:</t>
        </r>
        <r>
          <rPr>
            <sz val="9"/>
            <color indexed="81"/>
            <rFont val="Tahoma"/>
            <family val="2"/>
          </rPr>
          <t xml:space="preserve">
hand harvested 6 m of row from the center 2 rows of the experimental plot</t>
        </r>
      </text>
    </comment>
    <comment ref="BB1096" authorId="1" shapeId="0" xr:uid="{00000000-0006-0000-0100-000074080000}">
      <text>
        <r>
          <rPr>
            <b/>
            <sz val="9"/>
            <color indexed="81"/>
            <rFont val="Tahoma"/>
            <charset val="1"/>
          </rPr>
          <t>Alisha:</t>
        </r>
        <r>
          <rPr>
            <sz val="9"/>
            <color indexed="81"/>
            <rFont val="Tahoma"/>
            <charset val="1"/>
          </rPr>
          <t xml:space="preserve">
randomly harvesting 2 0.84 m2 samples from each of the 4 blocks in the experiment. Samples dried for 6 days at 60 C before weighing.</t>
        </r>
      </text>
    </comment>
    <comment ref="CG1096" authorId="1" shapeId="0" xr:uid="{00000000-0006-0000-0100-000075080000}">
      <text>
        <r>
          <rPr>
            <b/>
            <sz val="9"/>
            <color indexed="81"/>
            <rFont val="Tahoma"/>
            <charset val="1"/>
          </rPr>
          <t>Alisha:</t>
        </r>
        <r>
          <rPr>
            <sz val="9"/>
            <color indexed="81"/>
            <rFont val="Tahoma"/>
            <charset val="1"/>
          </rPr>
          <t xml:space="preserve">
Data presented in the paper as visual % control compared to c. tillage with density taken same day was given. Calculation is my own.</t>
        </r>
      </text>
    </comment>
    <comment ref="DQ1096" authorId="1" shapeId="0" xr:uid="{00000000-0006-0000-0100-000076080000}">
      <text>
        <r>
          <rPr>
            <b/>
            <sz val="9"/>
            <color indexed="81"/>
            <rFont val="Tahoma"/>
            <family val="2"/>
          </rPr>
          <t>Alisha:</t>
        </r>
        <r>
          <rPr>
            <sz val="9"/>
            <color indexed="81"/>
            <rFont val="Tahoma"/>
            <family val="2"/>
          </rPr>
          <t xml:space="preserve">
hand harvested 6 m of row from the center 2 rows of the experimental plot</t>
        </r>
      </text>
    </comment>
    <comment ref="AU1097" authorId="1" shapeId="0" xr:uid="{00000000-0006-0000-0100-000077080000}">
      <text>
        <r>
          <rPr>
            <b/>
            <sz val="9"/>
            <color indexed="81"/>
            <rFont val="Tahoma"/>
            <family val="2"/>
          </rPr>
          <t>Alisha:</t>
        </r>
        <r>
          <rPr>
            <sz val="9"/>
            <color indexed="81"/>
            <rFont val="Tahoma"/>
            <family val="2"/>
          </rPr>
          <t xml:space="preserve">
Nicosulfuron in g!! 
</t>
        </r>
      </text>
    </comment>
    <comment ref="BB1097" authorId="1" shapeId="0" xr:uid="{00000000-0006-0000-0100-000078080000}">
      <text>
        <r>
          <rPr>
            <b/>
            <sz val="9"/>
            <color indexed="81"/>
            <rFont val="Tahoma"/>
            <charset val="1"/>
          </rPr>
          <t>Alisha:</t>
        </r>
        <r>
          <rPr>
            <sz val="9"/>
            <color indexed="81"/>
            <rFont val="Tahoma"/>
            <charset val="1"/>
          </rPr>
          <t xml:space="preserve">
randomly harvesting 2 0.84 m2 samples from each of the 4 blocks in the experiment. Samples dried for 6 days at 60 C before weighing.</t>
        </r>
      </text>
    </comment>
    <comment ref="CG1097" authorId="1" shapeId="0" xr:uid="{00000000-0006-0000-0100-000079080000}">
      <text>
        <r>
          <rPr>
            <b/>
            <sz val="9"/>
            <color indexed="81"/>
            <rFont val="Tahoma"/>
            <charset val="1"/>
          </rPr>
          <t>Alisha:</t>
        </r>
        <r>
          <rPr>
            <sz val="9"/>
            <color indexed="81"/>
            <rFont val="Tahoma"/>
            <charset val="1"/>
          </rPr>
          <t xml:space="preserve">
Data presented in the paper as visual % control compared to c. tillage with density taken same day was given. Calculation is my own.</t>
        </r>
      </text>
    </comment>
    <comment ref="DQ1097" authorId="1" shapeId="0" xr:uid="{00000000-0006-0000-0100-00007A080000}">
      <text>
        <r>
          <rPr>
            <b/>
            <sz val="9"/>
            <color indexed="81"/>
            <rFont val="Tahoma"/>
            <family val="2"/>
          </rPr>
          <t>Alisha:</t>
        </r>
        <r>
          <rPr>
            <sz val="9"/>
            <color indexed="81"/>
            <rFont val="Tahoma"/>
            <family val="2"/>
          </rPr>
          <t xml:space="preserve">
hand harvested 6 m of row from the center 2 rows of the experimental plot</t>
        </r>
      </text>
    </comment>
    <comment ref="BB1098" authorId="1" shapeId="0" xr:uid="{00000000-0006-0000-0100-00007B080000}">
      <text>
        <r>
          <rPr>
            <b/>
            <sz val="9"/>
            <color indexed="81"/>
            <rFont val="Tahoma"/>
            <charset val="1"/>
          </rPr>
          <t>Alisha:</t>
        </r>
        <r>
          <rPr>
            <sz val="9"/>
            <color indexed="81"/>
            <rFont val="Tahoma"/>
            <charset val="1"/>
          </rPr>
          <t xml:space="preserve">
randomly harvesting 2 0.84 m2 samples from each of the 4 blocks in the experiment. Samples dried for 6 days at 60 C before weighing.</t>
        </r>
      </text>
    </comment>
    <comment ref="CG1098" authorId="1" shapeId="0" xr:uid="{00000000-0006-0000-0100-00007C080000}">
      <text>
        <r>
          <rPr>
            <b/>
            <sz val="9"/>
            <color indexed="81"/>
            <rFont val="Tahoma"/>
            <charset val="1"/>
          </rPr>
          <t>Alisha:</t>
        </r>
        <r>
          <rPr>
            <sz val="9"/>
            <color indexed="81"/>
            <rFont val="Tahoma"/>
            <charset val="1"/>
          </rPr>
          <t xml:space="preserve">
Data presented in the paper as visual % control compared to c. tillage with density taken same day was given. Calculation is my own.</t>
        </r>
      </text>
    </comment>
    <comment ref="DQ1098" authorId="1" shapeId="0" xr:uid="{00000000-0006-0000-0100-00007D080000}">
      <text>
        <r>
          <rPr>
            <b/>
            <sz val="9"/>
            <color indexed="81"/>
            <rFont val="Tahoma"/>
            <family val="2"/>
          </rPr>
          <t>Alisha:</t>
        </r>
        <r>
          <rPr>
            <sz val="9"/>
            <color indexed="81"/>
            <rFont val="Tahoma"/>
            <family val="2"/>
          </rPr>
          <t xml:space="preserve">
hand harvested 6 m of row from the center 2 rows of the experimental plot</t>
        </r>
      </text>
    </comment>
    <comment ref="AS1099" authorId="1" shapeId="0" xr:uid="{00000000-0006-0000-0100-00007E080000}">
      <text>
        <r>
          <rPr>
            <b/>
            <sz val="9"/>
            <color indexed="81"/>
            <rFont val="Tahoma"/>
            <family val="2"/>
          </rPr>
          <t>Alisha:</t>
        </r>
        <r>
          <rPr>
            <sz val="9"/>
            <color indexed="81"/>
            <rFont val="Tahoma"/>
            <family val="2"/>
          </rPr>
          <t xml:space="preserve">
Nicosulfuron in g!! </t>
        </r>
      </text>
    </comment>
    <comment ref="BB1099" authorId="1" shapeId="0" xr:uid="{00000000-0006-0000-0100-00007F080000}">
      <text>
        <r>
          <rPr>
            <b/>
            <sz val="9"/>
            <color indexed="81"/>
            <rFont val="Tahoma"/>
            <charset val="1"/>
          </rPr>
          <t>Alisha:</t>
        </r>
        <r>
          <rPr>
            <sz val="9"/>
            <color indexed="81"/>
            <rFont val="Tahoma"/>
            <charset val="1"/>
          </rPr>
          <t xml:space="preserve">
randomly harvesting 2 0.84 m2 samples from each of the 4 blocks in the experiment. Samples dried for 6 days at 60 C before weighing.</t>
        </r>
      </text>
    </comment>
    <comment ref="CG1099" authorId="1" shapeId="0" xr:uid="{00000000-0006-0000-0100-000080080000}">
      <text>
        <r>
          <rPr>
            <b/>
            <sz val="9"/>
            <color indexed="81"/>
            <rFont val="Tahoma"/>
            <charset val="1"/>
          </rPr>
          <t>Alisha:</t>
        </r>
        <r>
          <rPr>
            <sz val="9"/>
            <color indexed="81"/>
            <rFont val="Tahoma"/>
            <charset val="1"/>
          </rPr>
          <t xml:space="preserve">
Data presented in the paper as visual % control compared to c. tillage with density taken same day was given. Calculation is my own.</t>
        </r>
      </text>
    </comment>
    <comment ref="DQ1099" authorId="1" shapeId="0" xr:uid="{00000000-0006-0000-0100-000081080000}">
      <text>
        <r>
          <rPr>
            <b/>
            <sz val="9"/>
            <color indexed="81"/>
            <rFont val="Tahoma"/>
            <family val="2"/>
          </rPr>
          <t>Alisha:</t>
        </r>
        <r>
          <rPr>
            <sz val="9"/>
            <color indexed="81"/>
            <rFont val="Tahoma"/>
            <family val="2"/>
          </rPr>
          <t xml:space="preserve">
hand harvested 6 m of row from the center 2 rows of the experimental plot</t>
        </r>
      </text>
    </comment>
    <comment ref="AS1100" authorId="1" shapeId="0" xr:uid="{00000000-0006-0000-0100-000082080000}">
      <text>
        <r>
          <rPr>
            <b/>
            <sz val="9"/>
            <color indexed="81"/>
            <rFont val="Tahoma"/>
            <family val="2"/>
          </rPr>
          <t>Alisha:</t>
        </r>
        <r>
          <rPr>
            <sz val="9"/>
            <color indexed="81"/>
            <rFont val="Tahoma"/>
            <family val="2"/>
          </rPr>
          <t xml:space="preserve">
Nicosulfuron AND thifensulfulron in g!! </t>
        </r>
      </text>
    </comment>
    <comment ref="BB1100" authorId="1" shapeId="0" xr:uid="{00000000-0006-0000-0100-000083080000}">
      <text>
        <r>
          <rPr>
            <b/>
            <sz val="9"/>
            <color indexed="81"/>
            <rFont val="Tahoma"/>
            <charset val="1"/>
          </rPr>
          <t>Alisha:</t>
        </r>
        <r>
          <rPr>
            <sz val="9"/>
            <color indexed="81"/>
            <rFont val="Tahoma"/>
            <charset val="1"/>
          </rPr>
          <t xml:space="preserve">
randomly harvesting 2 0.84 m2 samples from each of the 4 blocks in the experiment. Samples dried for 6 days at 60 C before weighing.</t>
        </r>
      </text>
    </comment>
    <comment ref="CG1100" authorId="1" shapeId="0" xr:uid="{00000000-0006-0000-0100-000084080000}">
      <text>
        <r>
          <rPr>
            <b/>
            <sz val="9"/>
            <color indexed="81"/>
            <rFont val="Tahoma"/>
            <charset val="1"/>
          </rPr>
          <t>Alisha:</t>
        </r>
        <r>
          <rPr>
            <sz val="9"/>
            <color indexed="81"/>
            <rFont val="Tahoma"/>
            <charset val="1"/>
          </rPr>
          <t xml:space="preserve">
Data presented in the paper as visual % control compared to c. tillage with density taken same day was given. Calculation is my own.</t>
        </r>
      </text>
    </comment>
    <comment ref="DQ1100" authorId="1" shapeId="0" xr:uid="{00000000-0006-0000-0100-000085080000}">
      <text>
        <r>
          <rPr>
            <b/>
            <sz val="9"/>
            <color indexed="81"/>
            <rFont val="Tahoma"/>
            <family val="2"/>
          </rPr>
          <t>Alisha:</t>
        </r>
        <r>
          <rPr>
            <sz val="9"/>
            <color indexed="81"/>
            <rFont val="Tahoma"/>
            <family val="2"/>
          </rPr>
          <t xml:space="preserve">
hand harvested 6 m of row from the center 2 rows of the experimental plot</t>
        </r>
      </text>
    </comment>
    <comment ref="AS1101" authorId="1" shapeId="0" xr:uid="{00000000-0006-0000-0100-000086080000}">
      <text>
        <r>
          <rPr>
            <b/>
            <sz val="9"/>
            <color indexed="81"/>
            <rFont val="Tahoma"/>
            <family val="2"/>
          </rPr>
          <t>Alisha:</t>
        </r>
        <r>
          <rPr>
            <sz val="9"/>
            <color indexed="81"/>
            <rFont val="Tahoma"/>
            <family val="2"/>
          </rPr>
          <t xml:space="preserve">
Nicosulfuron in g!! </t>
        </r>
      </text>
    </comment>
    <comment ref="BB1101" authorId="1" shapeId="0" xr:uid="{00000000-0006-0000-0100-000087080000}">
      <text>
        <r>
          <rPr>
            <b/>
            <sz val="9"/>
            <color indexed="81"/>
            <rFont val="Tahoma"/>
            <charset val="1"/>
          </rPr>
          <t>Alisha:</t>
        </r>
        <r>
          <rPr>
            <sz val="9"/>
            <color indexed="81"/>
            <rFont val="Tahoma"/>
            <charset val="1"/>
          </rPr>
          <t xml:space="preserve">
randomly harvesting 2 0.84 m2 samples from each of the 4 blocks in the experiment. Samples dried for 6 days at 60 C before weighing.</t>
        </r>
      </text>
    </comment>
    <comment ref="CG1101" authorId="1" shapeId="0" xr:uid="{00000000-0006-0000-0100-000088080000}">
      <text>
        <r>
          <rPr>
            <b/>
            <sz val="9"/>
            <color indexed="81"/>
            <rFont val="Tahoma"/>
            <charset val="1"/>
          </rPr>
          <t>Alisha:</t>
        </r>
        <r>
          <rPr>
            <sz val="9"/>
            <color indexed="81"/>
            <rFont val="Tahoma"/>
            <charset val="1"/>
          </rPr>
          <t xml:space="preserve">
Data presented in the paper as visual % control compared to c. tillage with density taken same day was given. Calculation is my own.</t>
        </r>
      </text>
    </comment>
    <comment ref="DQ1101" authorId="1" shapeId="0" xr:uid="{00000000-0006-0000-0100-000089080000}">
      <text>
        <r>
          <rPr>
            <b/>
            <sz val="9"/>
            <color indexed="81"/>
            <rFont val="Tahoma"/>
            <family val="2"/>
          </rPr>
          <t>Alisha:</t>
        </r>
        <r>
          <rPr>
            <sz val="9"/>
            <color indexed="81"/>
            <rFont val="Tahoma"/>
            <family val="2"/>
          </rPr>
          <t xml:space="preserve">
hand harvested 6 m of row from the center 2 rows of the experimental plot</t>
        </r>
      </text>
    </comment>
    <comment ref="BB1102" authorId="1" shapeId="0" xr:uid="{00000000-0006-0000-0100-00008A080000}">
      <text>
        <r>
          <rPr>
            <b/>
            <sz val="9"/>
            <color indexed="81"/>
            <rFont val="Tahoma"/>
            <charset val="1"/>
          </rPr>
          <t>Alisha:</t>
        </r>
        <r>
          <rPr>
            <sz val="9"/>
            <color indexed="81"/>
            <rFont val="Tahoma"/>
            <charset val="1"/>
          </rPr>
          <t xml:space="preserve">
randomly harvesting 2 0.84 m2 samples from each of the 4 blocks in the experiment. Samples dried for 6 days at 60 C before weighing.</t>
        </r>
      </text>
    </comment>
    <comment ref="DQ1102" authorId="1" shapeId="0" xr:uid="{00000000-0006-0000-0100-00008B080000}">
      <text>
        <r>
          <rPr>
            <b/>
            <sz val="9"/>
            <color indexed="81"/>
            <rFont val="Tahoma"/>
            <family val="2"/>
          </rPr>
          <t>Alisha:</t>
        </r>
        <r>
          <rPr>
            <sz val="9"/>
            <color indexed="81"/>
            <rFont val="Tahoma"/>
            <family val="2"/>
          </rPr>
          <t xml:space="preserve">
hand harvested 6 m of row from the center 2 rows of the experimental plot</t>
        </r>
      </text>
    </comment>
    <comment ref="BB1103" authorId="1" shapeId="0" xr:uid="{00000000-0006-0000-0100-00008C080000}">
      <text>
        <r>
          <rPr>
            <b/>
            <sz val="9"/>
            <color indexed="81"/>
            <rFont val="Tahoma"/>
            <charset val="1"/>
          </rPr>
          <t>Alisha:</t>
        </r>
        <r>
          <rPr>
            <sz val="9"/>
            <color indexed="81"/>
            <rFont val="Tahoma"/>
            <charset val="1"/>
          </rPr>
          <t xml:space="preserve">
randomly harvesting 2 0.84 m2 samples from each of the 4 blocks in the experiment. Samples dried for 6 days at 60 C before weighing.</t>
        </r>
      </text>
    </comment>
    <comment ref="DQ1103" authorId="1" shapeId="0" xr:uid="{00000000-0006-0000-0100-00008D080000}">
      <text>
        <r>
          <rPr>
            <b/>
            <sz val="9"/>
            <color indexed="81"/>
            <rFont val="Tahoma"/>
            <family val="2"/>
          </rPr>
          <t>Alisha:</t>
        </r>
        <r>
          <rPr>
            <sz val="9"/>
            <color indexed="81"/>
            <rFont val="Tahoma"/>
            <family val="2"/>
          </rPr>
          <t xml:space="preserve">
hand harvested 6 m of row from the center 2 rows of the experimental plot</t>
        </r>
      </text>
    </comment>
    <comment ref="BB1104" authorId="1" shapeId="0" xr:uid="{00000000-0006-0000-0100-00008E080000}">
      <text>
        <r>
          <rPr>
            <b/>
            <sz val="9"/>
            <color indexed="81"/>
            <rFont val="Tahoma"/>
            <charset val="1"/>
          </rPr>
          <t>Alisha:</t>
        </r>
        <r>
          <rPr>
            <sz val="9"/>
            <color indexed="81"/>
            <rFont val="Tahoma"/>
            <charset val="1"/>
          </rPr>
          <t xml:space="preserve">
randomly harvesting 2 0.84 m2 samples from each of the 4 blocks in the experiment. Samples dried for 6 days at 60 C before weighing.</t>
        </r>
      </text>
    </comment>
    <comment ref="DQ1104" authorId="1" shapeId="0" xr:uid="{00000000-0006-0000-0100-00008F080000}">
      <text>
        <r>
          <rPr>
            <b/>
            <sz val="9"/>
            <color indexed="81"/>
            <rFont val="Tahoma"/>
            <family val="2"/>
          </rPr>
          <t>Alisha:</t>
        </r>
        <r>
          <rPr>
            <sz val="9"/>
            <color indexed="81"/>
            <rFont val="Tahoma"/>
            <family val="2"/>
          </rPr>
          <t xml:space="preserve">
hand harvested 6 m of row from the center 2 rows of the experimental plot</t>
        </r>
      </text>
    </comment>
    <comment ref="AB1105" authorId="1" shapeId="0" xr:uid="{00000000-0006-0000-0100-000090080000}">
      <text>
        <r>
          <rPr>
            <b/>
            <sz val="9"/>
            <color indexed="81"/>
            <rFont val="Tahoma"/>
            <charset val="1"/>
          </rPr>
          <t>Alisha:</t>
        </r>
        <r>
          <rPr>
            <sz val="9"/>
            <color indexed="81"/>
            <rFont val="Tahoma"/>
            <charset val="1"/>
          </rPr>
          <t xml:space="preserve">
soil disked twice, treated with herbicide and then disked + harrowed twice in opposite directions </t>
        </r>
      </text>
    </comment>
    <comment ref="AF1105" authorId="1" shapeId="0" xr:uid="{00000000-0006-0000-0100-000091080000}">
      <text>
        <r>
          <rPr>
            <b/>
            <sz val="9"/>
            <color indexed="81"/>
            <rFont val="Tahoma"/>
            <charset val="1"/>
          </rPr>
          <t>Alisha:</t>
        </r>
        <r>
          <rPr>
            <sz val="9"/>
            <color indexed="81"/>
            <rFont val="Tahoma"/>
            <charset val="1"/>
          </rPr>
          <t xml:space="preserve">
Unclear if this was applied to all or just PPI treatments </t>
        </r>
      </text>
    </comment>
    <comment ref="BB1105" authorId="1" shapeId="0" xr:uid="{00000000-0006-0000-0100-000092080000}">
      <text>
        <r>
          <rPr>
            <b/>
            <sz val="9"/>
            <color indexed="81"/>
            <rFont val="Tahoma"/>
            <charset val="1"/>
          </rPr>
          <t>Alisha:</t>
        </r>
        <r>
          <rPr>
            <sz val="9"/>
            <color indexed="81"/>
            <rFont val="Tahoma"/>
            <charset val="1"/>
          </rPr>
          <t xml:space="preserve">
randomly harvesting 2 0.84 m2 samples from each of the 4 blocks in the experiment. Samples dried for 6 days at 60 C before weighing.</t>
        </r>
      </text>
    </comment>
    <comment ref="CG1105" authorId="1" shapeId="0" xr:uid="{00000000-0006-0000-0100-000093080000}">
      <text>
        <r>
          <rPr>
            <b/>
            <sz val="9"/>
            <color indexed="81"/>
            <rFont val="Tahoma"/>
            <charset val="1"/>
          </rPr>
          <t>Alisha:</t>
        </r>
        <r>
          <rPr>
            <sz val="9"/>
            <color indexed="81"/>
            <rFont val="Tahoma"/>
            <charset val="1"/>
          </rPr>
          <t xml:space="preserve">
Data presented in the paper as visual % control compared to c. tillage with density taken same day was given. Calculation is my own.</t>
        </r>
      </text>
    </comment>
    <comment ref="DQ1105" authorId="1" shapeId="0" xr:uid="{00000000-0006-0000-0100-000094080000}">
      <text>
        <r>
          <rPr>
            <b/>
            <sz val="9"/>
            <color indexed="81"/>
            <rFont val="Tahoma"/>
            <family val="2"/>
          </rPr>
          <t>Alisha:</t>
        </r>
        <r>
          <rPr>
            <sz val="9"/>
            <color indexed="81"/>
            <rFont val="Tahoma"/>
            <family val="2"/>
          </rPr>
          <t xml:space="preserve">
hand harvested 6 m of row from the center 2 rows of the experimental plot</t>
        </r>
      </text>
    </comment>
    <comment ref="BB1106" authorId="1" shapeId="0" xr:uid="{00000000-0006-0000-0100-000095080000}">
      <text>
        <r>
          <rPr>
            <b/>
            <sz val="9"/>
            <color indexed="81"/>
            <rFont val="Tahoma"/>
            <charset val="1"/>
          </rPr>
          <t>Alisha:</t>
        </r>
        <r>
          <rPr>
            <sz val="9"/>
            <color indexed="81"/>
            <rFont val="Tahoma"/>
            <charset val="1"/>
          </rPr>
          <t xml:space="preserve">
randomly harvesting 2 0.84 m2 samples from each of the 4 blocks in the experiment. Samples dried for 6 days at 60 C before weighing.</t>
        </r>
      </text>
    </comment>
    <comment ref="CG1106" authorId="1" shapeId="0" xr:uid="{00000000-0006-0000-0100-000096080000}">
      <text>
        <r>
          <rPr>
            <b/>
            <sz val="9"/>
            <color indexed="81"/>
            <rFont val="Tahoma"/>
            <charset val="1"/>
          </rPr>
          <t>Alisha:</t>
        </r>
        <r>
          <rPr>
            <sz val="9"/>
            <color indexed="81"/>
            <rFont val="Tahoma"/>
            <charset val="1"/>
          </rPr>
          <t xml:space="preserve">
Data presented in the paper as visual % control compared to c. tillage with density taken same day was given. Calculation is my own.</t>
        </r>
      </text>
    </comment>
    <comment ref="DQ1106" authorId="1" shapeId="0" xr:uid="{00000000-0006-0000-0100-000097080000}">
      <text>
        <r>
          <rPr>
            <b/>
            <sz val="9"/>
            <color indexed="81"/>
            <rFont val="Tahoma"/>
            <family val="2"/>
          </rPr>
          <t>Alisha:</t>
        </r>
        <r>
          <rPr>
            <sz val="9"/>
            <color indexed="81"/>
            <rFont val="Tahoma"/>
            <family val="2"/>
          </rPr>
          <t xml:space="preserve">
hand harvested 6 m of row from the center 2 rows of the experimental plot</t>
        </r>
      </text>
    </comment>
    <comment ref="AB1107" authorId="1" shapeId="0" xr:uid="{00000000-0006-0000-0100-000098080000}">
      <text>
        <r>
          <rPr>
            <b/>
            <sz val="9"/>
            <color indexed="81"/>
            <rFont val="Tahoma"/>
            <charset val="1"/>
          </rPr>
          <t>Alisha:</t>
        </r>
        <r>
          <rPr>
            <sz val="9"/>
            <color indexed="81"/>
            <rFont val="Tahoma"/>
            <charset val="1"/>
          </rPr>
          <t xml:space="preserve">
soil disked twice, treated with herbicide and then disked + harrowed twice in opposite directions </t>
        </r>
      </text>
    </comment>
    <comment ref="AF1107" authorId="1" shapeId="0" xr:uid="{00000000-0006-0000-0100-000099080000}">
      <text>
        <r>
          <rPr>
            <b/>
            <sz val="9"/>
            <color indexed="81"/>
            <rFont val="Tahoma"/>
            <charset val="1"/>
          </rPr>
          <t>Alisha:</t>
        </r>
        <r>
          <rPr>
            <sz val="9"/>
            <color indexed="81"/>
            <rFont val="Tahoma"/>
            <charset val="1"/>
          </rPr>
          <t xml:space="preserve">
Unclear if this was applied to all or just PPI treatments </t>
        </r>
      </text>
    </comment>
    <comment ref="BB1107" authorId="1" shapeId="0" xr:uid="{00000000-0006-0000-0100-00009A080000}">
      <text>
        <r>
          <rPr>
            <b/>
            <sz val="9"/>
            <color indexed="81"/>
            <rFont val="Tahoma"/>
            <charset val="1"/>
          </rPr>
          <t>Alisha:</t>
        </r>
        <r>
          <rPr>
            <sz val="9"/>
            <color indexed="81"/>
            <rFont val="Tahoma"/>
            <charset val="1"/>
          </rPr>
          <t xml:space="preserve">
randomly harvesting 2 0.84 m2 samples from each of the 4 blocks in the experiment. Samples dried for 6 days at 60 C before weighing.</t>
        </r>
      </text>
    </comment>
    <comment ref="CG1107" authorId="1" shapeId="0" xr:uid="{00000000-0006-0000-0100-00009B080000}">
      <text>
        <r>
          <rPr>
            <b/>
            <sz val="9"/>
            <color indexed="81"/>
            <rFont val="Tahoma"/>
            <charset val="1"/>
          </rPr>
          <t>Alisha:</t>
        </r>
        <r>
          <rPr>
            <sz val="9"/>
            <color indexed="81"/>
            <rFont val="Tahoma"/>
            <charset val="1"/>
          </rPr>
          <t xml:space="preserve">
Data presented in the paper as visual % control compared to c. tillage with density taken same day was given. Calculation is my own.</t>
        </r>
      </text>
    </comment>
    <comment ref="DQ1107" authorId="1" shapeId="0" xr:uid="{00000000-0006-0000-0100-00009C080000}">
      <text>
        <r>
          <rPr>
            <b/>
            <sz val="9"/>
            <color indexed="81"/>
            <rFont val="Tahoma"/>
            <family val="2"/>
          </rPr>
          <t>Alisha:</t>
        </r>
        <r>
          <rPr>
            <sz val="9"/>
            <color indexed="81"/>
            <rFont val="Tahoma"/>
            <family val="2"/>
          </rPr>
          <t xml:space="preserve">
hand harvested 6 m of row from the center 2 rows of the experimental plot</t>
        </r>
      </text>
    </comment>
    <comment ref="BB1109" authorId="1" shapeId="0" xr:uid="{00000000-0006-0000-0100-00009D080000}">
      <text>
        <r>
          <rPr>
            <b/>
            <sz val="9"/>
            <color indexed="81"/>
            <rFont val="Tahoma"/>
            <charset val="1"/>
          </rPr>
          <t>Alisha:</t>
        </r>
        <r>
          <rPr>
            <sz val="9"/>
            <color indexed="81"/>
            <rFont val="Tahoma"/>
            <charset val="1"/>
          </rPr>
          <t xml:space="preserve">
randomly harvesting 2 0.84 m2 samples from each of the 4 blocks in the experiment. Samples dried for 6 days at 60 C before weighing.</t>
        </r>
      </text>
    </comment>
    <comment ref="DQ1109" authorId="1" shapeId="0" xr:uid="{00000000-0006-0000-0100-00009E080000}">
      <text>
        <r>
          <rPr>
            <b/>
            <sz val="9"/>
            <color indexed="81"/>
            <rFont val="Tahoma"/>
            <family val="2"/>
          </rPr>
          <t>Alisha:</t>
        </r>
        <r>
          <rPr>
            <sz val="9"/>
            <color indexed="81"/>
            <rFont val="Tahoma"/>
            <family val="2"/>
          </rPr>
          <t xml:space="preserve">
hand harvested 6 m of row from the center 2 rows of the experimental plot</t>
        </r>
      </text>
    </comment>
    <comment ref="BB1110" authorId="1" shapeId="0" xr:uid="{00000000-0006-0000-0100-00009F080000}">
      <text>
        <r>
          <rPr>
            <b/>
            <sz val="9"/>
            <color indexed="81"/>
            <rFont val="Tahoma"/>
            <charset val="1"/>
          </rPr>
          <t>Alisha:</t>
        </r>
        <r>
          <rPr>
            <sz val="9"/>
            <color indexed="81"/>
            <rFont val="Tahoma"/>
            <charset val="1"/>
          </rPr>
          <t xml:space="preserve">
randomly harvesting 2 0.84 m2 samples from each of the 4 blocks in the experiment. Samples dried for 6 days at 60 C before weighing.</t>
        </r>
      </text>
    </comment>
    <comment ref="CO1110" authorId="1" shapeId="0" xr:uid="{00000000-0006-0000-0100-0000A0080000}">
      <text>
        <r>
          <rPr>
            <b/>
            <sz val="9"/>
            <color indexed="81"/>
            <rFont val="Tahoma"/>
            <charset val="1"/>
          </rPr>
          <t>Alisha:</t>
        </r>
        <r>
          <rPr>
            <sz val="9"/>
            <color indexed="81"/>
            <rFont val="Tahoma"/>
            <charset val="1"/>
          </rPr>
          <t xml:space="preserve">
Data presented in the paper as visual % control compared to c. tillage with density taken same day was given. Calculation is my own.</t>
        </r>
      </text>
    </comment>
    <comment ref="DQ1110" authorId="1" shapeId="0" xr:uid="{00000000-0006-0000-0100-0000A1080000}">
      <text>
        <r>
          <rPr>
            <b/>
            <sz val="9"/>
            <color indexed="81"/>
            <rFont val="Tahoma"/>
            <family val="2"/>
          </rPr>
          <t>Alisha:</t>
        </r>
        <r>
          <rPr>
            <sz val="9"/>
            <color indexed="81"/>
            <rFont val="Tahoma"/>
            <family val="2"/>
          </rPr>
          <t xml:space="preserve">
hand harvested 6 m of row from the center 2 rows of the experimental plot</t>
        </r>
      </text>
    </comment>
    <comment ref="BB1111" authorId="1" shapeId="0" xr:uid="{00000000-0006-0000-0100-0000A2080000}">
      <text>
        <r>
          <rPr>
            <b/>
            <sz val="9"/>
            <color indexed="81"/>
            <rFont val="Tahoma"/>
            <charset val="1"/>
          </rPr>
          <t>Alisha:</t>
        </r>
        <r>
          <rPr>
            <sz val="9"/>
            <color indexed="81"/>
            <rFont val="Tahoma"/>
            <charset val="1"/>
          </rPr>
          <t xml:space="preserve">
randomly harvesting 2 0.84 m2 samples from each of the 4 blocks in the experiment. Samples dried for 6 days at 60 C before weighing.</t>
        </r>
      </text>
    </comment>
    <comment ref="CO1111" authorId="1" shapeId="0" xr:uid="{00000000-0006-0000-0100-0000A3080000}">
      <text>
        <r>
          <rPr>
            <b/>
            <sz val="9"/>
            <color indexed="81"/>
            <rFont val="Tahoma"/>
            <charset val="1"/>
          </rPr>
          <t>Alisha:</t>
        </r>
        <r>
          <rPr>
            <sz val="9"/>
            <color indexed="81"/>
            <rFont val="Tahoma"/>
            <charset val="1"/>
          </rPr>
          <t xml:space="preserve">
Data presented in the paper as visual % control compared to c. tillage with density taken same day was given. Calculation is my own.</t>
        </r>
      </text>
    </comment>
    <comment ref="DQ1111" authorId="1" shapeId="0" xr:uid="{00000000-0006-0000-0100-0000A4080000}">
      <text>
        <r>
          <rPr>
            <b/>
            <sz val="9"/>
            <color indexed="81"/>
            <rFont val="Tahoma"/>
            <family val="2"/>
          </rPr>
          <t>Alisha:</t>
        </r>
        <r>
          <rPr>
            <sz val="9"/>
            <color indexed="81"/>
            <rFont val="Tahoma"/>
            <family val="2"/>
          </rPr>
          <t xml:space="preserve">
hand harvested 6 m of row from the center 2 rows of the experimental plot</t>
        </r>
      </text>
    </comment>
    <comment ref="BB1112" authorId="1" shapeId="0" xr:uid="{00000000-0006-0000-0100-0000A5080000}">
      <text>
        <r>
          <rPr>
            <b/>
            <sz val="9"/>
            <color indexed="81"/>
            <rFont val="Tahoma"/>
            <charset val="1"/>
          </rPr>
          <t>Alisha:</t>
        </r>
        <r>
          <rPr>
            <sz val="9"/>
            <color indexed="81"/>
            <rFont val="Tahoma"/>
            <charset val="1"/>
          </rPr>
          <t xml:space="preserve">
randomly harvesting 2 0.84 m2 samples from each of the 4 blocks in the experiment. Samples dried for 6 days at 60 C before weighing.</t>
        </r>
      </text>
    </comment>
    <comment ref="CO1112" authorId="1" shapeId="0" xr:uid="{00000000-0006-0000-0100-0000A6080000}">
      <text>
        <r>
          <rPr>
            <b/>
            <sz val="9"/>
            <color indexed="81"/>
            <rFont val="Tahoma"/>
            <charset val="1"/>
          </rPr>
          <t>Alisha:</t>
        </r>
        <r>
          <rPr>
            <sz val="9"/>
            <color indexed="81"/>
            <rFont val="Tahoma"/>
            <charset val="1"/>
          </rPr>
          <t xml:space="preserve">
</t>
        </r>
        <r>
          <rPr>
            <b/>
            <sz val="9"/>
            <color indexed="81"/>
            <rFont val="Tahoma"/>
            <family val="2"/>
          </rPr>
          <t>Data presented in the paper as visual % control compared to c. tillage with density taken same day was given. Calculation is my own.</t>
        </r>
      </text>
    </comment>
    <comment ref="DQ1112" authorId="1" shapeId="0" xr:uid="{00000000-0006-0000-0100-0000A7080000}">
      <text>
        <r>
          <rPr>
            <b/>
            <sz val="9"/>
            <color indexed="81"/>
            <rFont val="Tahoma"/>
            <family val="2"/>
          </rPr>
          <t>Alisha:</t>
        </r>
        <r>
          <rPr>
            <sz val="9"/>
            <color indexed="81"/>
            <rFont val="Tahoma"/>
            <family val="2"/>
          </rPr>
          <t xml:space="preserve">
hand harvested 6 m of row from the center 2 rows of the experimental plot</t>
        </r>
      </text>
    </comment>
    <comment ref="BB1113" authorId="1" shapeId="0" xr:uid="{00000000-0006-0000-0100-0000A8080000}">
      <text>
        <r>
          <rPr>
            <b/>
            <sz val="9"/>
            <color indexed="81"/>
            <rFont val="Tahoma"/>
            <charset val="1"/>
          </rPr>
          <t>Alisha:</t>
        </r>
        <r>
          <rPr>
            <sz val="9"/>
            <color indexed="81"/>
            <rFont val="Tahoma"/>
            <charset val="1"/>
          </rPr>
          <t xml:space="preserve">
randomly harvesting 2 0.84 m2 samples from each of the 4 blocks in the experiment. Samples dried for 6 days at 60 C before weighing.</t>
        </r>
      </text>
    </comment>
    <comment ref="CO1113" authorId="1" shapeId="0" xr:uid="{00000000-0006-0000-0100-0000A9080000}">
      <text>
        <r>
          <rPr>
            <b/>
            <sz val="9"/>
            <color indexed="81"/>
            <rFont val="Tahoma"/>
            <family val="2"/>
          </rPr>
          <t>Alisha:</t>
        </r>
        <r>
          <rPr>
            <sz val="9"/>
            <color indexed="81"/>
            <rFont val="Tahoma"/>
            <family val="2"/>
          </rPr>
          <t xml:space="preserve">
Data presented in the paper as visual % control compared to c. tillage with density taken same day was given. Calculation is my own.</t>
        </r>
      </text>
    </comment>
    <comment ref="DQ1113" authorId="1" shapeId="0" xr:uid="{00000000-0006-0000-0100-0000AA080000}">
      <text>
        <r>
          <rPr>
            <b/>
            <sz val="9"/>
            <color indexed="81"/>
            <rFont val="Tahoma"/>
            <family val="2"/>
          </rPr>
          <t>Alisha:</t>
        </r>
        <r>
          <rPr>
            <sz val="9"/>
            <color indexed="81"/>
            <rFont val="Tahoma"/>
            <family val="2"/>
          </rPr>
          <t xml:space="preserve">
hand harvested 6 m of row from the center 2 rows of the experimental plot</t>
        </r>
      </text>
    </comment>
    <comment ref="BB1114" authorId="1" shapeId="0" xr:uid="{00000000-0006-0000-0100-0000AB080000}">
      <text>
        <r>
          <rPr>
            <b/>
            <sz val="9"/>
            <color indexed="81"/>
            <rFont val="Tahoma"/>
            <charset val="1"/>
          </rPr>
          <t>Alisha:</t>
        </r>
        <r>
          <rPr>
            <sz val="9"/>
            <color indexed="81"/>
            <rFont val="Tahoma"/>
            <charset val="1"/>
          </rPr>
          <t xml:space="preserve">
randomly harvesting 2 0.84 m2 samples from each of the 4 blocks in the experiment. Samples dried for 6 days at 60 C before weighing.</t>
        </r>
      </text>
    </comment>
    <comment ref="CO1114" authorId="1" shapeId="0" xr:uid="{00000000-0006-0000-0100-0000AC080000}">
      <text>
        <r>
          <rPr>
            <b/>
            <sz val="9"/>
            <color indexed="81"/>
            <rFont val="Tahoma"/>
            <family val="2"/>
          </rPr>
          <t>Alisha:</t>
        </r>
        <r>
          <rPr>
            <sz val="9"/>
            <color indexed="81"/>
            <rFont val="Tahoma"/>
            <family val="2"/>
          </rPr>
          <t xml:space="preserve">
Data presented in the paper as visual % control compared to c. tillage with density taken same day was given. Calculation is my own.</t>
        </r>
      </text>
    </comment>
    <comment ref="DQ1114" authorId="1" shapeId="0" xr:uid="{00000000-0006-0000-0100-0000AD080000}">
      <text>
        <r>
          <rPr>
            <b/>
            <sz val="9"/>
            <color indexed="81"/>
            <rFont val="Tahoma"/>
            <family val="2"/>
          </rPr>
          <t>Alisha:</t>
        </r>
        <r>
          <rPr>
            <sz val="9"/>
            <color indexed="81"/>
            <rFont val="Tahoma"/>
            <family val="2"/>
          </rPr>
          <t xml:space="preserve">
hand harvested 6 m of row from the center 2 rows of the experimental plot</t>
        </r>
      </text>
    </comment>
    <comment ref="BB1115" authorId="1" shapeId="0" xr:uid="{00000000-0006-0000-0100-0000AE080000}">
      <text>
        <r>
          <rPr>
            <b/>
            <sz val="9"/>
            <color indexed="81"/>
            <rFont val="Tahoma"/>
            <charset val="1"/>
          </rPr>
          <t>Alisha:</t>
        </r>
        <r>
          <rPr>
            <sz val="9"/>
            <color indexed="81"/>
            <rFont val="Tahoma"/>
            <charset val="1"/>
          </rPr>
          <t xml:space="preserve">
randomly harvesting 2 0.84 m2 samples from each of the 4 blocks in the experiment. Samples dried for 6 days at 60 C before weighing.</t>
        </r>
      </text>
    </comment>
    <comment ref="CO1115" authorId="1" shapeId="0" xr:uid="{00000000-0006-0000-0100-0000AF080000}">
      <text>
        <r>
          <rPr>
            <b/>
            <sz val="9"/>
            <color indexed="81"/>
            <rFont val="Tahoma"/>
            <family val="2"/>
          </rPr>
          <t>Alisha:</t>
        </r>
        <r>
          <rPr>
            <sz val="9"/>
            <color indexed="81"/>
            <rFont val="Tahoma"/>
            <family val="2"/>
          </rPr>
          <t xml:space="preserve">
Data presented in the paper as visual % control compared to c. tillage with density taken same day was given. Calculation is my own.</t>
        </r>
      </text>
    </comment>
    <comment ref="DQ1115" authorId="1" shapeId="0" xr:uid="{00000000-0006-0000-0100-0000B0080000}">
      <text>
        <r>
          <rPr>
            <b/>
            <sz val="9"/>
            <color indexed="81"/>
            <rFont val="Tahoma"/>
            <family val="2"/>
          </rPr>
          <t>Alisha:</t>
        </r>
        <r>
          <rPr>
            <sz val="9"/>
            <color indexed="81"/>
            <rFont val="Tahoma"/>
            <family val="2"/>
          </rPr>
          <t xml:space="preserve">
hand harvested 6 m of row from the center 2 rows of the experimental plot</t>
        </r>
      </text>
    </comment>
    <comment ref="AU1116" authorId="1" shapeId="0" xr:uid="{00000000-0006-0000-0100-0000B1080000}">
      <text>
        <r>
          <rPr>
            <b/>
            <sz val="9"/>
            <color indexed="81"/>
            <rFont val="Tahoma"/>
            <family val="2"/>
          </rPr>
          <t>Alisha:</t>
        </r>
        <r>
          <rPr>
            <sz val="9"/>
            <color indexed="81"/>
            <rFont val="Tahoma"/>
            <family val="2"/>
          </rPr>
          <t xml:space="preserve">
Nicosulfuron in g!! 
</t>
        </r>
      </text>
    </comment>
    <comment ref="BB1116" authorId="1" shapeId="0" xr:uid="{00000000-0006-0000-0100-0000B2080000}">
      <text>
        <r>
          <rPr>
            <b/>
            <sz val="9"/>
            <color indexed="81"/>
            <rFont val="Tahoma"/>
            <charset val="1"/>
          </rPr>
          <t>Alisha:</t>
        </r>
        <r>
          <rPr>
            <sz val="9"/>
            <color indexed="81"/>
            <rFont val="Tahoma"/>
            <charset val="1"/>
          </rPr>
          <t xml:space="preserve">
randomly harvesting 2 0.84 m2 samples from each of the 4 blocks in the experiment. Samples dried for 6 days at 60 C before weighing.</t>
        </r>
      </text>
    </comment>
    <comment ref="CO1116" authorId="1" shapeId="0" xr:uid="{00000000-0006-0000-0100-0000B3080000}">
      <text>
        <r>
          <rPr>
            <b/>
            <sz val="9"/>
            <color indexed="81"/>
            <rFont val="Tahoma"/>
            <family val="2"/>
          </rPr>
          <t>Alisha:</t>
        </r>
        <r>
          <rPr>
            <sz val="9"/>
            <color indexed="81"/>
            <rFont val="Tahoma"/>
            <family val="2"/>
          </rPr>
          <t xml:space="preserve">
Data presented in the paper as visual % control compared to c. tillage with density taken same day was given. Calculation is my own.</t>
        </r>
      </text>
    </comment>
    <comment ref="DQ1116" authorId="1" shapeId="0" xr:uid="{00000000-0006-0000-0100-0000B4080000}">
      <text>
        <r>
          <rPr>
            <b/>
            <sz val="9"/>
            <color indexed="81"/>
            <rFont val="Tahoma"/>
            <family val="2"/>
          </rPr>
          <t>Alisha:</t>
        </r>
        <r>
          <rPr>
            <sz val="9"/>
            <color indexed="81"/>
            <rFont val="Tahoma"/>
            <family val="2"/>
          </rPr>
          <t xml:space="preserve">
hand harvested 6 m of row from the center 2 rows of the experimental plot</t>
        </r>
      </text>
    </comment>
    <comment ref="BB1117" authorId="1" shapeId="0" xr:uid="{00000000-0006-0000-0100-0000B5080000}">
      <text>
        <r>
          <rPr>
            <b/>
            <sz val="9"/>
            <color indexed="81"/>
            <rFont val="Tahoma"/>
            <charset val="1"/>
          </rPr>
          <t>Alisha:</t>
        </r>
        <r>
          <rPr>
            <sz val="9"/>
            <color indexed="81"/>
            <rFont val="Tahoma"/>
            <charset val="1"/>
          </rPr>
          <t xml:space="preserve">
randomly harvesting 2 0.84 m2 samples from each of the 4 blocks in the experiment. Samples dried for 6 days at 60 C before weighing.</t>
        </r>
      </text>
    </comment>
    <comment ref="CO1117" authorId="1" shapeId="0" xr:uid="{00000000-0006-0000-0100-0000B6080000}">
      <text>
        <r>
          <rPr>
            <b/>
            <sz val="9"/>
            <color indexed="81"/>
            <rFont val="Tahoma"/>
            <family val="2"/>
          </rPr>
          <t>Alisha:</t>
        </r>
        <r>
          <rPr>
            <sz val="9"/>
            <color indexed="81"/>
            <rFont val="Tahoma"/>
            <family val="2"/>
          </rPr>
          <t xml:space="preserve">
Data presented in the paper as visual % control compared to c. tillage with density taken same day was given. Calculation is my own.</t>
        </r>
      </text>
    </comment>
    <comment ref="DQ1117" authorId="1" shapeId="0" xr:uid="{00000000-0006-0000-0100-0000B7080000}">
      <text>
        <r>
          <rPr>
            <b/>
            <sz val="9"/>
            <color indexed="81"/>
            <rFont val="Tahoma"/>
            <family val="2"/>
          </rPr>
          <t>Alisha:</t>
        </r>
        <r>
          <rPr>
            <sz val="9"/>
            <color indexed="81"/>
            <rFont val="Tahoma"/>
            <family val="2"/>
          </rPr>
          <t xml:space="preserve">
hand harvested 6 m of row from the center 2 rows of the experimental plot</t>
        </r>
      </text>
    </comment>
    <comment ref="AS1118" authorId="1" shapeId="0" xr:uid="{00000000-0006-0000-0100-0000B8080000}">
      <text>
        <r>
          <rPr>
            <b/>
            <sz val="9"/>
            <color indexed="81"/>
            <rFont val="Tahoma"/>
            <family val="2"/>
          </rPr>
          <t>Alisha:</t>
        </r>
        <r>
          <rPr>
            <sz val="9"/>
            <color indexed="81"/>
            <rFont val="Tahoma"/>
            <family val="2"/>
          </rPr>
          <t xml:space="preserve">
Nicosulfuron in g!! </t>
        </r>
      </text>
    </comment>
    <comment ref="BB1118" authorId="1" shapeId="0" xr:uid="{00000000-0006-0000-0100-0000B9080000}">
      <text>
        <r>
          <rPr>
            <b/>
            <sz val="9"/>
            <color indexed="81"/>
            <rFont val="Tahoma"/>
            <charset val="1"/>
          </rPr>
          <t>Alisha:</t>
        </r>
        <r>
          <rPr>
            <sz val="9"/>
            <color indexed="81"/>
            <rFont val="Tahoma"/>
            <charset val="1"/>
          </rPr>
          <t xml:space="preserve">
randomly harvesting 2 0.84 m2 samples from each of the 4 blocks in the experiment. Samples dried for 6 days at 60 C before weighing.</t>
        </r>
      </text>
    </comment>
    <comment ref="CO1118" authorId="1" shapeId="0" xr:uid="{00000000-0006-0000-0100-0000BA080000}">
      <text>
        <r>
          <rPr>
            <b/>
            <sz val="9"/>
            <color indexed="81"/>
            <rFont val="Tahoma"/>
            <family val="2"/>
          </rPr>
          <t>Alisha:</t>
        </r>
        <r>
          <rPr>
            <sz val="9"/>
            <color indexed="81"/>
            <rFont val="Tahoma"/>
            <family val="2"/>
          </rPr>
          <t xml:space="preserve">
Data presented in the paper as visual % control compared to c. tillage with density taken same day was given. Calculation is my own.</t>
        </r>
      </text>
    </comment>
    <comment ref="DQ1118" authorId="1" shapeId="0" xr:uid="{00000000-0006-0000-0100-0000BB080000}">
      <text>
        <r>
          <rPr>
            <b/>
            <sz val="9"/>
            <color indexed="81"/>
            <rFont val="Tahoma"/>
            <family val="2"/>
          </rPr>
          <t>Alisha:</t>
        </r>
        <r>
          <rPr>
            <sz val="9"/>
            <color indexed="81"/>
            <rFont val="Tahoma"/>
            <family val="2"/>
          </rPr>
          <t xml:space="preserve">
hand harvested 6 m of row from the center 2 rows of the experimental plot</t>
        </r>
      </text>
    </comment>
    <comment ref="AS1119" authorId="1" shapeId="0" xr:uid="{00000000-0006-0000-0100-0000BC080000}">
      <text>
        <r>
          <rPr>
            <b/>
            <sz val="9"/>
            <color indexed="81"/>
            <rFont val="Tahoma"/>
            <family val="2"/>
          </rPr>
          <t>Alisha:</t>
        </r>
        <r>
          <rPr>
            <sz val="9"/>
            <color indexed="81"/>
            <rFont val="Tahoma"/>
            <family val="2"/>
          </rPr>
          <t xml:space="preserve">
Nicosulfuron AND thifensulfulron in g!! </t>
        </r>
      </text>
    </comment>
    <comment ref="BB1119" authorId="1" shapeId="0" xr:uid="{00000000-0006-0000-0100-0000BD080000}">
      <text>
        <r>
          <rPr>
            <b/>
            <sz val="9"/>
            <color indexed="81"/>
            <rFont val="Tahoma"/>
            <charset val="1"/>
          </rPr>
          <t>Alisha:</t>
        </r>
        <r>
          <rPr>
            <sz val="9"/>
            <color indexed="81"/>
            <rFont val="Tahoma"/>
            <charset val="1"/>
          </rPr>
          <t xml:space="preserve">
randomly harvesting 2 0.84 m2 samples from each of the 4 blocks in the experiment. Samples dried for 6 days at 60 C before weighing.</t>
        </r>
      </text>
    </comment>
    <comment ref="CO1119" authorId="1" shapeId="0" xr:uid="{00000000-0006-0000-0100-0000BE080000}">
      <text>
        <r>
          <rPr>
            <b/>
            <sz val="9"/>
            <color indexed="81"/>
            <rFont val="Tahoma"/>
            <family val="2"/>
          </rPr>
          <t>Alisha:</t>
        </r>
        <r>
          <rPr>
            <sz val="9"/>
            <color indexed="81"/>
            <rFont val="Tahoma"/>
            <family val="2"/>
          </rPr>
          <t xml:space="preserve">
Data presented in the paper as visual % control compared to c. tillage with density taken same day was given. Calculation is my own.</t>
        </r>
      </text>
    </comment>
    <comment ref="DQ1119" authorId="1" shapeId="0" xr:uid="{00000000-0006-0000-0100-0000BF080000}">
      <text>
        <r>
          <rPr>
            <b/>
            <sz val="9"/>
            <color indexed="81"/>
            <rFont val="Tahoma"/>
            <family val="2"/>
          </rPr>
          <t>Alisha:</t>
        </r>
        <r>
          <rPr>
            <sz val="9"/>
            <color indexed="81"/>
            <rFont val="Tahoma"/>
            <family val="2"/>
          </rPr>
          <t xml:space="preserve">
hand harvested 6 m of row from the center 2 rows of the experimental plot</t>
        </r>
      </text>
    </comment>
    <comment ref="AS1120" authorId="1" shapeId="0" xr:uid="{00000000-0006-0000-0100-0000C0080000}">
      <text>
        <r>
          <rPr>
            <b/>
            <sz val="9"/>
            <color indexed="81"/>
            <rFont val="Tahoma"/>
            <family val="2"/>
          </rPr>
          <t>Alisha:</t>
        </r>
        <r>
          <rPr>
            <sz val="9"/>
            <color indexed="81"/>
            <rFont val="Tahoma"/>
            <family val="2"/>
          </rPr>
          <t xml:space="preserve">
Nicosulfuron in g!! </t>
        </r>
      </text>
    </comment>
    <comment ref="BB1120" authorId="1" shapeId="0" xr:uid="{00000000-0006-0000-0100-0000C1080000}">
      <text>
        <r>
          <rPr>
            <b/>
            <sz val="9"/>
            <color indexed="81"/>
            <rFont val="Tahoma"/>
            <charset val="1"/>
          </rPr>
          <t>Alisha:</t>
        </r>
        <r>
          <rPr>
            <sz val="9"/>
            <color indexed="81"/>
            <rFont val="Tahoma"/>
            <charset val="1"/>
          </rPr>
          <t xml:space="preserve">
randomly harvesting 2 0.84 m2 samples from each of the 4 blocks in the experiment. Samples dried for 6 days at 60 C before weighing.</t>
        </r>
      </text>
    </comment>
    <comment ref="CO1120" authorId="1" shapeId="0" xr:uid="{00000000-0006-0000-0100-0000C2080000}">
      <text>
        <r>
          <rPr>
            <b/>
            <sz val="9"/>
            <color indexed="81"/>
            <rFont val="Tahoma"/>
            <family val="2"/>
          </rPr>
          <t>Alisha:</t>
        </r>
        <r>
          <rPr>
            <sz val="9"/>
            <color indexed="81"/>
            <rFont val="Tahoma"/>
            <family val="2"/>
          </rPr>
          <t xml:space="preserve">
Data presented in the paper as visual % control compared to c. tillage with density taken same day was given. Calculation is my own.</t>
        </r>
      </text>
    </comment>
    <comment ref="DQ1120" authorId="1" shapeId="0" xr:uid="{00000000-0006-0000-0100-0000C3080000}">
      <text>
        <r>
          <rPr>
            <b/>
            <sz val="9"/>
            <color indexed="81"/>
            <rFont val="Tahoma"/>
            <family val="2"/>
          </rPr>
          <t>Alisha:</t>
        </r>
        <r>
          <rPr>
            <sz val="9"/>
            <color indexed="81"/>
            <rFont val="Tahoma"/>
            <family val="2"/>
          </rPr>
          <t xml:space="preserve">
hand harvested 6 m of row from the center 2 rows of the experimental plot</t>
        </r>
      </text>
    </comment>
    <comment ref="BB1121" authorId="1" shapeId="0" xr:uid="{00000000-0006-0000-0100-0000C4080000}">
      <text>
        <r>
          <rPr>
            <b/>
            <sz val="9"/>
            <color indexed="81"/>
            <rFont val="Tahoma"/>
            <charset val="1"/>
          </rPr>
          <t>Alisha:</t>
        </r>
        <r>
          <rPr>
            <sz val="9"/>
            <color indexed="81"/>
            <rFont val="Tahoma"/>
            <charset val="1"/>
          </rPr>
          <t xml:space="preserve">
randomly harvesting 2 0.84 m2 samples from each of the 4 blocks in the experiment. Samples dried for 6 days at 60 C before weighing.</t>
        </r>
      </text>
    </comment>
    <comment ref="DQ1121" authorId="1" shapeId="0" xr:uid="{00000000-0006-0000-0100-0000C5080000}">
      <text>
        <r>
          <rPr>
            <b/>
            <sz val="9"/>
            <color indexed="81"/>
            <rFont val="Tahoma"/>
            <family val="2"/>
          </rPr>
          <t>Alisha:</t>
        </r>
        <r>
          <rPr>
            <sz val="9"/>
            <color indexed="81"/>
            <rFont val="Tahoma"/>
            <family val="2"/>
          </rPr>
          <t xml:space="preserve">
hand harvested 6 m of row from the center 2 rows of the experimental plot</t>
        </r>
      </text>
    </comment>
    <comment ref="BB1122" authorId="1" shapeId="0" xr:uid="{00000000-0006-0000-0100-0000C6080000}">
      <text>
        <r>
          <rPr>
            <b/>
            <sz val="9"/>
            <color indexed="81"/>
            <rFont val="Tahoma"/>
            <charset val="1"/>
          </rPr>
          <t>Alisha:</t>
        </r>
        <r>
          <rPr>
            <sz val="9"/>
            <color indexed="81"/>
            <rFont val="Tahoma"/>
            <charset val="1"/>
          </rPr>
          <t xml:space="preserve">
randomly harvesting 2 0.84 m2 samples from each of the 4 blocks in the experiment. Samples dried for 6 days at 60 C before weighing.</t>
        </r>
      </text>
    </comment>
    <comment ref="DQ1122" authorId="1" shapeId="0" xr:uid="{00000000-0006-0000-0100-0000C7080000}">
      <text>
        <r>
          <rPr>
            <b/>
            <sz val="9"/>
            <color indexed="81"/>
            <rFont val="Tahoma"/>
            <family val="2"/>
          </rPr>
          <t>Alisha:</t>
        </r>
        <r>
          <rPr>
            <sz val="9"/>
            <color indexed="81"/>
            <rFont val="Tahoma"/>
            <family val="2"/>
          </rPr>
          <t xml:space="preserve">
hand harvested 6 m of row from the center 2 rows of the experimental plot</t>
        </r>
      </text>
    </comment>
    <comment ref="BB1123" authorId="1" shapeId="0" xr:uid="{00000000-0006-0000-0100-0000C8080000}">
      <text>
        <r>
          <rPr>
            <b/>
            <sz val="9"/>
            <color indexed="81"/>
            <rFont val="Tahoma"/>
            <charset val="1"/>
          </rPr>
          <t>Alisha:</t>
        </r>
        <r>
          <rPr>
            <sz val="9"/>
            <color indexed="81"/>
            <rFont val="Tahoma"/>
            <charset val="1"/>
          </rPr>
          <t xml:space="preserve">
randomly harvesting 2 0.84 m2 samples from each of the 4 blocks in the experiment. Samples dried for 6 days at 60 C before weighing.</t>
        </r>
      </text>
    </comment>
    <comment ref="DQ1123" authorId="1" shapeId="0" xr:uid="{00000000-0006-0000-0100-0000C9080000}">
      <text>
        <r>
          <rPr>
            <b/>
            <sz val="9"/>
            <color indexed="81"/>
            <rFont val="Tahoma"/>
            <family val="2"/>
          </rPr>
          <t>Alisha:</t>
        </r>
        <r>
          <rPr>
            <sz val="9"/>
            <color indexed="81"/>
            <rFont val="Tahoma"/>
            <family val="2"/>
          </rPr>
          <t xml:space="preserve">
hand harvested 6 m of row from the center 2 rows of the experimental plot</t>
        </r>
      </text>
    </comment>
    <comment ref="AB1124" authorId="1" shapeId="0" xr:uid="{00000000-0006-0000-0100-0000CA080000}">
      <text>
        <r>
          <rPr>
            <b/>
            <sz val="9"/>
            <color indexed="81"/>
            <rFont val="Tahoma"/>
            <charset val="1"/>
          </rPr>
          <t>Alisha:</t>
        </r>
        <r>
          <rPr>
            <sz val="9"/>
            <color indexed="81"/>
            <rFont val="Tahoma"/>
            <charset val="1"/>
          </rPr>
          <t xml:space="preserve">
soil disked twice, treated with herbicide and then disked + harrowed twice in opposite directions </t>
        </r>
      </text>
    </comment>
    <comment ref="AF1124" authorId="1" shapeId="0" xr:uid="{00000000-0006-0000-0100-0000CB080000}">
      <text>
        <r>
          <rPr>
            <b/>
            <sz val="9"/>
            <color indexed="81"/>
            <rFont val="Tahoma"/>
            <charset val="1"/>
          </rPr>
          <t>Alisha:</t>
        </r>
        <r>
          <rPr>
            <sz val="9"/>
            <color indexed="81"/>
            <rFont val="Tahoma"/>
            <charset val="1"/>
          </rPr>
          <t xml:space="preserve">
Unclear if this was applied to all or just PPI treatments </t>
        </r>
      </text>
    </comment>
    <comment ref="BB1124" authorId="1" shapeId="0" xr:uid="{00000000-0006-0000-0100-0000CC080000}">
      <text>
        <r>
          <rPr>
            <b/>
            <sz val="9"/>
            <color indexed="81"/>
            <rFont val="Tahoma"/>
            <charset val="1"/>
          </rPr>
          <t>Alisha:</t>
        </r>
        <r>
          <rPr>
            <sz val="9"/>
            <color indexed="81"/>
            <rFont val="Tahoma"/>
            <charset val="1"/>
          </rPr>
          <t xml:space="preserve">
randomly harvesting 2 0.84 m2 samples from each of the 4 blocks in the experiment. Samples dried for 6 days at 60 C before weighing.</t>
        </r>
      </text>
    </comment>
    <comment ref="CO1124" authorId="1" shapeId="0" xr:uid="{00000000-0006-0000-0100-0000CD080000}">
      <text>
        <r>
          <rPr>
            <b/>
            <sz val="9"/>
            <color indexed="81"/>
            <rFont val="Tahoma"/>
            <family val="2"/>
          </rPr>
          <t>Alisha:</t>
        </r>
        <r>
          <rPr>
            <sz val="9"/>
            <color indexed="81"/>
            <rFont val="Tahoma"/>
            <family val="2"/>
          </rPr>
          <t xml:space="preserve">
Data presented in the paper as visual % control compared to c. tillage with density taken same day was given. Calculation is my own.</t>
        </r>
      </text>
    </comment>
    <comment ref="DQ1124" authorId="1" shapeId="0" xr:uid="{00000000-0006-0000-0100-0000CE080000}">
      <text>
        <r>
          <rPr>
            <b/>
            <sz val="9"/>
            <color indexed="81"/>
            <rFont val="Tahoma"/>
            <family val="2"/>
          </rPr>
          <t>Alisha:</t>
        </r>
        <r>
          <rPr>
            <sz val="9"/>
            <color indexed="81"/>
            <rFont val="Tahoma"/>
            <family val="2"/>
          </rPr>
          <t xml:space="preserve">
hand harvested 6 m of row from the center 2 rows of the experimental plot</t>
        </r>
      </text>
    </comment>
    <comment ref="BB1125" authorId="1" shapeId="0" xr:uid="{00000000-0006-0000-0100-0000CF080000}">
      <text>
        <r>
          <rPr>
            <b/>
            <sz val="9"/>
            <color indexed="81"/>
            <rFont val="Tahoma"/>
            <charset val="1"/>
          </rPr>
          <t>Alisha:</t>
        </r>
        <r>
          <rPr>
            <sz val="9"/>
            <color indexed="81"/>
            <rFont val="Tahoma"/>
            <charset val="1"/>
          </rPr>
          <t xml:space="preserve">
randomly harvesting 2 0.84 m2 samples from each of the 4 blocks in the experiment. Samples dried for 6 days at 60 C before weighing.</t>
        </r>
      </text>
    </comment>
    <comment ref="CO1125" authorId="1" shapeId="0" xr:uid="{00000000-0006-0000-0100-0000D0080000}">
      <text>
        <r>
          <rPr>
            <b/>
            <sz val="9"/>
            <color indexed="81"/>
            <rFont val="Tahoma"/>
            <family val="2"/>
          </rPr>
          <t>Alisha:</t>
        </r>
        <r>
          <rPr>
            <sz val="9"/>
            <color indexed="81"/>
            <rFont val="Tahoma"/>
            <family val="2"/>
          </rPr>
          <t xml:space="preserve">
Data presented in the paper as visual % control compared to c. tillage with density taken same day was given. Calculation is my own.</t>
        </r>
      </text>
    </comment>
    <comment ref="DQ1125" authorId="1" shapeId="0" xr:uid="{00000000-0006-0000-0100-0000D1080000}">
      <text>
        <r>
          <rPr>
            <b/>
            <sz val="9"/>
            <color indexed="81"/>
            <rFont val="Tahoma"/>
            <family val="2"/>
          </rPr>
          <t>Alisha:</t>
        </r>
        <r>
          <rPr>
            <sz val="9"/>
            <color indexed="81"/>
            <rFont val="Tahoma"/>
            <family val="2"/>
          </rPr>
          <t xml:space="preserve">
hand harvested 6 m of row from the center 2 rows of the experimental plot</t>
        </r>
      </text>
    </comment>
    <comment ref="AB1126" authorId="1" shapeId="0" xr:uid="{00000000-0006-0000-0100-0000D2080000}">
      <text>
        <r>
          <rPr>
            <b/>
            <sz val="9"/>
            <color indexed="81"/>
            <rFont val="Tahoma"/>
            <charset val="1"/>
          </rPr>
          <t>Alisha:</t>
        </r>
        <r>
          <rPr>
            <sz val="9"/>
            <color indexed="81"/>
            <rFont val="Tahoma"/>
            <charset val="1"/>
          </rPr>
          <t xml:space="preserve">
soil disked twice, treated with herbicide and then disked + harrowed twice in opposite directions </t>
        </r>
      </text>
    </comment>
    <comment ref="AF1126" authorId="1" shapeId="0" xr:uid="{00000000-0006-0000-0100-0000D3080000}">
      <text>
        <r>
          <rPr>
            <b/>
            <sz val="9"/>
            <color indexed="81"/>
            <rFont val="Tahoma"/>
            <charset val="1"/>
          </rPr>
          <t>Alisha:</t>
        </r>
        <r>
          <rPr>
            <sz val="9"/>
            <color indexed="81"/>
            <rFont val="Tahoma"/>
            <charset val="1"/>
          </rPr>
          <t xml:space="preserve">
Unclear if this was applied to all or just PPI treatments </t>
        </r>
      </text>
    </comment>
    <comment ref="BB1126" authorId="1" shapeId="0" xr:uid="{00000000-0006-0000-0100-0000D4080000}">
      <text>
        <r>
          <rPr>
            <b/>
            <sz val="9"/>
            <color indexed="81"/>
            <rFont val="Tahoma"/>
            <charset val="1"/>
          </rPr>
          <t>Alisha:</t>
        </r>
        <r>
          <rPr>
            <sz val="9"/>
            <color indexed="81"/>
            <rFont val="Tahoma"/>
            <charset val="1"/>
          </rPr>
          <t xml:space="preserve">
randomly harvesting 2 0.84 m2 samples from each of the 4 blocks in the experiment. Samples dried for 6 days at 60 C before weighing.</t>
        </r>
      </text>
    </comment>
    <comment ref="CO1126" authorId="1" shapeId="0" xr:uid="{00000000-0006-0000-0100-0000D5080000}">
      <text>
        <r>
          <rPr>
            <b/>
            <sz val="9"/>
            <color indexed="81"/>
            <rFont val="Tahoma"/>
            <family val="2"/>
          </rPr>
          <t>Alisha:</t>
        </r>
        <r>
          <rPr>
            <sz val="9"/>
            <color indexed="81"/>
            <rFont val="Tahoma"/>
            <family val="2"/>
          </rPr>
          <t xml:space="preserve">
Data presented in the paper as visual % control compared to c. tillage with density taken same day was given. Calculation is my own.</t>
        </r>
      </text>
    </comment>
    <comment ref="DQ1126" authorId="1" shapeId="0" xr:uid="{00000000-0006-0000-0100-0000D6080000}">
      <text>
        <r>
          <rPr>
            <b/>
            <sz val="9"/>
            <color indexed="81"/>
            <rFont val="Tahoma"/>
            <family val="2"/>
          </rPr>
          <t>Alisha:</t>
        </r>
        <r>
          <rPr>
            <sz val="9"/>
            <color indexed="81"/>
            <rFont val="Tahoma"/>
            <family val="2"/>
          </rPr>
          <t xml:space="preserve">
hand harvested 6 m of row from the center 2 rows of the experimental plot</t>
        </r>
      </text>
    </comment>
    <comment ref="N1128" authorId="1" shapeId="0" xr:uid="{00000000-0006-0000-0100-0000D7080000}">
      <text>
        <r>
          <rPr>
            <b/>
            <sz val="9"/>
            <color indexed="81"/>
            <rFont val="Tahoma"/>
            <family val="2"/>
          </rPr>
          <t>Alisha:</t>
        </r>
        <r>
          <rPr>
            <sz val="9"/>
            <color indexed="81"/>
            <rFont val="Tahoma"/>
            <family val="2"/>
          </rPr>
          <t xml:space="preserve">
These rows CONTAIN NO RESULTS. They are the description of the treatments. Results were combined among treatments and are listed by # combos below</t>
        </r>
      </text>
    </comment>
    <comment ref="N1137" authorId="1" shapeId="0" xr:uid="{00000000-0006-0000-0100-0000D8080000}">
      <text>
        <r>
          <rPr>
            <b/>
            <sz val="9"/>
            <color indexed="81"/>
            <rFont val="Tahoma"/>
            <family val="2"/>
          </rPr>
          <t>Alisha:</t>
        </r>
        <r>
          <rPr>
            <sz val="9"/>
            <color indexed="81"/>
            <rFont val="Tahoma"/>
            <family val="2"/>
          </rPr>
          <t xml:space="preserve">
These rows CONTAIN NO RESULTS. They are the description of the treatments. Results were combined among treatments and are listed by # combos below</t>
        </r>
      </text>
    </comment>
    <comment ref="H1146" authorId="1" shapeId="0" xr:uid="{00000000-0006-0000-0100-0000D9080000}">
      <text>
        <r>
          <rPr>
            <b/>
            <sz val="9"/>
            <color indexed="81"/>
            <rFont val="Tahoma"/>
            <family val="2"/>
          </rPr>
          <t>Alisha:</t>
        </r>
        <r>
          <rPr>
            <sz val="9"/>
            <color indexed="81"/>
            <rFont val="Tahoma"/>
            <family val="2"/>
          </rPr>
          <t xml:space="preserve">
half of test plots were managed in a sc rotation so in 2005 both soybeans and corn were grown. </t>
        </r>
      </text>
    </comment>
    <comment ref="N1146" authorId="1" shapeId="0" xr:uid="{00000000-0006-0000-0100-0000DA080000}">
      <text>
        <r>
          <rPr>
            <b/>
            <sz val="9"/>
            <color indexed="81"/>
            <rFont val="Tahoma"/>
            <family val="2"/>
          </rPr>
          <t>Alisha:</t>
        </r>
        <r>
          <rPr>
            <sz val="9"/>
            <color indexed="81"/>
            <rFont val="Tahoma"/>
            <family val="2"/>
          </rPr>
          <t xml:space="preserve">
These rows CONTAIN NO RESULTS. They are the description of the treatments. Results were combined among treatments and are listed by # combos below</t>
        </r>
      </text>
    </comment>
    <comment ref="H1147" authorId="1" shapeId="0" xr:uid="{00000000-0006-0000-0100-0000DB080000}">
      <text>
        <r>
          <rPr>
            <b/>
            <sz val="9"/>
            <color indexed="81"/>
            <rFont val="Tahoma"/>
            <family val="2"/>
          </rPr>
          <t>Alisha:</t>
        </r>
        <r>
          <rPr>
            <sz val="9"/>
            <color indexed="81"/>
            <rFont val="Tahoma"/>
            <family val="2"/>
          </rPr>
          <t xml:space="preserve">
half of test plots were managed in a sc rotation so in 2005 both soybeans and corn were grown. </t>
        </r>
      </text>
    </comment>
    <comment ref="H1148" authorId="1" shapeId="0" xr:uid="{00000000-0006-0000-0100-0000DC080000}">
      <text>
        <r>
          <rPr>
            <b/>
            <sz val="9"/>
            <color indexed="81"/>
            <rFont val="Tahoma"/>
            <family val="2"/>
          </rPr>
          <t>Alisha:</t>
        </r>
        <r>
          <rPr>
            <sz val="9"/>
            <color indexed="81"/>
            <rFont val="Tahoma"/>
            <family val="2"/>
          </rPr>
          <t xml:space="preserve">
half of test plots were managed in a sc rotation so in 2005 both soybeans and corn were grown. </t>
        </r>
      </text>
    </comment>
    <comment ref="H1149" authorId="1" shapeId="0" xr:uid="{00000000-0006-0000-0100-0000DD080000}">
      <text>
        <r>
          <rPr>
            <b/>
            <sz val="9"/>
            <color indexed="81"/>
            <rFont val="Tahoma"/>
            <family val="2"/>
          </rPr>
          <t>Alisha:</t>
        </r>
        <r>
          <rPr>
            <sz val="9"/>
            <color indexed="81"/>
            <rFont val="Tahoma"/>
            <family val="2"/>
          </rPr>
          <t xml:space="preserve">
half of test plots were managed in a sc rotation so in 2005 both soybeans and corn were grown. </t>
        </r>
      </text>
    </comment>
    <comment ref="H1150" authorId="1" shapeId="0" xr:uid="{00000000-0006-0000-0100-0000DE080000}">
      <text>
        <r>
          <rPr>
            <b/>
            <sz val="9"/>
            <color indexed="81"/>
            <rFont val="Tahoma"/>
            <family val="2"/>
          </rPr>
          <t>Alisha:</t>
        </r>
        <r>
          <rPr>
            <sz val="9"/>
            <color indexed="81"/>
            <rFont val="Tahoma"/>
            <family val="2"/>
          </rPr>
          <t xml:space="preserve">
half of test plots were managed in a sc rotation so in 2005 both soybeans and corn were grown. </t>
        </r>
      </text>
    </comment>
    <comment ref="H1151" authorId="1" shapeId="0" xr:uid="{00000000-0006-0000-0100-0000DF080000}">
      <text>
        <r>
          <rPr>
            <b/>
            <sz val="9"/>
            <color indexed="81"/>
            <rFont val="Tahoma"/>
            <family val="2"/>
          </rPr>
          <t>Alisha:</t>
        </r>
        <r>
          <rPr>
            <sz val="9"/>
            <color indexed="81"/>
            <rFont val="Tahoma"/>
            <family val="2"/>
          </rPr>
          <t xml:space="preserve">
half of test plots were managed in a sc rotation so in 2005 both soybeans and corn were grown. </t>
        </r>
      </text>
    </comment>
    <comment ref="H1152" authorId="1" shapeId="0" xr:uid="{00000000-0006-0000-0100-0000E0080000}">
      <text>
        <r>
          <rPr>
            <b/>
            <sz val="9"/>
            <color indexed="81"/>
            <rFont val="Tahoma"/>
            <family val="2"/>
          </rPr>
          <t>Alisha:</t>
        </r>
        <r>
          <rPr>
            <sz val="9"/>
            <color indexed="81"/>
            <rFont val="Tahoma"/>
            <family val="2"/>
          </rPr>
          <t xml:space="preserve">
half of test plots were managed in a sc rotation so in 2005 both soybeans and corn were grown. </t>
        </r>
      </text>
    </comment>
    <comment ref="AD1152" authorId="1" shapeId="0" xr:uid="{00000000-0006-0000-0100-0000E1080000}">
      <text>
        <r>
          <rPr>
            <b/>
            <sz val="9"/>
            <color indexed="81"/>
            <rFont val="Tahoma"/>
            <family val="2"/>
          </rPr>
          <t>Alisha:</t>
        </r>
        <r>
          <rPr>
            <sz val="9"/>
            <color indexed="81"/>
            <rFont val="Tahoma"/>
            <family val="2"/>
          </rPr>
          <t xml:space="preserve">
No fertilizer put on cover cropped fields this WILL affect yield. </t>
        </r>
      </text>
    </comment>
    <comment ref="AO1152" authorId="1" shapeId="0" xr:uid="{00000000-0006-0000-0100-0000E2080000}">
      <text>
        <r>
          <rPr>
            <b/>
            <sz val="9"/>
            <color indexed="81"/>
            <rFont val="Tahoma"/>
            <family val="2"/>
          </rPr>
          <t>Alisha:</t>
        </r>
        <r>
          <rPr>
            <sz val="9"/>
            <color indexed="81"/>
            <rFont val="Tahoma"/>
            <family val="2"/>
          </rPr>
          <t xml:space="preserve">
No fertilizer put on cover cropped fields this WILL affect yield. </t>
        </r>
      </text>
    </comment>
    <comment ref="H1153" authorId="1" shapeId="0" xr:uid="{00000000-0006-0000-0100-0000E3080000}">
      <text>
        <r>
          <rPr>
            <b/>
            <sz val="9"/>
            <color indexed="81"/>
            <rFont val="Tahoma"/>
            <family val="2"/>
          </rPr>
          <t>Alisha:</t>
        </r>
        <r>
          <rPr>
            <sz val="9"/>
            <color indexed="81"/>
            <rFont val="Tahoma"/>
            <family val="2"/>
          </rPr>
          <t xml:space="preserve">
half of test plots were managed in a sc rotation so in 2005 both soybeans and corn were grown. </t>
        </r>
      </text>
    </comment>
    <comment ref="AD1153" authorId="1" shapeId="0" xr:uid="{00000000-0006-0000-0100-0000E4080000}">
      <text>
        <r>
          <rPr>
            <b/>
            <sz val="9"/>
            <color indexed="81"/>
            <rFont val="Tahoma"/>
            <family val="2"/>
          </rPr>
          <t>Alisha:</t>
        </r>
        <r>
          <rPr>
            <sz val="9"/>
            <color indexed="81"/>
            <rFont val="Tahoma"/>
            <family val="2"/>
          </rPr>
          <t xml:space="preserve">
No fertilizer put on cover cropped fields this WILL affect yield. </t>
        </r>
      </text>
    </comment>
    <comment ref="AO1153" authorId="1" shapeId="0" xr:uid="{00000000-0006-0000-0100-0000E5080000}">
      <text>
        <r>
          <rPr>
            <b/>
            <sz val="9"/>
            <color indexed="81"/>
            <rFont val="Tahoma"/>
            <family val="2"/>
          </rPr>
          <t>Alisha:</t>
        </r>
        <r>
          <rPr>
            <sz val="9"/>
            <color indexed="81"/>
            <rFont val="Tahoma"/>
            <family val="2"/>
          </rPr>
          <t xml:space="preserve">
No fertilizer put on cover cropped fields this WILL affect yield. </t>
        </r>
      </text>
    </comment>
    <comment ref="N1155" authorId="1" shapeId="0" xr:uid="{00000000-0006-0000-0100-0000E6080000}">
      <text>
        <r>
          <rPr>
            <b/>
            <sz val="9"/>
            <color indexed="81"/>
            <rFont val="Tahoma"/>
            <family val="2"/>
          </rPr>
          <t>Alisha:</t>
        </r>
        <r>
          <rPr>
            <sz val="9"/>
            <color indexed="81"/>
            <rFont val="Tahoma"/>
            <family val="2"/>
          </rPr>
          <t xml:space="preserve">
CONTAINS RESULTS of COMBINED DATA. Comparisons are paired by letter (ex. A and AI). </t>
        </r>
      </text>
    </comment>
    <comment ref="Z1155" authorId="1" shapeId="0" xr:uid="{00000000-0006-0000-0100-0000E7080000}">
      <text>
        <r>
          <rPr>
            <b/>
            <sz val="9"/>
            <color indexed="81"/>
            <rFont val="Tahoma"/>
            <family val="2"/>
          </rPr>
          <t>Alisha:</t>
        </r>
        <r>
          <rPr>
            <sz val="9"/>
            <color indexed="81"/>
            <rFont val="Tahoma"/>
            <family val="2"/>
          </rPr>
          <t xml:space="preserve">
Not same treatment for all in aggregated data</t>
        </r>
      </text>
    </comment>
    <comment ref="AS1155" authorId="1" shapeId="0" xr:uid="{00000000-0006-0000-0100-0000E8080000}">
      <text>
        <r>
          <rPr>
            <b/>
            <sz val="9"/>
            <color indexed="81"/>
            <rFont val="Tahoma"/>
            <family val="2"/>
          </rPr>
          <t>Alisha:</t>
        </r>
        <r>
          <rPr>
            <sz val="9"/>
            <color indexed="81"/>
            <rFont val="Tahoma"/>
            <family val="2"/>
          </rPr>
          <t xml:space="preserve">
Not same treatment for all in aggregated data</t>
        </r>
      </text>
    </comment>
    <comment ref="Z1156" authorId="1" shapeId="0" xr:uid="{00000000-0006-0000-0100-0000E9080000}">
      <text>
        <r>
          <rPr>
            <b/>
            <sz val="9"/>
            <color indexed="81"/>
            <rFont val="Tahoma"/>
            <family val="2"/>
          </rPr>
          <t>Alisha:</t>
        </r>
        <r>
          <rPr>
            <sz val="9"/>
            <color indexed="81"/>
            <rFont val="Tahoma"/>
            <family val="2"/>
          </rPr>
          <t xml:space="preserve">
Not same treatment for all in aggregated data</t>
        </r>
      </text>
    </comment>
    <comment ref="AS1156" authorId="1" shapeId="0" xr:uid="{00000000-0006-0000-0100-0000EA080000}">
      <text>
        <r>
          <rPr>
            <b/>
            <sz val="9"/>
            <color indexed="81"/>
            <rFont val="Tahoma"/>
            <family val="2"/>
          </rPr>
          <t>Alisha:</t>
        </r>
        <r>
          <rPr>
            <sz val="9"/>
            <color indexed="81"/>
            <rFont val="Tahoma"/>
            <family val="2"/>
          </rPr>
          <t xml:space="preserve">
Not same treatment for all in aggregated data</t>
        </r>
      </text>
    </comment>
    <comment ref="Z1157" authorId="1" shapeId="0" xr:uid="{00000000-0006-0000-0100-0000EB080000}">
      <text>
        <r>
          <rPr>
            <b/>
            <sz val="9"/>
            <color indexed="81"/>
            <rFont val="Tahoma"/>
            <family val="2"/>
          </rPr>
          <t>Alisha:</t>
        </r>
        <r>
          <rPr>
            <sz val="9"/>
            <color indexed="81"/>
            <rFont val="Tahoma"/>
            <family val="2"/>
          </rPr>
          <t xml:space="preserve">
Not same treatment for all in aggregated data</t>
        </r>
      </text>
    </comment>
    <comment ref="Z1158" authorId="1" shapeId="0" xr:uid="{00000000-0006-0000-0100-0000EC080000}">
      <text>
        <r>
          <rPr>
            <b/>
            <sz val="9"/>
            <color indexed="81"/>
            <rFont val="Tahoma"/>
            <family val="2"/>
          </rPr>
          <t>Alisha:</t>
        </r>
        <r>
          <rPr>
            <sz val="9"/>
            <color indexed="81"/>
            <rFont val="Tahoma"/>
            <family val="2"/>
          </rPr>
          <t xml:space="preserve">
Not same treatment for all in aggregated data</t>
        </r>
      </text>
    </comment>
    <comment ref="AS1159" authorId="1" shapeId="0" xr:uid="{00000000-0006-0000-0100-0000ED080000}">
      <text>
        <r>
          <rPr>
            <b/>
            <sz val="9"/>
            <color indexed="81"/>
            <rFont val="Tahoma"/>
            <family val="2"/>
          </rPr>
          <t>Alisha:</t>
        </r>
        <r>
          <rPr>
            <sz val="9"/>
            <color indexed="81"/>
            <rFont val="Tahoma"/>
            <family val="2"/>
          </rPr>
          <t xml:space="preserve">
Not same treatment for all in aggregated data</t>
        </r>
      </text>
    </comment>
    <comment ref="AS1160" authorId="1" shapeId="0" xr:uid="{00000000-0006-0000-0100-0000EE080000}">
      <text>
        <r>
          <rPr>
            <b/>
            <sz val="9"/>
            <color indexed="81"/>
            <rFont val="Tahoma"/>
            <family val="2"/>
          </rPr>
          <t>Alisha:</t>
        </r>
        <r>
          <rPr>
            <sz val="9"/>
            <color indexed="81"/>
            <rFont val="Tahoma"/>
            <family val="2"/>
          </rPr>
          <t xml:space="preserve">
Not same treatment for all in aggregated data</t>
        </r>
      </text>
    </comment>
    <comment ref="Y1161" authorId="1" shapeId="0" xr:uid="{00000000-0006-0000-0100-0000EF080000}">
      <text>
        <r>
          <rPr>
            <b/>
            <sz val="9"/>
            <color indexed="81"/>
            <rFont val="Tahoma"/>
            <family val="2"/>
          </rPr>
          <t>Alisha:</t>
        </r>
        <r>
          <rPr>
            <sz val="9"/>
            <color indexed="81"/>
            <rFont val="Tahoma"/>
            <family val="2"/>
          </rPr>
          <t xml:space="preserve">
Not same treatment for all in aggregated data</t>
        </r>
      </text>
    </comment>
    <comment ref="CB1161" authorId="1" shapeId="0" xr:uid="{00000000-0006-0000-0100-0000F0080000}">
      <text>
        <r>
          <rPr>
            <b/>
            <sz val="9"/>
            <color indexed="81"/>
            <rFont val="Tahoma"/>
            <family val="2"/>
          </rPr>
          <t>Alisha:</t>
        </r>
        <r>
          <rPr>
            <sz val="9"/>
            <color indexed="81"/>
            <rFont val="Tahoma"/>
            <family val="2"/>
          </rPr>
          <t xml:space="preserve">
Mixed fall and spring burndown dates </t>
        </r>
      </text>
    </comment>
    <comment ref="Y1162" authorId="1" shapeId="0" xr:uid="{00000000-0006-0000-0100-0000F1080000}">
      <text>
        <r>
          <rPr>
            <b/>
            <sz val="9"/>
            <color indexed="81"/>
            <rFont val="Tahoma"/>
            <family val="2"/>
          </rPr>
          <t>Alisha:</t>
        </r>
        <r>
          <rPr>
            <sz val="9"/>
            <color indexed="81"/>
            <rFont val="Tahoma"/>
            <family val="2"/>
          </rPr>
          <t xml:space="preserve">
Not same treatment for all in aggregated data</t>
        </r>
      </text>
    </comment>
    <comment ref="Z1162" authorId="1" shapeId="0" xr:uid="{00000000-0006-0000-0100-0000F2080000}">
      <text>
        <r>
          <rPr>
            <b/>
            <sz val="9"/>
            <color indexed="81"/>
            <rFont val="Tahoma"/>
            <family val="2"/>
          </rPr>
          <t>Alisha:</t>
        </r>
        <r>
          <rPr>
            <sz val="9"/>
            <color indexed="81"/>
            <rFont val="Tahoma"/>
            <family val="2"/>
          </rPr>
          <t xml:space="preserve">
Not same treatment for all in aggregated data</t>
        </r>
      </text>
    </comment>
    <comment ref="CB1162" authorId="1" shapeId="0" xr:uid="{00000000-0006-0000-0100-0000F3080000}">
      <text>
        <r>
          <rPr>
            <b/>
            <sz val="9"/>
            <color indexed="81"/>
            <rFont val="Tahoma"/>
            <family val="2"/>
          </rPr>
          <t>Alisha:</t>
        </r>
        <r>
          <rPr>
            <sz val="9"/>
            <color indexed="81"/>
            <rFont val="Tahoma"/>
            <family val="2"/>
          </rPr>
          <t xml:space="preserve">
Mixed fall and spring burndown dates </t>
        </r>
      </text>
    </comment>
    <comment ref="O1163" authorId="1" shapeId="0" xr:uid="{00000000-0006-0000-0100-0000F4080000}">
      <text>
        <r>
          <rPr>
            <b/>
            <sz val="9"/>
            <color indexed="81"/>
            <rFont val="Tahoma"/>
            <family val="2"/>
          </rPr>
          <t>Alisha:</t>
        </r>
        <r>
          <rPr>
            <sz val="9"/>
            <color indexed="81"/>
            <rFont val="Tahoma"/>
            <family val="2"/>
          </rPr>
          <t xml:space="preserve">
CC only seeded on some acres that were aggregated </t>
        </r>
      </text>
    </comment>
    <comment ref="W1163" authorId="1" shapeId="0" xr:uid="{00000000-0006-0000-0100-0000F5080000}">
      <text>
        <r>
          <rPr>
            <b/>
            <sz val="9"/>
            <color indexed="81"/>
            <rFont val="Tahoma"/>
            <family val="2"/>
          </rPr>
          <t>Alisha:</t>
        </r>
        <r>
          <rPr>
            <sz val="9"/>
            <color indexed="81"/>
            <rFont val="Tahoma"/>
            <family val="2"/>
          </rPr>
          <t xml:space="preserve">
Only in plots with CC. Not all aggreagte data had CC. </t>
        </r>
      </text>
    </comment>
    <comment ref="X1163" authorId="1" shapeId="0" xr:uid="{00000000-0006-0000-0100-0000F6080000}">
      <text>
        <r>
          <rPr>
            <b/>
            <sz val="9"/>
            <color indexed="81"/>
            <rFont val="Tahoma"/>
            <family val="2"/>
          </rPr>
          <t>Alisha:</t>
        </r>
        <r>
          <rPr>
            <sz val="9"/>
            <color indexed="81"/>
            <rFont val="Tahoma"/>
            <family val="2"/>
          </rPr>
          <t xml:space="preserve">
Only in plots with CC. Not all aggreagte data had CC. </t>
        </r>
      </text>
    </comment>
    <comment ref="Y1163" authorId="1" shapeId="0" xr:uid="{00000000-0006-0000-0100-0000F7080000}">
      <text>
        <r>
          <rPr>
            <b/>
            <sz val="9"/>
            <color indexed="81"/>
            <rFont val="Tahoma"/>
            <family val="2"/>
          </rPr>
          <t>Alisha:</t>
        </r>
        <r>
          <rPr>
            <sz val="9"/>
            <color indexed="81"/>
            <rFont val="Tahoma"/>
            <family val="2"/>
          </rPr>
          <t xml:space="preserve">
Not same treatment for all in aggregated data</t>
        </r>
      </text>
    </comment>
    <comment ref="Z1163" authorId="1" shapeId="0" xr:uid="{00000000-0006-0000-0100-0000F8080000}">
      <text>
        <r>
          <rPr>
            <b/>
            <sz val="9"/>
            <color indexed="81"/>
            <rFont val="Tahoma"/>
            <family val="2"/>
          </rPr>
          <t>Alisha:</t>
        </r>
        <r>
          <rPr>
            <sz val="9"/>
            <color indexed="81"/>
            <rFont val="Tahoma"/>
            <family val="2"/>
          </rPr>
          <t xml:space="preserve">
Not same treatment for all in aggregated data</t>
        </r>
      </text>
    </comment>
    <comment ref="CB1163" authorId="1" shapeId="0" xr:uid="{00000000-0006-0000-0100-0000F9080000}">
      <text>
        <r>
          <rPr>
            <b/>
            <sz val="9"/>
            <color indexed="81"/>
            <rFont val="Tahoma"/>
            <family val="2"/>
          </rPr>
          <t>Alisha:</t>
        </r>
        <r>
          <rPr>
            <sz val="9"/>
            <color indexed="81"/>
            <rFont val="Tahoma"/>
            <family val="2"/>
          </rPr>
          <t xml:space="preserve">
Mixed fall and spring burndown dates </t>
        </r>
      </text>
    </comment>
    <comment ref="O1164" authorId="1" shapeId="0" xr:uid="{00000000-0006-0000-0100-0000FA080000}">
      <text>
        <r>
          <rPr>
            <b/>
            <sz val="9"/>
            <color indexed="81"/>
            <rFont val="Tahoma"/>
            <family val="2"/>
          </rPr>
          <t>Alisha:</t>
        </r>
        <r>
          <rPr>
            <sz val="9"/>
            <color indexed="81"/>
            <rFont val="Tahoma"/>
            <family val="2"/>
          </rPr>
          <t xml:space="preserve">
CC only seeded on some acres that were aggregated </t>
        </r>
      </text>
    </comment>
    <comment ref="W1164" authorId="1" shapeId="0" xr:uid="{00000000-0006-0000-0100-0000FB080000}">
      <text>
        <r>
          <rPr>
            <b/>
            <sz val="9"/>
            <color indexed="81"/>
            <rFont val="Tahoma"/>
            <family val="2"/>
          </rPr>
          <t>Alisha:</t>
        </r>
        <r>
          <rPr>
            <sz val="9"/>
            <color indexed="81"/>
            <rFont val="Tahoma"/>
            <family val="2"/>
          </rPr>
          <t xml:space="preserve">
Only in plots with CC. Not all aggreagte data had CC. </t>
        </r>
      </text>
    </comment>
    <comment ref="X1164" authorId="1" shapeId="0" xr:uid="{00000000-0006-0000-0100-0000FC080000}">
      <text>
        <r>
          <rPr>
            <b/>
            <sz val="9"/>
            <color indexed="81"/>
            <rFont val="Tahoma"/>
            <family val="2"/>
          </rPr>
          <t>Alisha:</t>
        </r>
        <r>
          <rPr>
            <sz val="9"/>
            <color indexed="81"/>
            <rFont val="Tahoma"/>
            <family val="2"/>
          </rPr>
          <t xml:space="preserve">
Only in plots with CC. Not all aggreagte data had CC. </t>
        </r>
      </text>
    </comment>
    <comment ref="Y1164" authorId="1" shapeId="0" xr:uid="{00000000-0006-0000-0100-0000FD080000}">
      <text>
        <r>
          <rPr>
            <b/>
            <sz val="9"/>
            <color indexed="81"/>
            <rFont val="Tahoma"/>
            <family val="2"/>
          </rPr>
          <t>Alisha:</t>
        </r>
        <r>
          <rPr>
            <sz val="9"/>
            <color indexed="81"/>
            <rFont val="Tahoma"/>
            <family val="2"/>
          </rPr>
          <t xml:space="preserve">
Not same treatment for all in aggregated data</t>
        </r>
      </text>
    </comment>
    <comment ref="Z1164" authorId="1" shapeId="0" xr:uid="{00000000-0006-0000-0100-0000FE080000}">
      <text>
        <r>
          <rPr>
            <b/>
            <sz val="9"/>
            <color indexed="81"/>
            <rFont val="Tahoma"/>
            <family val="2"/>
          </rPr>
          <t>Alisha:</t>
        </r>
        <r>
          <rPr>
            <sz val="9"/>
            <color indexed="81"/>
            <rFont val="Tahoma"/>
            <family val="2"/>
          </rPr>
          <t xml:space="preserve">
Not same treatment for all in aggregated data</t>
        </r>
      </text>
    </comment>
    <comment ref="CB1164" authorId="1" shapeId="0" xr:uid="{00000000-0006-0000-0100-0000FF080000}">
      <text>
        <r>
          <rPr>
            <b/>
            <sz val="9"/>
            <color indexed="81"/>
            <rFont val="Tahoma"/>
            <family val="2"/>
          </rPr>
          <t>Alisha:</t>
        </r>
        <r>
          <rPr>
            <sz val="9"/>
            <color indexed="81"/>
            <rFont val="Tahoma"/>
            <family val="2"/>
          </rPr>
          <t xml:space="preserve">
Mixed fall and spring burndown dates </t>
        </r>
      </text>
    </comment>
    <comment ref="Y1165" authorId="1" shapeId="0" xr:uid="{00000000-0006-0000-0100-000000090000}">
      <text>
        <r>
          <rPr>
            <b/>
            <sz val="9"/>
            <color indexed="81"/>
            <rFont val="Tahoma"/>
            <family val="2"/>
          </rPr>
          <t>Alisha:</t>
        </r>
        <r>
          <rPr>
            <sz val="9"/>
            <color indexed="81"/>
            <rFont val="Tahoma"/>
            <family val="2"/>
          </rPr>
          <t xml:space="preserve">
Not same treatment for all in aggregated data</t>
        </r>
      </text>
    </comment>
    <comment ref="Z1165" authorId="1" shapeId="0" xr:uid="{00000000-0006-0000-0100-000001090000}">
      <text>
        <r>
          <rPr>
            <b/>
            <sz val="9"/>
            <color indexed="81"/>
            <rFont val="Tahoma"/>
            <family val="2"/>
          </rPr>
          <t>Alisha:</t>
        </r>
        <r>
          <rPr>
            <sz val="9"/>
            <color indexed="81"/>
            <rFont val="Tahoma"/>
            <family val="2"/>
          </rPr>
          <t xml:space="preserve">
Not same treatment for all in aggregated data</t>
        </r>
      </text>
    </comment>
    <comment ref="CB1165" authorId="1" shapeId="0" xr:uid="{00000000-0006-0000-0100-000002090000}">
      <text>
        <r>
          <rPr>
            <b/>
            <sz val="9"/>
            <color indexed="81"/>
            <rFont val="Tahoma"/>
            <family val="2"/>
          </rPr>
          <t>Alisha:</t>
        </r>
        <r>
          <rPr>
            <sz val="9"/>
            <color indexed="81"/>
            <rFont val="Tahoma"/>
            <family val="2"/>
          </rPr>
          <t xml:space="preserve">
Mixed fall and spring burndown dates </t>
        </r>
      </text>
    </comment>
    <comment ref="Y1166" authorId="1" shapeId="0" xr:uid="{00000000-0006-0000-0100-000003090000}">
      <text>
        <r>
          <rPr>
            <b/>
            <sz val="9"/>
            <color indexed="81"/>
            <rFont val="Tahoma"/>
            <family val="2"/>
          </rPr>
          <t>Alisha:</t>
        </r>
        <r>
          <rPr>
            <sz val="9"/>
            <color indexed="81"/>
            <rFont val="Tahoma"/>
            <family val="2"/>
          </rPr>
          <t xml:space="preserve">
Not same treatment for all in aggregated data</t>
        </r>
      </text>
    </comment>
    <comment ref="Z1166" authorId="1" shapeId="0" xr:uid="{00000000-0006-0000-0100-000004090000}">
      <text>
        <r>
          <rPr>
            <b/>
            <sz val="9"/>
            <color indexed="81"/>
            <rFont val="Tahoma"/>
            <family val="2"/>
          </rPr>
          <t>Alisha:</t>
        </r>
        <r>
          <rPr>
            <sz val="9"/>
            <color indexed="81"/>
            <rFont val="Tahoma"/>
            <family val="2"/>
          </rPr>
          <t xml:space="preserve">
Not same treatment for all in aggregated data</t>
        </r>
      </text>
    </comment>
    <comment ref="CB1166" authorId="1" shapeId="0" xr:uid="{00000000-0006-0000-0100-000005090000}">
      <text>
        <r>
          <rPr>
            <b/>
            <sz val="9"/>
            <color indexed="81"/>
            <rFont val="Tahoma"/>
            <family val="2"/>
          </rPr>
          <t>Alisha:</t>
        </r>
        <r>
          <rPr>
            <sz val="9"/>
            <color indexed="81"/>
            <rFont val="Tahoma"/>
            <family val="2"/>
          </rPr>
          <t xml:space="preserve">
Mixed fall and spring burndown dates </t>
        </r>
      </text>
    </comment>
    <comment ref="Y1167" authorId="1" shapeId="0" xr:uid="{00000000-0006-0000-0100-000006090000}">
      <text>
        <r>
          <rPr>
            <b/>
            <sz val="9"/>
            <color indexed="81"/>
            <rFont val="Tahoma"/>
            <family val="2"/>
          </rPr>
          <t>Alisha:</t>
        </r>
        <r>
          <rPr>
            <sz val="9"/>
            <color indexed="81"/>
            <rFont val="Tahoma"/>
            <family val="2"/>
          </rPr>
          <t xml:space="preserve">
Not same treatment for all in aggregated data</t>
        </r>
      </text>
    </comment>
    <comment ref="CB1167" authorId="1" shapeId="0" xr:uid="{00000000-0006-0000-0100-000007090000}">
      <text>
        <r>
          <rPr>
            <b/>
            <sz val="9"/>
            <color indexed="81"/>
            <rFont val="Tahoma"/>
            <family val="2"/>
          </rPr>
          <t>Alisha:</t>
        </r>
        <r>
          <rPr>
            <sz val="9"/>
            <color indexed="81"/>
            <rFont val="Tahoma"/>
            <family val="2"/>
          </rPr>
          <t xml:space="preserve">
Mixed fall and spring burndown dates </t>
        </r>
      </text>
    </comment>
    <comment ref="O1168" authorId="1" shapeId="0" xr:uid="{00000000-0006-0000-0100-000008090000}">
      <text>
        <r>
          <rPr>
            <b/>
            <sz val="9"/>
            <color indexed="81"/>
            <rFont val="Tahoma"/>
            <family val="2"/>
          </rPr>
          <t>Alisha:</t>
        </r>
        <r>
          <rPr>
            <sz val="9"/>
            <color indexed="81"/>
            <rFont val="Tahoma"/>
            <family val="2"/>
          </rPr>
          <t xml:space="preserve">
CC only seeded on some acres that were aggregated </t>
        </r>
      </text>
    </comment>
    <comment ref="W1168" authorId="1" shapeId="0" xr:uid="{00000000-0006-0000-0100-000009090000}">
      <text>
        <r>
          <rPr>
            <b/>
            <sz val="9"/>
            <color indexed="81"/>
            <rFont val="Tahoma"/>
            <family val="2"/>
          </rPr>
          <t>Alisha:</t>
        </r>
        <r>
          <rPr>
            <sz val="9"/>
            <color indexed="81"/>
            <rFont val="Tahoma"/>
            <family val="2"/>
          </rPr>
          <t xml:space="preserve">
Only in plots with CC. Not all aggreagte data had CC. </t>
        </r>
      </text>
    </comment>
    <comment ref="X1168" authorId="1" shapeId="0" xr:uid="{00000000-0006-0000-0100-00000A090000}">
      <text>
        <r>
          <rPr>
            <b/>
            <sz val="9"/>
            <color indexed="81"/>
            <rFont val="Tahoma"/>
            <family val="2"/>
          </rPr>
          <t>Alisha:</t>
        </r>
        <r>
          <rPr>
            <sz val="9"/>
            <color indexed="81"/>
            <rFont val="Tahoma"/>
            <family val="2"/>
          </rPr>
          <t xml:space="preserve">
Only in plots with CC. Not all aggreagte data had CC. </t>
        </r>
      </text>
    </comment>
    <comment ref="Y1168" authorId="1" shapeId="0" xr:uid="{00000000-0006-0000-0100-00000B090000}">
      <text>
        <r>
          <rPr>
            <b/>
            <sz val="9"/>
            <color indexed="81"/>
            <rFont val="Tahoma"/>
            <family val="2"/>
          </rPr>
          <t>Alisha:</t>
        </r>
        <r>
          <rPr>
            <sz val="9"/>
            <color indexed="81"/>
            <rFont val="Tahoma"/>
            <family val="2"/>
          </rPr>
          <t xml:space="preserve">
Not same treatment for all in aggregated data</t>
        </r>
      </text>
    </comment>
    <comment ref="Z1168" authorId="1" shapeId="0" xr:uid="{00000000-0006-0000-0100-00000C090000}">
      <text>
        <r>
          <rPr>
            <b/>
            <sz val="9"/>
            <color indexed="81"/>
            <rFont val="Tahoma"/>
            <family val="2"/>
          </rPr>
          <t>Alisha:</t>
        </r>
        <r>
          <rPr>
            <sz val="9"/>
            <color indexed="81"/>
            <rFont val="Tahoma"/>
            <family val="2"/>
          </rPr>
          <t xml:space="preserve">
Not same treatment for all in aggregated data</t>
        </r>
      </text>
    </comment>
    <comment ref="CB1168" authorId="1" shapeId="0" xr:uid="{00000000-0006-0000-0100-00000D090000}">
      <text>
        <r>
          <rPr>
            <b/>
            <sz val="9"/>
            <color indexed="81"/>
            <rFont val="Tahoma"/>
            <family val="2"/>
          </rPr>
          <t>Alisha:</t>
        </r>
        <r>
          <rPr>
            <sz val="9"/>
            <color indexed="81"/>
            <rFont val="Tahoma"/>
            <family val="2"/>
          </rPr>
          <t xml:space="preserve">
Mixed fall and spring burndown dates </t>
        </r>
      </text>
    </comment>
    <comment ref="AS1169" authorId="1" shapeId="0" xr:uid="{00000000-0006-0000-0100-00000E090000}">
      <text>
        <r>
          <rPr>
            <b/>
            <sz val="9"/>
            <color indexed="81"/>
            <rFont val="Tahoma"/>
            <family val="2"/>
          </rPr>
          <t>Alisha:</t>
        </r>
        <r>
          <rPr>
            <sz val="9"/>
            <color indexed="81"/>
            <rFont val="Tahoma"/>
            <family val="2"/>
          </rPr>
          <t xml:space="preserve">
Not same treatment for all in aggregated data</t>
        </r>
      </text>
    </comment>
    <comment ref="AS1170" authorId="1" shapeId="0" xr:uid="{00000000-0006-0000-0100-00000F090000}">
      <text>
        <r>
          <rPr>
            <b/>
            <sz val="9"/>
            <color indexed="81"/>
            <rFont val="Tahoma"/>
            <family val="2"/>
          </rPr>
          <t>Alisha:</t>
        </r>
        <r>
          <rPr>
            <sz val="9"/>
            <color indexed="81"/>
            <rFont val="Tahoma"/>
            <family val="2"/>
          </rPr>
          <t xml:space="preserve">
Not same treatment for all in aggregated data</t>
        </r>
      </text>
    </comment>
    <comment ref="AS1171" authorId="1" shapeId="0" xr:uid="{00000000-0006-0000-0100-000010090000}">
      <text>
        <r>
          <rPr>
            <b/>
            <sz val="9"/>
            <color indexed="81"/>
            <rFont val="Tahoma"/>
            <family val="2"/>
          </rPr>
          <t>Alisha:</t>
        </r>
        <r>
          <rPr>
            <sz val="9"/>
            <color indexed="81"/>
            <rFont val="Tahoma"/>
            <family val="2"/>
          </rPr>
          <t xml:space="preserve">
Not same treatment for all in aggregated data</t>
        </r>
      </text>
    </comment>
    <comment ref="AS1172" authorId="1" shapeId="0" xr:uid="{00000000-0006-0000-0100-000011090000}">
      <text>
        <r>
          <rPr>
            <b/>
            <sz val="9"/>
            <color indexed="81"/>
            <rFont val="Tahoma"/>
            <family val="2"/>
          </rPr>
          <t>Alisha:</t>
        </r>
        <r>
          <rPr>
            <sz val="9"/>
            <color indexed="81"/>
            <rFont val="Tahoma"/>
            <family val="2"/>
          </rPr>
          <t xml:space="preserve">
Not same treatment for all in aggregated data</t>
        </r>
      </text>
    </comment>
    <comment ref="N1174" authorId="1" shapeId="0" xr:uid="{00000000-0006-0000-0100-000012090000}">
      <text>
        <r>
          <rPr>
            <b/>
            <sz val="9"/>
            <color indexed="81"/>
            <rFont val="Tahoma"/>
            <family val="2"/>
          </rPr>
          <t>Alisha:</t>
        </r>
        <r>
          <rPr>
            <sz val="9"/>
            <color indexed="81"/>
            <rFont val="Tahoma"/>
            <family val="2"/>
          </rPr>
          <t xml:space="preserve">
CONTAINS RESULTS of COMBINED DATA. Comparisons are paired by letter (ex. A and AI). </t>
        </r>
      </text>
    </comment>
    <comment ref="Z1174" authorId="1" shapeId="0" xr:uid="{00000000-0006-0000-0100-000013090000}">
      <text>
        <r>
          <rPr>
            <b/>
            <sz val="9"/>
            <color indexed="81"/>
            <rFont val="Tahoma"/>
            <family val="2"/>
          </rPr>
          <t>Alisha:</t>
        </r>
        <r>
          <rPr>
            <sz val="9"/>
            <color indexed="81"/>
            <rFont val="Tahoma"/>
            <family val="2"/>
          </rPr>
          <t xml:space="preserve">
Not same treatment for all in aggregated data</t>
        </r>
      </text>
    </comment>
    <comment ref="AS1174" authorId="1" shapeId="0" xr:uid="{00000000-0006-0000-0100-000014090000}">
      <text>
        <r>
          <rPr>
            <b/>
            <sz val="9"/>
            <color indexed="81"/>
            <rFont val="Tahoma"/>
            <family val="2"/>
          </rPr>
          <t>Alisha:</t>
        </r>
        <r>
          <rPr>
            <sz val="9"/>
            <color indexed="81"/>
            <rFont val="Tahoma"/>
            <family val="2"/>
          </rPr>
          <t xml:space="preserve">
Not same treatment for all in aggregated data</t>
        </r>
      </text>
    </comment>
    <comment ref="Z1175" authorId="1" shapeId="0" xr:uid="{00000000-0006-0000-0100-000015090000}">
      <text>
        <r>
          <rPr>
            <b/>
            <sz val="9"/>
            <color indexed="81"/>
            <rFont val="Tahoma"/>
            <family val="2"/>
          </rPr>
          <t>Alisha:</t>
        </r>
        <r>
          <rPr>
            <sz val="9"/>
            <color indexed="81"/>
            <rFont val="Tahoma"/>
            <family val="2"/>
          </rPr>
          <t xml:space="preserve">
Not same treatment for all in aggregated data</t>
        </r>
      </text>
    </comment>
    <comment ref="AS1175" authorId="1" shapeId="0" xr:uid="{00000000-0006-0000-0100-000016090000}">
      <text>
        <r>
          <rPr>
            <b/>
            <sz val="9"/>
            <color indexed="81"/>
            <rFont val="Tahoma"/>
            <family val="2"/>
          </rPr>
          <t>Alisha:</t>
        </r>
        <r>
          <rPr>
            <sz val="9"/>
            <color indexed="81"/>
            <rFont val="Tahoma"/>
            <family val="2"/>
          </rPr>
          <t xml:space="preserve">
Not same treatment for all in aggregated data</t>
        </r>
      </text>
    </comment>
    <comment ref="Z1176" authorId="1" shapeId="0" xr:uid="{00000000-0006-0000-0100-000017090000}">
      <text>
        <r>
          <rPr>
            <b/>
            <sz val="9"/>
            <color indexed="81"/>
            <rFont val="Tahoma"/>
            <family val="2"/>
          </rPr>
          <t>Alisha:</t>
        </r>
        <r>
          <rPr>
            <sz val="9"/>
            <color indexed="81"/>
            <rFont val="Tahoma"/>
            <family val="2"/>
          </rPr>
          <t xml:space="preserve">
Not same treatment for all in aggregated data</t>
        </r>
      </text>
    </comment>
    <comment ref="Z1177" authorId="1" shapeId="0" xr:uid="{00000000-0006-0000-0100-000018090000}">
      <text>
        <r>
          <rPr>
            <b/>
            <sz val="9"/>
            <color indexed="81"/>
            <rFont val="Tahoma"/>
            <family val="2"/>
          </rPr>
          <t>Alisha:</t>
        </r>
        <r>
          <rPr>
            <sz val="9"/>
            <color indexed="81"/>
            <rFont val="Tahoma"/>
            <family val="2"/>
          </rPr>
          <t xml:space="preserve">
Not same treatment for all in aggregated data</t>
        </r>
      </text>
    </comment>
    <comment ref="AS1178" authorId="1" shapeId="0" xr:uid="{00000000-0006-0000-0100-000019090000}">
      <text>
        <r>
          <rPr>
            <b/>
            <sz val="9"/>
            <color indexed="81"/>
            <rFont val="Tahoma"/>
            <family val="2"/>
          </rPr>
          <t>Alisha:</t>
        </r>
        <r>
          <rPr>
            <sz val="9"/>
            <color indexed="81"/>
            <rFont val="Tahoma"/>
            <family val="2"/>
          </rPr>
          <t xml:space="preserve">
Not same treatment for all in aggregated data</t>
        </r>
      </text>
    </comment>
    <comment ref="AS1179" authorId="1" shapeId="0" xr:uid="{00000000-0006-0000-0100-00001A090000}">
      <text>
        <r>
          <rPr>
            <b/>
            <sz val="9"/>
            <color indexed="81"/>
            <rFont val="Tahoma"/>
            <family val="2"/>
          </rPr>
          <t>Alisha:</t>
        </r>
        <r>
          <rPr>
            <sz val="9"/>
            <color indexed="81"/>
            <rFont val="Tahoma"/>
            <family val="2"/>
          </rPr>
          <t xml:space="preserve">
Not same treatment for all in aggregated data</t>
        </r>
      </text>
    </comment>
    <comment ref="Y1180" authorId="1" shapeId="0" xr:uid="{00000000-0006-0000-0100-00001B090000}">
      <text>
        <r>
          <rPr>
            <b/>
            <sz val="9"/>
            <color indexed="81"/>
            <rFont val="Tahoma"/>
            <family val="2"/>
          </rPr>
          <t>Alisha:</t>
        </r>
        <r>
          <rPr>
            <sz val="9"/>
            <color indexed="81"/>
            <rFont val="Tahoma"/>
            <family val="2"/>
          </rPr>
          <t xml:space="preserve">
Not same treatment for all in aggregated data</t>
        </r>
      </text>
    </comment>
    <comment ref="CB1180" authorId="1" shapeId="0" xr:uid="{00000000-0006-0000-0100-00001C090000}">
      <text>
        <r>
          <rPr>
            <b/>
            <sz val="9"/>
            <color indexed="81"/>
            <rFont val="Tahoma"/>
            <family val="2"/>
          </rPr>
          <t>Alisha:</t>
        </r>
        <r>
          <rPr>
            <sz val="9"/>
            <color indexed="81"/>
            <rFont val="Tahoma"/>
            <family val="2"/>
          </rPr>
          <t xml:space="preserve">
Mixed fall and spring burndown dates </t>
        </r>
      </text>
    </comment>
    <comment ref="Y1181" authorId="1" shapeId="0" xr:uid="{00000000-0006-0000-0100-00001D090000}">
      <text>
        <r>
          <rPr>
            <b/>
            <sz val="9"/>
            <color indexed="81"/>
            <rFont val="Tahoma"/>
            <family val="2"/>
          </rPr>
          <t>Alisha:</t>
        </r>
        <r>
          <rPr>
            <sz val="9"/>
            <color indexed="81"/>
            <rFont val="Tahoma"/>
            <family val="2"/>
          </rPr>
          <t xml:space="preserve">
Not same treatment for all in aggregated data</t>
        </r>
      </text>
    </comment>
    <comment ref="CB1181" authorId="1" shapeId="0" xr:uid="{00000000-0006-0000-0100-00001E090000}">
      <text>
        <r>
          <rPr>
            <b/>
            <sz val="9"/>
            <color indexed="81"/>
            <rFont val="Tahoma"/>
            <family val="2"/>
          </rPr>
          <t>Alisha:</t>
        </r>
        <r>
          <rPr>
            <sz val="9"/>
            <color indexed="81"/>
            <rFont val="Tahoma"/>
            <family val="2"/>
          </rPr>
          <t xml:space="preserve">
Mixed fall and spring burndown dates </t>
        </r>
      </text>
    </comment>
    <comment ref="O1182" authorId="1" shapeId="0" xr:uid="{00000000-0006-0000-0100-00001F090000}">
      <text>
        <r>
          <rPr>
            <b/>
            <sz val="9"/>
            <color indexed="81"/>
            <rFont val="Tahoma"/>
            <family val="2"/>
          </rPr>
          <t>Alisha:</t>
        </r>
        <r>
          <rPr>
            <sz val="9"/>
            <color indexed="81"/>
            <rFont val="Tahoma"/>
            <family val="2"/>
          </rPr>
          <t xml:space="preserve">
CC only seeded on some acres that were aggregated </t>
        </r>
      </text>
    </comment>
    <comment ref="W1182" authorId="1" shapeId="0" xr:uid="{00000000-0006-0000-0100-000020090000}">
      <text>
        <r>
          <rPr>
            <b/>
            <sz val="9"/>
            <color indexed="81"/>
            <rFont val="Tahoma"/>
            <family val="2"/>
          </rPr>
          <t>Alisha:</t>
        </r>
        <r>
          <rPr>
            <sz val="9"/>
            <color indexed="81"/>
            <rFont val="Tahoma"/>
            <family val="2"/>
          </rPr>
          <t xml:space="preserve">
Only in plots with CC. Not all aggreagte data had CC. </t>
        </r>
      </text>
    </comment>
    <comment ref="X1182" authorId="1" shapeId="0" xr:uid="{00000000-0006-0000-0100-000021090000}">
      <text>
        <r>
          <rPr>
            <b/>
            <sz val="9"/>
            <color indexed="81"/>
            <rFont val="Tahoma"/>
            <family val="2"/>
          </rPr>
          <t>Alisha:</t>
        </r>
        <r>
          <rPr>
            <sz val="9"/>
            <color indexed="81"/>
            <rFont val="Tahoma"/>
            <family val="2"/>
          </rPr>
          <t xml:space="preserve">
Only in plots with CC. Not all aggreagte data had CC. </t>
        </r>
      </text>
    </comment>
    <comment ref="Y1182" authorId="1" shapeId="0" xr:uid="{00000000-0006-0000-0100-000022090000}">
      <text>
        <r>
          <rPr>
            <b/>
            <sz val="9"/>
            <color indexed="81"/>
            <rFont val="Tahoma"/>
            <family val="2"/>
          </rPr>
          <t>Alisha:</t>
        </r>
        <r>
          <rPr>
            <sz val="9"/>
            <color indexed="81"/>
            <rFont val="Tahoma"/>
            <family val="2"/>
          </rPr>
          <t xml:space="preserve">
Not same treatment for all in aggregated data</t>
        </r>
      </text>
    </comment>
    <comment ref="Z1182" authorId="1" shapeId="0" xr:uid="{00000000-0006-0000-0100-000023090000}">
      <text>
        <r>
          <rPr>
            <b/>
            <sz val="9"/>
            <color indexed="81"/>
            <rFont val="Tahoma"/>
            <family val="2"/>
          </rPr>
          <t>Alisha:</t>
        </r>
        <r>
          <rPr>
            <sz val="9"/>
            <color indexed="81"/>
            <rFont val="Tahoma"/>
            <family val="2"/>
          </rPr>
          <t xml:space="preserve">
Not same treatment for all in aggregated data</t>
        </r>
      </text>
    </comment>
    <comment ref="CB1182" authorId="1" shapeId="0" xr:uid="{00000000-0006-0000-0100-000024090000}">
      <text>
        <r>
          <rPr>
            <b/>
            <sz val="9"/>
            <color indexed="81"/>
            <rFont val="Tahoma"/>
            <family val="2"/>
          </rPr>
          <t>Alisha:</t>
        </r>
        <r>
          <rPr>
            <sz val="9"/>
            <color indexed="81"/>
            <rFont val="Tahoma"/>
            <family val="2"/>
          </rPr>
          <t xml:space="preserve">
Mixed fall and spring burndown dates </t>
        </r>
      </text>
    </comment>
    <comment ref="O1183" authorId="1" shapeId="0" xr:uid="{00000000-0006-0000-0100-000025090000}">
      <text>
        <r>
          <rPr>
            <b/>
            <sz val="9"/>
            <color indexed="81"/>
            <rFont val="Tahoma"/>
            <family val="2"/>
          </rPr>
          <t>Alisha:</t>
        </r>
        <r>
          <rPr>
            <sz val="9"/>
            <color indexed="81"/>
            <rFont val="Tahoma"/>
            <family val="2"/>
          </rPr>
          <t xml:space="preserve">
CC only seeded on some acres that were aggregated </t>
        </r>
      </text>
    </comment>
    <comment ref="W1183" authorId="1" shapeId="0" xr:uid="{00000000-0006-0000-0100-000026090000}">
      <text>
        <r>
          <rPr>
            <b/>
            <sz val="9"/>
            <color indexed="81"/>
            <rFont val="Tahoma"/>
            <family val="2"/>
          </rPr>
          <t>Alisha:</t>
        </r>
        <r>
          <rPr>
            <sz val="9"/>
            <color indexed="81"/>
            <rFont val="Tahoma"/>
            <family val="2"/>
          </rPr>
          <t xml:space="preserve">
Only in plots with CC. Not all aggreagte data had CC. </t>
        </r>
      </text>
    </comment>
    <comment ref="X1183" authorId="1" shapeId="0" xr:uid="{00000000-0006-0000-0100-000027090000}">
      <text>
        <r>
          <rPr>
            <b/>
            <sz val="9"/>
            <color indexed="81"/>
            <rFont val="Tahoma"/>
            <family val="2"/>
          </rPr>
          <t>Alisha:</t>
        </r>
        <r>
          <rPr>
            <sz val="9"/>
            <color indexed="81"/>
            <rFont val="Tahoma"/>
            <family val="2"/>
          </rPr>
          <t xml:space="preserve">
Only in plots with CC. Not all aggreagte data had CC. </t>
        </r>
      </text>
    </comment>
    <comment ref="Y1183" authorId="1" shapeId="0" xr:uid="{00000000-0006-0000-0100-000028090000}">
      <text>
        <r>
          <rPr>
            <b/>
            <sz val="9"/>
            <color indexed="81"/>
            <rFont val="Tahoma"/>
            <family val="2"/>
          </rPr>
          <t>Alisha:</t>
        </r>
        <r>
          <rPr>
            <sz val="9"/>
            <color indexed="81"/>
            <rFont val="Tahoma"/>
            <family val="2"/>
          </rPr>
          <t xml:space="preserve">
Not same treatment for all in aggregated data</t>
        </r>
      </text>
    </comment>
    <comment ref="Z1183" authorId="1" shapeId="0" xr:uid="{00000000-0006-0000-0100-000029090000}">
      <text>
        <r>
          <rPr>
            <b/>
            <sz val="9"/>
            <color indexed="81"/>
            <rFont val="Tahoma"/>
            <family val="2"/>
          </rPr>
          <t>Alisha:</t>
        </r>
        <r>
          <rPr>
            <sz val="9"/>
            <color indexed="81"/>
            <rFont val="Tahoma"/>
            <family val="2"/>
          </rPr>
          <t xml:space="preserve">
Not same treatment for all in aggregated data</t>
        </r>
      </text>
    </comment>
    <comment ref="CB1183" authorId="1" shapeId="0" xr:uid="{00000000-0006-0000-0100-00002A090000}">
      <text>
        <r>
          <rPr>
            <b/>
            <sz val="9"/>
            <color indexed="81"/>
            <rFont val="Tahoma"/>
            <family val="2"/>
          </rPr>
          <t>Alisha:</t>
        </r>
        <r>
          <rPr>
            <sz val="9"/>
            <color indexed="81"/>
            <rFont val="Tahoma"/>
            <family val="2"/>
          </rPr>
          <t xml:space="preserve">
Mixed fall and spring burndown dates </t>
        </r>
      </text>
    </comment>
    <comment ref="Y1184" authorId="1" shapeId="0" xr:uid="{00000000-0006-0000-0100-00002B090000}">
      <text>
        <r>
          <rPr>
            <b/>
            <sz val="9"/>
            <color indexed="81"/>
            <rFont val="Tahoma"/>
            <family val="2"/>
          </rPr>
          <t>Alisha:</t>
        </r>
        <r>
          <rPr>
            <sz val="9"/>
            <color indexed="81"/>
            <rFont val="Tahoma"/>
            <family val="2"/>
          </rPr>
          <t xml:space="preserve">
Not same treatment for all in aggregated data</t>
        </r>
      </text>
    </comment>
    <comment ref="CB1184" authorId="1" shapeId="0" xr:uid="{00000000-0006-0000-0100-00002C090000}">
      <text>
        <r>
          <rPr>
            <b/>
            <sz val="9"/>
            <color indexed="81"/>
            <rFont val="Tahoma"/>
            <family val="2"/>
          </rPr>
          <t>Alisha:</t>
        </r>
        <r>
          <rPr>
            <sz val="9"/>
            <color indexed="81"/>
            <rFont val="Tahoma"/>
            <family val="2"/>
          </rPr>
          <t xml:space="preserve">
Mixed fall and spring burndown dates </t>
        </r>
      </text>
    </comment>
    <comment ref="Y1185" authorId="1" shapeId="0" xr:uid="{00000000-0006-0000-0100-00002D090000}">
      <text>
        <r>
          <rPr>
            <b/>
            <sz val="9"/>
            <color indexed="81"/>
            <rFont val="Tahoma"/>
            <family val="2"/>
          </rPr>
          <t>Alisha:</t>
        </r>
        <r>
          <rPr>
            <sz val="9"/>
            <color indexed="81"/>
            <rFont val="Tahoma"/>
            <family val="2"/>
          </rPr>
          <t xml:space="preserve">
Not same treatment for all in aggregated data</t>
        </r>
      </text>
    </comment>
    <comment ref="CB1185" authorId="1" shapeId="0" xr:uid="{00000000-0006-0000-0100-00002E090000}">
      <text>
        <r>
          <rPr>
            <b/>
            <sz val="9"/>
            <color indexed="81"/>
            <rFont val="Tahoma"/>
            <family val="2"/>
          </rPr>
          <t>Alisha:</t>
        </r>
        <r>
          <rPr>
            <sz val="9"/>
            <color indexed="81"/>
            <rFont val="Tahoma"/>
            <family val="2"/>
          </rPr>
          <t xml:space="preserve">
Mixed fall and spring burndown dates </t>
        </r>
      </text>
    </comment>
    <comment ref="Y1186" authorId="1" shapeId="0" xr:uid="{00000000-0006-0000-0100-00002F090000}">
      <text>
        <r>
          <rPr>
            <b/>
            <sz val="9"/>
            <color indexed="81"/>
            <rFont val="Tahoma"/>
            <family val="2"/>
          </rPr>
          <t>Alisha:</t>
        </r>
        <r>
          <rPr>
            <sz val="9"/>
            <color indexed="81"/>
            <rFont val="Tahoma"/>
            <family val="2"/>
          </rPr>
          <t xml:space="preserve">
Not same treatment for all in aggregated data</t>
        </r>
      </text>
    </comment>
    <comment ref="CB1186" authorId="1" shapeId="0" xr:uid="{00000000-0006-0000-0100-000030090000}">
      <text>
        <r>
          <rPr>
            <b/>
            <sz val="9"/>
            <color indexed="81"/>
            <rFont val="Tahoma"/>
            <family val="2"/>
          </rPr>
          <t>Alisha:</t>
        </r>
        <r>
          <rPr>
            <sz val="9"/>
            <color indexed="81"/>
            <rFont val="Tahoma"/>
            <family val="2"/>
          </rPr>
          <t xml:space="preserve">
Mixed fall and spring burndown dates </t>
        </r>
      </text>
    </comment>
    <comment ref="O1187" authorId="1" shapeId="0" xr:uid="{00000000-0006-0000-0100-000031090000}">
      <text>
        <r>
          <rPr>
            <b/>
            <sz val="9"/>
            <color indexed="81"/>
            <rFont val="Tahoma"/>
            <family val="2"/>
          </rPr>
          <t>Alisha:</t>
        </r>
        <r>
          <rPr>
            <sz val="9"/>
            <color indexed="81"/>
            <rFont val="Tahoma"/>
            <family val="2"/>
          </rPr>
          <t xml:space="preserve">
CC only seeded on some acres that were aggregated </t>
        </r>
      </text>
    </comment>
    <comment ref="W1187" authorId="1" shapeId="0" xr:uid="{00000000-0006-0000-0100-000032090000}">
      <text>
        <r>
          <rPr>
            <b/>
            <sz val="9"/>
            <color indexed="81"/>
            <rFont val="Tahoma"/>
            <family val="2"/>
          </rPr>
          <t>Alisha:</t>
        </r>
        <r>
          <rPr>
            <sz val="9"/>
            <color indexed="81"/>
            <rFont val="Tahoma"/>
            <family val="2"/>
          </rPr>
          <t xml:space="preserve">
Only in plots with CC. Not all aggreagte data had CC. </t>
        </r>
      </text>
    </comment>
    <comment ref="X1187" authorId="1" shapeId="0" xr:uid="{00000000-0006-0000-0100-000033090000}">
      <text>
        <r>
          <rPr>
            <b/>
            <sz val="9"/>
            <color indexed="81"/>
            <rFont val="Tahoma"/>
            <family val="2"/>
          </rPr>
          <t>Alisha:</t>
        </r>
        <r>
          <rPr>
            <sz val="9"/>
            <color indexed="81"/>
            <rFont val="Tahoma"/>
            <family val="2"/>
          </rPr>
          <t xml:space="preserve">
Only in plots with CC. Not all aggreagte data had CC. </t>
        </r>
      </text>
    </comment>
    <comment ref="Y1187" authorId="1" shapeId="0" xr:uid="{00000000-0006-0000-0100-000034090000}">
      <text>
        <r>
          <rPr>
            <b/>
            <sz val="9"/>
            <color indexed="81"/>
            <rFont val="Tahoma"/>
            <family val="2"/>
          </rPr>
          <t>Alisha:</t>
        </r>
        <r>
          <rPr>
            <sz val="9"/>
            <color indexed="81"/>
            <rFont val="Tahoma"/>
            <family val="2"/>
          </rPr>
          <t xml:space="preserve">
Not same treatment for all in aggregated data</t>
        </r>
      </text>
    </comment>
    <comment ref="Z1187" authorId="1" shapeId="0" xr:uid="{00000000-0006-0000-0100-000035090000}">
      <text>
        <r>
          <rPr>
            <b/>
            <sz val="9"/>
            <color indexed="81"/>
            <rFont val="Tahoma"/>
            <family val="2"/>
          </rPr>
          <t>Alisha:</t>
        </r>
        <r>
          <rPr>
            <sz val="9"/>
            <color indexed="81"/>
            <rFont val="Tahoma"/>
            <family val="2"/>
          </rPr>
          <t xml:space="preserve">
Not same treatment for all in aggregated data</t>
        </r>
      </text>
    </comment>
    <comment ref="CB1187" authorId="1" shapeId="0" xr:uid="{00000000-0006-0000-0100-000036090000}">
      <text>
        <r>
          <rPr>
            <b/>
            <sz val="9"/>
            <color indexed="81"/>
            <rFont val="Tahoma"/>
            <family val="2"/>
          </rPr>
          <t>Alisha:</t>
        </r>
        <r>
          <rPr>
            <sz val="9"/>
            <color indexed="81"/>
            <rFont val="Tahoma"/>
            <family val="2"/>
          </rPr>
          <t xml:space="preserve">
Mixed fall and spring burndown dates </t>
        </r>
      </text>
    </comment>
    <comment ref="AS1188" authorId="1" shapeId="0" xr:uid="{00000000-0006-0000-0100-000037090000}">
      <text>
        <r>
          <rPr>
            <b/>
            <sz val="9"/>
            <color indexed="81"/>
            <rFont val="Tahoma"/>
            <family val="2"/>
          </rPr>
          <t>Alisha:</t>
        </r>
        <r>
          <rPr>
            <sz val="9"/>
            <color indexed="81"/>
            <rFont val="Tahoma"/>
            <family val="2"/>
          </rPr>
          <t xml:space="preserve">
Not same treatment for all in aggregated data</t>
        </r>
      </text>
    </comment>
    <comment ref="AS1189" authorId="1" shapeId="0" xr:uid="{00000000-0006-0000-0100-000038090000}">
      <text>
        <r>
          <rPr>
            <b/>
            <sz val="9"/>
            <color indexed="81"/>
            <rFont val="Tahoma"/>
            <family val="2"/>
          </rPr>
          <t>Alisha:</t>
        </r>
        <r>
          <rPr>
            <sz val="9"/>
            <color indexed="81"/>
            <rFont val="Tahoma"/>
            <family val="2"/>
          </rPr>
          <t xml:space="preserve">
Not same treatment for all in aggregated data</t>
        </r>
      </text>
    </comment>
    <comment ref="AS1190" authorId="1" shapeId="0" xr:uid="{00000000-0006-0000-0100-000039090000}">
      <text>
        <r>
          <rPr>
            <b/>
            <sz val="9"/>
            <color indexed="81"/>
            <rFont val="Tahoma"/>
            <family val="2"/>
          </rPr>
          <t>Alisha:</t>
        </r>
        <r>
          <rPr>
            <sz val="9"/>
            <color indexed="81"/>
            <rFont val="Tahoma"/>
            <family val="2"/>
          </rPr>
          <t xml:space="preserve">
Not same treatment for all in aggregated data</t>
        </r>
      </text>
    </comment>
    <comment ref="AS1191" authorId="1" shapeId="0" xr:uid="{00000000-0006-0000-0100-00003A090000}">
      <text>
        <r>
          <rPr>
            <b/>
            <sz val="9"/>
            <color indexed="81"/>
            <rFont val="Tahoma"/>
            <family val="2"/>
          </rPr>
          <t>Alisha:</t>
        </r>
        <r>
          <rPr>
            <sz val="9"/>
            <color indexed="81"/>
            <rFont val="Tahoma"/>
            <family val="2"/>
          </rPr>
          <t xml:space="preserve">
Not same treatment for all in aggregated data</t>
        </r>
      </text>
    </comment>
    <comment ref="N1193" authorId="1" shapeId="0" xr:uid="{00000000-0006-0000-0100-00003B090000}">
      <text>
        <r>
          <rPr>
            <b/>
            <sz val="9"/>
            <color indexed="81"/>
            <rFont val="Tahoma"/>
            <family val="2"/>
          </rPr>
          <t>Alisha:</t>
        </r>
        <r>
          <rPr>
            <sz val="9"/>
            <color indexed="81"/>
            <rFont val="Tahoma"/>
            <family val="2"/>
          </rPr>
          <t xml:space="preserve">
CONTAINS RESULTS of COMBINED DATA. Comparisons are paired by letter (ex. A and AI). </t>
        </r>
      </text>
    </comment>
    <comment ref="Z1193" authorId="1" shapeId="0" xr:uid="{00000000-0006-0000-0100-00003C090000}">
      <text>
        <r>
          <rPr>
            <b/>
            <sz val="9"/>
            <color indexed="81"/>
            <rFont val="Tahoma"/>
            <family val="2"/>
          </rPr>
          <t>Alisha:</t>
        </r>
        <r>
          <rPr>
            <sz val="9"/>
            <color indexed="81"/>
            <rFont val="Tahoma"/>
            <family val="2"/>
          </rPr>
          <t xml:space="preserve">
Not same treatment for all in aggregated data</t>
        </r>
      </text>
    </comment>
    <comment ref="AS1193" authorId="1" shapeId="0" xr:uid="{00000000-0006-0000-0100-00003D090000}">
      <text>
        <r>
          <rPr>
            <b/>
            <sz val="9"/>
            <color indexed="81"/>
            <rFont val="Tahoma"/>
            <family val="2"/>
          </rPr>
          <t>Alisha:</t>
        </r>
        <r>
          <rPr>
            <sz val="9"/>
            <color indexed="81"/>
            <rFont val="Tahoma"/>
            <family val="2"/>
          </rPr>
          <t xml:space="preserve">
Not same treatment for all in aggregated data</t>
        </r>
      </text>
    </comment>
    <comment ref="Z1194" authorId="1" shapeId="0" xr:uid="{00000000-0006-0000-0100-00003E090000}">
      <text>
        <r>
          <rPr>
            <b/>
            <sz val="9"/>
            <color indexed="81"/>
            <rFont val="Tahoma"/>
            <family val="2"/>
          </rPr>
          <t>Alisha:</t>
        </r>
        <r>
          <rPr>
            <sz val="9"/>
            <color indexed="81"/>
            <rFont val="Tahoma"/>
            <family val="2"/>
          </rPr>
          <t xml:space="preserve">
Not same treatment for all in aggregated data</t>
        </r>
      </text>
    </comment>
    <comment ref="AS1194" authorId="1" shapeId="0" xr:uid="{00000000-0006-0000-0100-00003F090000}">
      <text>
        <r>
          <rPr>
            <b/>
            <sz val="9"/>
            <color indexed="81"/>
            <rFont val="Tahoma"/>
            <family val="2"/>
          </rPr>
          <t>Alisha:</t>
        </r>
        <r>
          <rPr>
            <sz val="9"/>
            <color indexed="81"/>
            <rFont val="Tahoma"/>
            <family val="2"/>
          </rPr>
          <t xml:space="preserve">
Not same treatment for all in aggregated data</t>
        </r>
      </text>
    </comment>
    <comment ref="Z1195" authorId="1" shapeId="0" xr:uid="{00000000-0006-0000-0100-000040090000}">
      <text>
        <r>
          <rPr>
            <b/>
            <sz val="9"/>
            <color indexed="81"/>
            <rFont val="Tahoma"/>
            <family val="2"/>
          </rPr>
          <t>Alisha:</t>
        </r>
        <r>
          <rPr>
            <sz val="9"/>
            <color indexed="81"/>
            <rFont val="Tahoma"/>
            <family val="2"/>
          </rPr>
          <t xml:space="preserve">
Not same treatment for all in aggregated data</t>
        </r>
      </text>
    </comment>
    <comment ref="Z1196" authorId="1" shapeId="0" xr:uid="{00000000-0006-0000-0100-000041090000}">
      <text>
        <r>
          <rPr>
            <b/>
            <sz val="9"/>
            <color indexed="81"/>
            <rFont val="Tahoma"/>
            <family val="2"/>
          </rPr>
          <t>Alisha:</t>
        </r>
        <r>
          <rPr>
            <sz val="9"/>
            <color indexed="81"/>
            <rFont val="Tahoma"/>
            <family val="2"/>
          </rPr>
          <t xml:space="preserve">
Not same treatment for all in aggregated data</t>
        </r>
      </text>
    </comment>
    <comment ref="AS1197" authorId="1" shapeId="0" xr:uid="{00000000-0006-0000-0100-000042090000}">
      <text>
        <r>
          <rPr>
            <b/>
            <sz val="9"/>
            <color indexed="81"/>
            <rFont val="Tahoma"/>
            <family val="2"/>
          </rPr>
          <t>Alisha:</t>
        </r>
        <r>
          <rPr>
            <sz val="9"/>
            <color indexed="81"/>
            <rFont val="Tahoma"/>
            <family val="2"/>
          </rPr>
          <t xml:space="preserve">
Not same treatment for all in aggregated data</t>
        </r>
      </text>
    </comment>
    <comment ref="AS1198" authorId="1" shapeId="0" xr:uid="{00000000-0006-0000-0100-000043090000}">
      <text>
        <r>
          <rPr>
            <b/>
            <sz val="9"/>
            <color indexed="81"/>
            <rFont val="Tahoma"/>
            <family val="2"/>
          </rPr>
          <t>Alisha:</t>
        </r>
        <r>
          <rPr>
            <sz val="9"/>
            <color indexed="81"/>
            <rFont val="Tahoma"/>
            <family val="2"/>
          </rPr>
          <t xml:space="preserve">
Not same treatment for all in aggregated data</t>
        </r>
      </text>
    </comment>
    <comment ref="Y1199" authorId="1" shapeId="0" xr:uid="{00000000-0006-0000-0100-000044090000}">
      <text>
        <r>
          <rPr>
            <b/>
            <sz val="9"/>
            <color indexed="81"/>
            <rFont val="Tahoma"/>
            <family val="2"/>
          </rPr>
          <t>Alisha:</t>
        </r>
        <r>
          <rPr>
            <sz val="9"/>
            <color indexed="81"/>
            <rFont val="Tahoma"/>
            <family val="2"/>
          </rPr>
          <t xml:space="preserve">
Not same treatment for all in aggregated data</t>
        </r>
      </text>
    </comment>
    <comment ref="CB1199" authorId="1" shapeId="0" xr:uid="{00000000-0006-0000-0100-000045090000}">
      <text>
        <r>
          <rPr>
            <b/>
            <sz val="9"/>
            <color indexed="81"/>
            <rFont val="Tahoma"/>
            <family val="2"/>
          </rPr>
          <t>Alisha:</t>
        </r>
        <r>
          <rPr>
            <sz val="9"/>
            <color indexed="81"/>
            <rFont val="Tahoma"/>
            <family val="2"/>
          </rPr>
          <t xml:space="preserve">
Mixed fall and spring burndown dates </t>
        </r>
      </text>
    </comment>
    <comment ref="Y1200" authorId="1" shapeId="0" xr:uid="{00000000-0006-0000-0100-000046090000}">
      <text>
        <r>
          <rPr>
            <b/>
            <sz val="9"/>
            <color indexed="81"/>
            <rFont val="Tahoma"/>
            <family val="2"/>
          </rPr>
          <t>Alisha:</t>
        </r>
        <r>
          <rPr>
            <sz val="9"/>
            <color indexed="81"/>
            <rFont val="Tahoma"/>
            <family val="2"/>
          </rPr>
          <t xml:space="preserve">
Not same treatment for all in aggregated data</t>
        </r>
      </text>
    </comment>
    <comment ref="CB1200" authorId="1" shapeId="0" xr:uid="{00000000-0006-0000-0100-000047090000}">
      <text>
        <r>
          <rPr>
            <b/>
            <sz val="9"/>
            <color indexed="81"/>
            <rFont val="Tahoma"/>
            <family val="2"/>
          </rPr>
          <t>Alisha:</t>
        </r>
        <r>
          <rPr>
            <sz val="9"/>
            <color indexed="81"/>
            <rFont val="Tahoma"/>
            <family val="2"/>
          </rPr>
          <t xml:space="preserve">
Mixed fall and spring burndown dates </t>
        </r>
      </text>
    </comment>
    <comment ref="O1201" authorId="1" shapeId="0" xr:uid="{00000000-0006-0000-0100-000048090000}">
      <text>
        <r>
          <rPr>
            <b/>
            <sz val="9"/>
            <color indexed="81"/>
            <rFont val="Tahoma"/>
            <family val="2"/>
          </rPr>
          <t>Alisha:</t>
        </r>
        <r>
          <rPr>
            <sz val="9"/>
            <color indexed="81"/>
            <rFont val="Tahoma"/>
            <family val="2"/>
          </rPr>
          <t xml:space="preserve">
CC only seeded on some acres that were aggregated </t>
        </r>
      </text>
    </comment>
    <comment ref="W1201" authorId="1" shapeId="0" xr:uid="{00000000-0006-0000-0100-000049090000}">
      <text>
        <r>
          <rPr>
            <b/>
            <sz val="9"/>
            <color indexed="81"/>
            <rFont val="Tahoma"/>
            <family val="2"/>
          </rPr>
          <t>Alisha:</t>
        </r>
        <r>
          <rPr>
            <sz val="9"/>
            <color indexed="81"/>
            <rFont val="Tahoma"/>
            <family val="2"/>
          </rPr>
          <t xml:space="preserve">
Only in plots with CC. Not all aggreagte data had CC. </t>
        </r>
      </text>
    </comment>
    <comment ref="X1201" authorId="1" shapeId="0" xr:uid="{00000000-0006-0000-0100-00004A090000}">
      <text>
        <r>
          <rPr>
            <b/>
            <sz val="9"/>
            <color indexed="81"/>
            <rFont val="Tahoma"/>
            <family val="2"/>
          </rPr>
          <t>Alisha:</t>
        </r>
        <r>
          <rPr>
            <sz val="9"/>
            <color indexed="81"/>
            <rFont val="Tahoma"/>
            <family val="2"/>
          </rPr>
          <t xml:space="preserve">
Only in plots with CC. Not all aggreagte data had CC. </t>
        </r>
      </text>
    </comment>
    <comment ref="Y1201" authorId="1" shapeId="0" xr:uid="{00000000-0006-0000-0100-00004B090000}">
      <text>
        <r>
          <rPr>
            <b/>
            <sz val="9"/>
            <color indexed="81"/>
            <rFont val="Tahoma"/>
            <family val="2"/>
          </rPr>
          <t>Alisha:</t>
        </r>
        <r>
          <rPr>
            <sz val="9"/>
            <color indexed="81"/>
            <rFont val="Tahoma"/>
            <family val="2"/>
          </rPr>
          <t xml:space="preserve">
Not same treatment for all in aggregated data</t>
        </r>
      </text>
    </comment>
    <comment ref="Z1201" authorId="1" shapeId="0" xr:uid="{00000000-0006-0000-0100-00004C090000}">
      <text>
        <r>
          <rPr>
            <b/>
            <sz val="9"/>
            <color indexed="81"/>
            <rFont val="Tahoma"/>
            <family val="2"/>
          </rPr>
          <t>Alisha:</t>
        </r>
        <r>
          <rPr>
            <sz val="9"/>
            <color indexed="81"/>
            <rFont val="Tahoma"/>
            <family val="2"/>
          </rPr>
          <t xml:space="preserve">
Not same treatment for all in aggregated data</t>
        </r>
      </text>
    </comment>
    <comment ref="AC1201" authorId="1" shapeId="0" xr:uid="{00000000-0006-0000-0100-00004D090000}">
      <text>
        <r>
          <rPr>
            <b/>
            <sz val="9"/>
            <color indexed="81"/>
            <rFont val="Tahoma"/>
            <family val="2"/>
          </rPr>
          <t>Alisha:</t>
        </r>
        <r>
          <rPr>
            <sz val="9"/>
            <color indexed="81"/>
            <rFont val="Tahoma"/>
            <family val="2"/>
          </rPr>
          <t xml:space="preserve">
CC acres in aggregate did not receive fertilizer</t>
        </r>
      </text>
    </comment>
    <comment ref="AN1201" authorId="1" shapeId="0" xr:uid="{00000000-0006-0000-0100-00004E090000}">
      <text>
        <r>
          <rPr>
            <b/>
            <sz val="9"/>
            <color indexed="81"/>
            <rFont val="Tahoma"/>
            <family val="2"/>
          </rPr>
          <t>Alisha:</t>
        </r>
        <r>
          <rPr>
            <sz val="9"/>
            <color indexed="81"/>
            <rFont val="Tahoma"/>
            <family val="2"/>
          </rPr>
          <t xml:space="preserve">
CC acres in aggregate did not receive fertilizer</t>
        </r>
      </text>
    </comment>
    <comment ref="CB1201" authorId="1" shapeId="0" xr:uid="{00000000-0006-0000-0100-00004F090000}">
      <text>
        <r>
          <rPr>
            <b/>
            <sz val="9"/>
            <color indexed="81"/>
            <rFont val="Tahoma"/>
            <family val="2"/>
          </rPr>
          <t>Alisha:</t>
        </r>
        <r>
          <rPr>
            <sz val="9"/>
            <color indexed="81"/>
            <rFont val="Tahoma"/>
            <family val="2"/>
          </rPr>
          <t xml:space="preserve">
Mixed fall and spring burndown dates </t>
        </r>
      </text>
    </comment>
    <comment ref="O1202" authorId="1" shapeId="0" xr:uid="{00000000-0006-0000-0100-000050090000}">
      <text>
        <r>
          <rPr>
            <b/>
            <sz val="9"/>
            <color indexed="81"/>
            <rFont val="Tahoma"/>
            <family val="2"/>
          </rPr>
          <t>Alisha:</t>
        </r>
        <r>
          <rPr>
            <sz val="9"/>
            <color indexed="81"/>
            <rFont val="Tahoma"/>
            <family val="2"/>
          </rPr>
          <t xml:space="preserve">
CC only seeded on some acres that were aggregated </t>
        </r>
      </text>
    </comment>
    <comment ref="W1202" authorId="1" shapeId="0" xr:uid="{00000000-0006-0000-0100-000051090000}">
      <text>
        <r>
          <rPr>
            <b/>
            <sz val="9"/>
            <color indexed="81"/>
            <rFont val="Tahoma"/>
            <family val="2"/>
          </rPr>
          <t>Alisha:</t>
        </r>
        <r>
          <rPr>
            <sz val="9"/>
            <color indexed="81"/>
            <rFont val="Tahoma"/>
            <family val="2"/>
          </rPr>
          <t xml:space="preserve">
Only in plots with CC. Not all aggreagte data had CC. </t>
        </r>
      </text>
    </comment>
    <comment ref="X1202" authorId="1" shapeId="0" xr:uid="{00000000-0006-0000-0100-000052090000}">
      <text>
        <r>
          <rPr>
            <b/>
            <sz val="9"/>
            <color indexed="81"/>
            <rFont val="Tahoma"/>
            <family val="2"/>
          </rPr>
          <t>Alisha:</t>
        </r>
        <r>
          <rPr>
            <sz val="9"/>
            <color indexed="81"/>
            <rFont val="Tahoma"/>
            <family val="2"/>
          </rPr>
          <t xml:space="preserve">
Only in plots with CC. Not all aggreagte data had CC. </t>
        </r>
      </text>
    </comment>
    <comment ref="Y1202" authorId="1" shapeId="0" xr:uid="{00000000-0006-0000-0100-000053090000}">
      <text>
        <r>
          <rPr>
            <b/>
            <sz val="9"/>
            <color indexed="81"/>
            <rFont val="Tahoma"/>
            <family val="2"/>
          </rPr>
          <t>Alisha:</t>
        </r>
        <r>
          <rPr>
            <sz val="9"/>
            <color indexed="81"/>
            <rFont val="Tahoma"/>
            <family val="2"/>
          </rPr>
          <t xml:space="preserve">
Not same treatment for all in aggregated data</t>
        </r>
      </text>
    </comment>
    <comment ref="Z1202" authorId="1" shapeId="0" xr:uid="{00000000-0006-0000-0100-000054090000}">
      <text>
        <r>
          <rPr>
            <b/>
            <sz val="9"/>
            <color indexed="81"/>
            <rFont val="Tahoma"/>
            <family val="2"/>
          </rPr>
          <t>Alisha:</t>
        </r>
        <r>
          <rPr>
            <sz val="9"/>
            <color indexed="81"/>
            <rFont val="Tahoma"/>
            <family val="2"/>
          </rPr>
          <t xml:space="preserve">
Not same treatment for all in aggregated data</t>
        </r>
      </text>
    </comment>
    <comment ref="AC1202" authorId="1" shapeId="0" xr:uid="{00000000-0006-0000-0100-000055090000}">
      <text>
        <r>
          <rPr>
            <b/>
            <sz val="9"/>
            <color indexed="81"/>
            <rFont val="Tahoma"/>
            <family val="2"/>
          </rPr>
          <t>Alisha:</t>
        </r>
        <r>
          <rPr>
            <sz val="9"/>
            <color indexed="81"/>
            <rFont val="Tahoma"/>
            <family val="2"/>
          </rPr>
          <t xml:space="preserve">
CC acres in aggregate did not receive fertilizer</t>
        </r>
      </text>
    </comment>
    <comment ref="AN1202" authorId="1" shapeId="0" xr:uid="{00000000-0006-0000-0100-000056090000}">
      <text>
        <r>
          <rPr>
            <b/>
            <sz val="9"/>
            <color indexed="81"/>
            <rFont val="Tahoma"/>
            <family val="2"/>
          </rPr>
          <t>Alisha:</t>
        </r>
        <r>
          <rPr>
            <sz val="9"/>
            <color indexed="81"/>
            <rFont val="Tahoma"/>
            <family val="2"/>
          </rPr>
          <t xml:space="preserve">
CC acres in aggregate did not receive fertilizer</t>
        </r>
      </text>
    </comment>
    <comment ref="CB1202" authorId="1" shapeId="0" xr:uid="{00000000-0006-0000-0100-000057090000}">
      <text>
        <r>
          <rPr>
            <b/>
            <sz val="9"/>
            <color indexed="81"/>
            <rFont val="Tahoma"/>
            <family val="2"/>
          </rPr>
          <t>Alisha:</t>
        </r>
        <r>
          <rPr>
            <sz val="9"/>
            <color indexed="81"/>
            <rFont val="Tahoma"/>
            <family val="2"/>
          </rPr>
          <t xml:space="preserve">
Mixed fall and spring burndown dates </t>
        </r>
      </text>
    </comment>
    <comment ref="Y1203" authorId="1" shapeId="0" xr:uid="{00000000-0006-0000-0100-000058090000}">
      <text>
        <r>
          <rPr>
            <b/>
            <sz val="9"/>
            <color indexed="81"/>
            <rFont val="Tahoma"/>
            <family val="2"/>
          </rPr>
          <t>Alisha:</t>
        </r>
        <r>
          <rPr>
            <sz val="9"/>
            <color indexed="81"/>
            <rFont val="Tahoma"/>
            <family val="2"/>
          </rPr>
          <t xml:space="preserve">
Not same treatment for all in aggregated data</t>
        </r>
      </text>
    </comment>
    <comment ref="CB1203" authorId="1" shapeId="0" xr:uid="{00000000-0006-0000-0100-000059090000}">
      <text>
        <r>
          <rPr>
            <b/>
            <sz val="9"/>
            <color indexed="81"/>
            <rFont val="Tahoma"/>
            <family val="2"/>
          </rPr>
          <t>Alisha:</t>
        </r>
        <r>
          <rPr>
            <sz val="9"/>
            <color indexed="81"/>
            <rFont val="Tahoma"/>
            <family val="2"/>
          </rPr>
          <t xml:space="preserve">
Mixed fall and spring burndown dates </t>
        </r>
      </text>
    </comment>
    <comment ref="Y1204" authorId="1" shapeId="0" xr:uid="{00000000-0006-0000-0100-00005A090000}">
      <text>
        <r>
          <rPr>
            <b/>
            <sz val="9"/>
            <color indexed="81"/>
            <rFont val="Tahoma"/>
            <family val="2"/>
          </rPr>
          <t>Alisha:</t>
        </r>
        <r>
          <rPr>
            <sz val="9"/>
            <color indexed="81"/>
            <rFont val="Tahoma"/>
            <family val="2"/>
          </rPr>
          <t xml:space="preserve">
Not same treatment for all in aggregated data</t>
        </r>
      </text>
    </comment>
    <comment ref="CB1204" authorId="1" shapeId="0" xr:uid="{00000000-0006-0000-0100-00005B090000}">
      <text>
        <r>
          <rPr>
            <b/>
            <sz val="9"/>
            <color indexed="81"/>
            <rFont val="Tahoma"/>
            <family val="2"/>
          </rPr>
          <t>Alisha:</t>
        </r>
        <r>
          <rPr>
            <sz val="9"/>
            <color indexed="81"/>
            <rFont val="Tahoma"/>
            <family val="2"/>
          </rPr>
          <t xml:space="preserve">
Mixed fall and spring burndown dates </t>
        </r>
      </text>
    </comment>
    <comment ref="Y1205" authorId="1" shapeId="0" xr:uid="{00000000-0006-0000-0100-00005C090000}">
      <text>
        <r>
          <rPr>
            <b/>
            <sz val="9"/>
            <color indexed="81"/>
            <rFont val="Tahoma"/>
            <family val="2"/>
          </rPr>
          <t>Alisha:</t>
        </r>
        <r>
          <rPr>
            <sz val="9"/>
            <color indexed="81"/>
            <rFont val="Tahoma"/>
            <family val="2"/>
          </rPr>
          <t xml:space="preserve">
Not same treatment for all in aggregated data</t>
        </r>
      </text>
    </comment>
    <comment ref="CB1205" authorId="1" shapeId="0" xr:uid="{00000000-0006-0000-0100-00005D090000}">
      <text>
        <r>
          <rPr>
            <b/>
            <sz val="9"/>
            <color indexed="81"/>
            <rFont val="Tahoma"/>
            <family val="2"/>
          </rPr>
          <t>Alisha:</t>
        </r>
        <r>
          <rPr>
            <sz val="9"/>
            <color indexed="81"/>
            <rFont val="Tahoma"/>
            <family val="2"/>
          </rPr>
          <t xml:space="preserve">
Mixed fall and spring burndown dates </t>
        </r>
      </text>
    </comment>
    <comment ref="O1206" authorId="1" shapeId="0" xr:uid="{00000000-0006-0000-0100-00005E090000}">
      <text>
        <r>
          <rPr>
            <b/>
            <sz val="9"/>
            <color indexed="81"/>
            <rFont val="Tahoma"/>
            <family val="2"/>
          </rPr>
          <t>Alisha:</t>
        </r>
        <r>
          <rPr>
            <sz val="9"/>
            <color indexed="81"/>
            <rFont val="Tahoma"/>
            <family val="2"/>
          </rPr>
          <t xml:space="preserve">
CC only seeded on some acres that were aggregated </t>
        </r>
      </text>
    </comment>
    <comment ref="W1206" authorId="1" shapeId="0" xr:uid="{00000000-0006-0000-0100-00005F090000}">
      <text>
        <r>
          <rPr>
            <b/>
            <sz val="9"/>
            <color indexed="81"/>
            <rFont val="Tahoma"/>
            <family val="2"/>
          </rPr>
          <t>Alisha:</t>
        </r>
        <r>
          <rPr>
            <sz val="9"/>
            <color indexed="81"/>
            <rFont val="Tahoma"/>
            <family val="2"/>
          </rPr>
          <t xml:space="preserve">
Only in plots with CC. Not all aggreagte data had CC. </t>
        </r>
      </text>
    </comment>
    <comment ref="X1206" authorId="1" shapeId="0" xr:uid="{00000000-0006-0000-0100-000060090000}">
      <text>
        <r>
          <rPr>
            <b/>
            <sz val="9"/>
            <color indexed="81"/>
            <rFont val="Tahoma"/>
            <family val="2"/>
          </rPr>
          <t>Alisha:</t>
        </r>
        <r>
          <rPr>
            <sz val="9"/>
            <color indexed="81"/>
            <rFont val="Tahoma"/>
            <family val="2"/>
          </rPr>
          <t xml:space="preserve">
Only in plots with CC. Not all aggreagte data had CC. </t>
        </r>
      </text>
    </comment>
    <comment ref="Y1206" authorId="1" shapeId="0" xr:uid="{00000000-0006-0000-0100-000061090000}">
      <text>
        <r>
          <rPr>
            <b/>
            <sz val="9"/>
            <color indexed="81"/>
            <rFont val="Tahoma"/>
            <family val="2"/>
          </rPr>
          <t>Alisha:</t>
        </r>
        <r>
          <rPr>
            <sz val="9"/>
            <color indexed="81"/>
            <rFont val="Tahoma"/>
            <family val="2"/>
          </rPr>
          <t xml:space="preserve">
Not same treatment for all in aggregated data</t>
        </r>
      </text>
    </comment>
    <comment ref="Z1206" authorId="1" shapeId="0" xr:uid="{00000000-0006-0000-0100-000062090000}">
      <text>
        <r>
          <rPr>
            <b/>
            <sz val="9"/>
            <color indexed="81"/>
            <rFont val="Tahoma"/>
            <family val="2"/>
          </rPr>
          <t>Alisha:</t>
        </r>
        <r>
          <rPr>
            <sz val="9"/>
            <color indexed="81"/>
            <rFont val="Tahoma"/>
            <family val="2"/>
          </rPr>
          <t xml:space="preserve">
Not same treatment for all in aggregated data</t>
        </r>
      </text>
    </comment>
    <comment ref="AC1206" authorId="1" shapeId="0" xr:uid="{00000000-0006-0000-0100-000063090000}">
      <text>
        <r>
          <rPr>
            <b/>
            <sz val="9"/>
            <color indexed="81"/>
            <rFont val="Tahoma"/>
            <family val="2"/>
          </rPr>
          <t>Alisha:</t>
        </r>
        <r>
          <rPr>
            <sz val="9"/>
            <color indexed="81"/>
            <rFont val="Tahoma"/>
            <family val="2"/>
          </rPr>
          <t xml:space="preserve">
CC acres in aggregate did not receive fertilizer</t>
        </r>
      </text>
    </comment>
    <comment ref="AN1206" authorId="1" shapeId="0" xr:uid="{00000000-0006-0000-0100-000064090000}">
      <text>
        <r>
          <rPr>
            <b/>
            <sz val="9"/>
            <color indexed="81"/>
            <rFont val="Tahoma"/>
            <family val="2"/>
          </rPr>
          <t>Alisha:</t>
        </r>
        <r>
          <rPr>
            <sz val="9"/>
            <color indexed="81"/>
            <rFont val="Tahoma"/>
            <family val="2"/>
          </rPr>
          <t xml:space="preserve">
CC acres in aggregate did not receive fertilizer</t>
        </r>
      </text>
    </comment>
    <comment ref="CB1206" authorId="1" shapeId="0" xr:uid="{00000000-0006-0000-0100-000065090000}">
      <text>
        <r>
          <rPr>
            <b/>
            <sz val="9"/>
            <color indexed="81"/>
            <rFont val="Tahoma"/>
            <family val="2"/>
          </rPr>
          <t>Alisha:</t>
        </r>
        <r>
          <rPr>
            <sz val="9"/>
            <color indexed="81"/>
            <rFont val="Tahoma"/>
            <family val="2"/>
          </rPr>
          <t xml:space="preserve">
Mixed fall and spring burndown dates </t>
        </r>
      </text>
    </comment>
    <comment ref="AS1207" authorId="1" shapeId="0" xr:uid="{00000000-0006-0000-0100-000066090000}">
      <text>
        <r>
          <rPr>
            <b/>
            <sz val="9"/>
            <color indexed="81"/>
            <rFont val="Tahoma"/>
            <family val="2"/>
          </rPr>
          <t>Alisha:</t>
        </r>
        <r>
          <rPr>
            <sz val="9"/>
            <color indexed="81"/>
            <rFont val="Tahoma"/>
            <family val="2"/>
          </rPr>
          <t xml:space="preserve">
Not same treatment for all in aggregated data</t>
        </r>
      </text>
    </comment>
    <comment ref="AD1208" authorId="1" shapeId="0" xr:uid="{00000000-0006-0000-0100-000067090000}">
      <text>
        <r>
          <rPr>
            <b/>
            <sz val="9"/>
            <color indexed="81"/>
            <rFont val="Tahoma"/>
            <family val="2"/>
          </rPr>
          <t>Alisha:</t>
        </r>
        <r>
          <rPr>
            <sz val="9"/>
            <color indexed="81"/>
            <rFont val="Tahoma"/>
            <family val="2"/>
          </rPr>
          <t xml:space="preserve">
No fertilizer put on cover cropped fields this WILL affect yield. </t>
        </r>
      </text>
    </comment>
    <comment ref="AO1208" authorId="1" shapeId="0" xr:uid="{00000000-0006-0000-0100-000068090000}">
      <text>
        <r>
          <rPr>
            <b/>
            <sz val="9"/>
            <color indexed="81"/>
            <rFont val="Tahoma"/>
            <family val="2"/>
          </rPr>
          <t>Alisha:</t>
        </r>
        <r>
          <rPr>
            <sz val="9"/>
            <color indexed="81"/>
            <rFont val="Tahoma"/>
            <family val="2"/>
          </rPr>
          <t xml:space="preserve">
No fertilizer put on cover cropped fields this WILL affect yield. </t>
        </r>
      </text>
    </comment>
    <comment ref="AS1208" authorId="1" shapeId="0" xr:uid="{00000000-0006-0000-0100-000069090000}">
      <text>
        <r>
          <rPr>
            <b/>
            <sz val="9"/>
            <color indexed="81"/>
            <rFont val="Tahoma"/>
            <family val="2"/>
          </rPr>
          <t>Alisha:</t>
        </r>
        <r>
          <rPr>
            <sz val="9"/>
            <color indexed="81"/>
            <rFont val="Tahoma"/>
            <family val="2"/>
          </rPr>
          <t xml:space="preserve">
Not same treatment for all in aggregated data</t>
        </r>
      </text>
    </comment>
    <comment ref="AS1209" authorId="1" shapeId="0" xr:uid="{00000000-0006-0000-0100-00006A090000}">
      <text>
        <r>
          <rPr>
            <b/>
            <sz val="9"/>
            <color indexed="81"/>
            <rFont val="Tahoma"/>
            <family val="2"/>
          </rPr>
          <t>Alisha:</t>
        </r>
        <r>
          <rPr>
            <sz val="9"/>
            <color indexed="81"/>
            <rFont val="Tahoma"/>
            <family val="2"/>
          </rPr>
          <t xml:space="preserve">
Not same treatment for all in aggregated data</t>
        </r>
      </text>
    </comment>
    <comment ref="AD1210" authorId="1" shapeId="0" xr:uid="{00000000-0006-0000-0100-00006B090000}">
      <text>
        <r>
          <rPr>
            <b/>
            <sz val="9"/>
            <color indexed="81"/>
            <rFont val="Tahoma"/>
            <family val="2"/>
          </rPr>
          <t>Alisha:</t>
        </r>
        <r>
          <rPr>
            <sz val="9"/>
            <color indexed="81"/>
            <rFont val="Tahoma"/>
            <family val="2"/>
          </rPr>
          <t xml:space="preserve">
No fertilizer put on cover cropped fields this WILL affect yield. </t>
        </r>
      </text>
    </comment>
    <comment ref="AO1210" authorId="1" shapeId="0" xr:uid="{00000000-0006-0000-0100-00006C090000}">
      <text>
        <r>
          <rPr>
            <b/>
            <sz val="9"/>
            <color indexed="81"/>
            <rFont val="Tahoma"/>
            <family val="2"/>
          </rPr>
          <t>Alisha:</t>
        </r>
        <r>
          <rPr>
            <sz val="9"/>
            <color indexed="81"/>
            <rFont val="Tahoma"/>
            <family val="2"/>
          </rPr>
          <t xml:space="preserve">
No fertilizer put on cover cropped fields this WILL affect yield. </t>
        </r>
      </text>
    </comment>
    <comment ref="AS1210" authorId="1" shapeId="0" xr:uid="{00000000-0006-0000-0100-00006D090000}">
      <text>
        <r>
          <rPr>
            <b/>
            <sz val="9"/>
            <color indexed="81"/>
            <rFont val="Tahoma"/>
            <family val="2"/>
          </rPr>
          <t>Alisha:</t>
        </r>
        <r>
          <rPr>
            <sz val="9"/>
            <color indexed="81"/>
            <rFont val="Tahoma"/>
            <family val="2"/>
          </rPr>
          <t xml:space="preserve">
Not same treatment for all in aggregated data</t>
        </r>
      </text>
    </comment>
  </commentList>
</comments>
</file>

<file path=xl/sharedStrings.xml><?xml version="1.0" encoding="utf-8"?>
<sst xmlns="http://schemas.openxmlformats.org/spreadsheetml/2006/main" count="42191" uniqueCount="1810">
  <si>
    <t>for analysis?</t>
  </si>
  <si>
    <t>did study measure?</t>
  </si>
  <si>
    <t>found by</t>
  </si>
  <si>
    <t>weed info</t>
  </si>
  <si>
    <t>pub year</t>
  </si>
  <si>
    <t>upper miss?</t>
  </si>
  <si>
    <t>state</t>
  </si>
  <si>
    <t>data complete?</t>
  </si>
  <si>
    <t>notes</t>
  </si>
  <si>
    <t>graphs that could be used</t>
  </si>
  <si>
    <t>checked</t>
  </si>
  <si>
    <t>recapped</t>
  </si>
  <si>
    <t>pub #</t>
  </si>
  <si>
    <t>study</t>
  </si>
  <si>
    <t>how/when cc?</t>
  </si>
  <si>
    <t>cover crop</t>
  </si>
  <si>
    <t xml:space="preserve">weed </t>
  </si>
  <si>
    <t>main crop</t>
  </si>
  <si>
    <t>study objective</t>
  </si>
  <si>
    <t>others</t>
  </si>
  <si>
    <t>1.yes</t>
  </si>
  <si>
    <t>yes</t>
  </si>
  <si>
    <t>MN</t>
  </si>
  <si>
    <t>yes for comb</t>
  </si>
  <si>
    <t>x</t>
  </si>
  <si>
    <t>Gieske, Miriam F., Donald L. Wyse, Beverly R. Durgan. 2016. Spring- and Fall-Seeded Radish Cover-Crop Effects on Weed Management in Corn. Weed Technology, 30:559-572.</t>
  </si>
  <si>
    <t>fall &amp; spring-planted</t>
  </si>
  <si>
    <t>to quantify the biomass production of fall and spring-seeded radish cc in organically managed corn rotation; to evaluate the effect of radsh ccc on weed density, cover and biomass in the subsequent corn crop; to examine the compatibility of radish cc with sring tillage practices typically used by organic farmers</t>
  </si>
  <si>
    <t>added</t>
  </si>
  <si>
    <t>WI</t>
  </si>
  <si>
    <t>58 (see also #94)</t>
  </si>
  <si>
    <t>Bernstein, Emily R., Stoltenberg, David E., Joshua L. Posner, and Janet L. Hedtcke. 2014. Weed community dynamics and suppression in tilled and no-tillage transitional organic winter rye-soybean systems. Weed Sci 62: 125-137.</t>
  </si>
  <si>
    <t>fall-planted</t>
  </si>
  <si>
    <t>to qualify the effects of winter rye ccc management, soybean planting date, and soybean row width on weed recruitment, emergence patterns, season-long suppression, and late-season weed community composition in transitional organic production system</t>
  </si>
  <si>
    <t>yes for comb, but no yield</t>
  </si>
  <si>
    <t>Flipp, Amanda Marie. 2013. Integrated Weed Management in Soybean.  University of Minnesota, thesis.</t>
  </si>
  <si>
    <t>to evaluate different combinations of row spacing, soybean varieties, and early season weed control treatments on giant ragweed, common lambsquarters, and tall waterhemp density, biomass and seed production.</t>
  </si>
  <si>
    <t>IN</t>
  </si>
  <si>
    <t>yes for comb, but no cc or yield</t>
  </si>
  <si>
    <t>only recapped data from thesis (sb-sb);  some rotation combo data in report, but it is unclear what it really represents</t>
  </si>
  <si>
    <t>103 (see also 108)</t>
  </si>
  <si>
    <t>Mock, Valerie A., J.  Earl Creech, Virginia.  R. Ferris, Jamal Faghihi, Andreas Westphal, Judith B. Santini, and William G. Johnson. 2012.  Influence of Winter Annual Weed Management and Crop Rotation on Soybean Cyst Nematode (Heterodera glycines) and Winter Annual Weeds: Years Four and Five. Weed Sci. 60:634-640</t>
  </si>
  <si>
    <t>to further evaluate the influence of herbicide and cover crop-based, winder weed management sytems and crop rotation on 1)winter annual weed growth 2)SCN popn density, and 3)corn and soybean yield in the fourth and fifth years of this long-term experiement</t>
  </si>
  <si>
    <t>same study as 59</t>
  </si>
  <si>
    <t>94 (see also #58)</t>
  </si>
  <si>
    <t>Bernstein, Emily R., Joshua L. Posner, David E. Stoltenberg, and Janet L. Hedtcke. 2011. Organically Managed No-Tillage Rye-Soybean Systems: Agronomic, Economic, and Environmental Assessment. Agron J 103: 1169-1179.</t>
  </si>
  <si>
    <t>same study as 58</t>
  </si>
  <si>
    <t>same study as 61</t>
  </si>
  <si>
    <t>same study as 62</t>
  </si>
  <si>
    <t>same study as 63</t>
  </si>
  <si>
    <t>to determine effect of rye management (tilling, crimping, mowing), soybean planting date (mid-may into standing rye or early June into rye mulch), and soybean row width (76 or 19 cm) on soybean stand establishment, soil moisture availability, soybean, rye and weed biomass, and sobyean yield.</t>
  </si>
  <si>
    <t>MI</t>
  </si>
  <si>
    <t>yes, but no yield</t>
  </si>
  <si>
    <t>Fisk, John W., Oran B. Hersterman, Anil Shrestha, James J. Kells, Richard R. Harwood, John M. Squire, Craig C. Sheaffer. 2001. Weed suppression by annual legume cover crops in no-tillage corn. Agron J 93:319-325.</t>
  </si>
  <si>
    <t>no</t>
  </si>
  <si>
    <t>to investigate the impact of legume cover crps in a wheat-legume cover-corn cropping sequence on 1)winer annual and perennial weed popn prior to no-till corn planting; 2)summer annual and perennial weeds before applicatation of postemergence herbicides; 3) to determine the role of legume residue on summer annual and perennial weeds in this cropping sequence</t>
  </si>
  <si>
    <t>ref 18</t>
  </si>
  <si>
    <t>IL</t>
  </si>
  <si>
    <t>no data; use of graphs will depend on what combination data you want to use</t>
  </si>
  <si>
    <t>yes, but comb trts several different ways</t>
  </si>
  <si>
    <t>no data by trt; only graphs with trts combined differently</t>
  </si>
  <si>
    <t>Davis, Adam S. 2010. Cover Crop roller-crimper contributes to weed management in no-till soybean. Weed Sci. 58(3):200-309.</t>
  </si>
  <si>
    <t>1)to quantify the impact of cover-crop species, cover-crop termination method, and postemergence herbicide application rate on weed growth and interference with no-till soybean 2)etc.</t>
  </si>
  <si>
    <t>same study as 103</t>
  </si>
  <si>
    <t>108 (see also #103)</t>
  </si>
  <si>
    <t>Mock 2009 thesis (same data as 103)</t>
  </si>
  <si>
    <t>yes, but no cc and only comb yield</t>
  </si>
  <si>
    <r>
      <t xml:space="preserve">Creech, J. Earl, Andreas Westphal, Virginia R. Ferris, Jamal Faghihi, Tny J. Vyn, Judith B. Santini, and William G. Johnson. 2008. Influence of winter annual weed management and crop rotation on soybean cyst nematode (Heterodera glycines) and winter annual weeds. Weed Sci. 56:103-111 </t>
    </r>
    <r>
      <rPr>
        <i/>
        <sz val="12"/>
        <color theme="1"/>
        <rFont val="Calibri"/>
        <family val="2"/>
        <scheme val="minor"/>
      </rPr>
      <t>(Creech was Johnson’s Ph.D student)</t>
    </r>
  </si>
  <si>
    <t>to determine the influence of herbicide and cover crop-based, winder weed management sytems and crop rotation on 1)winter annual weed growth 2)weed seedbank 3)SCN popn density, and 4)corn and soybean yield</t>
  </si>
  <si>
    <t>ref 13</t>
  </si>
  <si>
    <t xml:space="preserve">yes, only cc is comb </t>
  </si>
  <si>
    <t>table 2 page 589: unclear which trts regrowth biomass corresponds to</t>
  </si>
  <si>
    <t>yes (cc regrowth)</t>
  </si>
  <si>
    <t>De Bruin, Jason L., Paul M. Porter, and Nicolas R. Jordan. 2005. Use of a rye cover corp following corn in a rotation with soybean in the Upper Midwest. Agron J. 97: 587-598.</t>
  </si>
  <si>
    <t>to evaluate the timing and method (combinations of herbicide and mowing) of rye cover crop management in a corn-soybean rotation and the many factors hat contribute, both positively and negatively, to system productivity and profitability compared with conventional sobyean production.</t>
  </si>
  <si>
    <t>IA</t>
  </si>
  <si>
    <t>same study as 113</t>
  </si>
  <si>
    <t>137 (see 113)</t>
  </si>
  <si>
    <t>Singer, Jeremy W., Keith Kohler. 2005. Rye Cover Crop Management Affects Grain Yield in Soybean-Corn Rotation. (online) Crop Management.</t>
  </si>
  <si>
    <t>yes (sb dm)</t>
  </si>
  <si>
    <t>113 (see 137)</t>
  </si>
  <si>
    <t>Westgate, Leslie R., Jeremy W. Singer, and Keith A. Kohler. 2005. Method and timing of rye control affects soybean development and resource utilization. Agronomy Journal 97, 806-816.</t>
  </si>
  <si>
    <t>yes in study 137</t>
  </si>
  <si>
    <t>to determine the influence of the growth stage and method of rye conrol on soybean development and resource utilization</t>
  </si>
  <si>
    <t>Thelan, Kurt D., Dale R. Mutch, Todd E. Martin. 2004. Utility of interseeded winter cereal rye in organic soybean production systems. Agron J 96:281-284.</t>
  </si>
  <si>
    <t>spring-interseeded</t>
  </si>
  <si>
    <t>to determine if interseeding winter cereal rye in the spring with soybean is a viable management practice in organic drilled and row-planted soybean production systems</t>
  </si>
  <si>
    <t>same study as 96&amp;145</t>
  </si>
  <si>
    <t>46 (see 96&amp;145)</t>
  </si>
  <si>
    <t>Burkart, Mike, Keith Kohler, Lowell D. Sandell. 2003. Managing weeds by integrating smother plants, cover crops, and alternative soil management. Leopold Center for Sustainable Agriculture, Competive Grant Report, 99-03.</t>
  </si>
  <si>
    <t>OH</t>
  </si>
  <si>
    <t>means include weedy checks (assuming a weedy check for both cc and no cc?)</t>
  </si>
  <si>
    <t>Gallagher, Robert S., John Cardina, Mark Loux. 2003. Integration of cover crops with postemergence herbicides in no-till corn and soybean.  Weed Sci 51:955-1001.</t>
  </si>
  <si>
    <t>hypothesized that 1)cover crop residues would provide early-season weed suppression and thereby increase the efficacy of reduced rates of postemergence herbicides and 2)the efficacy of reduced rates of postemergence herbicides would be increased whe the herbicides were applied in split applications</t>
  </si>
  <si>
    <t>yes for comb, but no cc</t>
  </si>
  <si>
    <t>Czapar, George F, F. William Simmons, and Don G. Bullock. 2002. Delayed control of hairy vetch (Vicia villosa Roth) cover crop in irrigated corn production. Crop Protection 21, 507-510.</t>
  </si>
  <si>
    <t>to evaluate the sequential control of a hairy vetch cover crop in irrigated corn production.</t>
  </si>
  <si>
    <t>need graph data</t>
  </si>
  <si>
    <t>fig 2, 3, 4</t>
  </si>
  <si>
    <t>Sheaffer, CC, J.L. Gunsolus, J. Grimsbo Jewett, and S.H. Lee. 2002 Annual Medicago as a Smother Crop in Soybean. Journal of Agronomy and Crop Science 188, 408-416.</t>
  </si>
  <si>
    <t>to evaluate the effect of annual medic species and seeding rates on soybean yield and weed control when annual medics were intercropped with soybean</t>
  </si>
  <si>
    <t>yes for comb for only Ames 95/96 grow/kill study but no cc;</t>
  </si>
  <si>
    <t>need graph data for 95 &amp; 98 corn</t>
  </si>
  <si>
    <t>fig 1, 2</t>
  </si>
  <si>
    <t>96 (see 145)</t>
  </si>
  <si>
    <t>Buhler, Doug, Keith A Kohler, Madonna S Foster. 2001. Corn, Soybean, and Weed Responses to Spring-Seeded Smother Plants. J of Sustainable Ag, 18:4, 63-79.</t>
  </si>
  <si>
    <t>to further define the characteristics of a spring-seeded smother system for corn and soybean by evaluating emergence dynamics, growth and ground coer of potential smother plant species and to evaluate the effects of altering spatial and temporat dynamics of a smother plant on weed suppression and crop yield.</t>
  </si>
  <si>
    <t>same study as 96&amp;146</t>
  </si>
  <si>
    <t>97 (see 96&amp;145)</t>
  </si>
  <si>
    <t>Buhler, Doug, Keith A Kohler, Madonna S. Foster. 1999. Spring-seeded smother plants for weed control in corn and soybeans. Leopold Center Grant Reports. Paper 123.</t>
  </si>
  <si>
    <t>same study as 96</t>
  </si>
  <si>
    <t>same study</t>
  </si>
  <si>
    <t>145 (see 96)</t>
  </si>
  <si>
    <t>Buhler, DD, KA Kohler, MS Foster. 1998. Spring-seeded smother plants for weed control in corn and soybean.  Journal of Soil Water Conservation. 53: 272-275.</t>
  </si>
  <si>
    <t>to further define characteristics of a spring-seeed smother plant system for corn &amp; soybean; to examine the feasibility of using spring-seeded smother plants for weed control; to understand and exploit the competitive interactions among weeds, smother plants and the crop.</t>
  </si>
  <si>
    <t>cc+sb biomass reporte</t>
  </si>
  <si>
    <t>Ateh, Comfort M. and Jerry D. Doll. 1996. Spring-Planted Winter Rye (Secale cereale) as a Living Mulch to control weeds in soybean (Glycine max). Weed Technology 10:347-353.</t>
  </si>
  <si>
    <t>spring interseeded</t>
  </si>
  <si>
    <t>to evaluate spring-planted winter rye as a weed control method in soybean in uppter midwest; 1)determine rye planting data and seeding rate to achieve adequate weed suppression; 2)determine the effects of living mulch on soybean growth and yield; 3)evaluated different rye and weed management practices within te living mulch system on weed control and soybean yield</t>
  </si>
  <si>
    <t>would be nice to have both the 7WAP weeds and the 15 WAP CC</t>
  </si>
  <si>
    <t>Hoffman, Melinda L. Emile E. Regnier, John Cardina. 1993. Weed and corn responses to a hairy vetch cover crop. Weed Technol. 7:594-599.</t>
  </si>
  <si>
    <t>to determine the effects of corn planting date and hairy vetch contrl method on weed growth, hairy vetch growth, and corn yield in no-till corn established in a fall-seeded hairy vetch</t>
  </si>
  <si>
    <t>ref 11</t>
  </si>
  <si>
    <t>yes if use morris only, but no cc</t>
  </si>
  <si>
    <t>Warnes, D.D., J.H. Ford, C.V. Eberlin, W.E. Lueschen. 1991. Effects of winter rye cover crop system and available soil water on weed control and yield in soybeans. Pg 149-151. in WL Hargrove (ed) Cover crops for clean water. Soil and Water Conserv. Soc. Ankeny, IA.</t>
  </si>
  <si>
    <t>fall and spring-planted</t>
  </si>
  <si>
    <t>to determine the effects of fall or spring-planted winter rye cver crop on weed control, soybean yield and available soil water.</t>
  </si>
  <si>
    <t>yes for only some years, but no cc</t>
  </si>
  <si>
    <t>yes fig 1 is comb graph of weed</t>
  </si>
  <si>
    <t>Liebl, Rex, F. William Simmons, Loyd M. Wax, Edward w. Stoller. 1992. Effect of rye mulch on weed control and soil moisture in soybean. Weed Technol. 6: 838:846.</t>
  </si>
  <si>
    <t>to compare the effects of non-selective herbicide application timing and crop herbicide application method on subsequent weed control and soybean yield within corn and rye residue systems.</t>
  </si>
  <si>
    <t>no data; need graph data</t>
  </si>
  <si>
    <t>graph fig 4, 6, 7</t>
  </si>
  <si>
    <t>De Haan, Robert L, Donald L Wyse, Nancy J Ehke, Bruce D. Maxwell, Daniel Putnam. 1994. Simulation of spring-seeded smother plants for weed control in corn (Zea mays). Weed Science. Vol 42(1), pp 35-43.</t>
  </si>
  <si>
    <t>to define characteristics of an acceptable spring-seeded smother plant and to examet the feasibility of using spring-seeded smother plants for weed control in corn.</t>
  </si>
  <si>
    <t>graphs 2, 3?, 4, 5, 6, 7, 8, 9</t>
  </si>
  <si>
    <t>De Hann, Robert L. Craig C. Sheaffer, and Donald K. Barnes. 1997. Effect of annual medic smother plants on weed control and yield on corn Agron. J. 89:813-821</t>
  </si>
  <si>
    <t>to evaluate the performance of several annual medic cultivars when used as smother plants in corn and determine 1)resource competition between corn and annual medics, 2)teffects of annual medic cultivars and seeding rates on weed dry weight and corn development, and 3)the influence of N fertilization on the competitive interactions among corn, annual medics and weeds</t>
  </si>
  <si>
    <t>yes for comb, but no CC</t>
  </si>
  <si>
    <t xml:space="preserve">Davis, Vince M., Kevin D. Gibson, Thomas T. Bauman, Stephen C. Weller, and Willam G. Johnson. 2007. Influence of weed management practices and crop rotation on glyphosate-resistant horseweed population dynamics and crop yield. Weed Sci. 55:508-516. </t>
  </si>
  <si>
    <t>to determine the influence of crop rotation, cover crops, residual herbicides, and preplant herbicide application timing on mixed glyphosate-resistant (GR) and glyphosate-sensitive (GS) horseweed population dynamics by quantifying in-season horseweed plant densities, seedbank densities, and crop yield</t>
  </si>
  <si>
    <t>Davis, Vince M., Kevin D. Gibson, Thomas T. Bauman, Stephen C. Weller, and William G. Johnson. 2009. Influence of weed management practices and crop rotation on glyphosate-resistant horseweed (Conyza canadensis) population dynamics and crop yield – years III and IV. Weed Sci. 57:417-426. (Davis was Johnson’s Ph.D. student)</t>
  </si>
  <si>
    <t>1.yes?</t>
  </si>
  <si>
    <t>? Not sure if study qualifies?</t>
  </si>
  <si>
    <t>Does not look like experiment was planted into a main crop?</t>
  </si>
  <si>
    <t>Anderson, Meaghan Jean Bryan. 2014. Interactions between cover crops and weed management in Iowa's conventional cropping systems. Graduate Theses and Dissertations. Paper 14087.</t>
  </si>
  <si>
    <t>to assess the suppression of common waterhemp and common lambsquarters emergence under varying rye residue levels and determine whether rye would be an effective weed management tool</t>
  </si>
  <si>
    <t>NOT YET RECAPPED</t>
  </si>
  <si>
    <t>need to get (ref in 114)</t>
  </si>
  <si>
    <t>Yes</t>
  </si>
  <si>
    <t>Stein, S. 1993. Management of winter annual cover crops for nitrogen fertility and weed control on a coarse textured soil. M.S. Thesis, University of Illinois-Urbana. 7 pp.</t>
  </si>
  <si>
    <r>
      <t>Assess N availability and uptake to corn from hairy vetch cover cropping on irrigated sand and</t>
    </r>
    <r>
      <rPr>
        <b/>
        <sz val="12"/>
        <color theme="1"/>
        <rFont val="Calibri"/>
        <family val="2"/>
        <scheme val="minor"/>
      </rPr>
      <t xml:space="preserve"> measure herbicide and cover crop effects on crabgrass control in corn grown on an irrigated sand.</t>
    </r>
    <r>
      <rPr>
        <sz val="12"/>
        <color theme="1"/>
        <rFont val="Calibri"/>
        <family val="2"/>
        <scheme val="minor"/>
      </rPr>
      <t xml:space="preserve"> </t>
    </r>
  </si>
  <si>
    <t>Davis, V.M. 2006 Influence of Weed Management Practices on the Biology and Population Dynamics of Glyphosae-Resistant Horseweed in No-Till Crop Production.  M.S. thesis. West Layfayete, IN. Purdue University.</t>
  </si>
  <si>
    <t>No</t>
  </si>
  <si>
    <r>
      <t xml:space="preserve">1) determine emergence timing, plant survivorship, and seed production of GR horseweed biotypes under the presence or absence of winter weed and soybean competition; </t>
    </r>
    <r>
      <rPr>
        <b/>
        <sz val="12"/>
        <color theme="1"/>
        <rFont val="Calibri"/>
        <family val="2"/>
        <scheme val="minor"/>
      </rPr>
      <t>2) determine the influence of crop rotation, winter wheat cover crops, residual non-glyphosate herbicides, and burndown timing on the population dynamics of GR horseweed and soybean yield;</t>
    </r>
    <r>
      <rPr>
        <sz val="12"/>
        <color theme="1"/>
        <rFont val="Calibri"/>
        <family val="2"/>
        <scheme val="minor"/>
      </rPr>
      <t xml:space="preserve"> and 3) monitor changes of viable horseweed seed in the soil seedbank in a mixed GR and glphosate susceptible (GS) horseweed population under various management systems. </t>
    </r>
  </si>
  <si>
    <t>Fall</t>
  </si>
  <si>
    <t>Spring</t>
  </si>
  <si>
    <t>Summer</t>
  </si>
  <si>
    <t>weeds</t>
  </si>
  <si>
    <t>Late Sum</t>
  </si>
  <si>
    <t>in pub, per trt or combined?</t>
  </si>
  <si>
    <t>Pub#</t>
  </si>
  <si>
    <t>Author</t>
  </si>
  <si>
    <t>Yr Pub</t>
  </si>
  <si>
    <t xml:space="preserve">Research Yr </t>
  </si>
  <si>
    <t>Research Location</t>
  </si>
  <si>
    <t>Main Crop Prior</t>
  </si>
  <si>
    <t>Applied prior to CC</t>
  </si>
  <si>
    <t>surface</t>
  </si>
  <si>
    <t>sites managed</t>
  </si>
  <si>
    <t>Cover Crop</t>
  </si>
  <si>
    <t>TRT1</t>
  </si>
  <si>
    <t>TRT2</t>
  </si>
  <si>
    <t>CC PD1</t>
  </si>
  <si>
    <t>CC planting rate1</t>
  </si>
  <si>
    <t>CC planting method1</t>
  </si>
  <si>
    <t>CC PD2</t>
  </si>
  <si>
    <t>CC planting rate2</t>
  </si>
  <si>
    <t>CC planting method2</t>
  </si>
  <si>
    <t>other mgmt</t>
  </si>
  <si>
    <t>oth date</t>
  </si>
  <si>
    <t>CC mgmt</t>
  </si>
  <si>
    <t>CC mgnt date</t>
  </si>
  <si>
    <t>pre-plant main crop herbcide date1</t>
  </si>
  <si>
    <t>pre-plant main crop herbicide &amp; rate1</t>
  </si>
  <si>
    <t>pre-plant main crop herbcide date2</t>
  </si>
  <si>
    <t>pre-plant main crop herbicide &amp; rate2</t>
  </si>
  <si>
    <t>pre-plant main crop fertilize date</t>
  </si>
  <si>
    <t>pre-plant main crop fertilizer &amp; rate</t>
  </si>
  <si>
    <t>pre-plant main crop fertilize date2</t>
  </si>
  <si>
    <t>pre-plant main crop fertilizer &amp; rate2</t>
  </si>
  <si>
    <t>pre-plant main crop  tillage, etc dates</t>
  </si>
  <si>
    <t>Main Crop After CC</t>
  </si>
  <si>
    <t>Main Crop PD</t>
  </si>
  <si>
    <t>Main Crop Planting Rate</t>
  </si>
  <si>
    <t>row width</t>
  </si>
  <si>
    <t>Main Crop Planting Method</t>
  </si>
  <si>
    <t>post-plant main crop  tillage, cultivate dates</t>
  </si>
  <si>
    <t>post-plant main crop  fertilizer date</t>
  </si>
  <si>
    <t>post-plant main crop  fertilizer  rate</t>
  </si>
  <si>
    <t>post-plant main crop  fertilizer date2</t>
  </si>
  <si>
    <t>post-plant main crop  fertilizer  rate2</t>
  </si>
  <si>
    <t>post-plant main crop  hebicide date</t>
  </si>
  <si>
    <t>post-plant main crop  hebicide &amp; rate</t>
  </si>
  <si>
    <t>post-plant main crop  hebicide date2</t>
  </si>
  <si>
    <t>post-plant main crop  hebicide &amp; rate2</t>
  </si>
  <si>
    <t>post-plant main crop  hebicide date3</t>
  </si>
  <si>
    <t>post-plant main crop  hebicide &amp; rate3</t>
  </si>
  <si>
    <t>cc biomass type1</t>
  </si>
  <si>
    <t>CC biomass date1</t>
  </si>
  <si>
    <t>CC biomass1</t>
  </si>
  <si>
    <t>CC biomass units1</t>
  </si>
  <si>
    <t>cc biomass type2</t>
  </si>
  <si>
    <t>CC biomass date2</t>
  </si>
  <si>
    <t>CC biomass2</t>
  </si>
  <si>
    <t>CC biomass units2</t>
  </si>
  <si>
    <t>cc biomass type2b</t>
  </si>
  <si>
    <t>CC biomass date2b</t>
  </si>
  <si>
    <t>CC biomass2b</t>
  </si>
  <si>
    <t>CC biomass units2b</t>
  </si>
  <si>
    <t>cc biomass type3</t>
  </si>
  <si>
    <t>CC biomass date3</t>
  </si>
  <si>
    <t>CC biomass3</t>
  </si>
  <si>
    <t>CC biomass units</t>
  </si>
  <si>
    <t>cc biomass type3b</t>
  </si>
  <si>
    <t>CC biomass date3b</t>
  </si>
  <si>
    <t>CC biomass3b</t>
  </si>
  <si>
    <t>CC biomass units3b</t>
  </si>
  <si>
    <t>cc biomass type3c</t>
  </si>
  <si>
    <t>CC biomass date3c</t>
  </si>
  <si>
    <t>CC biomass3c</t>
  </si>
  <si>
    <t>CC biomass units3c</t>
  </si>
  <si>
    <t>predominant weeds</t>
  </si>
  <si>
    <t>weed type1</t>
  </si>
  <si>
    <t>weed desity date1</t>
  </si>
  <si>
    <t>weed density1</t>
  </si>
  <si>
    <t>weed density units1</t>
  </si>
  <si>
    <t>weed type2</t>
  </si>
  <si>
    <t>weed desity date2</t>
  </si>
  <si>
    <t>weed density2</t>
  </si>
  <si>
    <t>weed density units2</t>
  </si>
  <si>
    <t>weed type2b</t>
  </si>
  <si>
    <t>weed desity date2b</t>
  </si>
  <si>
    <t>weed density2b</t>
  </si>
  <si>
    <t>weed density units2b</t>
  </si>
  <si>
    <t>weed type2c</t>
  </si>
  <si>
    <t>weed desity date2c</t>
  </si>
  <si>
    <t>weed density2c</t>
  </si>
  <si>
    <t>weed density units2c</t>
  </si>
  <si>
    <t>weed type2d</t>
  </si>
  <si>
    <t>weed desity date2d</t>
  </si>
  <si>
    <t>weed density2d</t>
  </si>
  <si>
    <t>weed density units2d</t>
  </si>
  <si>
    <t>weed type3</t>
  </si>
  <si>
    <t>weed desity date3</t>
  </si>
  <si>
    <t>weed density3</t>
  </si>
  <si>
    <t>weed density units3</t>
  </si>
  <si>
    <t>weed type3b</t>
  </si>
  <si>
    <t>weed desity date3b</t>
  </si>
  <si>
    <t>weed density3b</t>
  </si>
  <si>
    <t>weed density units3b</t>
  </si>
  <si>
    <t>weed type3c</t>
  </si>
  <si>
    <t>weed desity date3c</t>
  </si>
  <si>
    <t>weed density3c</t>
  </si>
  <si>
    <t>weed density units3c</t>
  </si>
  <si>
    <t>weed type3d</t>
  </si>
  <si>
    <t>weed desity date3d</t>
  </si>
  <si>
    <t>weed density3d</t>
  </si>
  <si>
    <t>weed density units3d</t>
  </si>
  <si>
    <t>weed type4</t>
  </si>
  <si>
    <t>weed desity date4</t>
  </si>
  <si>
    <t>weed density4</t>
  </si>
  <si>
    <t>weed density units4</t>
  </si>
  <si>
    <t>weed type4b</t>
  </si>
  <si>
    <t>weed desity date4b</t>
  </si>
  <si>
    <t>weed density4b</t>
  </si>
  <si>
    <t>weed density units4b</t>
  </si>
  <si>
    <t>main crop harvest date</t>
  </si>
  <si>
    <t>main crop yield</t>
  </si>
  <si>
    <t>main crop yield units</t>
  </si>
  <si>
    <t>main crop yield adjs</t>
  </si>
  <si>
    <t>main crop other1 date</t>
  </si>
  <si>
    <t>main crop other1</t>
  </si>
  <si>
    <t>main crop other1 units</t>
  </si>
  <si>
    <t>main crop other 1 yield adjs</t>
  </si>
  <si>
    <t>main crop other2 date</t>
  </si>
  <si>
    <t>main crop other2</t>
  </si>
  <si>
    <t>main crop other2 units</t>
  </si>
  <si>
    <t>weather during CC season</t>
  </si>
  <si>
    <t>weather during main crop season</t>
  </si>
  <si>
    <t>per trt</t>
  </si>
  <si>
    <t>58 &amp; 94</t>
  </si>
  <si>
    <t>Bernstein et al 2001 &amp; 2014</t>
  </si>
  <si>
    <t>2011 &amp; 2014</t>
  </si>
  <si>
    <t>WI, Arlington</t>
  </si>
  <si>
    <t>corn silage</t>
  </si>
  <si>
    <t>organic (not certified)</t>
  </si>
  <si>
    <t>winter rye (certified organic)</t>
  </si>
  <si>
    <t>no cc</t>
  </si>
  <si>
    <t>tilled: cc disked then sb planted</t>
  </si>
  <si>
    <t>180 kg ha-1</t>
  </si>
  <si>
    <t>NT drill</t>
  </si>
  <si>
    <t>chisel-disk</t>
  </si>
  <si>
    <t>4/23/08, 5/2/08, 5/9/08,5/21/08(2x)</t>
  </si>
  <si>
    <t>soybean (organic)</t>
  </si>
  <si>
    <t>511500 seeds ha-1</t>
  </si>
  <si>
    <t>76 cm</t>
  </si>
  <si>
    <t>consv tillage planter</t>
  </si>
  <si>
    <t>5/28/08, 6/16/08(2x), 6/24/08, 7/2/08, 7/15/08</t>
  </si>
  <si>
    <t>above ground biomass</t>
  </si>
  <si>
    <t>mid-April 2008</t>
  </si>
  <si>
    <t>Mg DM ha-1</t>
  </si>
  <si>
    <t>n/a</t>
  </si>
  <si>
    <t>?</t>
  </si>
  <si>
    <t>kg DM ha-1</t>
  </si>
  <si>
    <t>comm lambsqutrs, redroot pigweed</t>
  </si>
  <si>
    <t>total (above ground biomass)</t>
  </si>
  <si>
    <t>late season?</t>
  </si>
  <si>
    <t>kg ha-1</t>
  </si>
  <si>
    <t>at R8</t>
  </si>
  <si>
    <t>to 13% moisture</t>
  </si>
  <si>
    <t>plants ha-1</t>
  </si>
  <si>
    <t>GDU 15% below ave</t>
  </si>
  <si>
    <t>GDU 14% below ave</t>
  </si>
  <si>
    <t>wetter than ave</t>
  </si>
  <si>
    <t>cc</t>
  </si>
  <si>
    <t>mowed: sb planted then cc mowed</t>
  </si>
  <si>
    <t>mowed</t>
  </si>
  <si>
    <t>early June 2008</t>
  </si>
  <si>
    <t>comm lambsqutrs, prostrate knotweed, white clover</t>
  </si>
  <si>
    <t>drilled-crimped: sb drilled then cc crimped</t>
  </si>
  <si>
    <t>crimped</t>
  </si>
  <si>
    <t>625200 seeds ha-1</t>
  </si>
  <si>
    <t>19 cm</t>
  </si>
  <si>
    <t>nt drill</t>
  </si>
  <si>
    <t>drilled-mowed: sb drilled then cc mowed</t>
  </si>
  <si>
    <t>late crimped-drilled: cc crimped then sb drilled</t>
  </si>
  <si>
    <t>568300 seeds ha-1</t>
  </si>
  <si>
    <t>late mowed-drilled: cc mowed then sb drilled</t>
  </si>
  <si>
    <t>winter rye (untr non-gmo)</t>
  </si>
  <si>
    <t>4/17/09, 5/12/09(2x), 5/18/09(3x)</t>
  </si>
  <si>
    <t>5/22/09,6/1/09,6/12/09,6/18/09,6/26/09,7/7/09</t>
  </si>
  <si>
    <t>mid-April 2009</t>
  </si>
  <si>
    <t>GDU 12% below ave</t>
  </si>
  <si>
    <t>GDU 21% below ave</t>
  </si>
  <si>
    <t>drier than ave</t>
  </si>
  <si>
    <t>early June 2009</t>
  </si>
  <si>
    <t>6/6/09 &amp; 6/12/09</t>
  </si>
  <si>
    <t>Bernstein et al 2014</t>
  </si>
  <si>
    <t>combined years</t>
  </si>
  <si>
    <t>2008 &amp; 2009</t>
  </si>
  <si>
    <t>winter rye (certified organic) or (untrt non-gmo)</t>
  </si>
  <si>
    <t>10/5/07 &amp;10/10/08</t>
  </si>
  <si>
    <t>4/23/08 &amp; 4/17/09</t>
  </si>
  <si>
    <t>4/23/08, 5/2/08, 5/9/08,5/21/08(2x) &amp; 4/17/09, 5/12/09(2x), 5/18/09(3x)</t>
  </si>
  <si>
    <t>5/21/08 &amp; 5/18/09</t>
  </si>
  <si>
    <t>5-6 dates each yr (mid-Jun to early-mid Jul)</t>
  </si>
  <si>
    <t>mid-April 2008 &amp; 2009</t>
  </si>
  <si>
    <t>7/15/2008 &amp; 7/16/2009</t>
  </si>
  <si>
    <t>7/8/08 &amp; 7/1/09</t>
  </si>
  <si>
    <t>GDU 12 to 15% below ave</t>
  </si>
  <si>
    <t>GDU 14 to 21% below ave</t>
  </si>
  <si>
    <t>mixed: wetter or drier than ave</t>
  </si>
  <si>
    <t>6/11/08 &amp; 6/6/09</t>
  </si>
  <si>
    <t>early June 2008 &amp; 2009</t>
  </si>
  <si>
    <t>6/11/08 &amp; 6/6/09 &amp; 6/12/09</t>
  </si>
  <si>
    <t>6/11/08 &amp; 6/6/2009</t>
  </si>
  <si>
    <t>6/17/08 &amp; 6/6/09</t>
  </si>
  <si>
    <t>568300 &amp; 625200 seeds ha-1</t>
  </si>
  <si>
    <t>Gieske et al 2016</t>
  </si>
  <si>
    <t>MN, Rosemount</t>
  </si>
  <si>
    <t>oats</t>
  </si>
  <si>
    <t>manure (liq hog)</t>
  </si>
  <si>
    <t>disk/cultivator/harrow or packer to create smooth seedbed</t>
  </si>
  <si>
    <t>radish</t>
  </si>
  <si>
    <t>CC-fall; false seedbed</t>
  </si>
  <si>
    <t>19 kg ha-1</t>
  </si>
  <si>
    <t>drill</t>
  </si>
  <si>
    <t>clethodim 0.12 kg ha-1 on volunteer oats</t>
  </si>
  <si>
    <t>20 DAP cc</t>
  </si>
  <si>
    <t>5/6/11, 5/26/11</t>
  </si>
  <si>
    <t>corn (cert org)</t>
  </si>
  <si>
    <t>79k seeds ha-1</t>
  </si>
  <si>
    <t>6/1/11, 6/27/11</t>
  </si>
  <si>
    <t>shoot</t>
  </si>
  <si>
    <t>barnyard grass, comm lambqtrs, amaranthus,</t>
  </si>
  <si>
    <t>total</t>
  </si>
  <si>
    <t>no. m-2</t>
  </si>
  <si>
    <t>% weed cover (0%=no weeds)</t>
  </si>
  <si>
    <t>mg ha-1</t>
  </si>
  <si>
    <t>to 15.5% moisture</t>
  </si>
  <si>
    <t>spring cooler than normal</t>
  </si>
  <si>
    <t>CC-spring; false seedbed</t>
  </si>
  <si>
    <t>broadst</t>
  </si>
  <si>
    <t>spring shoot</t>
  </si>
  <si>
    <t>CC-fall+spring; false seedbed</t>
  </si>
  <si>
    <t>8/19/10 &amp; 4/8/11</t>
  </si>
  <si>
    <t>drill /broadst</t>
  </si>
  <si>
    <t>no CC</t>
  </si>
  <si>
    <t>NO CC-false seedbed</t>
  </si>
  <si>
    <t>CC-fall; standard tillage</t>
  </si>
  <si>
    <t>CC-spring; standard tillage</t>
  </si>
  <si>
    <t>CC-fall+spring; standard tillage</t>
  </si>
  <si>
    <t>NO CC-standard tillage</t>
  </si>
  <si>
    <t>CC-fall; reduced tillage</t>
  </si>
  <si>
    <t>CC-spring; reduced tillage</t>
  </si>
  <si>
    <t>CC-fall+spring; reduced tillage</t>
  </si>
  <si>
    <t>NO CC- reduced tillage</t>
  </si>
  <si>
    <t>soybean green manure</t>
  </si>
  <si>
    <t>3/22/12, 5/16/12</t>
  </si>
  <si>
    <t>5/22/12, 6/1/12, 6/14/12, 6/25/12</t>
  </si>
  <si>
    <t>giant foxtail, comm lambqtrs, amaranthus,</t>
  </si>
  <si>
    <t>spring warmer than normal</t>
  </si>
  <si>
    <t>8/19/11 &amp; 3/19/12</t>
  </si>
  <si>
    <t>5/22/12, 6/14/12</t>
  </si>
  <si>
    <t>MN, Lamberton</t>
  </si>
  <si>
    <t>manure (solid beef)</t>
  </si>
  <si>
    <t>organic (certified)</t>
  </si>
  <si>
    <t>5/5/11, 6/6/11</t>
  </si>
  <si>
    <t>84k seeds ha-1</t>
  </si>
  <si>
    <t>6/16/11, 6/30/11, 7/18/11</t>
  </si>
  <si>
    <t>asst foxtail, comm lambqtrs, amaranthus,</t>
  </si>
  <si>
    <t>frequent precipitation</t>
  </si>
  <si>
    <t>8/18/10 &amp; 3/25/11</t>
  </si>
  <si>
    <t>6/16/11, 6/30/11</t>
  </si>
  <si>
    <t>5/1/12, 5/18/12 &amp; 5/22/12</t>
  </si>
  <si>
    <t>6/4/12, 6/8/12, 6/18/12, 6/27/12</t>
  </si>
  <si>
    <t>8/23/11 &amp; 3/20/12</t>
  </si>
  <si>
    <t>5/18/12 &amp; 5/22/12</t>
  </si>
  <si>
    <t>6/4/12, 6/18/12</t>
  </si>
  <si>
    <t>com trt</t>
  </si>
  <si>
    <t>CC-fall; combined tillage</t>
  </si>
  <si>
    <t>comb tillage (1 or 2x in may)</t>
  </si>
  <si>
    <t>comb tillage: 2x in Jun</t>
  </si>
  <si>
    <t>above ground cc &amp; weed</t>
  </si>
  <si>
    <t>CC-spring; combined tillage</t>
  </si>
  <si>
    <t>comb</t>
  </si>
  <si>
    <t>CC-fall+spring; combined tillage</t>
  </si>
  <si>
    <t>NO CC-combined tillage</t>
  </si>
  <si>
    <t>comb tillage (1 or 2x in march may)</t>
  </si>
  <si>
    <t>comb tillage: 2 or 4x may jun</t>
  </si>
  <si>
    <t>comb tillage (1 or 2x in may jun)</t>
  </si>
  <si>
    <t>comb tillage: 2 or 3x jun jul</t>
  </si>
  <si>
    <t>comb tillage (2 or 3x in may jun)</t>
  </si>
  <si>
    <t>comb tillage: 2 or 4x jun</t>
  </si>
  <si>
    <t>comb row width &amp; sb varieties</t>
  </si>
  <si>
    <t>Flipp 2014</t>
  </si>
  <si>
    <t>MN, (1)Waseca</t>
  </si>
  <si>
    <t>corn</t>
  </si>
  <si>
    <t>chopped silage tilled/incorporated then chisel plowed 2x to prepare seedbed</t>
  </si>
  <si>
    <t>hi</t>
  </si>
  <si>
    <t>winter rye</t>
  </si>
  <si>
    <t>CC: winter rye</t>
  </si>
  <si>
    <t>20.6 kg ha-1</t>
  </si>
  <si>
    <t>nt dirll</t>
  </si>
  <si>
    <t xml:space="preserve"> glyphosate 1.26 kg a.e. ha-1</t>
  </si>
  <si>
    <t>sb (4 varieties)</t>
  </si>
  <si>
    <t>296500 seeds ha-1</t>
  </si>
  <si>
    <t>comb: 76cm or 17.5 cm rows</t>
  </si>
  <si>
    <t>4 wks after sb</t>
  </si>
  <si>
    <t>clethodim 0.25 g ai ha-1</t>
  </si>
  <si>
    <t>above ground</t>
  </si>
  <si>
    <t>g m-2</t>
  </si>
  <si>
    <t>(history of comm lambqtr infestation)(dominated by comm lambq):comm lambqtr,giant ragweed,tall waterhemp, pigweed, foxtail</t>
  </si>
  <si>
    <t>EM</t>
  </si>
  <si>
    <t>V3-V4</t>
  </si>
  <si>
    <t>R1</t>
  </si>
  <si>
    <t>air temps near normal w/except of below normal in April &amp; May &amp; above norm in Jul</t>
  </si>
  <si>
    <t>precip above ave in May-Julbut below ave Aug Sept</t>
  </si>
  <si>
    <t>NO CC: pre emergence herbicide</t>
  </si>
  <si>
    <t>at sb planting</t>
  </si>
  <si>
    <t>flumioxazin 72 g ai ha-1</t>
  </si>
  <si>
    <t>radish+pennycress</t>
  </si>
  <si>
    <t>CC: radish pennycress</t>
  </si>
  <si>
    <t>2.2 kg ha-1 +2.2 kg ha-1</t>
  </si>
  <si>
    <t>nt drill; pc lightly incorp</t>
  </si>
  <si>
    <t>radish winter-killed</t>
  </si>
  <si>
    <t>over winter</t>
  </si>
  <si>
    <t>NO CC: control</t>
  </si>
  <si>
    <t>(history of comm lanmbqtr infestation)(dominated by tall waterhemp):comm lambqtr, tall waterhemp, pigweed, black nightshade, foxtail</t>
  </si>
  <si>
    <t>not provided</t>
  </si>
  <si>
    <t>air temps near normal w/except of above norm in Jul</t>
  </si>
  <si>
    <t>precip above ave in May but below ave Jul-Sept</t>
  </si>
  <si>
    <t>1 wk after sb planting (delayed)</t>
  </si>
  <si>
    <t>acetochlor 275 g ai ha-1</t>
  </si>
  <si>
    <t>MN, (2)Waseca</t>
  </si>
  <si>
    <t>(history of tall waterhemp infestation)(dominated by giant ragweed): comm lambqtr, giant ragweed, tall waterhemp, pigweed, velvet leaf, foxtail</t>
  </si>
  <si>
    <t>flumioxazin 72 g ai ha-1 at planting</t>
  </si>
  <si>
    <t>(history of tall waterhemp infestation)(dominated by giant ragweed):comm lambqtr, giant ragweed, tall waterhemp, pigweed, velvet leaf, foxtail</t>
  </si>
  <si>
    <t>Fisk et al 2001</t>
  </si>
  <si>
    <t>MI, East Lansing</t>
  </si>
  <si>
    <t>winter wheat</t>
  </si>
  <si>
    <t>1.68  kg ai ha-1 glyphosate+0.1% NIS + 0.32 kg ai ha-1 sethoxydim w /2.31 L ha-1 COC</t>
  </si>
  <si>
    <t>cc into wheat stubble (straw removed)</t>
  </si>
  <si>
    <t>santiago burr medic</t>
  </si>
  <si>
    <t>CC</t>
  </si>
  <si>
    <t>13.4 kg ha-1</t>
  </si>
  <si>
    <t>nt drilled</t>
  </si>
  <si>
    <t>winter killed</t>
  </si>
  <si>
    <t>winter</t>
  </si>
  <si>
    <t>prior to planting corn</t>
  </si>
  <si>
    <t>1.68 kg ai ha-1 glyphosate + 0.532 kg ai ha-1 2,4-D ester + 0.5% NIS</t>
  </si>
  <si>
    <t>pre-plant corn</t>
  </si>
  <si>
    <t>P&amp;K per soil test results</t>
  </si>
  <si>
    <t>corn (no-till)</t>
  </si>
  <si>
    <t>mid-may 1995</t>
  </si>
  <si>
    <t>62220 seeds ha-1</t>
  </si>
  <si>
    <t>ntill</t>
  </si>
  <si>
    <t>45days after chem kill</t>
  </si>
  <si>
    <t>.035 kg ai ha-1 nicosulfuron+.28 kg ai ha-1 bromoxynil + .25%NIS</t>
  </si>
  <si>
    <t>biomass (not specified)</t>
  </si>
  <si>
    <t>fall 1994</t>
  </si>
  <si>
    <t>Mg ha-1</t>
  </si>
  <si>
    <t>summer: comm lambqtr, redroot pigweed, giant foxtail, large crabgrass, smooth crabgrass</t>
  </si>
  <si>
    <t>winter annual</t>
  </si>
  <si>
    <t>prior to corn planting</t>
  </si>
  <si>
    <t>perennial</t>
  </si>
  <si>
    <t>summer annual</t>
  </si>
  <si>
    <t>prior to post-emerg herbicide</t>
  </si>
  <si>
    <t>mogul barrel medic</t>
  </si>
  <si>
    <t>15.7 kg ha-1</t>
  </si>
  <si>
    <t>medium red clover</t>
  </si>
  <si>
    <t>16.8 kg ha-1</t>
  </si>
  <si>
    <t>mowed by hand+.56 kg ai  ha-1 dicamba</t>
  </si>
  <si>
    <t>after main crop</t>
  </si>
  <si>
    <t>.035 kg ai ha-1 nicosulfuron+.28 kg ai ha-1 bromoxynil + .25%NIS+ spot spray bentazon</t>
  </si>
  <si>
    <t>berseem clover</t>
  </si>
  <si>
    <t>1.68  kg ai ha-1 glyphosate+0.1% NIS</t>
  </si>
  <si>
    <t>mid-may 1996</t>
  </si>
  <si>
    <t>60days after chem kill</t>
  </si>
  <si>
    <t xml:space="preserve"> .28 kg ai ha-1 bromoxynil+.25%NIS</t>
  </si>
  <si>
    <t>fall 1995</t>
  </si>
  <si>
    <t>summer: comm purslane, penn smartweed, barnyardgrass</t>
  </si>
  <si>
    <t>.28 kg ai ha-1 bromoxynil+.25%NIS</t>
  </si>
  <si>
    <t>killed by pre-plant herbicd</t>
  </si>
  <si>
    <t>did not establish</t>
  </si>
  <si>
    <t>MI, Kellogg Biological Station (Hiclory Corners)</t>
  </si>
  <si>
    <t>.21 kg ai ha-1 sethoxydim +2.31 L ha-1 COC</t>
  </si>
  <si>
    <t>21 kg ai ha-1 sethoxydim +2.31 L ha-1 COC</t>
  </si>
  <si>
    <t>??</t>
  </si>
  <si>
    <t>1994 &amp; 1995</t>
  </si>
  <si>
    <t>MI: EL &amp; KBS</t>
  </si>
  <si>
    <t>1.68  kg ai ha-1 glyphosate+0.1% NIS (w/0.32 kg ai ha-1 sethoxidim+COC at EL in 1994)</t>
  </si>
  <si>
    <t>CC removed in May (no residue trt)</t>
  </si>
  <si>
    <t>mid-may</t>
  </si>
  <si>
    <t>45 to 60days after chem kill</t>
  </si>
  <si>
    <t>CC not removed (residue trt)</t>
  </si>
  <si>
    <t>killed by herbicide or mowed</t>
  </si>
  <si>
    <t>Thelen et al 2004</t>
  </si>
  <si>
    <t>MI, Hickory Corners</t>
  </si>
  <si>
    <t>winter cereal rye</t>
  </si>
  <si>
    <t>CC + SB drill 444k</t>
  </si>
  <si>
    <t>125 kg ha-1</t>
  </si>
  <si>
    <t>drilled</t>
  </si>
  <si>
    <t>sb</t>
  </si>
  <si>
    <t>444600 plants ha-1</t>
  </si>
  <si>
    <t>rotary hoe at 7, 12, 21 DAP</t>
  </si>
  <si>
    <t>none</t>
  </si>
  <si>
    <t>total above ground biomass</t>
  </si>
  <si>
    <t>at harvest</t>
  </si>
  <si>
    <t>same as main crop (cc interseeded)</t>
  </si>
  <si>
    <t>precip may-aug=464.3 vs 30 yr ave may-aug of 377.7</t>
  </si>
  <si>
    <t>precip by month in report</t>
  </si>
  <si>
    <t>CC + SB drill 889k</t>
  </si>
  <si>
    <t>889200 plants ha-1</t>
  </si>
  <si>
    <t>CC + SB drill 1333k</t>
  </si>
  <si>
    <t>1333800 plants ha-1</t>
  </si>
  <si>
    <t>SB drill 444k</t>
  </si>
  <si>
    <t>SB drill 889k</t>
  </si>
  <si>
    <t>SB drill 1333k</t>
  </si>
  <si>
    <t>rotary hoe at 9, 19, 25 DAP</t>
  </si>
  <si>
    <t>precip may-aug=421.1 vs 30 yr ave may-aug of 377.7</t>
  </si>
  <si>
    <t>rotary hoe at 11, 13, 19 DAP</t>
  </si>
  <si>
    <t>precip may-aug=376.6 vs 30 yr ave may-aug of 377.7</t>
  </si>
  <si>
    <t>CC+SB row-plant; no cultivation</t>
  </si>
  <si>
    <t>row planted</t>
  </si>
  <si>
    <t>CC+SB row-planted; cultivation</t>
  </si>
  <si>
    <t>cultivated</t>
  </si>
  <si>
    <t>V4</t>
  </si>
  <si>
    <t>cultivated at V4 +rotary hoe at 7, 12, 21 DAP</t>
  </si>
  <si>
    <t>SB row-planted; cultivation</t>
  </si>
  <si>
    <t>SB row-planted; no cultivation</t>
  </si>
  <si>
    <t>cultivated at V4+rotary hoe at 9, 19, 25 DAP</t>
  </si>
  <si>
    <t>cutlivated+rotary hoe at 11, 13, 19 DAP</t>
  </si>
  <si>
    <t>Gallagher et al 2003</t>
  </si>
  <si>
    <t>OH, Wooster</t>
  </si>
  <si>
    <t>glyphosate 841 g ai ha-1</t>
  </si>
  <si>
    <t>no-till for 5yrs</t>
  </si>
  <si>
    <t>wheat</t>
  </si>
  <si>
    <t>post herbicide: full (F)</t>
  </si>
  <si>
    <t>end sept 1993</t>
  </si>
  <si>
    <t>100 kg seeds ha-1</t>
  </si>
  <si>
    <t>direct drilled</t>
  </si>
  <si>
    <t>glyphosate 841 g ai ha-1+2,4-DA  560 g ai ha-1</t>
  </si>
  <si>
    <t>SB</t>
  </si>
  <si>
    <t>556k seeds ha-1</t>
  </si>
  <si>
    <t>18 cm</t>
  </si>
  <si>
    <t>Thifen 4.4+Quiza 48 (g ai ha-1)</t>
  </si>
  <si>
    <t>giant foxtail, comm ragweed</t>
  </si>
  <si>
    <t>above ground biomass dominant</t>
  </si>
  <si>
    <t>early sept 1994</t>
  </si>
  <si>
    <t>post herbicide: half (H)</t>
  </si>
  <si>
    <t>Thifen 2.2+Quiza 24 (g ai ha-1)</t>
  </si>
  <si>
    <t>post herbicide: quarter (Q)</t>
  </si>
  <si>
    <t>Thifen 1.1+Quiza 12 (g ai ha-1)</t>
  </si>
  <si>
    <t>post herbicide: H+H</t>
  </si>
  <si>
    <t>6/17/94+6/25/94</t>
  </si>
  <si>
    <t>Thifen 2.2+2.2+Quiza 24+24 (g ai ha-1)</t>
  </si>
  <si>
    <t>post herbicide: Q+Q</t>
  </si>
  <si>
    <t>6/12/94+6/25/94</t>
  </si>
  <si>
    <t>Thifen 1.1+1.1+Quiza 12+12 (g ai ha-1)</t>
  </si>
  <si>
    <t>weedy (W)</t>
  </si>
  <si>
    <t>6/17+6/25/94</t>
  </si>
  <si>
    <t>6/12+6/25/94</t>
  </si>
  <si>
    <t>end sept 1994</t>
  </si>
  <si>
    <t>comm ragweed, giant foxtail</t>
  </si>
  <si>
    <t>early sept 1995</t>
  </si>
  <si>
    <t>6/4+6/11/95</t>
  </si>
  <si>
    <t>5/30+6/11/95</t>
  </si>
  <si>
    <t>hairy vetch</t>
  </si>
  <si>
    <t>mid-aug 1994</t>
  </si>
  <si>
    <t>22 kg seeds ha-1</t>
  </si>
  <si>
    <t>at planting</t>
  </si>
  <si>
    <t>NPK 20:67:67 kg ha-1</t>
  </si>
  <si>
    <t>86k seeds ha-1</t>
  </si>
  <si>
    <t>nt planter</t>
  </si>
  <si>
    <t>at 10 leaf</t>
  </si>
  <si>
    <t>N 112 kg ha-1</t>
  </si>
  <si>
    <t>Nico 36+ Primis 26 (g ai ha-1)</t>
  </si>
  <si>
    <t>giant foxtail, comm lambsqtr, other</t>
  </si>
  <si>
    <t>110 DAP corn</t>
  </si>
  <si>
    <t>Nico 18+ Primis 13 (g ai ha-1)</t>
  </si>
  <si>
    <t>Nico 9+ Primis 6.5 (g ai ha-1)</t>
  </si>
  <si>
    <t>5/17+5/25/95</t>
  </si>
  <si>
    <t>Nico 18+18+ Primis 13+13 (g ai ha-1)</t>
  </si>
  <si>
    <t>5/11+5/25/95</t>
  </si>
  <si>
    <t>Nico 9+9+ Primis 6.5+6.5 (g ai ha-1)</t>
  </si>
  <si>
    <t>mid-aug 1995</t>
  </si>
  <si>
    <t>early sept 1996</t>
  </si>
  <si>
    <t>117 DAP corn</t>
  </si>
  <si>
    <t>5/24+6/1/96</t>
  </si>
  <si>
    <t>5/19+6/1/96</t>
  </si>
  <si>
    <t>herbicide trt comb; includes weedy check</t>
  </si>
  <si>
    <t>comb: 1-2 post or none on check</t>
  </si>
  <si>
    <t>? Before pre-plant herbicide?</t>
  </si>
  <si>
    <t>kg m-2</t>
  </si>
  <si>
    <t>68.4k</t>
  </si>
  <si>
    <t>84.6k</t>
  </si>
  <si>
    <t>80k</t>
  </si>
  <si>
    <t>80.8k</t>
  </si>
  <si>
    <t>Atech et al 1996</t>
  </si>
  <si>
    <t>chisel plowed</t>
  </si>
  <si>
    <t>rye</t>
  </si>
  <si>
    <t>rye seeded 56 (comb planting dates &amp; mgmt)</t>
  </si>
  <si>
    <t>comb planting: 10 before &amp; at soybean planting</t>
  </si>
  <si>
    <t>56 kg/ha</t>
  </si>
  <si>
    <t>field cultivation &amp; cultimulching</t>
  </si>
  <si>
    <t>120 kg/ha</t>
  </si>
  <si>
    <t>30 DAP sb</t>
  </si>
  <si>
    <t>60 DAP sb</t>
  </si>
  <si>
    <t>90 DAP sb</t>
  </si>
  <si>
    <t>comm lambsqtrs, velvetleaf, giant foxtail</t>
  </si>
  <si>
    <t>%weeds (0%=no weeds)</t>
  </si>
  <si>
    <t>kg/ha</t>
  </si>
  <si>
    <t>45 DAP sb</t>
  </si>
  <si>
    <t>% of ground covered (0%=no cover)</t>
  </si>
  <si>
    <t>marginal return</t>
  </si>
  <si>
    <t>$/ha</t>
  </si>
  <si>
    <t>rainfall was lower than 20 yr ave</t>
  </si>
  <si>
    <t>Apr-Sept rainfall: 450 mm vs 20-yr-ave 556 mm</t>
  </si>
  <si>
    <t>rye seeded 112 (comb planting dates &amp; mgmt)</t>
  </si>
  <si>
    <t>112 kg/ha</t>
  </si>
  <si>
    <t>rye seeded 168 (comb planting dates &amp; mgmt)</t>
  </si>
  <si>
    <t>168 kg/ha</t>
  </si>
  <si>
    <t>rye living mulch (comb planting &amp; seed rates)</t>
  </si>
  <si>
    <t>comb rates</t>
  </si>
  <si>
    <t>rye w/selective herbicides (comb planting &amp; seed rates)</t>
  </si>
  <si>
    <t>per specific weeds</t>
  </si>
  <si>
    <t>selective herbicides applied</t>
  </si>
  <si>
    <t>rye w/rotary hoe (comb planting &amp; seed rates)</t>
  </si>
  <si>
    <t>rotary hoe 7DAP sb</t>
  </si>
  <si>
    <t>rye killed (comb planting &amp; seed rates)</t>
  </si>
  <si>
    <t>killed see post herbicides</t>
  </si>
  <si>
    <t>fluazifop-P at .17 kg ai/ha +COC 1%</t>
  </si>
  <si>
    <t>no weed control</t>
  </si>
  <si>
    <t>na</t>
  </si>
  <si>
    <t>weed-free</t>
  </si>
  <si>
    <t>at SB planting</t>
  </si>
  <si>
    <t>metolachlor+metribuzin 166L/ha</t>
  </si>
  <si>
    <t>21 DAPsb&amp;45 DAPsb</t>
  </si>
  <si>
    <t>at 21 dap: thifensulfuron (.004 kg/ha)+bentazon (.83 kg/ha)&amp; at 45 dap: fluazifop (.17kg/ha)</t>
  </si>
  <si>
    <t>comm lambsqtrs, velvetleaf, giant foxtail, Penn smartweed</t>
  </si>
  <si>
    <t>rainfall was higher than 20 yr ave</t>
  </si>
  <si>
    <t>Apr-Sept rainfall: 876 mm vs 20-yr-ave 556 mm</t>
  </si>
  <si>
    <t xml:space="preserve">rye seeded 56 (comb mgmt) </t>
  </si>
  <si>
    <t>at soybean planting</t>
  </si>
  <si>
    <t>Apr-Sept rainfall: 684 mm vs 20-yr-ave 556 mm</t>
  </si>
  <si>
    <t>rye seeded 112 (comb mgmt)</t>
  </si>
  <si>
    <t>rye living mulch (comb seed rates)</t>
  </si>
  <si>
    <t>rye killed (comb seed rates)</t>
  </si>
  <si>
    <t>Czapar et al 2002</t>
  </si>
  <si>
    <t>1993-1995</t>
  </si>
  <si>
    <t>IL, Kilbourne</t>
  </si>
  <si>
    <t>center pivot irrigation</t>
  </si>
  <si>
    <t>Herbicide: Broadcast: to kill all CC after corn planting</t>
  </si>
  <si>
    <t>fall-seeded</t>
  </si>
  <si>
    <t>45 kg/ha</t>
  </si>
  <si>
    <t>grain drill</t>
  </si>
  <si>
    <t>killed</t>
  </si>
  <si>
    <t>after corn planting</t>
  </si>
  <si>
    <t>may</t>
  </si>
  <si>
    <t>74k plants/ha</t>
  </si>
  <si>
    <t>no-till drill into standing vetch</t>
  </si>
  <si>
    <t>none applied</t>
  </si>
  <si>
    <t>immed after planting sb</t>
  </si>
  <si>
    <t>2,4-D .56 kg/ha broadcast to kill all cc</t>
  </si>
  <si>
    <t>mentioned: large crabgrass, longspine sandbur</t>
  </si>
  <si>
    <t>6 wks after planting corn</t>
  </si>
  <si>
    <t>percent of weeds controlled (100%=all weeds controlled)</t>
  </si>
  <si>
    <t>at harves</t>
  </si>
  <si>
    <t>cm height</t>
  </si>
  <si>
    <t>Herbicide: Band + 1 week after planting</t>
  </si>
  <si>
    <t>2,4-D .56 kg/ha over corn row</t>
  </si>
  <si>
    <t>1 wk after planting sb</t>
  </si>
  <si>
    <t>2,4-D .56 kg/ha  between rows</t>
  </si>
  <si>
    <t>Herbicide: Band + 2 weeks after planting</t>
  </si>
  <si>
    <t>2,4-D .56 kg/ha over corn rows</t>
  </si>
  <si>
    <t>2 wks after planting sb</t>
  </si>
  <si>
    <t>Herbicide: Band + 4 weeks after planting</t>
  </si>
  <si>
    <t>4 wks after planting sb</t>
  </si>
  <si>
    <t>Herbicide: Band only: CC btw rows not controlled</t>
  </si>
  <si>
    <t>2,4-D .56 kg/ha over corn rows only</t>
  </si>
  <si>
    <t>Hoffman et al 1993</t>
  </si>
  <si>
    <t>OH, Columbus</t>
  </si>
  <si>
    <t>seedbed prepared w/tandem disk</t>
  </si>
  <si>
    <t>cc: vetch=no trt; corn at vetch early bud</t>
  </si>
  <si>
    <t>45 kg ha-1</t>
  </si>
  <si>
    <t>inoculated &amp; drilled</t>
  </si>
  <si>
    <t>at corn planting</t>
  </si>
  <si>
    <t>urea 112 kg N ha-1</t>
  </si>
  <si>
    <t>to achieve 66.7 plants/ha at 4 WAP</t>
  </si>
  <si>
    <t>7 WAP corn</t>
  </si>
  <si>
    <t>56 kg N ha-1 of NH4NO3</t>
  </si>
  <si>
    <t>above ground biomass (shoot)</t>
  </si>
  <si>
    <t>15 WAP corn</t>
  </si>
  <si>
    <t>comm lambsqutrs</t>
  </si>
  <si>
    <t>total above ground biomass (shoot)</t>
  </si>
  <si>
    <t>com lambqtr above ground biomass (shoot)</t>
  </si>
  <si>
    <t>precip May-Jun: 50.8 cm</t>
  </si>
  <si>
    <t>cc: vetch=rolling; corn at vetch early bud</t>
  </si>
  <si>
    <t>rolled</t>
  </si>
  <si>
    <t>cc: vetch=mowing; corn at vetch early bud</t>
  </si>
  <si>
    <t>cc: vetch=glyphosate; corn at vetch early bud</t>
  </si>
  <si>
    <t>glyphosate</t>
  </si>
  <si>
    <t>glyphosate 2.8 kg ai ha-1</t>
  </si>
  <si>
    <t>n/a (cc killed)</t>
  </si>
  <si>
    <t>no cc (cc killed)</t>
  </si>
  <si>
    <t>no cc: weedy check; corn at vetch early bud</t>
  </si>
  <si>
    <t>killed w/glyphosate</t>
  </si>
  <si>
    <t>fall &amp; at corn planting</t>
  </si>
  <si>
    <t>no cc: weed-free check; corn at vetch early bud</t>
  </si>
  <si>
    <t>hand-weeded thruout season</t>
  </si>
  <si>
    <t>cc: vetch=no trt; corn at vetch mid-bloom</t>
  </si>
  <si>
    <t>cc: vetch=rolling; corn at vetch mid-bloom</t>
  </si>
  <si>
    <t>cc: vetch=mowing; corn at vetch mid-bloom</t>
  </si>
  <si>
    <t>cc: vetch=glyphosate; corn at vetch mid-bloom</t>
  </si>
  <si>
    <t>no cc: weedy check; corn at vetch mid-bloom</t>
  </si>
  <si>
    <t>no cc: weed-free check; corn at vetch mid-bloom</t>
  </si>
  <si>
    <t>cc: vetch=no trt; corn at vetch late-bloom</t>
  </si>
  <si>
    <t>cc: vetch=rolling; corn at vetch late-bloom</t>
  </si>
  <si>
    <t>cc: vetch=mowing; corn at vetch late-bloom</t>
  </si>
  <si>
    <t>cc: vetch=glyphosate; corn at vetch late-bloom</t>
  </si>
  <si>
    <t>no cc: weedy check; corn at vetch late-bloom</t>
  </si>
  <si>
    <t>no cc: weed-free check; corn at vetch late-bloom</t>
  </si>
  <si>
    <t>precip May-Jun: 16.4 cm</t>
  </si>
  <si>
    <t>corn yields abnormally low due to drought &amp; poor emerg due to wet/planting issues at early planting date</t>
  </si>
  <si>
    <t>cc: vetch=chopping; corn at vetch early bud</t>
  </si>
  <si>
    <t>chopped</t>
  </si>
  <si>
    <t>corn yields abnormally low due to drought</t>
  </si>
  <si>
    <t>cc: vetch=chopping; corn at vetch mid-bloom</t>
  </si>
  <si>
    <t>cc: vetch=chopping; corn at vetch late-bloom</t>
  </si>
  <si>
    <t xml:space="preserve">Warnes et al </t>
  </si>
  <si>
    <t>MN, Morris</t>
  </si>
  <si>
    <t>not specified: either into small grain stubble or prepared seedbed</t>
  </si>
  <si>
    <t>cc: fall rye, gly 2 DB sb</t>
  </si>
  <si>
    <t>fall 1984</t>
  </si>
  <si>
    <t>nt planted</t>
  </si>
  <si>
    <t>grew thru winter; killed before sb</t>
  </si>
  <si>
    <t>2 days before sb</t>
  </si>
  <si>
    <t>2 days b sb</t>
  </si>
  <si>
    <t>glyphosate 0.5 lbs/acre</t>
  </si>
  <si>
    <t>10 or 30 in</t>
  </si>
  <si>
    <t>nt</t>
  </si>
  <si>
    <t>grass &amp; broadleaf weeds</t>
  </si>
  <si>
    <t>not specified</t>
  </si>
  <si>
    <t>lbs/acre</t>
  </si>
  <si>
    <t>fall 1985</t>
  </si>
  <si>
    <t>bu/acre</t>
  </si>
  <si>
    <t>precip above average</t>
  </si>
  <si>
    <t>cc: spring rye; gly 2DB sb</t>
  </si>
  <si>
    <t>spring 1985</t>
  </si>
  <si>
    <t>grew 6 wks in spring; killed before sb</t>
  </si>
  <si>
    <t>weedy check</t>
  </si>
  <si>
    <t>hand-weeded check</t>
  </si>
  <si>
    <t>handweeded</t>
  </si>
  <si>
    <t>fall 1986</t>
  </si>
  <si>
    <t>spring 1986</t>
  </si>
  <si>
    <t>fall 1987</t>
  </si>
  <si>
    <t>dry conditions</t>
  </si>
  <si>
    <t>spring 1987</t>
  </si>
  <si>
    <t>fall 1988</t>
  </si>
  <si>
    <t>drought conditions</t>
  </si>
  <si>
    <t>spring 1988</t>
  </si>
  <si>
    <t>fall 1989</t>
  </si>
  <si>
    <t>spring 1989</t>
  </si>
  <si>
    <t>MN, Waseca</t>
  </si>
  <si>
    <t>Liebl et al 1992</t>
  </si>
  <si>
    <t>IL, Urbana</t>
  </si>
  <si>
    <t>tilled w/1-pass chisel plow, then disked w/corn residue covering 40% of soil</t>
  </si>
  <si>
    <t>Conventionally tilled: pre herbicide</t>
  </si>
  <si>
    <t>metolachlor @ 2.2 kg ai ha-1 + metribuzin @ 0.43 kg ai ha-1</t>
  </si>
  <si>
    <t>tilled w/combo tillage tool w/cultivator shovels</t>
  </si>
  <si>
    <t>33 seeds per m</t>
  </si>
  <si>
    <t>no-till</t>
  </si>
  <si>
    <t>giant foxtail, velvetleaf, comm lambqtrs, smooth pigweed</t>
  </si>
  <si>
    <t>giant foxtail</t>
  </si>
  <si>
    <t>ave 4-10 wks after pre  &amp; post herb</t>
  </si>
  <si>
    <t>% control (99=complete control)</t>
  </si>
  <si>
    <t>velvetleaf</t>
  </si>
  <si>
    <t>Common Lambsqutr</t>
  </si>
  <si>
    <t>Smth pigweed</t>
  </si>
  <si>
    <t>insufficient infestation</t>
  </si>
  <si>
    <t>stand: plants per m</t>
  </si>
  <si>
    <t>precip Apr-Sept: 60.4 vs 30-yr-ave of 57 cm</t>
  </si>
  <si>
    <t>precip Aug: 3.6 vs 30-yr-ave of 9.3</t>
  </si>
  <si>
    <t>Conventionally tilled: post herbicide</t>
  </si>
  <si>
    <t>bentazon @0.56 kg ai ha-1+acifluorfen @0.28 kg ai ha-1 + sethoxydim @ 0.17 kg ai ha-1 + COC @ 1%</t>
  </si>
  <si>
    <t>Corn Residue veg killed early: pre herbicide</t>
  </si>
  <si>
    <t>glyphosate 0.75 kg ae ha-1</t>
  </si>
  <si>
    <t>Corn Residue veg killed early: post herbicide</t>
  </si>
  <si>
    <t>Corn Residue veg killed late: pre herbicide</t>
  </si>
  <si>
    <t>Corn Residue veg killed late: post herbicide</t>
  </si>
  <si>
    <t>Rye killed early: pre herbicide</t>
  </si>
  <si>
    <t>84 kg ha-1</t>
  </si>
  <si>
    <t>conventional drill</t>
  </si>
  <si>
    <t>rye killed before sb planting</t>
  </si>
  <si>
    <t>Rye killed early: post herbicide</t>
  </si>
  <si>
    <t>Rye killed late: pre herbicide</t>
  </si>
  <si>
    <t>rye killed at sb planting</t>
  </si>
  <si>
    <t>Rye killed late: post herbicide</t>
  </si>
  <si>
    <t>Conventionally tilled: NO herbicide</t>
  </si>
  <si>
    <t>precip Apr-Sept: 64 vs 30-yr-ave of 57 cm</t>
  </si>
  <si>
    <t>Corn Residue veg killed early: no herbicide</t>
  </si>
  <si>
    <t>Corn Residue veg killed late: NO herbicide</t>
  </si>
  <si>
    <t>Rye killed early: NO herbicide</t>
  </si>
  <si>
    <t>Rye killed late: NO herbicide</t>
  </si>
  <si>
    <t>precip Apr-Sept: 29.5 vs 30-yr-ave of 57 cm</t>
  </si>
  <si>
    <t>precip Apr-Sept: 69.1 vs 30-yr-ave of 57 cm</t>
  </si>
  <si>
    <t>precip Jul: 4.5 vs 30-yr-ave of 11.1</t>
  </si>
  <si>
    <t>Conventionally tilled: comb herb trt</t>
  </si>
  <si>
    <t>comb: n/a or 5/9/86</t>
  </si>
  <si>
    <t>comb: none or metolachlor @ 2.2 kg ai ha-1 + metribuzin @ 0.43 kg ai ha-1</t>
  </si>
  <si>
    <t>comb: n/a or 6/2/86</t>
  </si>
  <si>
    <t>comb: none or bentazon @0.56 kg ai ha-1+acifluorfen @0.28 kg ai ha-1 + sethoxydim @ 0.17 kg ai ha-1 + COC @ 1%</t>
  </si>
  <si>
    <t>Corn Residue veg killed early: comb herb trt</t>
  </si>
  <si>
    <t>Corn Residue veg killed late: comb herb trt</t>
  </si>
  <si>
    <t>Rye killed early: comb herb trt</t>
  </si>
  <si>
    <t>Rye killed late: comb herb trt</t>
  </si>
  <si>
    <t>comb: n/a or 5/8/87</t>
  </si>
  <si>
    <t>comb: n/a or 6/1/87</t>
  </si>
  <si>
    <t>comb: n/a or 5/11/88</t>
  </si>
  <si>
    <t>comb: n/a or 6/7/88</t>
  </si>
  <si>
    <t>comb: n/a or 5/17/89</t>
  </si>
  <si>
    <t>comb: n/a or 6/7/89</t>
  </si>
  <si>
    <t>Davis et al 2007</t>
  </si>
  <si>
    <t>IN, Butlerville</t>
  </si>
  <si>
    <t>GR soybean or GR corn?</t>
  </si>
  <si>
    <t>no-tilled</t>
  </si>
  <si>
    <t>CC: winter wheat + comb: in-crop glyp or non-glyp (trt 7 &amp; 8)</t>
  </si>
  <si>
    <t>fall 2003</t>
  </si>
  <si>
    <t>4 mill seeds m-2</t>
  </si>
  <si>
    <t>killed w/glufosinate</t>
  </si>
  <si>
    <t>in spring</t>
  </si>
  <si>
    <t>5/7/04?</t>
  </si>
  <si>
    <t>glufosinate @.47 kg ai ha-1</t>
  </si>
  <si>
    <t>sb (GR)</t>
  </si>
  <si>
    <t>may?</t>
  </si>
  <si>
    <t>420k seeds ha-1</t>
  </si>
  <si>
    <t>20 cm</t>
  </si>
  <si>
    <t>6/30/04?</t>
  </si>
  <si>
    <t>COMB: glyphosate @ .87 kg ai ha-1 OR cloransulam @.02+fomesafen@.42+fluazifop@.25+fenoxaprop@.07 kg ai ha-1</t>
  </si>
  <si>
    <t>GR horseweed</t>
  </si>
  <si>
    <t>horseweed</t>
  </si>
  <si>
    <t>1 MAB: approx 6/7 (1 mo after spring burndown)</t>
  </si>
  <si>
    <t>plants m-2</t>
  </si>
  <si>
    <t>1 MAP: approx 7/30 (1 mo after in-crop app)</t>
  </si>
  <si>
    <t>4 MAP: approx 10/30 (4 mo after in-crop app)</t>
  </si>
  <si>
    <t>sb: fall 2004</t>
  </si>
  <si>
    <t>No CC: sb-sb or sb-corn rotation; spring residual herb+ comb: in-crop glyp or non-glyp (trt 4&amp;6)</t>
  </si>
  <si>
    <t>chloriumuron @.02+sulfentrazone @.12+2,4-D @.56 kg ai ha-1</t>
  </si>
  <si>
    <t>NO CC: sb-sb or sb-corn rotation; fall residual+comb: in-crop glfyp or non-glyp (trt 3&amp;5)</t>
  </si>
  <si>
    <t>11/21/03?</t>
  </si>
  <si>
    <t>chloriumuron @.02+sulfentrazone @.12+tribenuron @.01+2,4-D @.56 kg ai ha-1</t>
  </si>
  <si>
    <t>GR soybean</t>
  </si>
  <si>
    <t>fall 2004</t>
  </si>
  <si>
    <t>5/3/05?</t>
  </si>
  <si>
    <t>comb: sb (GR) or corn (GR)</t>
  </si>
  <si>
    <t>comb: sb @ 420k seeds ha-1 OR corn @80k seeds ha-1</t>
  </si>
  <si>
    <t>sb @20 cm; corn @76 cm</t>
  </si>
  <si>
    <t>6/16/05?</t>
  </si>
  <si>
    <t>COMB: glyphosate @ .87 kg ai ha-1 OR for sb: cloransulam @.02+fomesafen@.42+fluazifop@.25+fenoxaprop@.07 kg ai ha-1 OR for corn:nicosulfuron@.03+rimsulfuron@.01+mesotrione@.12+atrazine@.56 kg ai ha-1</t>
  </si>
  <si>
    <t>1 MAB: approx 6/3 (1 mo after spring burndown)</t>
  </si>
  <si>
    <t>1 MAP: approx 7/16 (1 mo after in-crop app)</t>
  </si>
  <si>
    <t>4 MAP: approx 10/16 (4 mo after in-crop app)</t>
  </si>
  <si>
    <t>sb: fall 2005 sb-sb rot</t>
  </si>
  <si>
    <t>corn: fall 2005 sb-corn rot</t>
  </si>
  <si>
    <t>to 15% moisture</t>
  </si>
  <si>
    <t>metribuzin @.42 or .28+flumestulam@.07+2,4-D@.56 kg ai ha-1</t>
  </si>
  <si>
    <t>corn only: at corn planting</t>
  </si>
  <si>
    <t>corn only: N @28kg + P @25 kg ha-1 (as 19-17-0 NPK)</t>
  </si>
  <si>
    <t>corn only: after  corn planting</t>
  </si>
  <si>
    <t>N @140kg ha-1 (as 28% UAN)</t>
  </si>
  <si>
    <t>11/15/04?</t>
  </si>
  <si>
    <t>Davis et al 2009</t>
  </si>
  <si>
    <t>CC: winter wheat + comb: in-crop glyp or non-glyp (trt 7&amp;8)</t>
  </si>
  <si>
    <t>fall 2005</t>
  </si>
  <si>
    <t>5/3/06?</t>
  </si>
  <si>
    <t>6/22/06?</t>
  </si>
  <si>
    <t>POST EMG: approx 6/22 (at post emergence herb)</t>
  </si>
  <si>
    <t>1 MAP: approx 7/22 (1 mo after in-crop app)</t>
  </si>
  <si>
    <t>4 MAP: approx 10/22 (4 mo after in-crop app)</t>
  </si>
  <si>
    <t>sb: fall 2006</t>
  </si>
  <si>
    <t>No CC: sb-sb rotation; spring residual herb+ comb: in-crop glyp or non-glyp (trt 4&amp;6)</t>
  </si>
  <si>
    <t>NO CC: sb-sb rotation; fall residual+comb: in-crop glfyp or non-glyp (trt 3&amp;5)</t>
  </si>
  <si>
    <t>11/3/05?</t>
  </si>
  <si>
    <t>GR corn</t>
  </si>
  <si>
    <t>No CC: sb-corn rotation; spring residual herb+ comb: in-crop glyp or non-glyp (trt 4&amp;6)</t>
  </si>
  <si>
    <t>NO CC: sb-corn rotation; fall residual+comb: in-crop glfyp or non-glyp (trt 3&amp;5)</t>
  </si>
  <si>
    <t>fall 2006</t>
  </si>
  <si>
    <t>5/8/07?</t>
  </si>
  <si>
    <t>6/6/07?</t>
  </si>
  <si>
    <t>at R1</t>
  </si>
  <si>
    <t>in non-glyphostate systems: clethodim at 0.14 kg ha-1 +  0.025%v/v nonionic surf</t>
  </si>
  <si>
    <t>POST EMG: approx 6/6 (at post emergence herb)</t>
  </si>
  <si>
    <t>1 MAP: approx 7/6 (1 mo after in-crop app)</t>
  </si>
  <si>
    <t>4 MAP: approx 10/6 (4 mo after in-crop app)</t>
  </si>
  <si>
    <t>sb: fall 2007</t>
  </si>
  <si>
    <t>metribuzin @.42+flumestulam@.07+2,4-D@.56 kg ai ha-1</t>
  </si>
  <si>
    <t>11/22/06?</t>
  </si>
  <si>
    <t>corn (GR)</t>
  </si>
  <si>
    <t>80k seeds ha-1</t>
  </si>
  <si>
    <t>COMB: glyphosate @ .87 kg ai ha-1 OR nicosulfuron@.03+rimsulfuron@.01+mesotrione@.12+atrazine@.56 kg ai ha-1</t>
  </si>
  <si>
    <t>corn: fall 2007</t>
  </si>
  <si>
    <t>metribuzin @.28+flumestulam@.07+2,4-D@.56 kg ai ha-1</t>
  </si>
  <si>
    <t>De Haan et al 1994</t>
  </si>
  <si>
    <t>soil fertility adjusted by UM soil testing lab recs for corn</t>
  </si>
  <si>
    <t>moldboard or chisel plowed</t>
  </si>
  <si>
    <t>NO CC 0 seeding; comb weedtrt; comb planting pattern</t>
  </si>
  <si>
    <t>n/a or on weed-free @pre-corn emerg</t>
  </si>
  <si>
    <t>comb: n/a or propachlor @3.4 kg ai ha-1</t>
  </si>
  <si>
    <t>cultivated or disked</t>
  </si>
  <si>
    <t>btn 5/1-5/10/89</t>
  </si>
  <si>
    <t>64k seeds ha-1</t>
  </si>
  <si>
    <t>4 row corn planter</t>
  </si>
  <si>
    <t>comb: not weeded or hand-weeded</t>
  </si>
  <si>
    <t>4 wks after cc emergence</t>
  </si>
  <si>
    <t>2,4-D @0.28 kg ai-ha-1</t>
  </si>
  <si>
    <t>1 wk after 1st application</t>
  </si>
  <si>
    <t>yell foxtail, green foxtail, comm lambsqtrs, redroot pigweed</t>
  </si>
  <si>
    <t>4 wk after cc emergnce</t>
  </si>
  <si>
    <t>graph fig 7 (weedy trt only?)</t>
  </si>
  <si>
    <t>% weed wt reduction due to cc (100=tot reduction)</t>
  </si>
  <si>
    <t>graph fig 6</t>
  </si>
  <si>
    <t>Jun rainfall: 11.9  cm</t>
  </si>
  <si>
    <t>yellow mustard (clipped to maintain 10 cm height)</t>
  </si>
  <si>
    <t>CC 132 seeding; comb weedtrt, comb planting pattern</t>
  </si>
  <si>
    <t>interseeded at corn planting</t>
  </si>
  <si>
    <t>132 seeds m-2</t>
  </si>
  <si>
    <t>comb: 1row, 3row, 25cm band</t>
  </si>
  <si>
    <t>clipped to maintain 10 cm height</t>
  </si>
  <si>
    <t>wkly starting 2-3 wks after cc emergence</t>
  </si>
  <si>
    <t>graph fig 4</t>
  </si>
  <si>
    <t>CC 265 seeding; comb weedtrt, comb planting pattern</t>
  </si>
  <si>
    <t>265 seeds m-2</t>
  </si>
  <si>
    <t>CC 530 seeding; comb weedtrt, comb planting pattern</t>
  </si>
  <si>
    <t>530 seeds m-2</t>
  </si>
  <si>
    <t>CC 1060 seeding; comb weedtrt, comb planting pattern</t>
  </si>
  <si>
    <t>1060 seeds m-2</t>
  </si>
  <si>
    <t>CC 2120 seeding; comb weedtrt, comb planting pattern</t>
  </si>
  <si>
    <t>2120 seeds m-2</t>
  </si>
  <si>
    <t>CC 4240 seeding; comb weedtrt; comb planting pattern</t>
  </si>
  <si>
    <t>4240 seeds m-2</t>
  </si>
  <si>
    <t>CC 8480 seeding; comb weedtrt; comb planting pattern</t>
  </si>
  <si>
    <t>8480 seeds m-2</t>
  </si>
  <si>
    <t>btn 5/1-5/10/90</t>
  </si>
  <si>
    <t>2,4-D @0.1.3 kg ai-ha-1</t>
  </si>
  <si>
    <t>Jun rainfall: 24  cm</t>
  </si>
  <si>
    <t>MN, St Paul</t>
  </si>
  <si>
    <t>Jun rainfall: 8.41 cm</t>
  </si>
  <si>
    <t>no data</t>
  </si>
  <si>
    <t>notprovided</t>
  </si>
  <si>
    <t>De Haan et al 1997</t>
  </si>
  <si>
    <t>MN, Becker</t>
  </si>
  <si>
    <t>moldboard plowed</t>
  </si>
  <si>
    <t>NO CC: 0 seeds w/corn; comb weed trt?</t>
  </si>
  <si>
    <t>n/a or at pre-plant</t>
  </si>
  <si>
    <t>n/a or Eradicain+R-25788 @ 3.75 kg ai ha-1</t>
  </si>
  <si>
    <t>April (soil adjusted per soil tests)</t>
  </si>
  <si>
    <t>broadcast N 31 kg+P 39 kg+K 192kg ha-1</t>
  </si>
  <si>
    <t>banded N 14kg+P 18 kg+K 54 kg ha-1</t>
  </si>
  <si>
    <t>75.8k seeds ha-1</t>
  </si>
  <si>
    <t>4 row planter</t>
  </si>
  <si>
    <t>irrigation + comb: hand weed or no weed</t>
  </si>
  <si>
    <t>14 wk after corn emergence</t>
  </si>
  <si>
    <t>?not in graph for this comb</t>
  </si>
  <si>
    <t>com ragweed, com lambsqtr, redroot pigweed, yell foxtail</t>
  </si>
  <si>
    <t>in graph fig 2 (weedy trt only?)</t>
  </si>
  <si>
    <t>mid Oct</t>
  </si>
  <si>
    <t>graph fig 3 if ave? May include medic only sub-test</t>
  </si>
  <si>
    <t>comb medics (Sava or Kelson)</t>
  </si>
  <si>
    <t>CC 85 seeding w/corn; comb weed trt?</t>
  </si>
  <si>
    <t>85 seeds m-2</t>
  </si>
  <si>
    <t>seed inoculated then interseeded into corn w/shoetype planter w/press wheels</t>
  </si>
  <si>
    <t>CC 260 seeding w/corn; comb weed trt?</t>
  </si>
  <si>
    <t>260 seeds m-2</t>
  </si>
  <si>
    <t>CC 775 seeding w/corn; comb weed trt?</t>
  </si>
  <si>
    <t>775 seeds m-2</t>
  </si>
  <si>
    <t>before corn planting</t>
  </si>
  <si>
    <t>N 140 kg ha-1 (as NH3)</t>
  </si>
  <si>
    <t>64.2k seeds ha-1</t>
  </si>
  <si>
    <t>comb: hand weed or no weed</t>
  </si>
  <si>
    <t>velvetleaf w/some com lambsqtr, redroot pigweed, yell foxtail, green foxtail</t>
  </si>
  <si>
    <t>NO CC; 0 N; comb weed trt</t>
  </si>
  <si>
    <t>P @ 64kg ha-1 + K @ 208 kg ha-1</t>
  </si>
  <si>
    <t>in graph fig 5</t>
  </si>
  <si>
    <t>wild buckwheat, comm ragweed, com lambsqtr, yell foxtail, green foxtail</t>
  </si>
  <si>
    <t>in graph fig 7 (weedy trt only?)</t>
  </si>
  <si>
    <t>in graph fig 8 (ave?)</t>
  </si>
  <si>
    <t>graph fig 4 (weed-free only)</t>
  </si>
  <si>
    <t>NO CC; 84 N (split apps); comb weed trt</t>
  </si>
  <si>
    <t>broadcast N @34 kg ha-1 (as NH4NO3)</t>
  </si>
  <si>
    <t>6/31/93</t>
  </si>
  <si>
    <t>broadcast N @16 kg ha-1 (as NH4NO3)</t>
  </si>
  <si>
    <t>wild buckwheat, comm ragweed, com lambsqtr, yell foxtail, green foxtail, smooth crabgrass, redroot pigweed</t>
  </si>
  <si>
    <t>NO CC; 168 N (split apps); comb weed trt</t>
  </si>
  <si>
    <t>broadcast N @100 kg ha-1 (as NH4NO3)</t>
  </si>
  <si>
    <t>medic: Sava</t>
  </si>
  <si>
    <t>CC (Salva); 0 N; comb weed trt</t>
  </si>
  <si>
    <t>CC (Salva); 84 N (split apps); comb weed trt</t>
  </si>
  <si>
    <t>CC (Salva); 168 N (split apps); comb weed trt</t>
  </si>
  <si>
    <t>medic: Kelson</t>
  </si>
  <si>
    <t>CC (Kelson); 0 N; comb weed trt</t>
  </si>
  <si>
    <t>CC (Kelson); 84 N (split apps); comb weed trt</t>
  </si>
  <si>
    <t>CC (Kelson); 168 N (split apps); comb weed trt</t>
  </si>
  <si>
    <t>medic: Santiago</t>
  </si>
  <si>
    <t>CC (Santiago); 0 N; comb weed trt</t>
  </si>
  <si>
    <t>CC (Santiago); 84 N (split apps); comb weed trt</t>
  </si>
  <si>
    <t>CC (Santiago); 168 N (split apps); comb weed trt</t>
  </si>
  <si>
    <t>NO CC; 0 N (1 app); comb weed trt</t>
  </si>
  <si>
    <t>in graph fig 6 (ave weedy/free)?</t>
  </si>
  <si>
    <t>comm lambqtr, redroot pigweed, ladysthumb, velvetleaf, yell foxtail</t>
  </si>
  <si>
    <t>in graph fig 9</t>
  </si>
  <si>
    <t>NO CC; 56 N (1 app); comb weed trt</t>
  </si>
  <si>
    <t>broadcast N @56 kg ha-1 (as NH4NO3)</t>
  </si>
  <si>
    <t>NO CC; 168 N (1 app); comb weed trt</t>
  </si>
  <si>
    <t>broadcast N @168 kg ha-1 (as NH4NO3)</t>
  </si>
  <si>
    <t>CC (Salva); 56 N (1 app); comb weed trt</t>
  </si>
  <si>
    <t>CC (Salva); 168 N (1 app); comb weed trt</t>
  </si>
  <si>
    <t>CC (Kelson); 56 N (1 app); comb weed trt</t>
  </si>
  <si>
    <t>CC (Kelson); 168 N (1 app); comb weed trt</t>
  </si>
  <si>
    <t>CC (Santiago); 56 N (1 app); comb weed trt</t>
  </si>
  <si>
    <t>CC (Santiago); 168 N (1 app); comb weed trt</t>
  </si>
  <si>
    <t>medic: George</t>
  </si>
  <si>
    <t>CC (George); 0 N; comb weed trt</t>
  </si>
  <si>
    <t>CC (George) 56 N (1 app); comb weed trt</t>
  </si>
  <si>
    <t>CC (George); 168 N (1 app); comb weed trt</t>
  </si>
  <si>
    <t>Creech et all 2008</t>
  </si>
  <si>
    <t>IN, West Layfayette</t>
  </si>
  <si>
    <t>sb (GR)?</t>
  </si>
  <si>
    <t>no-till starting spring 2003</t>
  </si>
  <si>
    <t>non-treated check:sb-sb</t>
  </si>
  <si>
    <t>pre-plant</t>
  </si>
  <si>
    <t>glyphosate 2.4 kg ai ha-1</t>
  </si>
  <si>
    <t>370k seeds ha-1</t>
  </si>
  <si>
    <t>as needed</t>
  </si>
  <si>
    <t>winter annual measured: henbit, purple deadnettle, comm chickweed, shephard's purse, bitter cross, all others</t>
  </si>
  <si>
    <t>total winter annual</t>
  </si>
  <si>
    <t>late Nov</t>
  </si>
  <si>
    <t>mid Apr</t>
  </si>
  <si>
    <t>Fall 2004</t>
  </si>
  <si>
    <t>to 130 g kg-1</t>
  </si>
  <si>
    <t>precip evenly distributed</t>
  </si>
  <si>
    <t>comparable to 30-yr ave</t>
  </si>
  <si>
    <t>fall-applied herbicide:sb-sb</t>
  </si>
  <si>
    <t>fall+pre-plant</t>
  </si>
  <si>
    <t>glyphosate 1.2 (as needed)+2.4 kg ai ha-1</t>
  </si>
  <si>
    <t>spring-applied herbicide:sb-sb</t>
  </si>
  <si>
    <t>spring+pre-plant</t>
  </si>
  <si>
    <t>fall+spring-applied herbicide:sb-sb</t>
  </si>
  <si>
    <t>fall+spring+pre-plant</t>
  </si>
  <si>
    <t>annual ryegrass</t>
  </si>
  <si>
    <t>fall-seeded annual ryegrass:sb-sb</t>
  </si>
  <si>
    <t>34 kg ha-1</t>
  </si>
  <si>
    <t>surface broadcast</t>
  </si>
  <si>
    <t>plant popn</t>
  </si>
  <si>
    <t>fall</t>
  </si>
  <si>
    <t>spring</t>
  </si>
  <si>
    <t>lower than fall</t>
  </si>
  <si>
    <t>fall-seeded wheat:sb-sb</t>
  </si>
  <si>
    <t>67 kg ha-1</t>
  </si>
  <si>
    <t>no-till drill</t>
  </si>
  <si>
    <t>same as fall</t>
  </si>
  <si>
    <t>Fall 2005</t>
  </si>
  <si>
    <t>dry spring</t>
  </si>
  <si>
    <t>successfully established</t>
  </si>
  <si>
    <t>Fall 2006</t>
  </si>
  <si>
    <t>IN, Vincennes</t>
  </si>
  <si>
    <t>20kg ha-1 N+ 23 kg ha-1P + 112kg ha-1K</t>
  </si>
  <si>
    <t>glyphosate 2.4 kg ai ha-1 x 2 (to kill rye)</t>
  </si>
  <si>
    <t>non-treated check:sb-corn</t>
  </si>
  <si>
    <t>74k seeds ha-1</t>
  </si>
  <si>
    <t>sidedressed?</t>
  </si>
  <si>
    <t>28% urea N</t>
  </si>
  <si>
    <t>to 155 g kg-1</t>
  </si>
  <si>
    <t>fall-applied herbicide:sb-corn</t>
  </si>
  <si>
    <t>spring-applied herbicide:sb-corn</t>
  </si>
  <si>
    <t>fall+spring-applied herbicide:sb-corn</t>
  </si>
  <si>
    <t>fall-seeded annual ryegrass:sb-corn</t>
  </si>
  <si>
    <t>fall-seeded wheat:sb-corn</t>
  </si>
  <si>
    <t>imm after planting</t>
  </si>
  <si>
    <t>220 kg N ha-1</t>
  </si>
  <si>
    <t>103 &amp; 108</t>
  </si>
  <si>
    <t>Mock et al 2012</t>
  </si>
  <si>
    <t>76k seeds ha-1</t>
  </si>
  <si>
    <t>sidedressed</t>
  </si>
  <si>
    <t>Fall 2007</t>
  </si>
  <si>
    <t>precipitation evenly distributed</t>
  </si>
  <si>
    <t>soybean (GR)</t>
  </si>
  <si>
    <t>glyphosate 2.4 kg ai ha-1+metribuzin @ .42 kg ai ha-1</t>
  </si>
  <si>
    <t>Fall 2008</t>
  </si>
  <si>
    <t>glyphosate 1.2 (as needed)+2.4 kg ai ha-1+metribuzin @ .42 kg ai ha-1</t>
  </si>
  <si>
    <t>fall 2007</t>
  </si>
  <si>
    <t>intense rain in Aut and low  temps in spring caused cool soil temps and flooding and poor sb stands</t>
  </si>
  <si>
    <t>comb yr</t>
  </si>
  <si>
    <t>2006&amp;2007</t>
  </si>
  <si>
    <t>5/04/07 &amp; 5/29/2008</t>
  </si>
  <si>
    <t>mid-apri</t>
  </si>
  <si>
    <t>Fall 2007/2008</t>
  </si>
  <si>
    <t>October</t>
  </si>
  <si>
    <t>Sheaffer et al 2002</t>
  </si>
  <si>
    <t>0 cc seeds; weedy</t>
  </si>
  <si>
    <t>prior to planting</t>
  </si>
  <si>
    <t>P&amp;K (rates not provided)</t>
  </si>
  <si>
    <t>65 kg ha-1</t>
  </si>
  <si>
    <t>irrigation at 23.9 cm</t>
  </si>
  <si>
    <t>comm ragweed, comm lambsqtrs, redroot pigweed, yell foxtail, barnyard grass</t>
  </si>
  <si>
    <t>in Oct 93</t>
  </si>
  <si>
    <t>precip apr-sept 544 mm vs 559 ave</t>
  </si>
  <si>
    <t>precip &amp; temp for apr-sept in report</t>
  </si>
  <si>
    <t>medic (santiago)</t>
  </si>
  <si>
    <t>85 cc seeds; weedy</t>
  </si>
  <si>
    <t xml:space="preserve">interseeded </t>
  </si>
  <si>
    <t>260 cc seeds; weedy</t>
  </si>
  <si>
    <t>775 cc seeds; weedy</t>
  </si>
  <si>
    <t>medic (sava)</t>
  </si>
  <si>
    <t>0 cc seeds; weed-controlled</t>
  </si>
  <si>
    <t>.57kg ha-1 trifluralin</t>
  </si>
  <si>
    <t>irrigation at 23.9 cm+hand weeded</t>
  </si>
  <si>
    <t>85 cc seeds; weed-controlled</t>
  </si>
  <si>
    <t>260 cc seeds; weed-controlled</t>
  </si>
  <si>
    <t>775 cc seeds; weed-controlled</t>
  </si>
  <si>
    <t>irrigation at 27.7 cm</t>
  </si>
  <si>
    <t>in Oct 94</t>
  </si>
  <si>
    <t>precip apr-sept 487 mm vs 559 ave</t>
  </si>
  <si>
    <t>irrigation at 27.7 cm+hand weeded</t>
  </si>
  <si>
    <t>commm lambqtrs, redroot pigweed, yell foxtail, giant foxtail, velvetleaf, ladysthumb</t>
  </si>
  <si>
    <t>precip apr-sept 802 mm vs 652 ave</t>
  </si>
  <si>
    <t>medic (black)</t>
  </si>
  <si>
    <t>hand weeded</t>
  </si>
  <si>
    <t>medic ( black)</t>
  </si>
  <si>
    <t>precip apr-sept 754 mm vs 652 ave</t>
  </si>
  <si>
    <t>comb yr/loc</t>
  </si>
  <si>
    <t>1993&amp;1994</t>
  </si>
  <si>
    <t>MN, Becker &amp; Rosemount</t>
  </si>
  <si>
    <t>mid may</t>
  </si>
  <si>
    <t>irrigation at Becker; none at Rose</t>
  </si>
  <si>
    <t>graph fig 2b</t>
  </si>
  <si>
    <t>mid jul</t>
  </si>
  <si>
    <t>graph fig 4b</t>
  </si>
  <si>
    <t>graph fig 3b</t>
  </si>
  <si>
    <t>irrigation at Becker; hand-weeded at both</t>
  </si>
  <si>
    <t xml:space="preserve">graph fig 2a </t>
  </si>
  <si>
    <t>graph fig 4a</t>
  </si>
  <si>
    <t>graph fig 3a</t>
  </si>
  <si>
    <t>comb weed</t>
  </si>
  <si>
    <t>Anderson 2014</t>
  </si>
  <si>
    <t>IA, Boone</t>
  </si>
  <si>
    <t>plot disked &amp;field cultivated</t>
  </si>
  <si>
    <t xml:space="preserve">weeds seeded w/ 5.5k </t>
  </si>
  <si>
    <t>.56 bromoxynil ester</t>
  </si>
  <si>
    <t>other weeds controlled as necessary</t>
  </si>
  <si>
    <t>glyphosate at 1.1 kg ae ha-1 + ammonium sulfate at 17 kg ha-1</t>
  </si>
  <si>
    <t>above ground biomass (shoots)</t>
  </si>
  <si>
    <t>com waterhemp</t>
  </si>
  <si>
    <t>% tot seed added to each plot</t>
  </si>
  <si>
    <t>com lambsqutrs</t>
  </si>
  <si>
    <t>% tot added to each plot</t>
  </si>
  <si>
    <t>2012 dry fall weather</t>
  </si>
  <si>
    <t>cereal rye</t>
  </si>
  <si>
    <t>O1: CC late planting; 31.2 seeds</t>
  </si>
  <si>
    <t>31.2 kg ha-1</t>
  </si>
  <si>
    <t>evenly spread &amp; incorporated</t>
  </si>
  <si>
    <t>cc killed (see herb date 2)</t>
  </si>
  <si>
    <t>O2: CC late planting; 77.8 seeds</t>
  </si>
  <si>
    <t>77.8 kg ha-1</t>
  </si>
  <si>
    <t>S1: CC early planting; 31.2 seeds</t>
  </si>
  <si>
    <t>S2: CC early planting; 77.8 seeds</t>
  </si>
  <si>
    <t>S3: CC early planting; 155.5 seeds</t>
  </si>
  <si>
    <t>155.5 kg ha-1</t>
  </si>
  <si>
    <t>O3: CC late planting; 155.5 seeds</t>
  </si>
  <si>
    <t>S4: CC early planting; 311.5 seeds</t>
  </si>
  <si>
    <t>311.5 kg ha-1</t>
  </si>
  <si>
    <t>comb planting dates</t>
  </si>
  <si>
    <t>145 &amp; 96</t>
  </si>
  <si>
    <t>Buhler et al 1998 &amp; 2001</t>
  </si>
  <si>
    <t>1998 &amp; 2001</t>
  </si>
  <si>
    <t>IA, Sioux Center</t>
  </si>
  <si>
    <t>manure each fall</t>
  </si>
  <si>
    <t>in longterm corn-sb rotation</t>
  </si>
  <si>
    <t>Corn:No CC: Weed-Free (2 main crop planting dates)</t>
  </si>
  <si>
    <t>at 5/10 &amp; 2wks later</t>
  </si>
  <si>
    <t>74100 seeds ha-1</t>
  </si>
  <si>
    <t>bi-wkly hoeing &amp; hand-weeding</t>
  </si>
  <si>
    <t>giant foxtail, comm lambsqtrs, redroot pigweed, penn smartweed</t>
  </si>
  <si>
    <t>40 DAP</t>
  </si>
  <si>
    <t>% controlled (100%= no weeds)</t>
  </si>
  <si>
    <t>72 DAP</t>
  </si>
  <si>
    <t>Corn: CC: sava (2 main crop planting dates)</t>
  </si>
  <si>
    <t>200 seeds/m2</t>
  </si>
  <si>
    <t>over crop row &amp; incorporated</t>
  </si>
  <si>
    <t>interrow cult at 30 &amp; 40 DAP</t>
  </si>
  <si>
    <t>above ground counts</t>
  </si>
  <si>
    <t>14 DAP</t>
  </si>
  <si>
    <t>no. plants m-2</t>
  </si>
  <si>
    <t>28 DAP</t>
  </si>
  <si>
    <t>medic (caliph)</t>
  </si>
  <si>
    <t>Corn:CC: caliph (2 main crop planting dates)</t>
  </si>
  <si>
    <t>Corn:CC: santiago (2 main crop planting dates)</t>
  </si>
  <si>
    <t>clover (berseem)</t>
  </si>
  <si>
    <t>Corn:CC: berseem (2 main crop planting dates)</t>
  </si>
  <si>
    <t>yellow mustard</t>
  </si>
  <si>
    <t>Corn:CC: yellow mustard (2 main crop planting dates)</t>
  </si>
  <si>
    <t>500 seeds/m2</t>
  </si>
  <si>
    <t>Corn:Weedy (2 main crop planting dates)</t>
  </si>
  <si>
    <t>none?</t>
  </si>
  <si>
    <t>comm lambsqtrs</t>
  </si>
  <si>
    <t>figure 2</t>
  </si>
  <si>
    <t>SB:No CC: Weed-Free (2 main crop planting dates)</t>
  </si>
  <si>
    <t>at 5/15 &amp; 2 wks later</t>
  </si>
  <si>
    <t>435k seeds ha-1</t>
  </si>
  <si>
    <t>SB:CC: sava (2 main crop planting dates)</t>
  </si>
  <si>
    <t>SB:CC: caliph (2 main crop planting dates)</t>
  </si>
  <si>
    <t>SB:CC: santiago (2 main crop planting dates)</t>
  </si>
  <si>
    <t>SB:CC: berseem (2 main crop planting dates)</t>
  </si>
  <si>
    <t>SB:CC: yellow mustard (2 main crop planting dates)</t>
  </si>
  <si>
    <t>SB:Weedy (2 main crop planting dates)</t>
  </si>
  <si>
    <t>IA, Ames</t>
  </si>
  <si>
    <t>fertility adj made per soil tests</t>
  </si>
  <si>
    <t>at 5/1&amp; 2 wks later</t>
  </si>
  <si>
    <t>69200 seeds ha-1</t>
  </si>
  <si>
    <t>figure 1</t>
  </si>
  <si>
    <t>no. plants m-21</t>
  </si>
  <si>
    <t>Buhler et al 2001</t>
  </si>
  <si>
    <t>IA, Crawfordsville</t>
  </si>
  <si>
    <t>at 4/20 &amp; 2 wks later</t>
  </si>
  <si>
    <t>at 5/15 &amp;2 wks later</t>
  </si>
  <si>
    <t>comb yrs</t>
  </si>
  <si>
    <t>1995&amp;1996</t>
  </si>
  <si>
    <t>1996 &amp; 1997</t>
  </si>
  <si>
    <t>Corn: salva; broadcast, grow to maturity</t>
  </si>
  <si>
    <t>broadcast over plot</t>
  </si>
  <si>
    <t>70 DAP</t>
  </si>
  <si>
    <t>Corn: salva; broadcast, kill 30 days</t>
  </si>
  <si>
    <t>30 days after cc emergence (see post herbicide)</t>
  </si>
  <si>
    <t>30 days after cc emerg</t>
  </si>
  <si>
    <t>dicamba @ 0.30 kg ha-1</t>
  </si>
  <si>
    <t>Corn: salva; between rows; grow to maturity</t>
  </si>
  <si>
    <t>seeded between corn rows</t>
  </si>
  <si>
    <t>Corn: salva; between rows; kill 30 days</t>
  </si>
  <si>
    <t>Corn: salva; over corn rows; grow to maturity</t>
  </si>
  <si>
    <t>seeded over corn rows</t>
  </si>
  <si>
    <t>Corn: salva; over corn rows; kill 30 days</t>
  </si>
  <si>
    <t xml:space="preserve">Corn:No CC: Weed-Free </t>
  </si>
  <si>
    <t>Corn: NO CC weedy</t>
  </si>
  <si>
    <t>Corn: NO CC;  7 DAP rotary hoe</t>
  </si>
  <si>
    <t>7 DAP rotary hoe +interrow cult 45DAP</t>
  </si>
  <si>
    <t>redroot pigweed</t>
  </si>
  <si>
    <t>Corn: NO CC; 7 &amp; 14 DAP rotary hoe</t>
  </si>
  <si>
    <t>7 &amp; 14 DAP rotary hoe +interrow cult 45DAP</t>
  </si>
  <si>
    <t>Corn: salva; 7 DAP rotary hoe</t>
  </si>
  <si>
    <t>before 7 day rotary hoe</t>
  </si>
  <si>
    <t>broadcast</t>
  </si>
  <si>
    <t>Corn: salva; 7 &amp; 7 DAP rotary hoe</t>
  </si>
  <si>
    <t>between rotary hoes</t>
  </si>
  <si>
    <t>7 &amp; 7 DAP rotary hoe +interrow cult 45DAP</t>
  </si>
  <si>
    <t>Corn: salva; 7 &amp; 14 DAP rotary hoe</t>
  </si>
  <si>
    <t>before 14 day rotary hoe</t>
  </si>
  <si>
    <t>Corn: NO CC weed-free</t>
  </si>
  <si>
    <t>interrow cult 45DAP</t>
  </si>
  <si>
    <t>na/</t>
  </si>
  <si>
    <t>113 &amp; 137</t>
  </si>
  <si>
    <t>Westgate et al 2005 &amp; Singer et al 2005</t>
  </si>
  <si>
    <t>cc 2nd node/chemical rye control</t>
  </si>
  <si>
    <t>approx 9/31/01</t>
  </si>
  <si>
    <t>4328151 seeds ha-1</t>
  </si>
  <si>
    <t>glyphosate (see pre-plant herb)</t>
  </si>
  <si>
    <t xml:space="preserve">glyphosate 1.14 kg ai ha-1 </t>
  </si>
  <si>
    <t>445k seeds ha-1</t>
  </si>
  <si>
    <t>no till</t>
  </si>
  <si>
    <t>0.70 kg ai ha-1</t>
  </si>
  <si>
    <t>regrowth counts</t>
  </si>
  <si>
    <t>no m-2</t>
  </si>
  <si>
    <t>dandelion, amaranthus, lambsqutrs, smartweed, foxtail</t>
  </si>
  <si>
    <t>TOTAL</t>
  </si>
  <si>
    <t>annual broadleaf</t>
  </si>
  <si>
    <t>annual grasses</t>
  </si>
  <si>
    <t>fall 2002</t>
  </si>
  <si>
    <t xml:space="preserve"> plants ha-1</t>
  </si>
  <si>
    <t>no. pd/ft2</t>
  </si>
  <si>
    <t xml:space="preserve"> precip in June=80mm; total=623 </t>
  </si>
  <si>
    <t>early dry period &amp; above ave air temps</t>
  </si>
  <si>
    <t>cc boot/chemical control</t>
  </si>
  <si>
    <t>cc anthesis/chemical control</t>
  </si>
  <si>
    <t>check/cc killed spring/kept weed free</t>
  </si>
  <si>
    <t>glyphosate 0.7kg ai ha-1</t>
  </si>
  <si>
    <t>hand weeding as needed</t>
  </si>
  <si>
    <t>as needed +8/9/02</t>
  </si>
  <si>
    <t xml:space="preserve">as needed +glyphosate @ 0.70 kg ai ha-1 </t>
  </si>
  <si>
    <t>cc 2nd node/mechanical rye control</t>
  </si>
  <si>
    <t>stalk chopper (1 pass)</t>
  </si>
  <si>
    <t>glyphosate @0.70 kg ai ha-1</t>
  </si>
  <si>
    <t>cc boot/mechanical control</t>
  </si>
  <si>
    <t>cc anthesis/mechanical control</t>
  </si>
  <si>
    <t>asneeded +8/9/02</t>
  </si>
  <si>
    <t>approx 10/1/02</t>
  </si>
  <si>
    <t xml:space="preserve"> precip in June=150mm; total=562</t>
  </si>
  <si>
    <t>as needed + 8/12/03</t>
  </si>
  <si>
    <t>stalk chopper (2 pass) w/weights added to blades</t>
  </si>
  <si>
    <t>De Bruin et al 2005</t>
  </si>
  <si>
    <t>into corn residue</t>
  </si>
  <si>
    <t>1:CC+Early SB, 2x herbicide</t>
  </si>
  <si>
    <t>nt drilled, 20.3 cm</t>
  </si>
  <si>
    <t>glyposhate 1.14 kg ai ha-1+AMS 2.8kg ha-1</t>
  </si>
  <si>
    <t>SB-NT-GR</t>
  </si>
  <si>
    <t>493k seeds ha-1</t>
  </si>
  <si>
    <t>20.3 cm</t>
  </si>
  <si>
    <t>very low weed pressure</t>
  </si>
  <si>
    <t>any species</t>
  </si>
  <si>
    <t>end august 2002</t>
  </si>
  <si>
    <t>&lt;1</t>
  </si>
  <si>
    <t>plant m-2</t>
  </si>
  <si>
    <t>end august 2003</t>
  </si>
  <si>
    <t>in oct 2002</t>
  </si>
  <si>
    <t>adjusted to 130 g H20 kg-1</t>
  </si>
  <si>
    <t>stand 1 mo after sb planting</t>
  </si>
  <si>
    <t>1000 plants ha-1</t>
  </si>
  <si>
    <t>precipiation above normal in June</t>
  </si>
  <si>
    <t>2:CC+Early SB, 2x herbicide</t>
  </si>
  <si>
    <t>3:CC+Early SB, 2x herbicide</t>
  </si>
  <si>
    <t>4:CC+Early SB, 1x herbicide</t>
  </si>
  <si>
    <t>5:CC+Early SB, 1x herbicide</t>
  </si>
  <si>
    <t>6:CC+Early SB, 1x herbicide</t>
  </si>
  <si>
    <t>7:CC+Early SB, 1x mow + 1x herbicide</t>
  </si>
  <si>
    <t>1x mow</t>
  </si>
  <si>
    <t>8:CC+Early SB, 1x mow + 1x herbicide</t>
  </si>
  <si>
    <t>9:CC+Early SB, 1x mow + 1x herbicide</t>
  </si>
  <si>
    <t>10:CC+Early SB, 1x mow</t>
  </si>
  <si>
    <t>regrowth above ground biomass</t>
  </si>
  <si>
    <t>mid jun 2002</t>
  </si>
  <si>
    <t>11:CC+Early SB, 1x mow</t>
  </si>
  <si>
    <t>12:CC+Early SB, 1x mow</t>
  </si>
  <si>
    <t>13:CC+Early SB, 2x mow</t>
  </si>
  <si>
    <t>2x mow</t>
  </si>
  <si>
    <t>5/4/02+6/12/02</t>
  </si>
  <si>
    <t>14:CC+Early SB, 2x mow</t>
  </si>
  <si>
    <t>5/8/02+6/12/02</t>
  </si>
  <si>
    <t>15:CC+Early SB, 2x mow</t>
  </si>
  <si>
    <t>5/15/02+6/12/02</t>
  </si>
  <si>
    <t>16:No CC +Early SB, 1x herbicide</t>
  </si>
  <si>
    <t>17: No CC +Early SB, 2x herbide</t>
  </si>
  <si>
    <t>18:CC+Late SB, 2x herbicide</t>
  </si>
  <si>
    <t>19:CC+Late SB, 1x herbicide</t>
  </si>
  <si>
    <t>20:CC+Late SB, 1x mow + 1x herbicide</t>
  </si>
  <si>
    <t>21:CC+Late SB, 1x mow</t>
  </si>
  <si>
    <t>22:No CC +Late SB, 2x herbicde</t>
  </si>
  <si>
    <t>in oct 2003</t>
  </si>
  <si>
    <t>precipitation below normal Jan-Aug w/quite dry July/Aug</t>
  </si>
  <si>
    <t>mid jul 2003</t>
  </si>
  <si>
    <t>total?</t>
  </si>
  <si>
    <t>2nd wk June</t>
  </si>
  <si>
    <t>5/13/03+7/02/03</t>
  </si>
  <si>
    <t>5/29/03+7/2/03</t>
  </si>
  <si>
    <t>6/2/03+7/2/03</t>
  </si>
  <si>
    <t>nt drilled, 19.3 cm</t>
  </si>
  <si>
    <t>25.4 cm</t>
  </si>
  <si>
    <t>high weed pressure; giant ragweed, comm ragweed, comm lambqtr, comm cockelbur</t>
  </si>
  <si>
    <t>end aug?</t>
  </si>
  <si>
    <t>giant ragweed (dominate)</t>
  </si>
  <si>
    <t>end aug 2002</t>
  </si>
  <si>
    <t>common ragweed (dominant)</t>
  </si>
  <si>
    <t>5/1/02+6/13/02</t>
  </si>
  <si>
    <t>5/8/02+6/13/02</t>
  </si>
  <si>
    <t>5/20/02+6/13/02</t>
  </si>
  <si>
    <t>lower weed pressure; giant ragweed, comm ragweed, comm lambqtr, comm cockelbur</t>
  </si>
  <si>
    <t>commom cocklebur (dominant)</t>
  </si>
  <si>
    <t>end aug 2003</t>
  </si>
  <si>
    <t>giant foxtail (dominant)</t>
  </si>
  <si>
    <t>5/1/03+6/12/03</t>
  </si>
  <si>
    <t>5/7/03+6/12/03</t>
  </si>
  <si>
    <t>5/14/03+6/12/03</t>
  </si>
  <si>
    <t xml:space="preserve">per trt </t>
  </si>
  <si>
    <t>Stein 1993</t>
  </si>
  <si>
    <t xml:space="preserve">disked and harrowed soybean stubble </t>
  </si>
  <si>
    <t>in corn-sb rotation</t>
  </si>
  <si>
    <t>cc-comp</t>
  </si>
  <si>
    <t>1: CONTROL nt rye at mc planting</t>
  </si>
  <si>
    <t xml:space="preserve">drill </t>
  </si>
  <si>
    <t>killed before corn planting (anthesis) see herb 1</t>
  </si>
  <si>
    <t>glyphosate 1.1 kg ha-1, 2,4-D 0.56 kg ha-1</t>
  </si>
  <si>
    <t xml:space="preserve">75 kg P2O5 ha-1, 100 kg K2O ha-1, 3.2 kg Zn ha-1, 1.1 kg B ha-1 </t>
  </si>
  <si>
    <t>Pioneer 3343 corn</t>
  </si>
  <si>
    <t>65500k seeds ha-1</t>
  </si>
  <si>
    <t>.75 m</t>
  </si>
  <si>
    <t>winter rye height (freestanding</t>
  </si>
  <si>
    <t>m</t>
  </si>
  <si>
    <t xml:space="preserve">winter rye biomass </t>
  </si>
  <si>
    <t>crabgrass (supressed common broadleaf weeds)</t>
  </si>
  <si>
    <t>crabgrass</t>
  </si>
  <si>
    <t>plants/0.093 m2 in center 0.75 m of each plot</t>
  </si>
  <si>
    <t>visual % of crabgrass control compared to conventional tillage plot</t>
  </si>
  <si>
    <t xml:space="preserve">15.5% moisture </t>
  </si>
  <si>
    <t>cm</t>
  </si>
  <si>
    <t xml:space="preserve">% injury </t>
  </si>
  <si>
    <t>hot dry growing season</t>
  </si>
  <si>
    <t>1a: nt rye M pre; B+A+COC post</t>
  </si>
  <si>
    <t>1.8 kg ha-1 Metolachlor</t>
  </si>
  <si>
    <t xml:space="preserve">0.75 kg ha-1 bentazon +  0.37 kg ha-1 atrazine + 1.25% (v/v) spray volume COC </t>
  </si>
  <si>
    <t>1b: nt rye M pre; D+A post</t>
  </si>
  <si>
    <t>0.31 kg ha-1 dicamba + 0.59 kg ha-1 atrazine</t>
  </si>
  <si>
    <t xml:space="preserve">1c: nt rye M pre; B+28% N </t>
  </si>
  <si>
    <t>112 k ha-1 N as 28% UAN followed by 1.9 cm irrigation</t>
  </si>
  <si>
    <t xml:space="preserve">0.28 kg ha-1 bromoxynil </t>
  </si>
  <si>
    <t>1d: nt rye P l pre; B+A+COC post</t>
  </si>
  <si>
    <t>0.28 kg ha-1 bromoxynil</t>
  </si>
  <si>
    <t>1e: nt rye P l pre; D+A post</t>
  </si>
  <si>
    <t>1.12 kg ha-1 pendimethalin</t>
  </si>
  <si>
    <t>0.31 kg ha-1 dicamba + 0.59 ha-1 atrazine</t>
  </si>
  <si>
    <t xml:space="preserve">1f: nt rye P l pre; B+28% N post </t>
  </si>
  <si>
    <t>1g: nt rye P l pre; N+B+S post</t>
  </si>
  <si>
    <t>35 g nicosulfuron + 0.28 kg ha-1 bromoxynil + 0.25% (v/v) of spray volume Valent X-77</t>
  </si>
  <si>
    <t>1h: nt rye P+C e post</t>
  </si>
  <si>
    <t>1.12 kg ha-1 pendimethalin + 1.40 kg ha-1 cyanazine</t>
  </si>
  <si>
    <t>1i: nt rye N+B+A+S post</t>
  </si>
  <si>
    <t>35g nicosulfuron + 0.71 kg ha-1 bentazon + 0.31 kg ha-1 atrazine + 0.25% (v/v) of spray volume Valent X-77</t>
  </si>
  <si>
    <t xml:space="preserve">1j: nt rye N+T+S+28% N post </t>
  </si>
  <si>
    <t>35g Nicosulfuron + 4.41g thifensulfuron + 0.25% (v/v) of spray volume Valent X-77</t>
  </si>
  <si>
    <t>1k: nt rye N+B+S post</t>
  </si>
  <si>
    <t xml:space="preserve">35g Nicosulfuron + 0.28 kg ha-1 bromoxynil + 0.25% (v/v) of spray volume Valent X-77 </t>
  </si>
  <si>
    <t xml:space="preserve">rye </t>
  </si>
  <si>
    <t>2: CONTROL till rye at mc planting</t>
  </si>
  <si>
    <t>3: CONTROL fall-planted rye, herb killed before end of dormancy, no-tillage without rye</t>
  </si>
  <si>
    <t xml:space="preserve">killed at winter dormancy break </t>
  </si>
  <si>
    <t>1.1 kg ha-1 glyphosate with 187 L water ha-1</t>
  </si>
  <si>
    <t>4: CONTROL fall-planted rye, herb killed before end of dormancy, conventional tillage without rye</t>
  </si>
  <si>
    <t xml:space="preserve">4a: c. till no rye M+A ppi </t>
  </si>
  <si>
    <t>Metolachlor 1.8 kg ha-1 + atrazine 1.3 kg ha-1</t>
  </si>
  <si>
    <t>NH4NO3 112 kg ha-1</t>
  </si>
  <si>
    <t>4b: c. till no rye M+A pre</t>
  </si>
  <si>
    <t xml:space="preserve">1.8 kg ha-1 metolachlor + 1.3 kg ha-1 atrazine </t>
  </si>
  <si>
    <t>4c: c. till no rye EPTC ppi; A+COC post</t>
  </si>
  <si>
    <t>EPTC 3.3 kg ha-1</t>
  </si>
  <si>
    <t>1.3 kg ha-1 atrazine + 1.25% (v/v) spray volume COC</t>
  </si>
  <si>
    <t>1: unincorporated rye at mc planting</t>
  </si>
  <si>
    <t xml:space="preserve">killed before corn planting (anthesis) see herb 1 </t>
  </si>
  <si>
    <t xml:space="preserve">75 kg P2O5 ha-1, 100 kg K2O ha-1, 3.2 kg Zn ha-1, 1.1 kg B ha-1, 55 kg N ha-1 </t>
  </si>
  <si>
    <t xml:space="preserve">winter rye height (freestanding) </t>
  </si>
  <si>
    <t>winter rye biomass</t>
  </si>
  <si>
    <t xml:space="preserve">cm </t>
  </si>
  <si>
    <t>cool wet growing season</t>
  </si>
  <si>
    <t>2: incorporated rye at mc planting</t>
  </si>
  <si>
    <t>187 L ha-1 at 207 kPa, NH4NO3 112 kg ha-1</t>
  </si>
  <si>
    <t>3: fall-planted rye, herb killed before end of dormancy, no-tillage without rye</t>
  </si>
  <si>
    <t>4: fall-planted rye, herb killed before end of dormancy, conventional tillage without rye</t>
  </si>
  <si>
    <t>Metachlor 1.8 kg ha-1 + atrazine 1.3 kg ha-1</t>
  </si>
  <si>
    <t>1: unincorporated vetch at mc planting</t>
  </si>
  <si>
    <t>killed before corn planting (early bloom) see herb 1</t>
  </si>
  <si>
    <t xml:space="preserve">hairy vetch height (freestanding) </t>
  </si>
  <si>
    <t xml:space="preserve">hairy vetch biomass </t>
  </si>
  <si>
    <t xml:space="preserve">crabgrass </t>
  </si>
  <si>
    <t>1a: nt vetch M pre; B+A+COC post</t>
  </si>
  <si>
    <t>1b: nt vetch M pre; D+A post</t>
  </si>
  <si>
    <t xml:space="preserve">1c: nt vetch M pre; B+28% N </t>
  </si>
  <si>
    <t>1d: nt vetch P l pre; B+A+COC post</t>
  </si>
  <si>
    <t>1e: nt vetch P l pre; D+A post</t>
  </si>
  <si>
    <t xml:space="preserve">1f: nt vetch P l pre; B+28% N post </t>
  </si>
  <si>
    <t>1g: nt vetch P l pre; N+B+S post</t>
  </si>
  <si>
    <t>1h: nt vetch P+C e post</t>
  </si>
  <si>
    <t>1i: nt vetch N+B+A+S post</t>
  </si>
  <si>
    <t xml:space="preserve">1j: nt vetch N+T+S+28% N post </t>
  </si>
  <si>
    <t>1k: nt vetch N+B+S post</t>
  </si>
  <si>
    <t xml:space="preserve">hairy vetch </t>
  </si>
  <si>
    <t>2: incorporated vetch at mc planting</t>
  </si>
  <si>
    <t>3: fall-planted vetch, herb killed before end of dormancy, no-tillage without vetch</t>
  </si>
  <si>
    <t>4: conventional tillage without vetch</t>
  </si>
  <si>
    <t xml:space="preserve">4a: c. till no vetch M+A ppi </t>
  </si>
  <si>
    <t>4b: c. till no vetch M+A pre</t>
  </si>
  <si>
    <t>4c: c. till no vetch EPTC ppi; A+COC post</t>
  </si>
  <si>
    <t>75 kg P2O5 ha-1, 100 kg K2O ha-1, 3.2 kg Zn ha-1, 1.1 kg B ha-1</t>
  </si>
  <si>
    <t>hairy vetch biomass</t>
  </si>
  <si>
    <t>4: fall-planted vetch, herb killed before end of dormancy, conventional tillage without vetch</t>
  </si>
  <si>
    <t>comb ss/sc rotations</t>
  </si>
  <si>
    <t>Davis 2006</t>
  </si>
  <si>
    <t>soybeans</t>
  </si>
  <si>
    <t>nt corn-soy rotation</t>
  </si>
  <si>
    <t xml:space="preserve">na </t>
  </si>
  <si>
    <t>no-cc</t>
  </si>
  <si>
    <t>1 fall glyph fb glyph</t>
  </si>
  <si>
    <t xml:space="preserve">fall </t>
  </si>
  <si>
    <t>0.87 kg ai ha-1 glyphosate</t>
  </si>
  <si>
    <t>soybean</t>
  </si>
  <si>
    <t>420000 seeds/ha at 3 cm deep</t>
  </si>
  <si>
    <t xml:space="preserve">20 cm </t>
  </si>
  <si>
    <t>post emergence</t>
  </si>
  <si>
    <t xml:space="preserve">0.87 kg ai ha-1 glyphosate </t>
  </si>
  <si>
    <t>2 spring glyph fb glyph</t>
  </si>
  <si>
    <t>3 fall res fb glyph</t>
  </si>
  <si>
    <t>0.02 kg ai ha-1 chlorimuron + 0.12 kg ai ha-1 sulfentrazone + 0.01 kg ai ha-1 tribenuron + 0.56 kg ai ha-1 2,4-D</t>
  </si>
  <si>
    <t>4 spring res fb glyph</t>
  </si>
  <si>
    <t xml:space="preserve">spring </t>
  </si>
  <si>
    <t xml:space="preserve">0.02 kg ai ha-1 clorimuron + 0.12 kg ai ha-1 sulfentrazone + 0.56 kg ai ha-1 2,4-D </t>
  </si>
  <si>
    <t>5 fall res fb non-glyph</t>
  </si>
  <si>
    <t xml:space="preserve">0.02 kg ai ha-1 cloransulam + 0.42 kg ai ha-1 fomesafen + 0.25 kg ai ha-1 fluazifop + 0.07 kg ai ha-1 fenoxaprop </t>
  </si>
  <si>
    <t xml:space="preserve">6 spring res fb non-glyph </t>
  </si>
  <si>
    <t>winter wheat (Pioneer  P25R78)</t>
  </si>
  <si>
    <t xml:space="preserve">7 ww cc fb glyph </t>
  </si>
  <si>
    <t xml:space="preserve">4000000 seeds/ha -1 </t>
  </si>
  <si>
    <t>spring burndown</t>
  </si>
  <si>
    <t>0.47 kg ai ha-1 glufosinate</t>
  </si>
  <si>
    <t xml:space="preserve">8 ww cc fb non-glyph </t>
  </si>
  <si>
    <t xml:space="preserve">no-cc </t>
  </si>
  <si>
    <t xml:space="preserve">0.87 ka ai ha-1 glyphosate + 0.03 ka ai ha-1 nicosulfuron </t>
  </si>
  <si>
    <t>0.42 kg ai ha-1 metribuzin + 0.07 kg ai ha-1 flumetsulam + 0.56 kg ai ha-1 2,4-D</t>
  </si>
  <si>
    <t xml:space="preserve">at planting </t>
  </si>
  <si>
    <t xml:space="preserve">28 kg ha-1 N + 25 kg ha-1 P (19-17-0 N:P:K) </t>
  </si>
  <si>
    <t>80,000 seeds/ha at 3 cm deep</t>
  </si>
  <si>
    <t>later</t>
  </si>
  <si>
    <t>140 kg ha-1 N in 28% UAN</t>
  </si>
  <si>
    <t>0.28 kg ai ha-1 metribuzin + 0.07 kg ai ha-1 flumetsulam + 0.56 kg ai ha-1 2,4-D</t>
  </si>
  <si>
    <t xml:space="preserve">0.01 kg ai ha-1 rimsulfuron + 0.12 kg ai ha-1 mesotrione + 0.56 kg ai ha-1 atrazine </t>
  </si>
  <si>
    <t xml:space="preserve">comb ss/sc rotations and herbicide treatments </t>
  </si>
  <si>
    <r>
      <t xml:space="preserve">a) 1 3 5 (3) </t>
    </r>
    <r>
      <rPr>
        <b/>
        <sz val="12"/>
        <color theme="1"/>
        <rFont val="Calibri"/>
        <family val="2"/>
        <scheme val="minor"/>
      </rPr>
      <t xml:space="preserve">Fall </t>
    </r>
    <r>
      <rPr>
        <sz val="12"/>
        <color theme="1"/>
        <rFont val="Calibri"/>
        <family val="2"/>
        <scheme val="minor"/>
      </rPr>
      <t>BD Timing</t>
    </r>
  </si>
  <si>
    <t>DIFFER</t>
  </si>
  <si>
    <t>Month after burndown</t>
  </si>
  <si>
    <t xml:space="preserve">plants/m2 </t>
  </si>
  <si>
    <t>month after postemergence herb applied</t>
  </si>
  <si>
    <t>4 months after postemergence herb applied</t>
  </si>
  <si>
    <r>
      <t xml:space="preserve">ai) 2 4 6 (-3) </t>
    </r>
    <r>
      <rPr>
        <b/>
        <sz val="12"/>
        <color theme="1"/>
        <rFont val="Calibri"/>
        <family val="2"/>
        <scheme val="minor"/>
      </rPr>
      <t>Spring</t>
    </r>
    <r>
      <rPr>
        <sz val="12"/>
        <color theme="1"/>
        <rFont val="Calibri"/>
        <family val="2"/>
        <scheme val="minor"/>
      </rPr>
      <t xml:space="preserve"> BD Timing</t>
    </r>
  </si>
  <si>
    <r>
      <t xml:space="preserve">b) 1 3 (2) </t>
    </r>
    <r>
      <rPr>
        <b/>
        <sz val="12"/>
        <color theme="1"/>
        <rFont val="Calibri"/>
        <family val="2"/>
        <scheme val="minor"/>
      </rPr>
      <t>Fall</t>
    </r>
    <r>
      <rPr>
        <sz val="12"/>
        <color theme="1"/>
        <rFont val="Calibri"/>
        <family val="2"/>
        <scheme val="minor"/>
      </rPr>
      <t xml:space="preserve"> BD timing fb gly post </t>
    </r>
  </si>
  <si>
    <r>
      <t xml:space="preserve">bi) 2 4 (-2) </t>
    </r>
    <r>
      <rPr>
        <b/>
        <sz val="12"/>
        <color theme="1"/>
        <rFont val="Calibri"/>
        <family val="2"/>
        <scheme val="minor"/>
      </rPr>
      <t>Spring</t>
    </r>
    <r>
      <rPr>
        <sz val="12"/>
        <color theme="1"/>
        <rFont val="Calibri"/>
        <family val="2"/>
        <scheme val="minor"/>
      </rPr>
      <t xml:space="preserve"> BD timing fb gly post</t>
    </r>
  </si>
  <si>
    <r>
      <t xml:space="preserve">c) 3 5 (2) </t>
    </r>
    <r>
      <rPr>
        <b/>
        <sz val="12"/>
        <color theme="1"/>
        <rFont val="Calibri"/>
        <family val="2"/>
        <scheme val="minor"/>
      </rPr>
      <t xml:space="preserve">Fall </t>
    </r>
    <r>
      <rPr>
        <sz val="12"/>
        <color theme="1"/>
        <rFont val="Calibri"/>
        <family val="2"/>
        <scheme val="minor"/>
      </rPr>
      <t xml:space="preserve">residual BD timing </t>
    </r>
  </si>
  <si>
    <r>
      <t xml:space="preserve">ci) 4 6 (-2) </t>
    </r>
    <r>
      <rPr>
        <b/>
        <sz val="12"/>
        <color theme="1"/>
        <rFont val="Calibri"/>
        <family val="2"/>
        <scheme val="minor"/>
      </rPr>
      <t>Spring</t>
    </r>
    <r>
      <rPr>
        <sz val="12"/>
        <color theme="1"/>
        <rFont val="Calibri"/>
        <family val="2"/>
        <scheme val="minor"/>
      </rPr>
      <t xml:space="preserve"> residual BD timing </t>
    </r>
  </si>
  <si>
    <r>
      <t xml:space="preserve">d) 1 2 (2) </t>
    </r>
    <r>
      <rPr>
        <b/>
        <sz val="12"/>
        <color theme="1"/>
        <rFont val="Calibri"/>
        <family val="2"/>
        <scheme val="minor"/>
      </rPr>
      <t>Gly BD</t>
    </r>
    <r>
      <rPr>
        <sz val="12"/>
        <color theme="1"/>
        <rFont val="Calibri"/>
        <family val="2"/>
        <scheme val="minor"/>
      </rPr>
      <t xml:space="preserve"> fb gly post emerg</t>
    </r>
  </si>
  <si>
    <r>
      <t xml:space="preserve">di) 3 4 (-2) </t>
    </r>
    <r>
      <rPr>
        <b/>
        <sz val="12"/>
        <color theme="1"/>
        <rFont val="Calibri"/>
        <family val="2"/>
        <scheme val="minor"/>
      </rPr>
      <t>Residual BD</t>
    </r>
    <r>
      <rPr>
        <sz val="12"/>
        <color theme="1"/>
        <rFont val="Calibri"/>
        <family val="2"/>
        <scheme val="minor"/>
      </rPr>
      <t xml:space="preserve"> fb gly post emerg</t>
    </r>
  </si>
  <si>
    <r>
      <t>e) 3 4 7 (3) Res or WWCC fb</t>
    </r>
    <r>
      <rPr>
        <b/>
        <sz val="12"/>
        <color theme="1"/>
        <rFont val="Calibri"/>
        <family val="2"/>
        <scheme val="minor"/>
      </rPr>
      <t xml:space="preserve"> gly</t>
    </r>
    <r>
      <rPr>
        <sz val="12"/>
        <color theme="1"/>
        <rFont val="Calibri"/>
        <family val="2"/>
        <scheme val="minor"/>
      </rPr>
      <t xml:space="preserve"> post </t>
    </r>
  </si>
  <si>
    <r>
      <t xml:space="preserve">ei) 5 6 8 (-3) Res or WWCC fb </t>
    </r>
    <r>
      <rPr>
        <b/>
        <sz val="12"/>
        <color theme="1"/>
        <rFont val="Calibri"/>
        <family val="2"/>
        <scheme val="minor"/>
      </rPr>
      <t xml:space="preserve">non-gly </t>
    </r>
    <r>
      <rPr>
        <sz val="12"/>
        <color theme="1"/>
        <rFont val="Calibri"/>
        <family val="2"/>
        <scheme val="minor"/>
      </rPr>
      <t xml:space="preserve">post </t>
    </r>
  </si>
  <si>
    <r>
      <t xml:space="preserve">f) 3 4 (2) Res fb </t>
    </r>
    <r>
      <rPr>
        <b/>
        <sz val="12"/>
        <color theme="1"/>
        <rFont val="Calibri"/>
        <family val="2"/>
        <scheme val="minor"/>
      </rPr>
      <t>gly</t>
    </r>
    <r>
      <rPr>
        <sz val="12"/>
        <color theme="1"/>
        <rFont val="Calibri"/>
        <family val="2"/>
        <scheme val="minor"/>
      </rPr>
      <t xml:space="preserve"> post </t>
    </r>
  </si>
  <si>
    <r>
      <t xml:space="preserve">fi) 5 6 (-2) Res fb </t>
    </r>
    <r>
      <rPr>
        <b/>
        <sz val="12"/>
        <color theme="1"/>
        <rFont val="Calibri"/>
        <family val="2"/>
        <scheme val="minor"/>
      </rPr>
      <t>non-gly</t>
    </r>
    <r>
      <rPr>
        <sz val="12"/>
        <color theme="1"/>
        <rFont val="Calibri"/>
        <family val="2"/>
        <scheme val="minor"/>
      </rPr>
      <t xml:space="preserve"> post </t>
    </r>
  </si>
  <si>
    <r>
      <t xml:space="preserve">g) 1 2 (6) </t>
    </r>
    <r>
      <rPr>
        <b/>
        <sz val="12"/>
        <color theme="1"/>
        <rFont val="Calibri"/>
        <family val="2"/>
        <scheme val="minor"/>
      </rPr>
      <t xml:space="preserve">Gly </t>
    </r>
    <r>
      <rPr>
        <sz val="12"/>
        <color theme="1"/>
        <rFont val="Calibri"/>
        <family val="2"/>
        <scheme val="minor"/>
      </rPr>
      <t>BD fb</t>
    </r>
    <r>
      <rPr>
        <b/>
        <sz val="12"/>
        <color theme="1"/>
        <rFont val="Calibri"/>
        <family val="2"/>
        <scheme val="minor"/>
      </rPr>
      <t xml:space="preserve"> gly</t>
    </r>
    <r>
      <rPr>
        <sz val="12"/>
        <color theme="1"/>
        <rFont val="Calibri"/>
        <family val="2"/>
        <scheme val="minor"/>
      </rPr>
      <t xml:space="preserve"> post</t>
    </r>
  </si>
  <si>
    <r>
      <t xml:space="preserve">gi) 5 6 8 (-6) </t>
    </r>
    <r>
      <rPr>
        <b/>
        <sz val="12"/>
        <color theme="1"/>
        <rFont val="Calibri"/>
        <family val="2"/>
        <scheme val="minor"/>
      </rPr>
      <t>no gly</t>
    </r>
    <r>
      <rPr>
        <sz val="12"/>
        <color theme="1"/>
        <rFont val="Calibri"/>
        <family val="2"/>
        <scheme val="minor"/>
      </rPr>
      <t xml:space="preserve"> BD or </t>
    </r>
    <r>
      <rPr>
        <b/>
        <sz val="12"/>
        <color theme="1"/>
        <rFont val="Calibri"/>
        <family val="2"/>
        <scheme val="minor"/>
      </rPr>
      <t>non-gly</t>
    </r>
    <r>
      <rPr>
        <sz val="12"/>
        <color theme="1"/>
        <rFont val="Calibri"/>
        <family val="2"/>
        <scheme val="minor"/>
      </rPr>
      <t xml:space="preserve"> post </t>
    </r>
  </si>
  <si>
    <t>h) 4 6 (2) Spring Res</t>
  </si>
  <si>
    <t xml:space="preserve">hi) 7 8 (-2) WWCC </t>
  </si>
  <si>
    <t>i) 3 5 (2) Fall res</t>
  </si>
  <si>
    <t xml:space="preserve">ii) 7 8 (-2) WWCC </t>
  </si>
  <si>
    <t>Row Labels</t>
  </si>
  <si>
    <t>Count of Author</t>
  </si>
  <si>
    <t xml:space="preserve">Double checking that lines of data moved from individual recaps made it into the aggregated data sheet </t>
  </si>
  <si>
    <t>(blank)</t>
  </si>
  <si>
    <t>Grand Total</t>
  </si>
  <si>
    <t>any control? Weedy or no cc</t>
  </si>
  <si>
    <t>cover crop measured?</t>
  </si>
  <si>
    <t>weed measured?</t>
  </si>
  <si>
    <t>main crop measured?</t>
  </si>
  <si>
    <t>PFI</t>
  </si>
  <si>
    <t>5.no</t>
  </si>
  <si>
    <t>Acuña, J. C. M. and M. B. Villamil. 2014. Short-Term Effects of Cover Crops and Compaction on Soil Properties and Soybean Production in Illinois. Agronomy Journal 106(3):860-870.</t>
  </si>
  <si>
    <t>ref 15</t>
  </si>
  <si>
    <t>3.yes-veg crops</t>
  </si>
  <si>
    <t>Akemo, Mary C., Emilie E. Regneir, Mark A. Bennett 2000. Weed suppression in spring-sown rye-pea cover crop mixes.  Weed Technol. 14:545-549.</t>
  </si>
  <si>
    <t>spring-planted</t>
  </si>
  <si>
    <t>3.maybe?</t>
  </si>
  <si>
    <t>WY</t>
  </si>
  <si>
    <t>Alford et al 2003</t>
  </si>
  <si>
    <t>ref 10</t>
  </si>
  <si>
    <t>Italy</t>
  </si>
  <si>
    <r>
      <t xml:space="preserve">Barberi, P. and M. Mazzoncini. 2001. Changes in </t>
    </r>
    <r>
      <rPr>
        <sz val="12"/>
        <color rgb="FFFF0000"/>
        <rFont val="Calibri"/>
        <family val="2"/>
        <scheme val="minor"/>
      </rPr>
      <t>weed</t>
    </r>
    <r>
      <rPr>
        <sz val="12"/>
        <color theme="1"/>
        <rFont val="Calibri"/>
        <family val="2"/>
        <scheme val="minor"/>
      </rPr>
      <t xml:space="preserve"> community compostion as influenced by cover crop and management system in continuous </t>
    </r>
    <r>
      <rPr>
        <sz val="12"/>
        <color rgb="FFFF0000"/>
        <rFont val="Calibri"/>
        <family val="2"/>
        <scheme val="minor"/>
      </rPr>
      <t>corn.</t>
    </r>
    <r>
      <rPr>
        <sz val="12"/>
        <color theme="1"/>
        <rFont val="Calibri"/>
        <family val="2"/>
        <scheme val="minor"/>
      </rPr>
      <t xml:space="preserve"> Weed Sci. 49:491-499.</t>
    </r>
  </si>
  <si>
    <t xml:space="preserve">4.not online </t>
  </si>
  <si>
    <r>
      <t xml:space="preserve">Barnes, JP, AR Putnam. 1983. Rye residues contribute </t>
    </r>
    <r>
      <rPr>
        <sz val="12"/>
        <color rgb="FFFF0000"/>
        <rFont val="Calibri"/>
        <family val="2"/>
        <scheme val="minor"/>
      </rPr>
      <t>weed</t>
    </r>
    <r>
      <rPr>
        <sz val="12"/>
        <color theme="1"/>
        <rFont val="Calibri"/>
        <family val="2"/>
        <scheme val="minor"/>
      </rPr>
      <t xml:space="preserve"> suppression in no-tillage cropping systems. J Chem Ecol 9:1045-1057.</t>
    </r>
  </si>
  <si>
    <t>greenhouse</t>
  </si>
  <si>
    <t>Barnes, JP, AR Putnam. 1986. Evidence for allelopathy by residues and aqueous extracts of rye (ecae cereale). Weed Sci 34:384-390.</t>
  </si>
  <si>
    <t>need to get</t>
  </si>
  <si>
    <t>Bauer, T. L. 1989. Use of the allelopathic and mulch properties of rye as a method of weed control in soybean. M.S. thesis. University of Wisconsin Madison.</t>
  </si>
  <si>
    <t>Blanco-Canqui, H, TM Shaver J indquist, CA Shapiro, RW Elmore, CA Francis, GW Hergert. 2015. Cover crops and ecosystem services:  Insights from studies in temperate soils. Agron J. 107-2449-1474.</t>
  </si>
  <si>
    <t>get?</t>
  </si>
  <si>
    <t>maybe?</t>
  </si>
  <si>
    <t>NC?</t>
  </si>
  <si>
    <t>Blum, U, L.D, King, T.M. Gerig, M.E. Lehman, and A.D. Worsham. 1997. Effects of clover and small grain cover crops and tillage techniques on seedling emergence of some dicotyledonous weed species. Am J Alternative Agric. 12:146-161,</t>
  </si>
  <si>
    <t>Bodner, G, M. Himmelbauer, W oiskandl, HP Kaul. 2010. Improved evaluation of cover crop species by growth and root factors. Agron Sustain Dev 30: 455-464.</t>
  </si>
  <si>
    <t>ref 17</t>
  </si>
  <si>
    <r>
      <t xml:space="preserve">Boydston, R.A. K. Al-Khatib. 2006. Utilizing Brassica cover crops for </t>
    </r>
    <r>
      <rPr>
        <sz val="12"/>
        <color rgb="FFFF0000"/>
        <rFont val="Calibri"/>
        <family val="2"/>
        <scheme val="minor"/>
      </rPr>
      <t>weed</t>
    </r>
    <r>
      <rPr>
        <sz val="12"/>
        <color theme="1"/>
        <rFont val="Calibri"/>
        <family val="2"/>
        <scheme val="minor"/>
      </rPr>
      <t xml:space="preserve"> suppression in annual cropping systems.</t>
    </r>
  </si>
  <si>
    <t>Brainard, D., B. Henshaw, et al. 2012.  Hairy Vetch Varieties and Bi-Cultures Influence Cover
Crop Services in Strip-Tilled Sweet Corn. Agron. J. 104 (3):629-638.</t>
  </si>
  <si>
    <t>NY</t>
  </si>
  <si>
    <t>Brainard, DC, RR Bellinder. 2004. Weed suprression in a broccoli-winter rye intercropping system. Weed Sci 52:281-290.</t>
  </si>
  <si>
    <t>Brandsæter, L. O., H. Heggen, et al.2008. Winter survival, biomass accumulation and N
mineralization of winter annual and biennial legumes sown at various times of year in
Northern Temperate Regions. European Journal of Agronomy, 28:437-448.</t>
  </si>
  <si>
    <t>FL</t>
  </si>
  <si>
    <t>Brecke, Barry J., Donn G. Shilling. 1996. Effect of Crop Species, Tillage, and Rye (Secale cerale) Mulch on Sicklepod. Weed Science. 44:133-136</t>
  </si>
  <si>
    <t>Buhler et al 1991</t>
  </si>
  <si>
    <t>5.maybe -veg</t>
  </si>
  <si>
    <t>AR-lab</t>
  </si>
  <si>
    <t>Burgos, N. R., Talbert R.E. 2000. Differential activity of allelochemicals from Secale cerale in seedling bioassays.  Weed Sci 48: 301-310.</t>
  </si>
  <si>
    <t>Charles, KS, M Ngouajio, D. Warncke D, K. Poff L, M. Hausbeck K. 2006. Integration of cover crops and fertilizer rates for weed management in celery. Weed Sci 4:326-334.</t>
  </si>
  <si>
    <t>aug</t>
  </si>
  <si>
    <t>ref 16</t>
  </si>
  <si>
    <r>
      <t xml:space="preserve">Chase, WR, MG Nair, AR Putnam. 1991. 2, 2'-oxo-1…selective toxicity of rye allelochemicals to </t>
    </r>
    <r>
      <rPr>
        <sz val="12"/>
        <color rgb="FFFF0000"/>
        <rFont val="Calibri"/>
        <family val="2"/>
        <scheme val="minor"/>
      </rPr>
      <t>weed</t>
    </r>
    <r>
      <rPr>
        <sz val="12"/>
        <color theme="1"/>
        <rFont val="Calibri"/>
        <family val="2"/>
        <scheme val="minor"/>
      </rPr>
      <t xml:space="preserve"> and crop species. II. J. Chem. Ecol. 17:9-19.</t>
    </r>
  </si>
  <si>
    <t>ref 5</t>
  </si>
  <si>
    <r>
      <t xml:space="preserve">Clark, A.J, J.J. Meisinger, A.M. Decker, F.R. Mulford. 2007. Effects of grass-selective herbicide in a vetch-rye cover crop system on </t>
    </r>
    <r>
      <rPr>
        <sz val="12"/>
        <color rgb="FFFF0000"/>
        <rFont val="Calibri"/>
        <family val="2"/>
        <scheme val="minor"/>
      </rPr>
      <t>corn</t>
    </r>
    <r>
      <rPr>
        <sz val="12"/>
        <color theme="1"/>
        <rFont val="Calibri"/>
        <family val="2"/>
        <scheme val="minor"/>
      </rPr>
      <t xml:space="preserve"> grain yield and soil mositure. Agron. J. 99: 43-48.</t>
    </r>
  </si>
  <si>
    <r>
      <t xml:space="preserve">Clark, A.J., A.M. Decker, J.M. Meisinger. 1994.  Seeding rate and kill date effects on hairy vetch-cereal rye cover corp mixtures for </t>
    </r>
    <r>
      <rPr>
        <sz val="12"/>
        <color rgb="FFFF0000"/>
        <rFont val="Calibri"/>
        <family val="2"/>
        <scheme val="minor"/>
      </rPr>
      <t>corn</t>
    </r>
    <r>
      <rPr>
        <sz val="12"/>
        <color theme="1"/>
        <rFont val="Calibri"/>
        <family val="2"/>
        <scheme val="minor"/>
      </rPr>
      <t xml:space="preserve"> production.  Agron J. 86: 1065-1070.</t>
    </r>
  </si>
  <si>
    <t>ref 9</t>
  </si>
  <si>
    <r>
      <t xml:space="preserve">Clark, AJ, AM Decker, JJ Meisinger, FR Mulford, MS McIntosh. 1995. Hairy vetch kill date effects on soil water and </t>
    </r>
    <r>
      <rPr>
        <sz val="12"/>
        <color rgb="FFFF0000"/>
        <rFont val="Calibri"/>
        <family val="2"/>
        <scheme val="minor"/>
      </rPr>
      <t>corn</t>
    </r>
    <r>
      <rPr>
        <sz val="12"/>
        <color theme="1"/>
        <rFont val="Calibri"/>
        <family val="2"/>
        <scheme val="minor"/>
      </rPr>
      <t xml:space="preserve"> production.</t>
    </r>
  </si>
  <si>
    <t>Coulter, J.A., Sheaffer, C.C., Haar, M.J., Wyse, D.L. Orf, J.H. 2011. Soybeadn cultivar response to planting date and seeding rate under organic management. Agron J 103:1223-1229.</t>
  </si>
  <si>
    <t xml:space="preserve">Creamer, Nancy G., B. Plassman, M.A. Bennett, R.K. Wood, B.R. Stinner and J. Cardina (1995). A method for mechanically killing cover crops to optimize weed suppression. American Journal of Alternative Agriculture, 10, pp 157-162. doi:10.1017/S0889189300006408. </t>
  </si>
  <si>
    <t xml:space="preserve">5.no </t>
  </si>
  <si>
    <t>Creamer, Nancy G., Mark A. Bennett, Benjamim R. Stinner, John Cardina, Emile Regnier. 1996. Mechanisms of weed suppression in cover crop-based systems. HortScience 31:410-413</t>
  </si>
  <si>
    <t>need data</t>
  </si>
  <si>
    <t>1)to determine whether rye could be leached of peotential allelochemicals and he leached rye used as an improved control in field studies of cover crop suppression of weeds 2) to evaluate possible mechanisms of cover crop suppression of two weeds in a field study using cover crops leached of their allelochemicals 3)to determine whether cover crop mixtures suppress weeds more than individual species</t>
  </si>
  <si>
    <t>NE</t>
  </si>
  <si>
    <t>Crutchfield, DA, GA Wicks, OC Burnside. 1985. Effect of winter wheat (Triticum aestivum) straw mulch level on weed control. Weed Sci 34:110-114.</t>
  </si>
  <si>
    <t>PA</t>
  </si>
  <si>
    <t>Curran, W.S., L.D. Hoffman, and E. L. Werner. 1994. The influence of a hairy vetch (Vicia villosa) cover crop on weed control and corn (Zea mays) growth and yield. Weed Technol 8:777-784.</t>
  </si>
  <si>
    <t>Davis et al 2003. Cropping System effects on giant foxtail (Setaria faberi) demography:  II.retrospective perturbation analysis. Weed Sci. 51:930-939.</t>
  </si>
  <si>
    <t>Davis, Adam S. 2002. Cover cropping effects on giant foxtail demography. Retrospective Theses and Dissertations. Paper 509.</t>
  </si>
  <si>
    <t>Davis, Adam S., Matt Liebman. 2003. Cropping system effects on giant foxtail (setaria faberi) demography. I. Green manure and tillage timing. Weed Science 51, 919-929.</t>
  </si>
  <si>
    <t>wheat underseed w/red clover</t>
  </si>
  <si>
    <t>assess the effects of wheat-red clover green manure and tillage timing on soil properties and gian foxtail demography in corn</t>
  </si>
  <si>
    <t>De Bruin, JL, P Pedersen. 2008. Soybean seed yield response to planting date and seeding rate in the Upper Midwest. Agron J 100:696-703.</t>
  </si>
  <si>
    <t>Decker et al 1994</t>
  </si>
  <si>
    <r>
      <t xml:space="preserve">Dhima, K.V., IB Vasilakoglou, IG Eleftherohorines, AS Lithourgidis. 2006. Allelopathic potential of winter cereals and their cover crop mulch effect on grass </t>
    </r>
    <r>
      <rPr>
        <sz val="12"/>
        <color rgb="FFFF0000"/>
        <rFont val="Calibri"/>
        <family val="2"/>
        <scheme val="minor"/>
      </rPr>
      <t>weed</t>
    </r>
    <r>
      <rPr>
        <sz val="12"/>
        <color theme="1"/>
        <rFont val="Calibri"/>
        <family val="2"/>
        <scheme val="minor"/>
      </rPr>
      <t xml:space="preserve"> suppression and </t>
    </r>
    <r>
      <rPr>
        <sz val="12"/>
        <color rgb="FFFF0000"/>
        <rFont val="Calibri"/>
        <family val="2"/>
        <scheme val="minor"/>
      </rPr>
      <t>corn</t>
    </r>
    <r>
      <rPr>
        <sz val="12"/>
        <color theme="1"/>
        <rFont val="Calibri"/>
        <family val="2"/>
        <scheme val="minor"/>
      </rPr>
      <t xml:space="preserve"> development. Crop Science. 46:345-352.</t>
    </r>
  </si>
  <si>
    <t>Canada</t>
  </si>
  <si>
    <t>Eadie et al 1992. Integration of cereal crops in ridge-tillage corn (Zea mays) production. Weed Technol. 6:553-560.</t>
  </si>
  <si>
    <t>Echtenkamp, G.W, R.S. Moomaw. 1989. No-till corn production in a living mulch system. Weed 3, 261-266.</t>
  </si>
  <si>
    <t>Eckert et al 1988</t>
  </si>
  <si>
    <t>NJ</t>
  </si>
  <si>
    <t>Enache, AJ, RD Ilnicki. 1990. Weed control by subterranean clover (Trifolium subterraneum) used as a living mulch. Weed Technol 4: 534-8.</t>
  </si>
  <si>
    <t xml:space="preserve">Forcella, F. 1992. Prediction of weed seedling densities from buried seed reserves. Weed Research, 32:29-38.
</t>
  </si>
  <si>
    <t>Gallant, ER. 2006. How can we target the weed seedbank? Weed Sci 54:588-596.</t>
  </si>
  <si>
    <t>Ontario</t>
  </si>
  <si>
    <t>Hall et al. 1992. The critical period of wee control in grain corn (Zea mays). Weed Schie 40:441-447.</t>
  </si>
  <si>
    <t>MD</t>
  </si>
  <si>
    <t>Hanson et al 1993 Profitability of no-tillage corn following a hairy vetch cover crop. J. Prod Agric. 6, 432-437.</t>
  </si>
  <si>
    <t>ref 6</t>
  </si>
  <si>
    <t>ME</t>
  </si>
  <si>
    <r>
      <t xml:space="preserve">Haramoto ER, ER Gallandt. 2005. Brassica cover cropping: 1. Effects on </t>
    </r>
    <r>
      <rPr>
        <sz val="12"/>
        <color rgb="FFFF0000"/>
        <rFont val="Calibri"/>
        <family val="2"/>
        <scheme val="minor"/>
      </rPr>
      <t>weed</t>
    </r>
    <r>
      <rPr>
        <sz val="12"/>
        <color theme="1"/>
        <rFont val="Calibri"/>
        <family val="2"/>
        <scheme val="minor"/>
      </rPr>
      <t xml:space="preserve"> and crop establishment. Weed Science 53:695-701.</t>
    </r>
  </si>
  <si>
    <t>Harder, D. B, CJ. Sprague, and K.A. Rneer. 2007. Effect of soybean row width and population on weeds, crop yield, and economic return. Weed Technol. 21:744-752.</t>
  </si>
  <si>
    <t>not online</t>
  </si>
  <si>
    <t>Hartwig et al 1989. Contribution of crownvetch living mulch on dandelion invasion in corn. Proc Northeast Weed Sci Soc. 43:39-42.</t>
  </si>
  <si>
    <t>Hartwig et al 1989. Contribution of crownvetch with and without tillage to redroot pigweed control in corn. Pro Northeast Weed Sci. Soc. 43:39-42.</t>
  </si>
  <si>
    <t>Hartwig, NL , HU Ammun. 2002. Cover crops and living mulches. Weed Science 50: 688-699.</t>
  </si>
  <si>
    <t>Hayden, Z. D., M.Ngouajio and D. C. Brainard. 2014. Rye–Vetch Mixture Proportion Tradeoffs: Cover Crop Productivity, Nitrogen Accumulation, and Weed. Agronomy Journal 106(3):904-914.</t>
  </si>
  <si>
    <t>how relative proportions of cereal rye and hairy vetch sown in mixtures influenced cc biomass, winter weed suppression, vetch winter survival and vetch N2 fixation.</t>
  </si>
  <si>
    <t>Hively et al 2001 Interseeding cover crops into soybean and subsequent corn yields. Agron J. 93, 308-313.</t>
  </si>
  <si>
    <t>NH</t>
  </si>
  <si>
    <t>Hodgdon, Elisabeth, Nicolas D. Warren, Richard G. Smith and Rebecca G. Sideman. 2016. In-Season and Carry-Over Effects of Cover Crops on Productivity and Weed Suppression. Vol 108, issue 4, pp 1624-1635.</t>
  </si>
  <si>
    <t>Holderbaum, J.F. et al 1990. Fall-seeded legume cover crps for no-tillage corn in the humid east. Agron. J. 82:117-124.</t>
  </si>
  <si>
    <t>Ikley, J.T., K.A. Wise, and W. G. Johnson. 2015. Annual ryegrass (Lolium Multiflorum), Johnsongrass (Sorghum halepense), and Large Crabgrass (Digitaria sanguinalis) are Alternative Hosts for Clavibacter michiganensis subsp. nebraskensis, Causal Agent of Goss's Wilt of Corn. Weed Sci. 63:901-909</t>
  </si>
  <si>
    <t>Ilnicki, RD et al 1992. Subterranean clover living mulch: an alternative method of weed control. Agric. Ecosyst. Environ. 40, 249-264.</t>
  </si>
  <si>
    <t>MO</t>
  </si>
  <si>
    <t>Johnson, GA, MS Defelice, ZR Helsel. 1993. Cover crop management and weed control in corn (Zea mays). Weed Technol 7:425-430.</t>
  </si>
  <si>
    <t>Jordan, N. 1993. Prospects of weed control through crop interference. Ecol Appl. 3:84-91.</t>
  </si>
  <si>
    <t>Kladivko, FJ, TC Kaspar, DB Jaynes, RW Malone, J Singer, XK Morin, T Searchinger. 2014. Cover crops in the upper midwestern United States:  Potential adoption and reduction of ntirate leaching in the Mississippi River Basin. J Soil Water Conser 69: 279-291.</t>
  </si>
  <si>
    <t>netherlands</t>
  </si>
  <si>
    <t>Kruidhof, HM, L Bastiaans, MJ Kropff. 2008. Ecological weed management by cover corpping: effects on weed growth in autumn and weed establisment in spring. Weed Res 48: 492-502.</t>
  </si>
  <si>
    <t>summer</t>
  </si>
  <si>
    <t>GA</t>
  </si>
  <si>
    <t>Kumwenda, JDT et al. 1993. Reseeding of crimson clover and corn grain yield in a living mulch system. Socil Sci Soc Am J 57517-523.</t>
  </si>
  <si>
    <r>
      <t xml:space="preserve">Lawley, Y. 2010. </t>
    </r>
    <r>
      <rPr>
        <sz val="11"/>
        <color rgb="FFFF0000"/>
        <rFont val="Calibri"/>
        <family val="2"/>
        <scheme val="minor"/>
      </rPr>
      <t>Weed</t>
    </r>
    <r>
      <rPr>
        <sz val="11"/>
        <rFont val="Calibri"/>
        <family val="2"/>
        <scheme val="minor"/>
      </rPr>
      <t xml:space="preserve"> Suppression by Forage Radish Winter Cover Crops. </t>
    </r>
  </si>
  <si>
    <r>
      <t xml:space="preserve">1. charactierize the repeatability, amount and duration of weed suprression during and after a fall-planted forage radish cover crop 2, quantify is subsequent effect on direct seeded </t>
    </r>
    <r>
      <rPr>
        <sz val="12"/>
        <color rgb="FFFF0000"/>
        <rFont val="Calibri"/>
        <family val="2"/>
        <scheme val="minor"/>
      </rPr>
      <t>corn</t>
    </r>
    <r>
      <rPr>
        <sz val="12"/>
        <color theme="1"/>
        <rFont val="Calibri"/>
        <family val="2"/>
        <scheme val="minor"/>
      </rPr>
      <t xml:space="preserve"> 3. identify the mechanisms of this weed suppression</t>
    </r>
  </si>
  <si>
    <r>
      <t xml:space="preserve">Lawley, Y.R. Weil, J.R. Teasdale. 2011. Forage radish winter cover crops suppress winter annual </t>
    </r>
    <r>
      <rPr>
        <sz val="12"/>
        <color rgb="FFFF0000"/>
        <rFont val="Calibri"/>
        <family val="2"/>
        <scheme val="minor"/>
      </rPr>
      <t>weeds</t>
    </r>
    <r>
      <rPr>
        <sz val="12"/>
        <color theme="1"/>
        <rFont val="Calibri"/>
        <family val="2"/>
        <scheme val="minor"/>
      </rPr>
      <t xml:space="preserve"> in fall and prior to </t>
    </r>
    <r>
      <rPr>
        <sz val="12"/>
        <color rgb="FFFF0000"/>
        <rFont val="Calibri"/>
        <family val="2"/>
        <scheme val="minor"/>
      </rPr>
      <t>corn</t>
    </r>
    <r>
      <rPr>
        <sz val="12"/>
        <color theme="1"/>
        <rFont val="Calibri"/>
        <family val="2"/>
        <scheme val="minor"/>
      </rPr>
      <t xml:space="preserve"> planting. Agrn. J. 103:137-144.</t>
    </r>
  </si>
  <si>
    <t>Legere et al 2008</t>
  </si>
  <si>
    <t>Liebman, M., and A.S. Davis. 2000. Integration of soil, crop and weed management in low-external-input farming systems. Weed Research 40 (1) :27-47.</t>
  </si>
  <si>
    <t>recap of literature</t>
  </si>
  <si>
    <t>Liebman, M., E. Dyck. 1993. Crop Rotation and Intercropping Strategies for Weed Management. Ecological Applications 3:92-122.</t>
  </si>
  <si>
    <t>SD</t>
  </si>
  <si>
    <r>
      <t xml:space="preserve">Lundgren, J.G., L. S. Heslera, S. A. Clayb, S. F. Faustic. 2013. Insect communities in </t>
    </r>
    <r>
      <rPr>
        <sz val="11"/>
        <color rgb="FFFF0000"/>
        <rFont val="Calibri"/>
        <family val="2"/>
        <scheme val="minor"/>
      </rPr>
      <t>soybeans</t>
    </r>
    <r>
      <rPr>
        <sz val="11"/>
        <rFont val="Calibri"/>
        <family val="2"/>
        <scheme val="minor"/>
      </rPr>
      <t xml:space="preserve"> of eastern South Dakota: The effects of vegetation management and pesticides on soybean aphids, bean leaf beetles, and their natural enemies. Crop Protection 43: 104–118. </t>
    </r>
  </si>
  <si>
    <t>IL, IN, KY</t>
  </si>
  <si>
    <t>Masiunas, JB, LA Weston, SC Weller. 1995. The impact of rye cover crops on weed populations in a tomato cropping system. Weed Sci 43: 318-323.</t>
  </si>
  <si>
    <t xml:space="preserve">Maul, J. E., S. B. Mirsky, S. E. Emche , T. Devine. 2011. Evaluating a Germplasm Collection of the Cover Crop Hairy Vetch (Vicia villosa Roth) for Use in Sustainable Farming Systems. Crop Science, 51:2615-2625.
</t>
  </si>
  <si>
    <t>PA &amp; ME</t>
  </si>
  <si>
    <r>
      <t xml:space="preserve">Mirsky, S.B. 2008. Evaluating Constraints and Opportunities in Managing </t>
    </r>
    <r>
      <rPr>
        <sz val="12"/>
        <color rgb="FFFF0000"/>
        <rFont val="Calibri"/>
        <family val="2"/>
        <scheme val="minor"/>
      </rPr>
      <t>Weed</t>
    </r>
    <r>
      <rPr>
        <sz val="12"/>
        <color theme="1"/>
        <rFont val="Calibri"/>
        <family val="2"/>
        <scheme val="minor"/>
      </rPr>
      <t xml:space="preserve"> Populations with Cover Crops. PhD Dissertation. University Park, PA:  Penn State University. 185 pg.</t>
    </r>
  </si>
  <si>
    <t>MD, PA, NC</t>
  </si>
  <si>
    <r>
      <t xml:space="preserve">Mirsky, S.B., M.R. Ryan, J. R. Teasdale, W.S. Curran, C.S. Reberg-Horton, J. T. Spargo et  al. 2013. Overcoming </t>
    </r>
    <r>
      <rPr>
        <sz val="12"/>
        <color rgb="FFFF0000"/>
        <rFont val="Calibri"/>
        <family val="2"/>
        <scheme val="minor"/>
      </rPr>
      <t>weed</t>
    </r>
    <r>
      <rPr>
        <sz val="12"/>
        <color theme="1"/>
        <rFont val="Calibri"/>
        <family val="2"/>
        <scheme val="minor"/>
      </rPr>
      <t xml:space="preserve"> management challenges in cover crop-based organic rotational no-till </t>
    </r>
    <r>
      <rPr>
        <sz val="12"/>
        <color rgb="FFFF0000"/>
        <rFont val="Calibri"/>
        <family val="2"/>
        <scheme val="minor"/>
      </rPr>
      <t>soybean</t>
    </r>
    <r>
      <rPr>
        <sz val="12"/>
        <color theme="1"/>
        <rFont val="Calibri"/>
        <family val="2"/>
        <scheme val="minor"/>
      </rPr>
      <t xml:space="preserve"> production in the easten U.S. Weed Technol. 27:193-203.</t>
    </r>
  </si>
  <si>
    <t>3.yes-oats</t>
  </si>
  <si>
    <t>Mirsky, SB, WS Curran, DM Mortensen, MR Ryan, DL Shumway. 2011. Timing of cover-crop management effects on weed suppression in no-till planted soybean using a roller-crimper. Weed Sci 59:380-389.</t>
  </si>
  <si>
    <r>
      <t xml:space="preserve">Mischler, R.A., W.S. Curran, S.W. Duiker, and J.A. Hyde. 2010. Use of a Rolled-rye Cover Crop for </t>
    </r>
    <r>
      <rPr>
        <sz val="11"/>
        <color rgb="FFFF0000"/>
        <rFont val="Calibri"/>
        <family val="2"/>
        <scheme val="minor"/>
      </rPr>
      <t>Weed</t>
    </r>
    <r>
      <rPr>
        <sz val="11"/>
        <rFont val="Calibri"/>
        <family val="2"/>
        <scheme val="minor"/>
      </rPr>
      <t xml:space="preserve"> Suppression in No-Till </t>
    </r>
    <r>
      <rPr>
        <sz val="11"/>
        <color rgb="FFFF0000"/>
        <rFont val="Calibri"/>
        <family val="2"/>
        <scheme val="minor"/>
      </rPr>
      <t>Soybeans.</t>
    </r>
    <r>
      <rPr>
        <sz val="11"/>
        <rFont val="Calibri"/>
        <family val="2"/>
        <scheme val="minor"/>
      </rPr>
      <t xml:space="preserve"> Weed Technology, 24:253-261.
</t>
    </r>
  </si>
  <si>
    <r>
      <t xml:space="preserve">Mischler, R.D. Wilson, W.S. Curran, S. W. Duiker. 2010. Hairy vetch management for no-till organic </t>
    </r>
    <r>
      <rPr>
        <sz val="12"/>
        <color rgb="FFFF0000"/>
        <rFont val="Calibri"/>
        <family val="2"/>
        <scheme val="minor"/>
      </rPr>
      <t>corn</t>
    </r>
    <r>
      <rPr>
        <sz val="12"/>
        <color theme="1"/>
        <rFont val="Calibri"/>
        <family val="2"/>
        <scheme val="minor"/>
      </rPr>
      <t xml:space="preserve"> production. Agron. J. 102:355-362.</t>
    </r>
  </si>
  <si>
    <t>Mock, V. A., J. E. Creech, V. M. Davis, and W. G. Johnson*. 2009. Plant growth and soybean cyst nematode response to purple deadnettle (Lamium purpuream), annual ryegrass, and soybean combinations. Weed Sci. 57:489-493. (Mock was Johnson’s Ph.D. student)</t>
  </si>
  <si>
    <t>NY?</t>
  </si>
  <si>
    <t>Mohler, CL, BM Calloway. 1992. Effects of tillage and mulch on the emergence and survival of weeds in sweet corn. J Appl Ecol 29:21-34.</t>
  </si>
  <si>
    <t>Mohler, MJ, JR Teasdale. 1993. Response of weed emergence to rate of Vicica Villosa Roth and Secale cereale L. residue. Weed Res 33:487-499.</t>
  </si>
  <si>
    <t>Moonen, A.C., Barberi, P. 2004. Size and composition of the weed seedbank after 7 years of different cover-crop-maiz management systems. Weed Res 44:163-177.</t>
  </si>
  <si>
    <r>
      <t xml:space="preserve">Moore, M. J, T. J. Gillesppie, C.J. Swanton. 1994. Effect of Cover crop mulches on </t>
    </r>
    <r>
      <rPr>
        <sz val="12"/>
        <color rgb="FFFF0000"/>
        <rFont val="Calibri"/>
        <family val="2"/>
        <scheme val="minor"/>
      </rPr>
      <t>weed</t>
    </r>
    <r>
      <rPr>
        <sz val="12"/>
        <color theme="1"/>
        <rFont val="Calibri"/>
        <family val="2"/>
        <scheme val="minor"/>
      </rPr>
      <t xml:space="preserve"> emergence, </t>
    </r>
    <r>
      <rPr>
        <sz val="12"/>
        <color rgb="FFFF0000"/>
        <rFont val="Calibri"/>
        <family val="2"/>
        <scheme val="minor"/>
      </rPr>
      <t>weed</t>
    </r>
    <r>
      <rPr>
        <sz val="12"/>
        <color theme="1"/>
        <rFont val="Calibri"/>
        <family val="2"/>
        <scheme val="minor"/>
      </rPr>
      <t xml:space="preserve"> biomass, and </t>
    </r>
    <r>
      <rPr>
        <sz val="12"/>
        <color rgb="FFFF0000"/>
        <rFont val="Calibri"/>
        <family val="2"/>
        <scheme val="minor"/>
      </rPr>
      <t>soybean</t>
    </r>
    <r>
      <rPr>
        <sz val="12"/>
        <color theme="1"/>
        <rFont val="Calibri"/>
        <family val="2"/>
        <scheme val="minor"/>
      </rPr>
      <t xml:space="preserve"> development. Weed Technol. 8:512-518.</t>
    </r>
  </si>
  <si>
    <t>3.yes-barley</t>
  </si>
  <si>
    <t>Moynihan et al 1996</t>
  </si>
  <si>
    <t>interseeded</t>
  </si>
  <si>
    <t>aded</t>
  </si>
  <si>
    <t>Murphy et al 2006</t>
  </si>
  <si>
    <t>Nelson, K. A., W. G. Johnson, J. D. Wait, and R. L. Smoot. 2006. Winter-annual weed management in corn (Zea mays) and soybean (Glycine max) and the impact on soybean cyst nematode (Heterodera glycines) egg population density. Weed Technol 20:965-970.</t>
  </si>
  <si>
    <t>Nelson, Kelly A., Reid J. Smeda, Randall L. Smoot. 2011. Spring-Interseeded Winter Rye Seeding Rate Influence Weed Control and Organic Soybean Yield. International Journal of Agronomy. Volume 2011, 7pgs.</t>
  </si>
  <si>
    <t xml:space="preserve">added </t>
  </si>
  <si>
    <t>Nord, EA, WS Surran, DA Mortensen, SB Mirsky, BP Jones. 2011. Integrating multiple tactics for managing weeds in high residue no-till soybean. Agron J 103: 1542</t>
  </si>
  <si>
    <t>3.yes-oth crop (cow pea)</t>
  </si>
  <si>
    <t>OK, SC</t>
  </si>
  <si>
    <t>Norsworthy et al 2005</t>
  </si>
  <si>
    <t>don't have copy</t>
  </si>
  <si>
    <t>AK</t>
  </si>
  <si>
    <t>Oliver, LR et al 1992. Influence of hairy vetch on weed control and soybean yield. Arkansas Farm Res. Arkansas Exp Stn. 41, 8-9.</t>
  </si>
  <si>
    <t>O'Reilly, Kelsey A., Darren E. Robinson, Richard J. Vyn, Laura L Van Eerd. 2011. Weed Populations, Sweet Corn Yield, and Economics Following Fall Cover Crops. Weed Technology 25:374-384.</t>
  </si>
  <si>
    <t>Germany</t>
  </si>
  <si>
    <t>Petersen, J., Belz, R. Walker, F., Hurle, K. 2001. Weed suppression by release of isothiocyanates from turnip-rape mulch. Agron J 93:37</t>
  </si>
  <si>
    <t>NC</t>
  </si>
  <si>
    <t>Place, G.T., Reberg-Horton, S.C., Dunphy, J. E. Smith, A.N. 2009. Seeding rate effects on weed control and yield for organic soybean production. Weed Technol 23:497-502</t>
  </si>
  <si>
    <t>Porter et al 2003</t>
  </si>
  <si>
    <t>Posner et al 2008</t>
  </si>
  <si>
    <t>AL</t>
  </si>
  <si>
    <t>Price, A.J., Reeves, D. W., Patterson, M.G. 2005. Evaluation of weed control provided by three winter cereals in conservation-tillage soybeans. Renew Agric Food Syst 21:159-164.</t>
  </si>
  <si>
    <t>MI?</t>
  </si>
  <si>
    <t>Putnam, AR, J DeFrank. 1983. Use of phytotoxic plant residues for selective weed control. Crop Protection, 2, 173-181.</t>
  </si>
  <si>
    <t>spring &amp; fall planted</t>
  </si>
  <si>
    <t>SE USA</t>
  </si>
  <si>
    <t>Reberg-Horton, S. C, J.M. Grossman, T.S. Kornecki, A.D. Meijer, A.J. Price, G.T. Place, T.M. Webster. 2012. Utilizing cover crop mulches to reduce tillage in organic systems in the south-eastern USA. Renew. Agric. Food Systems. 27:41-48.</t>
  </si>
  <si>
    <t>ref 1</t>
  </si>
  <si>
    <t>MS</t>
  </si>
  <si>
    <r>
      <t xml:space="preserve">Reddy, K.N, R.M. Zablotowicz, M.A. Locke, C.H. Koger. 2003. Cover crop, tillage, and herbicide effects on </t>
    </r>
    <r>
      <rPr>
        <sz val="12"/>
        <color rgb="FFFF0000"/>
        <rFont val="Calibri"/>
        <family val="2"/>
        <scheme val="minor"/>
      </rPr>
      <t>weeds,</t>
    </r>
    <r>
      <rPr>
        <sz val="12"/>
        <color theme="1"/>
        <rFont val="Calibri"/>
        <family val="2"/>
        <scheme val="minor"/>
      </rPr>
      <t xml:space="preserve"> soil properties, microbial populations and </t>
    </r>
    <r>
      <rPr>
        <sz val="12"/>
        <color rgb="FFFF0000"/>
        <rFont val="Calibri"/>
        <family val="2"/>
        <scheme val="minor"/>
      </rPr>
      <t>soybean</t>
    </r>
    <r>
      <rPr>
        <sz val="12"/>
        <color theme="1"/>
        <rFont val="Calibri"/>
        <family val="2"/>
        <scheme val="minor"/>
      </rPr>
      <t xml:space="preserve"> yield. Weed Sci. 51:987-974.</t>
    </r>
  </si>
  <si>
    <r>
      <t xml:space="preserve">Reddy, K.N. 2001. Effects of cereal and legume cover crop residues on </t>
    </r>
    <r>
      <rPr>
        <sz val="12"/>
        <color rgb="FFFF0000"/>
        <rFont val="Calibri"/>
        <family val="2"/>
        <scheme val="minor"/>
      </rPr>
      <t>weeds,</t>
    </r>
    <r>
      <rPr>
        <sz val="12"/>
        <color theme="1"/>
        <rFont val="Calibri"/>
        <family val="2"/>
        <scheme val="minor"/>
      </rPr>
      <t xml:space="preserve"> yield, and net return in </t>
    </r>
    <r>
      <rPr>
        <sz val="12"/>
        <color rgb="FFFF0000"/>
        <rFont val="Calibri"/>
        <family val="2"/>
        <scheme val="minor"/>
      </rPr>
      <t>soybean.</t>
    </r>
    <r>
      <rPr>
        <sz val="12"/>
        <color theme="1"/>
        <rFont val="Calibri"/>
        <family val="2"/>
        <scheme val="minor"/>
      </rPr>
      <t xml:space="preserve">  Weed Technol. 15: 660-668.</t>
    </r>
  </si>
  <si>
    <t>Ruffo, M. L., D. G. Bullock, and G. A. Bollero. 2004. Soybean Yield as Affected by Biomass and Nitrogen Uptake of Cereal Rye in Winter Cover Crop Rotations. Agronomy Journal 96 (3):800–805.</t>
  </si>
  <si>
    <t>MD, PA</t>
  </si>
  <si>
    <t>Ryan, MR, SB Mirsky, Da Mortenson, JR Teasdale, WS Curran. 2011. Potential synergisic effects of cereal rye biomass and soybean planting density on weed suppression. Weed Sci 59: 238-246.</t>
  </si>
  <si>
    <t>Samarappuli, DP et al 2014. Biomass yield and nitorgen content of annual energy/forage crops preceeded by cover crops. Field Crops Res. 167:31-19.</t>
  </si>
  <si>
    <t>Samson, R, C Drury, J Omielan. 1992. Effect of winter rye mulches and fertilizer amendments on nutrient and weed dynamics in no-till soybeans. Soil and Water Environmental Enhancement Program. 30 pages.</t>
  </si>
  <si>
    <t>Sandler, LN et al 2015. Effect of radish overseeded planting data on interseeded soybean and corn yield. Crop, Forage &amp; Turfgrass Management. 1.</t>
  </si>
  <si>
    <t>Schipanski, ME, M. Barbercheck, MR Douglas, DM Finney, K Haider, JP Kay et al. 2014. A framework for evaluating ecosystem services provided by cover crops in agroecosystems. Agric Syst 125:12-22.</t>
  </si>
  <si>
    <t>Shilling, Donn G, Barry J. Brecke, Glifton Hiebsch, Gregory MacDonald. 1995. Effect of Soyean (Glycine max) Cultivar, Tillage, and Rye (Secale cereale) Mulch on Sicklepod (Senna obtusifolia). Weed Technology. Vol (. No 2, pp 339-342).</t>
  </si>
  <si>
    <t>Smeda, RJ, SC Weller. 1996. Potential of rye (Secale Cereale) for weed management in transplant tomatoes (Lycopersicon esculentum). Weed Sci 44: 596-602.</t>
  </si>
  <si>
    <r>
      <t xml:space="preserve">Smith, A. N.  S. C. Reberg-Horton, G. T. Place, A.D. Meijer, C. Arellano, J.P. Mueller. 2011. Rolled rye mulch for </t>
    </r>
    <r>
      <rPr>
        <sz val="12"/>
        <color rgb="FFFF0000"/>
        <rFont val="Calibri"/>
        <family val="2"/>
        <scheme val="minor"/>
      </rPr>
      <t>weed</t>
    </r>
    <r>
      <rPr>
        <sz val="12"/>
        <color theme="1"/>
        <rFont val="Calibri"/>
        <family val="2"/>
        <scheme val="minor"/>
      </rPr>
      <t xml:space="preserve"> suppression in organic no-till </t>
    </r>
    <r>
      <rPr>
        <sz val="12"/>
        <color rgb="FFFF0000"/>
        <rFont val="Calibri"/>
        <family val="2"/>
        <scheme val="minor"/>
      </rPr>
      <t>soybeans.</t>
    </r>
    <r>
      <rPr>
        <sz val="12"/>
        <color theme="1"/>
        <rFont val="Calibri"/>
        <family val="2"/>
        <scheme val="minor"/>
      </rPr>
      <t xml:space="preserve"> Weed Sci. 59:224-231.</t>
    </r>
  </si>
  <si>
    <t>ref 14</t>
  </si>
  <si>
    <r>
      <t xml:space="preserve">Smith, LB RL Kallenbach. 2006.  Overseeding annual ryegrass and cereal rye into </t>
    </r>
    <r>
      <rPr>
        <sz val="12"/>
        <color rgb="FFFF0000"/>
        <rFont val="Calibri"/>
        <family val="2"/>
        <scheme val="minor"/>
      </rPr>
      <t>soybean</t>
    </r>
    <r>
      <rPr>
        <sz val="12"/>
        <color theme="1"/>
        <rFont val="Calibri"/>
        <family val="2"/>
        <scheme val="minor"/>
      </rPr>
      <t xml:space="preserve"> as part of a multifunctional cropping system. Grain crop yeields, winter annual </t>
    </r>
    <r>
      <rPr>
        <sz val="12"/>
        <color rgb="FFFF0000"/>
        <rFont val="Calibri"/>
        <family val="2"/>
        <scheme val="minor"/>
      </rPr>
      <t>weed</t>
    </r>
    <r>
      <rPr>
        <sz val="12"/>
        <color theme="1"/>
        <rFont val="Calibri"/>
        <family val="2"/>
        <scheme val="minor"/>
      </rPr>
      <t xml:space="preserve"> cover, and residue after planting. Forage and Grazinglands.  Www.plantmanagementnetwork.org/pub/fg/research/2006/overseed/.</t>
    </r>
  </si>
  <si>
    <t>5.no lit rev (good list if expanding region)</t>
  </si>
  <si>
    <t>Snapp, SS, SM Swinton, R Labarta, D Mutch, JR Black, R Leep, J Nyiraneza, K O'Neil. 2005. Evaluating cover crops for benefits, costs and performance within cropping system niches. Agronomy Journal. 97: 322-332.</t>
  </si>
  <si>
    <t>Swanton, Clarence J., Anil Shrestha, Robert C. Roy, Bonnie R. Ball-Goelho, Steven Z. Knezevic. 1999. Effect of Tillage Systems, N, and Cover Crop on the Composition of Weed Flora. Weed Science. Vol 47, No. 4, pp 454-461.</t>
  </si>
  <si>
    <t>Itay</t>
  </si>
  <si>
    <t>Tabaglio, Vincenzo, Adriano Marocco, Margot Schulz. 2013. Allelopathic cover crop of rye for integrated weed control in sustainable agroecosystems. Italian Journal of Agronomy, vol 8, 35-40.</t>
  </si>
  <si>
    <t>Teasdale et al 2000</t>
  </si>
  <si>
    <r>
      <t xml:space="preserve">Teasdale, J.R.  S.B. Mirsky, J.T. Spargo, M.A. Cavigelli, J.E. Maul. 2012. Reduced-tillage organic </t>
    </r>
    <r>
      <rPr>
        <sz val="12"/>
        <color rgb="FFFF0000"/>
        <rFont val="Calibri"/>
        <family val="2"/>
        <scheme val="minor"/>
      </rPr>
      <t>corn</t>
    </r>
    <r>
      <rPr>
        <sz val="12"/>
        <color theme="1"/>
        <rFont val="Calibri"/>
        <family val="2"/>
        <scheme val="minor"/>
      </rPr>
      <t xml:space="preserve"> production in a hairy vetch cover crop. Agron. J. 104-621-628.</t>
    </r>
  </si>
  <si>
    <t>seeded sept</t>
  </si>
  <si>
    <t>Teasdale, J.R. 1993. Reduced-herbicide weed management systems for no-tillage corn (Zea mays) in a hairy vetch (Vicia villosa) cover crop. Weed Technology. 7:879-883.</t>
  </si>
  <si>
    <t>fall-planted and spring-planted</t>
  </si>
  <si>
    <t>yes?</t>
  </si>
  <si>
    <t>MD?</t>
  </si>
  <si>
    <t>Teasdale, J.R. and R.C.Rosecrance. 2003. Mechanical versus herbicidal strategies fr killing a hairy vetch cover crop and controlling weeds in minimum-tillage corn production.  Am J. Altern Agric. 18:95-102.</t>
  </si>
  <si>
    <t>ref 2</t>
  </si>
  <si>
    <r>
      <t xml:space="preserve">Teasdale, J.R., D.W. Shirley. 1998. Influence of herbicide application timing on </t>
    </r>
    <r>
      <rPr>
        <sz val="12"/>
        <color rgb="FFFF0000"/>
        <rFont val="Calibri"/>
        <family val="2"/>
        <scheme val="minor"/>
      </rPr>
      <t>corn</t>
    </r>
    <r>
      <rPr>
        <sz val="12"/>
        <color theme="1"/>
        <rFont val="Calibri"/>
        <family val="2"/>
        <scheme val="minor"/>
      </rPr>
      <t xml:space="preserve"> production in hairy vetch cover crop. J. Prod Agri. 11:121-125.</t>
    </r>
  </si>
  <si>
    <t>Teasdale, J.R., et al 1991. Response of weeds to tillage and cover crop residue. Weed Sci. 39: 195-199</t>
  </si>
  <si>
    <r>
      <t xml:space="preserve">Teasdale, John R., Edward Beste, William E Potts. 1991. Response of </t>
    </r>
    <r>
      <rPr>
        <sz val="12"/>
        <color rgb="FFFF0000"/>
        <rFont val="Calibri"/>
        <family val="2"/>
        <scheme val="minor"/>
      </rPr>
      <t>weeds</t>
    </r>
    <r>
      <rPr>
        <sz val="12"/>
        <color theme="1"/>
        <rFont val="Calibri"/>
        <family val="2"/>
        <scheme val="minor"/>
      </rPr>
      <t xml:space="preserve"> to tillage and cover crop residues. Weed Science. 39: 195-199.</t>
    </r>
  </si>
  <si>
    <t>Teasdale, JR CST Daughtry.1993. Weed suppression by live and desiccated hairy vetch. Weed Sci. 41:207-212.</t>
  </si>
  <si>
    <r>
      <t xml:space="preserve">Teasdale, JR, LO Brandsaeter, A Galegari, F Skora Neto. 2007. Cover crops and </t>
    </r>
    <r>
      <rPr>
        <sz val="12"/>
        <color rgb="FFFF0000"/>
        <rFont val="Calibri"/>
        <family val="2"/>
        <scheme val="minor"/>
      </rPr>
      <t>weed</t>
    </r>
    <r>
      <rPr>
        <sz val="12"/>
        <color theme="1"/>
        <rFont val="Calibri"/>
        <family val="2"/>
        <scheme val="minor"/>
      </rPr>
      <t xml:space="preserve"> management.  In:  M.K. Upadhyaya and RE Blackshaw editors, Non-chemical weed management. CAB International Wallingford, UK.</t>
    </r>
  </si>
  <si>
    <t>MD, NY</t>
  </si>
  <si>
    <t>Teasdale, JR, Mohler, CL. 1993. Light transmittance, soil temperature, and soil moisture under resiue of hairy vetch and rye. Agron J 85: 673-680.</t>
  </si>
  <si>
    <t>Teasdale, JR. 1996. Contribution of cover crops to weed management in sustainable agricultural systems. J Prod Agric 9:475-479</t>
  </si>
  <si>
    <t>Tollenaar, MM et al 1993. Corn growth following cover crops: influence of cereal cultivar, cereal removal, and nitrogen rate. Agron. J. 85:252-255.</t>
  </si>
  <si>
    <t>WA</t>
  </si>
  <si>
    <t>Wayman, Sandra ; Cogger, Craig ; Benedict, Chris ; Burke, Ian ; Collins, Doug ; Bary, Andy.2015.The influence of cover crop variety, termination timing and termination method on mulch, weed cover and soil nitrate in reduced-tillage organic systemsRenewable Agriculture and Food Systems, 2015, Vol.30(5), pp.450-460</t>
  </si>
  <si>
    <t>Webster, Theodore M., Danielle B. Simmons, A. Stanley Culpepper, Timothy L. Grey, David C. Bridges, Brian T. Sculy. 2016. Factors affecting potential for Palmer amaranth (Amaranthus palmeri) suppression by winter rye in Georgia, USA</t>
  </si>
  <si>
    <r>
      <t xml:space="preserve">Wells,M. S., S. C. Reberg-Horton, A. N. Smith and J. M. Grossman. 2013. The Reduction of Plant-Available Nitrogen by Cover Crop Mulches and Subsequent Effects on </t>
    </r>
    <r>
      <rPr>
        <sz val="11"/>
        <color rgb="FFFF0000"/>
        <rFont val="Calibri"/>
        <family val="2"/>
        <scheme val="minor"/>
      </rPr>
      <t>Soybean</t>
    </r>
    <r>
      <rPr>
        <sz val="11"/>
        <rFont val="Calibri"/>
        <family val="2"/>
        <scheme val="minor"/>
      </rPr>
      <t xml:space="preserve"> Performance and </t>
    </r>
    <r>
      <rPr>
        <sz val="11"/>
        <color rgb="FFFF0000"/>
        <rFont val="Calibri"/>
        <family val="2"/>
        <scheme val="minor"/>
      </rPr>
      <t>Weed</t>
    </r>
    <r>
      <rPr>
        <sz val="11"/>
        <rFont val="Calibri"/>
        <family val="2"/>
        <scheme val="minor"/>
      </rPr>
      <t xml:space="preserve"> Interference. Agronomy Journal 105 (2):539-545.</t>
    </r>
  </si>
  <si>
    <r>
      <t xml:space="preserve">Wells,M. S., S. C. Reberg-Horton, and Steven B. Mirsky. 2016. Planting Date Impacts on Soil Water Management, Plant Growth, and </t>
    </r>
    <r>
      <rPr>
        <sz val="12"/>
        <color rgb="FFFF0000"/>
        <rFont val="Calibri"/>
        <family val="2"/>
        <scheme val="minor"/>
      </rPr>
      <t>Weeds</t>
    </r>
    <r>
      <rPr>
        <sz val="12"/>
        <color theme="1"/>
        <rFont val="Calibri"/>
        <family val="2"/>
        <scheme val="minor"/>
      </rPr>
      <t xml:space="preserve"> in Cover-Crop-Based No-Till </t>
    </r>
    <r>
      <rPr>
        <sz val="12"/>
        <color rgb="FFFF0000"/>
        <rFont val="Calibri"/>
        <family val="2"/>
        <scheme val="minor"/>
      </rPr>
      <t>Corn</t>
    </r>
    <r>
      <rPr>
        <sz val="12"/>
        <color theme="1"/>
        <rFont val="Calibri"/>
        <family val="2"/>
        <scheme val="minor"/>
      </rPr>
      <t xml:space="preserve"> Production. Agronomy Journal 108(2):162-170.</t>
    </r>
  </si>
  <si>
    <t>1. determine impact of delaying planting after ccs were rolled-cripmped on soil moisture and subsequent corn performance 2. compare the level of weed control achieved utilizing winter P/R and Hv/R mixtures as cover crop mulches 3. quantify delayed planting and cover crop mixtures on corn yield</t>
  </si>
  <si>
    <t>White RH, AD Worsham. 1990. Control of legume cover crops in no-till corn (Zea mays) and cotton (Gossypium hirsutum). Weed Technol 4:57-62.</t>
  </si>
  <si>
    <t>oct</t>
  </si>
  <si>
    <t>Wiggins, MS, Robert Hayes, Lawrence Steckel. 2016. Evaluating Cover Crops and Herbicides for Glyphosate-Resistant Palmer Amaranth (Amaranthus palmeri) Control in Cotton. Weed Technol. 30:415-422.</t>
  </si>
  <si>
    <t>Wilkens, ED et al 1996. Mow-kill regulation of winter cereals for spring no-till crop produciton.  Weed Technol. 10:247-253.</t>
  </si>
  <si>
    <r>
      <t xml:space="preserve">Williams II, MM, DA Mortenson, JW Doran. 1998. Assessment of </t>
    </r>
    <r>
      <rPr>
        <sz val="12"/>
        <color rgb="FFFF0000"/>
        <rFont val="Calibri"/>
        <family val="2"/>
        <scheme val="minor"/>
      </rPr>
      <t>weed</t>
    </r>
    <r>
      <rPr>
        <sz val="12"/>
        <color theme="1"/>
        <rFont val="Calibri"/>
        <family val="2"/>
        <scheme val="minor"/>
      </rPr>
      <t xml:space="preserve"> and crop fitness in cover crop residues for intergrated weed management. Weed Sci. 46: 595-603.</t>
    </r>
  </si>
  <si>
    <r>
      <t xml:space="preserve">Williams, M. M. , D.A. Mortensen, J.W. Doran. 2000. No-tillage </t>
    </r>
    <r>
      <rPr>
        <sz val="12"/>
        <color rgb="FFFF0000"/>
        <rFont val="Calibri"/>
        <family val="2"/>
        <scheme val="minor"/>
      </rPr>
      <t>soybean</t>
    </r>
    <r>
      <rPr>
        <sz val="12"/>
        <color theme="1"/>
        <rFont val="Calibri"/>
        <family val="2"/>
        <scheme val="minor"/>
      </rPr>
      <t xml:space="preserve"> performance in cover crops for </t>
    </r>
    <r>
      <rPr>
        <sz val="12"/>
        <color rgb="FFFF0000"/>
        <rFont val="Calibri"/>
        <family val="2"/>
        <scheme val="minor"/>
      </rPr>
      <t>weed</t>
    </r>
    <r>
      <rPr>
        <sz val="12"/>
        <color theme="1"/>
        <rFont val="Calibri"/>
        <family val="2"/>
        <scheme val="minor"/>
      </rPr>
      <t xml:space="preserve"> management in the western corn belt. J. Soil Water Conser. 55:79-84.</t>
    </r>
  </si>
  <si>
    <t xml:space="preserve">Wilson, M. L., Baker J. M.and D. L. Allan. 2013. Factors Affecting Successful Establishment of Aerially Seeded Winter Rye. Agronomy Journal 105(6): 1868-1877. </t>
  </si>
  <si>
    <t xml:space="preserve">Wilson, M.L., D. L. Allan, and J. M. Baker. 2014.  Aerially seeding cover crops in the northern US Corn Belt: Limitations, future research needs, and alternative practices. Journal of Soil and Water Conservation 69(3):67A-72A. </t>
  </si>
  <si>
    <t xml:space="preserve">Wortman, Sam E., Charles A. Francis, Mark L. Bernards, Rhae A. Drijber and John L. Lindquist. 2012. Optimizing Cover Crop Benefits with Diverse Mixtures and an Alternative Termination Method. Agronomy Journal 2012 104(5): 1425-1435. </t>
  </si>
  <si>
    <t>Iran</t>
  </si>
  <si>
    <t>Yeganehpoor, Farhood, Saeed Zehtab Salmasi, Ghassem Abedi, Fariedeh Samadiyan, Vahid Beyginiya. 2015. Effect of cover crops and weed management on coJrn yield.  Journal of the Saudi Society of Agriculture. 14:178-181.</t>
  </si>
  <si>
    <t>Yenish, Jospeh P., A. Douglas Worsham, Alan C. York. 1996. Cover Crops for Herbicide Replacement in No-Tillage Corn (Zea mays). Weed Technology. Vol. 10. No. 4. pp. 815-821.</t>
  </si>
  <si>
    <r>
      <t xml:space="preserve">Yvonne E. Lawley, John R. Teasdale and Ray R. Weil. 2012. The Mechanism for </t>
    </r>
    <r>
      <rPr>
        <sz val="11"/>
        <color rgb="FFFF0000"/>
        <rFont val="Calibri"/>
        <family val="2"/>
        <scheme val="minor"/>
      </rPr>
      <t>Weed</t>
    </r>
    <r>
      <rPr>
        <sz val="11"/>
        <rFont val="Calibri"/>
        <family val="2"/>
        <scheme val="minor"/>
      </rPr>
      <t xml:space="preserve"> Suppression by a Forage Radish Cover Crop. Agronomy Journal 104(2):205-214. </t>
    </r>
  </si>
  <si>
    <r>
      <t xml:space="preserve">determine mechanisms of weed suppression by forage radish cover crops; 2 mechanisms evaluated: 1. alleopathy 2. cover crop weed competition in fall
(In fields w/history of </t>
    </r>
    <r>
      <rPr>
        <sz val="12"/>
        <color rgb="FFFF0000"/>
        <rFont val="Calibri"/>
        <family val="2"/>
        <scheme val="minor"/>
      </rPr>
      <t>corn, soybean</t>
    </r>
    <r>
      <rPr>
        <sz val="12"/>
        <color theme="1"/>
        <rFont val="Calibri"/>
        <family val="2"/>
        <scheme val="minor"/>
      </rPr>
      <t>, veg, winter rye)</t>
    </r>
  </si>
  <si>
    <t>Zasada, Inga, H. Michael Linker, Harold D. Coble. 1997. initial Weed Densities Affect No-illage Weed Management with a Rye (Secale cereale) Cover Crop. Weed Technology. Vol 11. No 3, pp 473-477.</t>
  </si>
  <si>
    <t>Zotarelli, L., L. Avila, J.M.S. Scholberg, and B.J.R. Alves. 2009. Benefits of vetch and rye cover crops to sweet corn under no-tillage. Agronomy Journal 101 (2):252-260.</t>
  </si>
  <si>
    <t>Shilling et al 1985. Rye (Secale cereale L.) and Wheat (Triticum aestivum L.) Mulch: The Suppression of Certain Broadleaved Weeds and the Isolation and Identification of Phytotoxins  243-271 in A. C. Thompson, ed. ACS Symp Ser No 268, The Chemistry of Allelopathy. American Chemical Society, Washington DC.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</si>
</sst>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numFmt numFmtId="165" formatCode="0.0"/>
  </numFmts>
  <fonts count="21">
    <font>
      <sz val="12"/>
      <color theme="1"/>
      <name val="Calibri"/>
      <family val="2"/>
      <scheme val="minor"/>
    </font>
    <font>
      <sz val="11"/>
      <name val="Calibri"/>
      <family val="2"/>
      <scheme val="minor"/>
    </font>
    <font>
      <sz val="12"/>
      <color theme="1"/>
      <name val="Calibri"/>
      <family val="2"/>
      <scheme val="minor"/>
    </font>
    <font>
      <b/>
      <sz val="9"/>
      <color indexed="81"/>
      <name val="Tahoma"/>
      <family val="2"/>
    </font>
    <font>
      <sz val="9"/>
      <color indexed="81"/>
      <name val="Tahoma"/>
      <family val="2"/>
    </font>
    <font>
      <sz val="11"/>
      <color rgb="FFFF0000"/>
      <name val="Calibri"/>
      <family val="2"/>
      <scheme val="minor"/>
    </font>
    <font>
      <sz val="12"/>
      <color rgb="FFFF0000"/>
      <name val="Calibri"/>
      <family val="2"/>
      <scheme val="minor"/>
    </font>
    <font>
      <sz val="10"/>
      <color rgb="FF32322F"/>
      <name val="Arial"/>
      <family val="2"/>
    </font>
    <font>
      <sz val="10"/>
      <color theme="1"/>
      <name val="Calibri"/>
      <family val="2"/>
      <scheme val="minor"/>
    </font>
    <font>
      <sz val="10"/>
      <name val="Calibri"/>
      <family val="2"/>
      <scheme val="minor"/>
    </font>
    <font>
      <i/>
      <sz val="12"/>
      <color theme="1"/>
      <name val="Calibri"/>
      <family val="2"/>
      <scheme val="minor"/>
    </font>
    <font>
      <sz val="12"/>
      <color rgb="FF4F4F4F"/>
      <name val="Calibri"/>
      <family val="2"/>
      <scheme val="minor"/>
    </font>
    <font>
      <sz val="9"/>
      <color theme="1"/>
      <name val="Calibri"/>
      <family val="2"/>
      <scheme val="minor"/>
    </font>
    <font>
      <sz val="12"/>
      <name val="Calibri"/>
      <family val="2"/>
      <scheme val="minor"/>
    </font>
    <font>
      <sz val="8"/>
      <color theme="1"/>
      <name val="Calibri"/>
      <family val="2"/>
      <scheme val="minor"/>
    </font>
    <font>
      <sz val="22"/>
      <color theme="1"/>
      <name val="Calibri"/>
      <family val="2"/>
      <scheme val="minor"/>
    </font>
    <font>
      <sz val="16"/>
      <color theme="1"/>
      <name val="Calibri"/>
      <family val="2"/>
      <scheme val="minor"/>
    </font>
    <font>
      <i/>
      <sz val="10"/>
      <color theme="1"/>
      <name val="Calibri"/>
      <family val="2"/>
      <scheme val="minor"/>
    </font>
    <font>
      <b/>
      <sz val="12"/>
      <color theme="1"/>
      <name val="Calibri"/>
      <family val="2"/>
      <scheme val="minor"/>
    </font>
    <font>
      <sz val="9"/>
      <color indexed="81"/>
      <name val="Tahoma"/>
      <charset val="1"/>
    </font>
    <font>
      <b/>
      <sz val="9"/>
      <color indexed="81"/>
      <name val="Tahoma"/>
      <charset val="1"/>
    </font>
  </fonts>
  <fills count="19">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theme="7"/>
        <bgColor indexed="64"/>
      </patternFill>
    </fill>
    <fill>
      <patternFill patternType="solid">
        <fgColor rgb="FF92D050"/>
        <bgColor indexed="64"/>
      </patternFill>
    </fill>
    <fill>
      <patternFill patternType="solid">
        <fgColor rgb="FFFFFF99"/>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rgb="FFFF66FF"/>
        <bgColor indexed="64"/>
      </patternFill>
    </fill>
    <fill>
      <patternFill patternType="solid">
        <fgColor rgb="FF00B050"/>
        <bgColor indexed="64"/>
      </patternFill>
    </fill>
    <fill>
      <patternFill patternType="solid">
        <fgColor theme="7" tint="0.39997558519241921"/>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5" tint="0.39997558519241921"/>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ck">
        <color auto="1"/>
      </right>
      <top style="thin">
        <color auto="1"/>
      </top>
      <bottom/>
      <diagonal/>
    </border>
    <border>
      <left/>
      <right/>
      <top style="thin">
        <color indexed="64"/>
      </top>
      <bottom/>
      <diagonal/>
    </border>
  </borders>
  <cellStyleXfs count="2">
    <xf numFmtId="0" fontId="0" fillId="0" borderId="0"/>
    <xf numFmtId="9" fontId="2" fillId="0" borderId="0" applyFont="0" applyFill="0" applyBorder="0" applyAlignment="0" applyProtection="0"/>
  </cellStyleXfs>
  <cellXfs count="340">
    <xf numFmtId="0" fontId="0" fillId="0" borderId="0" xfId="0"/>
    <xf numFmtId="0" fontId="1" fillId="0" borderId="0" xfId="0" applyFont="1" applyAlignment="1"/>
    <xf numFmtId="0" fontId="1" fillId="0" borderId="0" xfId="0" applyFont="1" applyFill="1" applyAlignment="1">
      <alignment horizontal="left" vertical="top" wrapText="1"/>
    </xf>
    <xf numFmtId="0" fontId="1"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wrapText="1"/>
    </xf>
    <xf numFmtId="0" fontId="1" fillId="0" borderId="0" xfId="0" applyFont="1" applyAlignment="1">
      <alignment wrapText="1"/>
    </xf>
    <xf numFmtId="164" fontId="0" fillId="0" borderId="0" xfId="0" applyNumberFormat="1"/>
    <xf numFmtId="0" fontId="0" fillId="0" borderId="0" xfId="0" applyAlignment="1">
      <alignment horizontal="center"/>
    </xf>
    <xf numFmtId="1" fontId="0" fillId="0" borderId="0" xfId="0" applyNumberFormat="1"/>
    <xf numFmtId="0" fontId="1" fillId="0" borderId="0" xfId="0" applyFont="1" applyFill="1" applyAlignment="1"/>
    <xf numFmtId="0" fontId="0" fillId="0" borderId="0" xfId="0" applyFill="1" applyAlignment="1">
      <alignment wrapText="1"/>
    </xf>
    <xf numFmtId="0" fontId="0" fillId="0" borderId="0" xfId="0" applyFill="1" applyAlignment="1">
      <alignment horizontal="center"/>
    </xf>
    <xf numFmtId="0" fontId="1" fillId="0" borderId="0" xfId="0" applyFont="1" applyFill="1" applyAlignment="1">
      <alignment horizontal="center"/>
    </xf>
    <xf numFmtId="0" fontId="0" fillId="2" borderId="0" xfId="0" applyFill="1" applyAlignment="1">
      <alignment horizontal="center"/>
    </xf>
    <xf numFmtId="0" fontId="0" fillId="0" borderId="0" xfId="0" applyAlignment="1">
      <alignment horizontal="left"/>
    </xf>
    <xf numFmtId="0" fontId="0" fillId="2" borderId="0" xfId="0" applyFill="1" applyAlignment="1">
      <alignment horizontal="left"/>
    </xf>
    <xf numFmtId="0" fontId="0" fillId="3" borderId="0" xfId="0" applyFill="1" applyAlignment="1">
      <alignment horizontal="left" wrapText="1"/>
    </xf>
    <xf numFmtId="0" fontId="7" fillId="0" borderId="0" xfId="0" applyFont="1" applyAlignment="1">
      <alignment vertical="center" wrapText="1"/>
    </xf>
    <xf numFmtId="0" fontId="0" fillId="4" borderId="0" xfId="0" applyFill="1" applyAlignment="1">
      <alignment horizontal="left"/>
    </xf>
    <xf numFmtId="0" fontId="0" fillId="0" borderId="0" xfId="0" applyFill="1" applyAlignment="1">
      <alignment horizontal="center" wrapText="1"/>
    </xf>
    <xf numFmtId="0" fontId="0" fillId="0" borderId="0" xfId="0" applyFill="1"/>
    <xf numFmtId="0" fontId="0" fillId="2" borderId="0" xfId="0" applyFill="1" applyAlignment="1">
      <alignment horizontal="center" wrapText="1"/>
    </xf>
    <xf numFmtId="0" fontId="0" fillId="6" borderId="0" xfId="0" applyFill="1" applyAlignment="1">
      <alignment horizontal="left"/>
    </xf>
    <xf numFmtId="0" fontId="0" fillId="3" borderId="0" xfId="0" applyFill="1" applyAlignment="1">
      <alignment horizontal="left" vertical="top" wrapText="1"/>
    </xf>
    <xf numFmtId="0" fontId="0" fillId="5" borderId="0" xfId="0" applyFill="1" applyAlignment="1">
      <alignment horizontal="left" vertical="top" wrapText="1"/>
    </xf>
    <xf numFmtId="0" fontId="0" fillId="4" borderId="0" xfId="0" applyFill="1" applyAlignment="1">
      <alignment horizontal="left" vertical="top" wrapText="1"/>
    </xf>
    <xf numFmtId="0" fontId="0" fillId="0" borderId="0" xfId="0" applyFill="1" applyAlignment="1">
      <alignment horizontal="left" vertical="top" wrapText="1"/>
    </xf>
    <xf numFmtId="0" fontId="1" fillId="5" borderId="0" xfId="0" applyFont="1" applyFill="1" applyAlignment="1">
      <alignment horizontal="left" vertical="top" wrapText="1"/>
    </xf>
    <xf numFmtId="0" fontId="1" fillId="3" borderId="0" xfId="0" applyFont="1" applyFill="1" applyAlignment="1">
      <alignment horizontal="left" vertical="top" wrapText="1"/>
    </xf>
    <xf numFmtId="0" fontId="0" fillId="2" borderId="0" xfId="0" applyFill="1" applyAlignment="1">
      <alignment horizontal="left" vertical="top" wrapText="1"/>
    </xf>
    <xf numFmtId="0" fontId="0" fillId="0" borderId="0" xfId="0" applyFill="1" applyAlignment="1">
      <alignment horizontal="left" wrapText="1"/>
    </xf>
    <xf numFmtId="0" fontId="0" fillId="2" borderId="0" xfId="0" applyFill="1"/>
    <xf numFmtId="0" fontId="9" fillId="0" borderId="0" xfId="0" applyFont="1" applyFill="1" applyBorder="1" applyAlignment="1">
      <alignment horizontal="left" vertical="center" wrapText="1"/>
    </xf>
    <xf numFmtId="0" fontId="9" fillId="0" borderId="0" xfId="0" applyFont="1" applyFill="1" applyBorder="1" applyAlignment="1">
      <alignment horizontal="center" vertical="center" wrapText="1"/>
    </xf>
    <xf numFmtId="0" fontId="9" fillId="0" borderId="0" xfId="0" applyFont="1" applyFill="1" applyBorder="1" applyAlignment="1">
      <alignment horizontal="left" wrapText="1"/>
    </xf>
    <xf numFmtId="0" fontId="8" fillId="0" borderId="0" xfId="0" applyFont="1" applyAlignment="1">
      <alignment wrapText="1"/>
    </xf>
    <xf numFmtId="164" fontId="8" fillId="0" borderId="0" xfId="0" applyNumberFormat="1" applyFont="1" applyAlignment="1">
      <alignment wrapText="1"/>
    </xf>
    <xf numFmtId="164" fontId="8" fillId="0" borderId="0" xfId="0" applyNumberFormat="1" applyFont="1" applyAlignment="1">
      <alignment horizontal="left" wrapText="1"/>
    </xf>
    <xf numFmtId="164" fontId="0" fillId="0" borderId="0" xfId="0" applyNumberFormat="1" applyAlignment="1">
      <alignment horizontal="left" wrapText="1"/>
    </xf>
    <xf numFmtId="164" fontId="8" fillId="0" borderId="0" xfId="0" applyNumberFormat="1" applyFont="1" applyAlignment="1">
      <alignment horizontal="left"/>
    </xf>
    <xf numFmtId="164" fontId="0" fillId="0" borderId="0" xfId="0" applyNumberFormat="1" applyAlignment="1">
      <alignment horizontal="left"/>
    </xf>
    <xf numFmtId="164" fontId="0" fillId="2" borderId="0" xfId="0" applyNumberFormat="1" applyFill="1"/>
    <xf numFmtId="1" fontId="8" fillId="0" borderId="0" xfId="0" applyNumberFormat="1" applyFont="1" applyAlignment="1">
      <alignment wrapText="1"/>
    </xf>
    <xf numFmtId="1" fontId="0" fillId="2" borderId="0" xfId="0" applyNumberFormat="1" applyFill="1"/>
    <xf numFmtId="0" fontId="0" fillId="8" borderId="0" xfId="0" applyFill="1"/>
    <xf numFmtId="0" fontId="0" fillId="9" borderId="0" xfId="0" applyFill="1"/>
    <xf numFmtId="1" fontId="0" fillId="0" borderId="0" xfId="0" applyNumberFormat="1" applyFill="1"/>
    <xf numFmtId="0" fontId="0" fillId="5" borderId="0" xfId="0" applyFill="1" applyAlignment="1">
      <alignment horizontal="left"/>
    </xf>
    <xf numFmtId="0" fontId="8" fillId="0" borderId="0" xfId="0" applyFont="1" applyAlignment="1"/>
    <xf numFmtId="0" fontId="0" fillId="0" borderId="0" xfId="0" applyAlignment="1"/>
    <xf numFmtId="0" fontId="0" fillId="0" borderId="0" xfId="0" applyFill="1" applyAlignment="1"/>
    <xf numFmtId="164" fontId="0" fillId="0" borderId="0" xfId="0" applyNumberFormat="1" applyFill="1" applyAlignment="1">
      <alignment horizontal="left"/>
    </xf>
    <xf numFmtId="164" fontId="0" fillId="0" borderId="0" xfId="0" applyNumberFormat="1" applyFill="1" applyAlignment="1">
      <alignment horizontal="left" wrapText="1"/>
    </xf>
    <xf numFmtId="164" fontId="0" fillId="0" borderId="0" xfId="0" applyNumberFormat="1" applyFill="1"/>
    <xf numFmtId="164" fontId="0" fillId="9" borderId="0" xfId="0" applyNumberFormat="1" applyFill="1" applyAlignment="1">
      <alignment horizontal="left"/>
    </xf>
    <xf numFmtId="164" fontId="0" fillId="8" borderId="0" xfId="0" applyNumberFormat="1" applyFill="1"/>
    <xf numFmtId="164" fontId="8" fillId="0" borderId="0" xfId="0" applyNumberFormat="1" applyFont="1" applyFill="1" applyAlignment="1">
      <alignment wrapText="1"/>
    </xf>
    <xf numFmtId="165" fontId="8" fillId="0" borderId="0" xfId="0" applyNumberFormat="1" applyFont="1" applyAlignment="1">
      <alignment wrapText="1"/>
    </xf>
    <xf numFmtId="165" fontId="0" fillId="2" borderId="0" xfId="0" applyNumberFormat="1" applyFill="1"/>
    <xf numFmtId="165" fontId="0" fillId="0" borderId="0" xfId="0" applyNumberFormat="1" applyAlignment="1">
      <alignment horizontal="left" wrapText="1"/>
    </xf>
    <xf numFmtId="165" fontId="0" fillId="0" borderId="0" xfId="0" applyNumberFormat="1"/>
    <xf numFmtId="165" fontId="0" fillId="0" borderId="0" xfId="0" applyNumberFormat="1" applyFill="1"/>
    <xf numFmtId="164" fontId="0" fillId="9" borderId="0" xfId="0" applyNumberFormat="1" applyFill="1"/>
    <xf numFmtId="0" fontId="0" fillId="9" borderId="0" xfId="0" applyFill="1" applyAlignment="1"/>
    <xf numFmtId="0" fontId="11" fillId="0" borderId="0" xfId="0" applyFont="1" applyAlignment="1">
      <alignment horizontal="left" vertical="center" wrapText="1"/>
    </xf>
    <xf numFmtId="0" fontId="8" fillId="0" borderId="0" xfId="0" applyFont="1" applyAlignment="1">
      <alignment horizontal="left" wrapText="1"/>
    </xf>
    <xf numFmtId="0" fontId="0" fillId="8" borderId="0" xfId="0" applyFill="1" applyAlignment="1">
      <alignment horizontal="left"/>
    </xf>
    <xf numFmtId="0" fontId="0" fillId="0" borderId="0" xfId="0" applyFill="1" applyAlignment="1">
      <alignment horizontal="left"/>
    </xf>
    <xf numFmtId="0" fontId="0" fillId="9" borderId="0" xfId="0" applyFill="1" applyAlignment="1">
      <alignment horizontal="left"/>
    </xf>
    <xf numFmtId="1" fontId="0" fillId="0" borderId="0" xfId="0" applyNumberFormat="1" applyAlignment="1">
      <alignment horizontal="left"/>
    </xf>
    <xf numFmtId="20" fontId="0" fillId="0" borderId="0" xfId="0" applyNumberFormat="1" applyAlignment="1">
      <alignment horizontal="left"/>
    </xf>
    <xf numFmtId="0" fontId="8" fillId="0" borderId="0" xfId="0" applyFont="1"/>
    <xf numFmtId="0" fontId="8" fillId="0" borderId="0" xfId="0" applyFont="1" applyFill="1"/>
    <xf numFmtId="164" fontId="8" fillId="0" borderId="0" xfId="0" applyNumberFormat="1" applyFont="1"/>
    <xf numFmtId="164" fontId="8" fillId="0" borderId="0" xfId="0" applyNumberFormat="1" applyFont="1" applyFill="1"/>
    <xf numFmtId="2" fontId="0" fillId="0" borderId="0" xfId="0" applyNumberFormat="1"/>
    <xf numFmtId="2" fontId="8" fillId="0" borderId="0" xfId="0" applyNumberFormat="1" applyFont="1" applyAlignment="1">
      <alignment wrapText="1"/>
    </xf>
    <xf numFmtId="2" fontId="0" fillId="2" borderId="0" xfId="0" applyNumberFormat="1" applyFill="1"/>
    <xf numFmtId="2" fontId="0" fillId="0" borderId="0" xfId="0" applyNumberFormat="1" applyAlignment="1">
      <alignment horizontal="left" wrapText="1"/>
    </xf>
    <xf numFmtId="2" fontId="0" fillId="0" borderId="0" xfId="0" applyNumberFormat="1" applyFill="1"/>
    <xf numFmtId="2" fontId="0" fillId="9" borderId="0" xfId="0" applyNumberFormat="1" applyFill="1"/>
    <xf numFmtId="2" fontId="8" fillId="0" borderId="0" xfId="0" applyNumberFormat="1" applyFont="1" applyFill="1" applyAlignment="1">
      <alignment wrapText="1"/>
    </xf>
    <xf numFmtId="2" fontId="0" fillId="0" borderId="0" xfId="0" applyNumberFormat="1" applyFill="1" applyAlignment="1">
      <alignment horizontal="left" wrapText="1"/>
    </xf>
    <xf numFmtId="164" fontId="8" fillId="9" borderId="0" xfId="0" applyNumberFormat="1" applyFont="1" applyFill="1"/>
    <xf numFmtId="165" fontId="0" fillId="9" borderId="0" xfId="0" applyNumberFormat="1" applyFill="1"/>
    <xf numFmtId="0" fontId="0" fillId="10" borderId="0" xfId="0" applyFill="1"/>
    <xf numFmtId="0" fontId="12" fillId="0" borderId="0" xfId="0" applyFont="1"/>
    <xf numFmtId="164" fontId="0" fillId="10" borderId="0" xfId="0" applyNumberFormat="1" applyFill="1"/>
    <xf numFmtId="0" fontId="0" fillId="3" borderId="0" xfId="0" applyFill="1"/>
    <xf numFmtId="0" fontId="8" fillId="0" borderId="0" xfId="0" applyFont="1" applyFill="1" applyAlignment="1">
      <alignment wrapText="1"/>
    </xf>
    <xf numFmtId="0" fontId="8" fillId="0" borderId="0" xfId="0" applyFont="1" applyFill="1" applyAlignment="1">
      <alignment horizontal="center" wrapText="1"/>
    </xf>
    <xf numFmtId="0" fontId="8" fillId="0" borderId="0" xfId="0" applyFont="1" applyAlignment="1">
      <alignment horizontal="left" vertical="top" wrapText="1"/>
    </xf>
    <xf numFmtId="164" fontId="0" fillId="8" borderId="0" xfId="0" applyNumberFormat="1" applyFill="1" applyAlignment="1">
      <alignment horizontal="left"/>
    </xf>
    <xf numFmtId="17" fontId="0" fillId="0" borderId="0" xfId="0" applyNumberFormat="1"/>
    <xf numFmtId="0" fontId="13" fillId="0" borderId="0" xfId="0" applyFont="1" applyFill="1"/>
    <xf numFmtId="0" fontId="13" fillId="0" borderId="0" xfId="0" applyFont="1" applyFill="1" applyAlignment="1">
      <alignment horizontal="left" vertical="top" wrapText="1"/>
    </xf>
    <xf numFmtId="164" fontId="0" fillId="2" borderId="0" xfId="0" applyNumberFormat="1" applyFill="1" applyAlignment="1">
      <alignment horizontal="left"/>
    </xf>
    <xf numFmtId="2" fontId="0" fillId="0" borderId="0" xfId="0" applyNumberFormat="1" applyFill="1" applyAlignment="1">
      <alignment horizontal="right"/>
    </xf>
    <xf numFmtId="2" fontId="0" fillId="0" borderId="0" xfId="0" applyNumberFormat="1" applyFill="1" applyAlignment="1">
      <alignment horizontal="right" wrapText="1"/>
    </xf>
    <xf numFmtId="2" fontId="0" fillId="2" borderId="0" xfId="0" applyNumberFormat="1" applyFill="1" applyAlignment="1">
      <alignment horizontal="right"/>
    </xf>
    <xf numFmtId="2" fontId="0" fillId="0" borderId="0" xfId="0" applyNumberFormat="1" applyAlignment="1">
      <alignment horizontal="right"/>
    </xf>
    <xf numFmtId="2" fontId="8" fillId="0" borderId="0" xfId="0" applyNumberFormat="1" applyFont="1" applyFill="1" applyAlignment="1">
      <alignment horizontal="center" wrapText="1"/>
    </xf>
    <xf numFmtId="2" fontId="0" fillId="10" borderId="0" xfId="0" applyNumberFormat="1" applyFill="1" applyAlignment="1">
      <alignment horizontal="right"/>
    </xf>
    <xf numFmtId="2" fontId="0" fillId="10" borderId="0" xfId="0" applyNumberFormat="1" applyFill="1" applyAlignment="1">
      <alignment horizontal="right" wrapText="1"/>
    </xf>
    <xf numFmtId="0" fontId="8" fillId="8" borderId="0" xfId="0" applyFont="1" applyFill="1"/>
    <xf numFmtId="165" fontId="0" fillId="10" borderId="0" xfId="0" applyNumberFormat="1" applyFill="1"/>
    <xf numFmtId="0" fontId="14" fillId="0" borderId="0" xfId="0" applyFont="1" applyFill="1" applyAlignment="1">
      <alignment horizontal="center" wrapText="1"/>
    </xf>
    <xf numFmtId="0" fontId="8" fillId="4" borderId="0" xfId="0" applyFont="1" applyFill="1"/>
    <xf numFmtId="164" fontId="0" fillId="3" borderId="0" xfId="0" applyNumberFormat="1" applyFill="1"/>
    <xf numFmtId="0" fontId="8" fillId="5" borderId="0" xfId="0" applyFont="1" applyFill="1"/>
    <xf numFmtId="0" fontId="0" fillId="10" borderId="0" xfId="0" applyFill="1" applyAlignment="1">
      <alignment horizontal="left" vertical="top" wrapText="1"/>
    </xf>
    <xf numFmtId="165" fontId="0" fillId="10" borderId="0" xfId="0" applyNumberFormat="1" applyFill="1" applyAlignment="1">
      <alignment horizontal="right"/>
    </xf>
    <xf numFmtId="2" fontId="0" fillId="3" borderId="0" xfId="0" applyNumberFormat="1" applyFill="1"/>
    <xf numFmtId="0" fontId="8" fillId="0" borderId="0" xfId="0" applyFont="1" applyFill="1" applyAlignment="1">
      <alignment horizontal="left" wrapText="1"/>
    </xf>
    <xf numFmtId="0" fontId="0" fillId="10" borderId="0" xfId="0" applyFill="1" applyAlignment="1">
      <alignment horizontal="left"/>
    </xf>
    <xf numFmtId="0" fontId="8" fillId="9" borderId="0" xfId="0" applyFont="1" applyFill="1"/>
    <xf numFmtId="2" fontId="0" fillId="10" borderId="0" xfId="0" applyNumberFormat="1" applyFill="1"/>
    <xf numFmtId="2" fontId="0" fillId="9" borderId="0" xfId="1" applyNumberFormat="1" applyFont="1" applyFill="1"/>
    <xf numFmtId="2" fontId="0" fillId="0" borderId="0" xfId="0" applyNumberFormat="1" applyAlignment="1">
      <alignment horizontal="left"/>
    </xf>
    <xf numFmtId="164" fontId="0" fillId="10" borderId="0" xfId="0" applyNumberFormat="1" applyFill="1" applyAlignment="1">
      <alignment horizontal="left" wrapText="1"/>
    </xf>
    <xf numFmtId="0" fontId="8" fillId="10" borderId="0" xfId="0" applyFont="1" applyFill="1" applyAlignment="1">
      <alignment wrapText="1"/>
    </xf>
    <xf numFmtId="164" fontId="8" fillId="0" borderId="0" xfId="0" applyNumberFormat="1" applyFont="1" applyFill="1" applyAlignment="1">
      <alignment horizontal="left" wrapText="1"/>
    </xf>
    <xf numFmtId="164" fontId="0" fillId="10" borderId="0" xfId="0" applyNumberFormat="1" applyFill="1" applyAlignment="1">
      <alignment horizontal="left"/>
    </xf>
    <xf numFmtId="0" fontId="13" fillId="0" borderId="0" xfId="0" applyFont="1" applyAlignment="1">
      <alignment horizontal="left" vertical="top" wrapText="1"/>
    </xf>
    <xf numFmtId="0" fontId="15" fillId="0" borderId="0" xfId="0" applyFont="1" applyFill="1"/>
    <xf numFmtId="0" fontId="0" fillId="3" borderId="0" xfId="0" applyFill="1" applyAlignment="1">
      <alignment horizontal="left"/>
    </xf>
    <xf numFmtId="0" fontId="16" fillId="0" borderId="0" xfId="0" applyFont="1" applyFill="1"/>
    <xf numFmtId="0" fontId="16" fillId="0" borderId="0" xfId="0" applyFont="1" applyAlignment="1">
      <alignment horizontal="left"/>
    </xf>
    <xf numFmtId="0" fontId="16" fillId="0" borderId="0" xfId="0" applyFont="1"/>
    <xf numFmtId="0" fontId="16" fillId="0" borderId="0" xfId="0" applyFont="1" applyFill="1" applyAlignment="1">
      <alignment horizontal="center"/>
    </xf>
    <xf numFmtId="0" fontId="16" fillId="0" borderId="0" xfId="0" applyFont="1" applyFill="1" applyAlignment="1">
      <alignment horizontal="left" wrapText="1"/>
    </xf>
    <xf numFmtId="0" fontId="16" fillId="0" borderId="0" xfId="0" applyFont="1" applyAlignment="1">
      <alignment horizontal="left" vertical="top" wrapText="1"/>
    </xf>
    <xf numFmtId="0" fontId="16" fillId="0" borderId="0" xfId="0" applyFont="1" applyAlignment="1">
      <alignment wrapText="1"/>
    </xf>
    <xf numFmtId="165" fontId="0" fillId="3" borderId="0" xfId="0" applyNumberFormat="1" applyFill="1"/>
    <xf numFmtId="164" fontId="10" fillId="0" borderId="0" xfId="0" applyNumberFormat="1" applyFont="1" applyAlignment="1">
      <alignment horizontal="left"/>
    </xf>
    <xf numFmtId="164" fontId="17" fillId="0" borderId="0" xfId="0" applyNumberFormat="1" applyFont="1" applyAlignment="1">
      <alignment horizontal="left"/>
    </xf>
    <xf numFmtId="164" fontId="10" fillId="0" borderId="0" xfId="0" applyNumberFormat="1" applyFont="1" applyFill="1" applyAlignment="1">
      <alignment horizontal="left"/>
    </xf>
    <xf numFmtId="164" fontId="17" fillId="0" borderId="0" xfId="0" applyNumberFormat="1" applyFont="1"/>
    <xf numFmtId="164" fontId="0" fillId="0" borderId="0" xfId="0" applyNumberFormat="1" applyFont="1" applyAlignment="1">
      <alignment horizontal="left" wrapText="1"/>
    </xf>
    <xf numFmtId="164" fontId="0" fillId="0" borderId="0" xfId="0" applyNumberFormat="1" applyFont="1" applyFill="1" applyAlignment="1">
      <alignment horizontal="left" wrapText="1"/>
    </xf>
    <xf numFmtId="164" fontId="0" fillId="0" borderId="0" xfId="0" applyNumberFormat="1" applyFont="1" applyAlignment="1">
      <alignment horizontal="left"/>
    </xf>
    <xf numFmtId="164" fontId="0" fillId="0" borderId="0" xfId="0" applyNumberFormat="1" applyFont="1"/>
    <xf numFmtId="164" fontId="0" fillId="9" borderId="0" xfId="0" applyNumberFormat="1" applyFont="1" applyFill="1" applyAlignment="1">
      <alignment horizontal="left"/>
    </xf>
    <xf numFmtId="164" fontId="10" fillId="0" borderId="0" xfId="0" applyNumberFormat="1" applyFont="1" applyFill="1"/>
    <xf numFmtId="0" fontId="17" fillId="0" borderId="0" xfId="0" applyFont="1" applyFill="1" applyAlignment="1">
      <alignment wrapText="1"/>
    </xf>
    <xf numFmtId="2" fontId="10" fillId="0" borderId="0" xfId="0" applyNumberFormat="1" applyFont="1" applyFill="1"/>
    <xf numFmtId="2" fontId="8" fillId="0" borderId="0" xfId="0" applyNumberFormat="1" applyFont="1" applyAlignment="1">
      <alignment horizontal="left" wrapText="1"/>
    </xf>
    <xf numFmtId="2" fontId="0" fillId="0" borderId="0" xfId="0" applyNumberFormat="1" applyFill="1" applyAlignment="1">
      <alignment horizontal="left"/>
    </xf>
    <xf numFmtId="2" fontId="0" fillId="9" borderId="0" xfId="0" applyNumberFormat="1" applyFill="1" applyAlignment="1">
      <alignment horizontal="left"/>
    </xf>
    <xf numFmtId="14" fontId="0" fillId="0" borderId="0" xfId="0" applyNumberFormat="1" applyFill="1"/>
    <xf numFmtId="0" fontId="13" fillId="9" borderId="0" xfId="0" applyFont="1" applyFill="1" applyAlignment="1">
      <alignment horizontal="left"/>
    </xf>
    <xf numFmtId="164" fontId="0" fillId="0" borderId="0" xfId="0" applyNumberFormat="1" applyFont="1" applyFill="1" applyAlignment="1">
      <alignment horizontal="left"/>
    </xf>
    <xf numFmtId="164" fontId="8" fillId="10" borderId="0" xfId="0" applyNumberFormat="1" applyFont="1" applyFill="1"/>
    <xf numFmtId="164" fontId="0" fillId="0" borderId="0" xfId="0" applyNumberFormat="1" applyFill="1" applyAlignment="1">
      <alignment wrapText="1"/>
    </xf>
    <xf numFmtId="165" fontId="0" fillId="2" borderId="0" xfId="0" applyNumberFormat="1" applyFill="1" applyAlignment="1">
      <alignment horizontal="center"/>
    </xf>
    <xf numFmtId="164" fontId="17" fillId="0" borderId="0" xfId="0" applyNumberFormat="1" applyFont="1" applyFill="1"/>
    <xf numFmtId="164" fontId="0" fillId="9" borderId="0" xfId="0" applyNumberFormat="1" applyFont="1" applyFill="1" applyAlignment="1">
      <alignment horizontal="left" wrapText="1"/>
    </xf>
    <xf numFmtId="164" fontId="0" fillId="9" borderId="0" xfId="0" applyNumberFormat="1" applyFill="1" applyAlignment="1">
      <alignment wrapText="1"/>
    </xf>
    <xf numFmtId="0" fontId="0" fillId="5" borderId="0" xfId="0" applyFill="1"/>
    <xf numFmtId="0" fontId="0" fillId="4" borderId="0" xfId="0" applyFill="1"/>
    <xf numFmtId="0" fontId="0" fillId="10" borderId="0" xfId="0" applyFill="1" applyAlignment="1"/>
    <xf numFmtId="1" fontId="8" fillId="0" borderId="0" xfId="0" applyNumberFormat="1" applyFont="1"/>
    <xf numFmtId="164" fontId="12" fillId="0" borderId="0" xfId="0" applyNumberFormat="1" applyFont="1"/>
    <xf numFmtId="164" fontId="10" fillId="10" borderId="0" xfId="0" applyNumberFormat="1" applyFont="1" applyFill="1" applyAlignment="1">
      <alignment horizontal="left"/>
    </xf>
    <xf numFmtId="164" fontId="0" fillId="10" borderId="0" xfId="0" applyNumberFormat="1" applyFont="1" applyFill="1" applyAlignment="1">
      <alignment horizontal="left" wrapText="1"/>
    </xf>
    <xf numFmtId="164" fontId="10" fillId="9" borderId="0" xfId="0" applyNumberFormat="1" applyFont="1" applyFill="1" applyAlignment="1">
      <alignment horizontal="left"/>
    </xf>
    <xf numFmtId="164" fontId="12" fillId="0" borderId="0" xfId="0" applyNumberFormat="1" applyFont="1" applyFill="1"/>
    <xf numFmtId="0" fontId="12" fillId="0" borderId="0" xfId="0" applyFont="1" applyFill="1"/>
    <xf numFmtId="0" fontId="14" fillId="0" borderId="0" xfId="0" applyFont="1" applyFill="1"/>
    <xf numFmtId="0" fontId="8" fillId="10" borderId="0" xfId="0" applyFont="1" applyFill="1"/>
    <xf numFmtId="2" fontId="0" fillId="2" borderId="0" xfId="0" applyNumberFormat="1" applyFill="1"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164" fontId="0" fillId="0" borderId="0" xfId="0" applyNumberFormat="1" applyAlignment="1"/>
    <xf numFmtId="164" fontId="0" fillId="0" borderId="0" xfId="0" applyNumberFormat="1" applyFill="1" applyAlignment="1"/>
    <xf numFmtId="0" fontId="12" fillId="10" borderId="0" xfId="0" applyFont="1" applyFill="1"/>
    <xf numFmtId="1" fontId="0" fillId="10" borderId="0" xfId="0" applyNumberFormat="1" applyFill="1"/>
    <xf numFmtId="164" fontId="8" fillId="2" borderId="0" xfId="0" applyNumberFormat="1" applyFont="1" applyFill="1"/>
    <xf numFmtId="0" fontId="8" fillId="0" borderId="1" xfId="0" applyFont="1" applyBorder="1" applyAlignment="1">
      <alignment horizontal="left" vertical="top" wrapText="1"/>
    </xf>
    <xf numFmtId="0" fontId="0" fillId="0" borderId="1" xfId="0" applyBorder="1" applyAlignment="1">
      <alignment horizontal="left" vertical="top" wrapText="1"/>
    </xf>
    <xf numFmtId="0" fontId="0" fillId="3" borderId="1" xfId="0" applyFill="1" applyBorder="1" applyAlignment="1">
      <alignment horizontal="left" vertical="top" wrapText="1"/>
    </xf>
    <xf numFmtId="0" fontId="10" fillId="0" borderId="1" xfId="0" applyFont="1" applyBorder="1" applyAlignment="1">
      <alignment horizontal="left" vertical="top" wrapText="1"/>
    </xf>
    <xf numFmtId="0" fontId="0" fillId="0" borderId="1" xfId="0" applyFill="1" applyBorder="1" applyAlignment="1">
      <alignment horizontal="left" vertical="top" wrapText="1"/>
    </xf>
    <xf numFmtId="0" fontId="10" fillId="0" borderId="1" xfId="0" applyFont="1" applyFill="1" applyBorder="1" applyAlignment="1">
      <alignment horizontal="left" vertical="top" wrapText="1"/>
    </xf>
    <xf numFmtId="0" fontId="13" fillId="3" borderId="1" xfId="0" applyFont="1" applyFill="1" applyBorder="1" applyAlignment="1">
      <alignment horizontal="left" vertical="top" wrapText="1"/>
    </xf>
    <xf numFmtId="164" fontId="0" fillId="10" borderId="0" xfId="0" applyNumberFormat="1" applyFont="1" applyFill="1" applyAlignment="1">
      <alignment horizontal="left"/>
    </xf>
    <xf numFmtId="0" fontId="0" fillId="2" borderId="0" xfId="0" applyFill="1" applyAlignment="1"/>
    <xf numFmtId="2" fontId="0" fillId="2" borderId="0" xfId="0" applyNumberFormat="1" applyFill="1" applyAlignment="1">
      <alignment horizontal="left"/>
    </xf>
    <xf numFmtId="164" fontId="0" fillId="2" borderId="0" xfId="0" applyNumberFormat="1" applyFill="1" applyAlignment="1">
      <alignment horizontal="left" wrapText="1"/>
    </xf>
    <xf numFmtId="164" fontId="10" fillId="2" borderId="0" xfId="0" applyNumberFormat="1" applyFont="1" applyFill="1" applyAlignment="1">
      <alignment horizontal="left"/>
    </xf>
    <xf numFmtId="164" fontId="0" fillId="2" borderId="0" xfId="0" applyNumberFormat="1" applyFont="1" applyFill="1" applyAlignment="1">
      <alignment horizontal="left" wrapText="1"/>
    </xf>
    <xf numFmtId="0" fontId="8" fillId="2" borderId="0" xfId="0" applyFont="1" applyFill="1"/>
    <xf numFmtId="164" fontId="10" fillId="2" borderId="0" xfId="0" applyNumberFormat="1" applyFont="1" applyFill="1"/>
    <xf numFmtId="2" fontId="10" fillId="2" borderId="0" xfId="0" applyNumberFormat="1" applyFont="1" applyFill="1"/>
    <xf numFmtId="0" fontId="0" fillId="0" borderId="1" xfId="0" applyFill="1" applyBorder="1"/>
    <xf numFmtId="0" fontId="0" fillId="2" borderId="1" xfId="0" applyFill="1" applyBorder="1" applyAlignment="1">
      <alignment horizontal="left"/>
    </xf>
    <xf numFmtId="0" fontId="0" fillId="0" borderId="1" xfId="0" applyBorder="1"/>
    <xf numFmtId="0" fontId="0" fillId="2" borderId="1" xfId="0" applyFill="1" applyBorder="1"/>
    <xf numFmtId="0" fontId="0" fillId="0" borderId="1" xfId="0" applyFill="1" applyBorder="1" applyAlignment="1">
      <alignment horizontal="center"/>
    </xf>
    <xf numFmtId="0" fontId="0" fillId="11" borderId="1" xfId="0" applyFill="1" applyBorder="1" applyAlignment="1">
      <alignment horizontal="center"/>
    </xf>
    <xf numFmtId="0" fontId="0" fillId="7" borderId="1" xfId="0" applyFill="1" applyBorder="1" applyAlignment="1">
      <alignment horizontal="left" wrapText="1"/>
    </xf>
    <xf numFmtId="0" fontId="0" fillId="3" borderId="1" xfId="0" applyFill="1" applyBorder="1" applyAlignment="1">
      <alignment horizontal="left"/>
    </xf>
    <xf numFmtId="0" fontId="1" fillId="0" borderId="1" xfId="0" applyFont="1" applyFill="1" applyBorder="1" applyAlignment="1"/>
    <xf numFmtId="0" fontId="10" fillId="7" borderId="1" xfId="0" applyFont="1" applyFill="1" applyBorder="1" applyAlignment="1">
      <alignment horizontal="left" wrapText="1"/>
    </xf>
    <xf numFmtId="0" fontId="0" fillId="3" borderId="1" xfId="0" applyFill="1" applyBorder="1" applyAlignment="1">
      <alignment horizontal="left" wrapText="1"/>
    </xf>
    <xf numFmtId="0" fontId="0" fillId="11" borderId="1" xfId="0" applyFill="1" applyBorder="1" applyAlignment="1">
      <alignment horizontal="left" wrapText="1"/>
    </xf>
    <xf numFmtId="0" fontId="0" fillId="11" borderId="1" xfId="0" applyFill="1" applyBorder="1" applyAlignment="1">
      <alignment horizontal="center" wrapText="1"/>
    </xf>
    <xf numFmtId="0" fontId="0" fillId="10" borderId="1" xfId="0" applyFill="1" applyBorder="1" applyAlignment="1">
      <alignment horizontal="left" vertical="top" wrapText="1"/>
    </xf>
    <xf numFmtId="0" fontId="10" fillId="0" borderId="1" xfId="0" applyFont="1" applyFill="1" applyBorder="1" applyAlignment="1">
      <alignment horizontal="left" wrapText="1"/>
    </xf>
    <xf numFmtId="0" fontId="8" fillId="0" borderId="1" xfId="0" applyFont="1" applyFill="1" applyBorder="1" applyAlignment="1">
      <alignment wrapText="1"/>
    </xf>
    <xf numFmtId="0" fontId="8" fillId="0" borderId="1" xfId="0" applyFont="1" applyBorder="1" applyAlignment="1">
      <alignment horizontal="left" wrapText="1"/>
    </xf>
    <xf numFmtId="0" fontId="8" fillId="0" borderId="1" xfId="0" applyFont="1" applyBorder="1" applyAlignment="1">
      <alignment wrapText="1"/>
    </xf>
    <xf numFmtId="0" fontId="8" fillId="0" borderId="1" xfId="0" applyFont="1" applyFill="1" applyBorder="1" applyAlignment="1">
      <alignment horizontal="center" wrapText="1"/>
    </xf>
    <xf numFmtId="0" fontId="8" fillId="0" borderId="1" xfId="0" applyFont="1" applyFill="1" applyBorder="1" applyAlignment="1">
      <alignment horizontal="left" wrapText="1"/>
    </xf>
    <xf numFmtId="0" fontId="8" fillId="0" borderId="2" xfId="0" applyFont="1" applyFill="1" applyBorder="1" applyAlignment="1">
      <alignment horizontal="center" wrapText="1"/>
    </xf>
    <xf numFmtId="0" fontId="0" fillId="2" borderId="2" xfId="0" applyFill="1" applyBorder="1" applyAlignment="1">
      <alignment horizontal="center"/>
    </xf>
    <xf numFmtId="0" fontId="14" fillId="0" borderId="3" xfId="0" applyFont="1" applyFill="1" applyBorder="1" applyAlignment="1">
      <alignment horizontal="center" wrapText="1"/>
    </xf>
    <xf numFmtId="0" fontId="0" fillId="0" borderId="3" xfId="0" applyFill="1" applyBorder="1" applyAlignment="1">
      <alignment horizontal="center"/>
    </xf>
    <xf numFmtId="0" fontId="0" fillId="0" borderId="3" xfId="0" applyFill="1" applyBorder="1" applyAlignment="1">
      <alignment horizontal="left" wrapText="1"/>
    </xf>
    <xf numFmtId="0" fontId="10" fillId="0" borderId="3" xfId="0" applyFont="1" applyBorder="1" applyAlignment="1">
      <alignment horizontal="left" vertical="top" wrapText="1"/>
    </xf>
    <xf numFmtId="0" fontId="10" fillId="0" borderId="3" xfId="0" applyFont="1" applyFill="1" applyBorder="1" applyAlignment="1">
      <alignment horizontal="left" vertical="top" wrapText="1"/>
    </xf>
    <xf numFmtId="0" fontId="8" fillId="0" borderId="7" xfId="0" applyFont="1" applyBorder="1" applyAlignment="1">
      <alignment horizontal="left" vertical="top" wrapText="1"/>
    </xf>
    <xf numFmtId="0" fontId="8" fillId="0" borderId="8" xfId="0" applyFont="1" applyFill="1" applyBorder="1" applyAlignment="1">
      <alignment horizontal="center" wrapText="1"/>
    </xf>
    <xf numFmtId="0" fontId="0" fillId="11" borderId="7" xfId="0" applyFill="1" applyBorder="1" applyAlignment="1">
      <alignment horizontal="left" vertical="top" wrapText="1"/>
    </xf>
    <xf numFmtId="0" fontId="0" fillId="11" borderId="8" xfId="0" applyFill="1" applyBorder="1" applyAlignment="1">
      <alignment horizontal="center"/>
    </xf>
    <xf numFmtId="0" fontId="10" fillId="0" borderId="7" xfId="0" applyFont="1" applyBorder="1" applyAlignment="1">
      <alignment horizontal="left" vertical="top" wrapText="1"/>
    </xf>
    <xf numFmtId="0" fontId="0" fillId="3" borderId="7" xfId="0" applyFill="1" applyBorder="1" applyAlignment="1">
      <alignment horizontal="left" vertical="top" wrapText="1"/>
    </xf>
    <xf numFmtId="0" fontId="0" fillId="0" borderId="8" xfId="0" applyFill="1" applyBorder="1" applyAlignment="1">
      <alignment horizontal="center"/>
    </xf>
    <xf numFmtId="0" fontId="10" fillId="0" borderId="8" xfId="0" applyFont="1" applyBorder="1" applyAlignment="1">
      <alignment horizontal="left" vertical="top" wrapText="1"/>
    </xf>
    <xf numFmtId="0" fontId="10" fillId="0" borderId="7" xfId="0" applyFont="1" applyFill="1" applyBorder="1" applyAlignment="1">
      <alignment horizontal="left" vertical="top" wrapText="1"/>
    </xf>
    <xf numFmtId="0" fontId="10" fillId="0" borderId="8" xfId="0" applyFont="1" applyFill="1" applyBorder="1" applyAlignment="1">
      <alignment horizontal="left" vertical="top" wrapText="1"/>
    </xf>
    <xf numFmtId="0" fontId="10" fillId="0" borderId="8" xfId="0" applyFont="1" applyFill="1" applyBorder="1" applyAlignment="1">
      <alignment horizontal="left" wrapText="1"/>
    </xf>
    <xf numFmtId="0" fontId="0" fillId="3" borderId="9" xfId="0" applyFill="1" applyBorder="1" applyAlignment="1">
      <alignment horizontal="left" vertical="top" wrapText="1"/>
    </xf>
    <xf numFmtId="0" fontId="0" fillId="0" borderId="10" xfId="0" applyFill="1" applyBorder="1" applyAlignment="1">
      <alignment horizontal="center"/>
    </xf>
    <xf numFmtId="0" fontId="0" fillId="11" borderId="11" xfId="0" applyFill="1" applyBorder="1" applyAlignment="1">
      <alignment horizontal="center"/>
    </xf>
    <xf numFmtId="0" fontId="8" fillId="0" borderId="2" xfId="0" applyFont="1" applyBorder="1" applyAlignment="1">
      <alignment horizontal="left" vertical="top" wrapText="1"/>
    </xf>
    <xf numFmtId="0" fontId="0" fillId="7" borderId="2" xfId="0" applyFill="1" applyBorder="1" applyAlignment="1">
      <alignment horizontal="left" vertical="top" wrapText="1"/>
    </xf>
    <xf numFmtId="0" fontId="1" fillId="7" borderId="2" xfId="0" applyFont="1" applyFill="1" applyBorder="1" applyAlignment="1">
      <alignment horizontal="left" vertical="top" wrapText="1"/>
    </xf>
    <xf numFmtId="0" fontId="1" fillId="7" borderId="2" xfId="0" applyFont="1" applyFill="1" applyBorder="1" applyAlignment="1">
      <alignment wrapText="1"/>
    </xf>
    <xf numFmtId="0" fontId="13" fillId="7" borderId="2" xfId="0" applyFont="1" applyFill="1" applyBorder="1" applyAlignment="1">
      <alignment horizontal="left" vertical="top" wrapText="1"/>
    </xf>
    <xf numFmtId="0" fontId="0" fillId="0" borderId="3" xfId="0" applyBorder="1" applyAlignment="1">
      <alignment wrapText="1"/>
    </xf>
    <xf numFmtId="0" fontId="1" fillId="0" borderId="3" xfId="0" applyFont="1" applyBorder="1" applyAlignment="1">
      <alignment wrapText="1"/>
    </xf>
    <xf numFmtId="0" fontId="0" fillId="0" borderId="3" xfId="0" applyFill="1" applyBorder="1" applyAlignment="1">
      <alignment horizontal="left" vertical="top" wrapText="1"/>
    </xf>
    <xf numFmtId="0" fontId="8" fillId="0" borderId="15" xfId="0" applyFont="1" applyBorder="1" applyAlignment="1">
      <alignment horizontal="left" vertical="top" wrapText="1"/>
    </xf>
    <xf numFmtId="0" fontId="0" fillId="0" borderId="7" xfId="0" applyBorder="1" applyAlignment="1">
      <alignment horizontal="left" vertical="top" wrapText="1"/>
    </xf>
    <xf numFmtId="0" fontId="0" fillId="0" borderId="8" xfId="0" applyFill="1" applyBorder="1" applyAlignment="1">
      <alignment horizontal="left" vertical="top" wrapText="1"/>
    </xf>
    <xf numFmtId="0" fontId="0" fillId="0" borderId="8" xfId="0" applyBorder="1" applyAlignment="1">
      <alignment horizontal="left" vertical="top" wrapText="1"/>
    </xf>
    <xf numFmtId="0" fontId="0" fillId="3" borderId="8" xfId="0" applyFill="1" applyBorder="1" applyAlignment="1">
      <alignment horizontal="left" vertical="top" wrapText="1"/>
    </xf>
    <xf numFmtId="0" fontId="1" fillId="0" borderId="7" xfId="0" applyFont="1" applyBorder="1" applyAlignment="1">
      <alignment horizontal="left" vertical="top" wrapText="1"/>
    </xf>
    <xf numFmtId="0" fontId="0" fillId="0" borderId="7" xfId="0" applyFill="1"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0" xfId="0" applyFill="1" applyBorder="1" applyAlignment="1">
      <alignment horizontal="left" vertical="top" wrapText="1"/>
    </xf>
    <xf numFmtId="0" fontId="0" fillId="3" borderId="11" xfId="0" applyFill="1" applyBorder="1" applyAlignment="1">
      <alignment horizontal="left" vertical="top" wrapText="1"/>
    </xf>
    <xf numFmtId="0" fontId="0" fillId="10" borderId="7" xfId="0" applyFill="1" applyBorder="1" applyAlignment="1">
      <alignment horizontal="left" vertical="top" wrapText="1"/>
    </xf>
    <xf numFmtId="0" fontId="0" fillId="10" borderId="1" xfId="0" applyFill="1" applyBorder="1" applyAlignment="1">
      <alignment horizontal="center" wrapText="1"/>
    </xf>
    <xf numFmtId="0" fontId="0" fillId="10" borderId="0" xfId="0" applyFill="1" applyAlignment="1">
      <alignment horizontal="left" wrapText="1"/>
    </xf>
    <xf numFmtId="0" fontId="0" fillId="0" borderId="0" xfId="0" pivotButton="1"/>
    <xf numFmtId="0" fontId="0" fillId="0" borderId="0" xfId="0" applyNumberFormat="1"/>
    <xf numFmtId="14" fontId="0" fillId="0" borderId="0" xfId="0" applyNumberFormat="1"/>
    <xf numFmtId="14" fontId="0" fillId="0" borderId="0" xfId="0" applyNumberFormat="1" applyAlignment="1">
      <alignment horizontal="left" vertical="top"/>
    </xf>
    <xf numFmtId="0" fontId="0" fillId="0" borderId="16" xfId="0" applyBorder="1"/>
    <xf numFmtId="0" fontId="0" fillId="0" borderId="16" xfId="0" applyFill="1" applyBorder="1"/>
    <xf numFmtId="0" fontId="0" fillId="0" borderId="16" xfId="0" applyFill="1" applyBorder="1" applyAlignment="1"/>
    <xf numFmtId="0" fontId="0" fillId="0" borderId="16" xfId="0" applyBorder="1" applyAlignment="1">
      <alignment horizontal="left"/>
    </xf>
    <xf numFmtId="164" fontId="0" fillId="0" borderId="16" xfId="0" applyNumberFormat="1" applyBorder="1" applyAlignment="1">
      <alignment horizontal="left"/>
    </xf>
    <xf numFmtId="2" fontId="0" fillId="0" borderId="16" xfId="0" applyNumberFormat="1" applyBorder="1" applyAlignment="1">
      <alignment horizontal="left"/>
    </xf>
    <xf numFmtId="164" fontId="0" fillId="0" borderId="16" xfId="0" applyNumberFormat="1" applyBorder="1" applyAlignment="1">
      <alignment horizontal="left" wrapText="1"/>
    </xf>
    <xf numFmtId="164" fontId="0" fillId="0" borderId="16" xfId="0" applyNumberFormat="1" applyFill="1" applyBorder="1" applyAlignment="1">
      <alignment horizontal="left" wrapText="1"/>
    </xf>
    <xf numFmtId="164" fontId="10" fillId="0" borderId="16" xfId="0" applyNumberFormat="1" applyFont="1" applyBorder="1" applyAlignment="1">
      <alignment horizontal="left"/>
    </xf>
    <xf numFmtId="164" fontId="0" fillId="0" borderId="16" xfId="0" applyNumberFormat="1" applyBorder="1"/>
    <xf numFmtId="164" fontId="8" fillId="0" borderId="16" xfId="0" applyNumberFormat="1" applyFont="1" applyBorder="1"/>
    <xf numFmtId="14" fontId="0" fillId="0" borderId="16" xfId="0" applyNumberFormat="1" applyBorder="1" applyAlignment="1">
      <alignment horizontal="left" vertical="top"/>
    </xf>
    <xf numFmtId="164" fontId="0" fillId="0" borderId="16" xfId="0" applyNumberFormat="1" applyFill="1" applyBorder="1"/>
    <xf numFmtId="0" fontId="8" fillId="0" borderId="16" xfId="0" applyFont="1" applyBorder="1"/>
    <xf numFmtId="164" fontId="0" fillId="0" borderId="16" xfId="0" applyNumberFormat="1" applyFill="1" applyBorder="1" applyAlignment="1">
      <alignment horizontal="left"/>
    </xf>
    <xf numFmtId="164" fontId="8" fillId="0" borderId="16" xfId="0" applyNumberFormat="1" applyFont="1" applyFill="1" applyBorder="1"/>
    <xf numFmtId="165" fontId="0" fillId="0" borderId="16" xfId="0" applyNumberFormat="1" applyBorder="1"/>
    <xf numFmtId="2" fontId="0" fillId="0" borderId="16" xfId="0" applyNumberFormat="1" applyBorder="1"/>
    <xf numFmtId="2" fontId="0" fillId="0" borderId="16" xfId="0" applyNumberFormat="1" applyFill="1" applyBorder="1"/>
    <xf numFmtId="2" fontId="0" fillId="0" borderId="16" xfId="0" applyNumberFormat="1" applyFill="1" applyBorder="1" applyAlignment="1">
      <alignment horizontal="right"/>
    </xf>
    <xf numFmtId="164" fontId="10" fillId="0" borderId="16" xfId="0" applyNumberFormat="1" applyFont="1" applyFill="1" applyBorder="1"/>
    <xf numFmtId="1" fontId="0" fillId="0" borderId="16" xfId="0" applyNumberFormat="1" applyBorder="1"/>
    <xf numFmtId="14" fontId="0" fillId="0" borderId="16" xfId="0" applyNumberFormat="1" applyBorder="1"/>
    <xf numFmtId="14" fontId="0" fillId="0" borderId="0" xfId="0" applyNumberFormat="1" applyBorder="1"/>
    <xf numFmtId="164" fontId="0" fillId="0" borderId="0" xfId="0" applyNumberFormat="1" applyFill="1" applyBorder="1"/>
    <xf numFmtId="0" fontId="0" fillId="0" borderId="0" xfId="0" applyFill="1" applyBorder="1"/>
    <xf numFmtId="14" fontId="0" fillId="0" borderId="0" xfId="0" applyNumberFormat="1" applyBorder="1" applyAlignment="1">
      <alignment horizontal="left" vertical="top"/>
    </xf>
    <xf numFmtId="0" fontId="0" fillId="0" borderId="0" xfId="0" applyBorder="1"/>
    <xf numFmtId="0" fontId="0" fillId="0" borderId="0" xfId="0" applyFill="1" applyBorder="1" applyAlignment="1"/>
    <xf numFmtId="0" fontId="0" fillId="0" borderId="0" xfId="0" applyBorder="1" applyAlignment="1">
      <alignment horizontal="left"/>
    </xf>
    <xf numFmtId="164" fontId="0" fillId="0" borderId="0" xfId="0" applyNumberFormat="1" applyBorder="1" applyAlignment="1">
      <alignment horizontal="left"/>
    </xf>
    <xf numFmtId="2" fontId="0" fillId="0" borderId="0" xfId="0" applyNumberFormat="1" applyBorder="1" applyAlignment="1">
      <alignment horizontal="left"/>
    </xf>
    <xf numFmtId="164" fontId="0" fillId="0" borderId="0" xfId="0" applyNumberFormat="1" applyBorder="1" applyAlignment="1">
      <alignment horizontal="left" wrapText="1"/>
    </xf>
    <xf numFmtId="164" fontId="0" fillId="0" borderId="0" xfId="0" applyNumberFormat="1" applyFill="1" applyBorder="1" applyAlignment="1">
      <alignment horizontal="left" wrapText="1"/>
    </xf>
    <xf numFmtId="164" fontId="10" fillId="0" borderId="0" xfId="0" applyNumberFormat="1" applyFont="1" applyBorder="1" applyAlignment="1">
      <alignment horizontal="left"/>
    </xf>
    <xf numFmtId="0" fontId="8" fillId="0" borderId="0" xfId="0" applyFont="1" applyBorder="1"/>
    <xf numFmtId="164" fontId="0" fillId="0" borderId="0" xfId="0" applyNumberFormat="1" applyFill="1" applyBorder="1" applyAlignment="1">
      <alignment horizontal="left"/>
    </xf>
    <xf numFmtId="164" fontId="8" fillId="0" borderId="0" xfId="0" applyNumberFormat="1" applyFont="1" applyBorder="1"/>
    <xf numFmtId="164" fontId="0" fillId="0" borderId="0" xfId="0" applyNumberFormat="1" applyBorder="1"/>
    <xf numFmtId="164" fontId="8" fillId="0" borderId="0" xfId="0" applyNumberFormat="1" applyFont="1" applyFill="1" applyBorder="1"/>
    <xf numFmtId="165" fontId="0" fillId="0" borderId="0" xfId="0" applyNumberFormat="1" applyBorder="1"/>
    <xf numFmtId="2" fontId="0" fillId="0" borderId="0" xfId="0" applyNumberFormat="1" applyBorder="1"/>
    <xf numFmtId="2" fontId="0" fillId="0" borderId="0" xfId="0" applyNumberFormat="1" applyFill="1" applyBorder="1"/>
    <xf numFmtId="2" fontId="0" fillId="0" borderId="0" xfId="0" applyNumberFormat="1" applyFill="1" applyBorder="1" applyAlignment="1">
      <alignment horizontal="right"/>
    </xf>
    <xf numFmtId="1" fontId="0" fillId="0" borderId="0" xfId="0" applyNumberFormat="1" applyBorder="1"/>
    <xf numFmtId="0" fontId="0" fillId="0" borderId="0" xfId="0" applyFill="1" applyBorder="1" applyAlignment="1">
      <alignment horizontal="left"/>
    </xf>
    <xf numFmtId="164" fontId="0" fillId="0" borderId="0" xfId="0" applyNumberFormat="1" applyFont="1" applyFill="1" applyBorder="1" applyAlignment="1">
      <alignment horizontal="left" wrapText="1"/>
    </xf>
    <xf numFmtId="0" fontId="13" fillId="9" borderId="0" xfId="0" applyFont="1" applyFill="1"/>
    <xf numFmtId="2" fontId="0" fillId="10" borderId="0" xfId="0" applyNumberFormat="1" applyFill="1" applyAlignment="1">
      <alignment horizontal="left"/>
    </xf>
    <xf numFmtId="0" fontId="0" fillId="12" borderId="0" xfId="0" applyFill="1"/>
    <xf numFmtId="164" fontId="0" fillId="13" borderId="0" xfId="0" applyNumberFormat="1" applyFill="1"/>
    <xf numFmtId="0" fontId="0" fillId="13" borderId="0" xfId="0" applyFill="1"/>
    <xf numFmtId="164" fontId="0" fillId="14" borderId="0" xfId="0" applyNumberFormat="1" applyFill="1"/>
    <xf numFmtId="164" fontId="0" fillId="15" borderId="0" xfId="0" applyNumberFormat="1" applyFill="1"/>
    <xf numFmtId="0" fontId="0" fillId="15" borderId="0" xfId="0" applyFill="1"/>
    <xf numFmtId="164" fontId="8" fillId="13" borderId="0" xfId="0" applyNumberFormat="1" applyFont="1" applyFill="1"/>
    <xf numFmtId="164" fontId="0" fillId="16" borderId="0" xfId="0" applyNumberFormat="1" applyFill="1"/>
    <xf numFmtId="164" fontId="8" fillId="16" borderId="0" xfId="0" applyNumberFormat="1" applyFont="1" applyFill="1"/>
    <xf numFmtId="164" fontId="0" fillId="17" borderId="0" xfId="0" applyNumberFormat="1" applyFill="1"/>
    <xf numFmtId="164" fontId="8" fillId="17" borderId="0" xfId="0" applyNumberFormat="1" applyFont="1" applyFill="1"/>
    <xf numFmtId="0" fontId="0" fillId="7" borderId="0" xfId="0" applyFill="1"/>
    <xf numFmtId="164" fontId="0" fillId="18" borderId="0" xfId="0" applyNumberFormat="1" applyFill="1"/>
    <xf numFmtId="164" fontId="8" fillId="14" borderId="0" xfId="0" applyNumberFormat="1" applyFont="1" applyFill="1"/>
    <xf numFmtId="9" fontId="0" fillId="10" borderId="16" xfId="1" applyFont="1" applyFill="1" applyBorder="1"/>
    <xf numFmtId="0" fontId="0" fillId="3" borderId="16" xfId="0" applyFill="1" applyBorder="1"/>
    <xf numFmtId="0" fontId="0" fillId="10" borderId="0" xfId="0" applyFill="1" applyBorder="1"/>
    <xf numFmtId="9" fontId="0" fillId="10" borderId="0" xfId="1" applyFont="1" applyFill="1" applyBorder="1"/>
    <xf numFmtId="165" fontId="0" fillId="10" borderId="0" xfId="0" applyNumberFormat="1" applyFill="1" applyBorder="1"/>
    <xf numFmtId="164" fontId="8" fillId="10" borderId="0" xfId="0" applyNumberFormat="1" applyFont="1" applyFill="1" applyBorder="1"/>
    <xf numFmtId="14" fontId="0" fillId="3" borderId="0" xfId="0" applyNumberFormat="1" applyFill="1" applyBorder="1"/>
    <xf numFmtId="164" fontId="0" fillId="3" borderId="0" xfId="0" applyNumberFormat="1" applyFill="1" applyBorder="1"/>
    <xf numFmtId="9" fontId="0" fillId="10" borderId="0" xfId="1" applyFont="1" applyFill="1"/>
    <xf numFmtId="0" fontId="0" fillId="11" borderId="4" xfId="0" applyFill="1" applyBorder="1" applyAlignment="1">
      <alignment horizontal="center" vertical="top" wrapText="1"/>
    </xf>
    <xf numFmtId="0" fontId="0" fillId="11" borderId="5" xfId="0" applyFill="1" applyBorder="1" applyAlignment="1">
      <alignment horizontal="center" vertical="top" wrapText="1"/>
    </xf>
    <xf numFmtId="0" fontId="0" fillId="11" borderId="6" xfId="0" applyFill="1" applyBorder="1" applyAlignment="1">
      <alignment horizontal="center" vertical="top" wrapText="1"/>
    </xf>
    <xf numFmtId="0" fontId="0" fillId="0" borderId="12" xfId="0" applyBorder="1" applyAlignment="1">
      <alignment horizontal="center" vertical="top"/>
    </xf>
    <xf numFmtId="0" fontId="0" fillId="0" borderId="13" xfId="0" applyBorder="1" applyAlignment="1">
      <alignment horizontal="center" vertical="top"/>
    </xf>
    <xf numFmtId="0" fontId="0" fillId="0" borderId="14" xfId="0" applyBorder="1" applyAlignment="1">
      <alignment horizontal="center" vertical="top"/>
    </xf>
  </cellXfs>
  <cellStyles count="2">
    <cellStyle name="Normal" xfId="0" builtinId="0"/>
    <cellStyle name="Percent" xfId="1" builtinId="5"/>
  </cellStyles>
  <dxfs count="0"/>
  <tableStyles count="0" defaultTableStyle="TableStyleMedium9" defaultPivotStyle="PivotStyleMedium7"/>
  <colors>
    <mruColors>
      <color rgb="FFFF66FF"/>
      <color rgb="FFFFFF9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 wilbeck" refreshedDate="42646.661232175924" createdVersion="6" refreshedVersion="6" minRefreshableVersion="3" recordCount="1048" xr:uid="{00000000-000A-0000-FFFF-FFFF01000000}">
  <cacheSource type="worksheet">
    <worksheetSource ref="D2:D1050" sheet="2. data upper mis"/>
  </cacheSource>
  <cacheFields count="1">
    <cacheField name="Author" numFmtId="0">
      <sharedItems containsBlank="1" count="26">
        <s v="Bernstein et al 2001 &amp; 2014"/>
        <m/>
        <s v="Bernstein et al 2014"/>
        <s v="Gieske et al 2016"/>
        <s v="Flipp 2014"/>
        <s v="Fisk et al 2001"/>
        <s v="Thelen et al 2004"/>
        <s v="Gallagher et al 2003"/>
        <s v="Atech et al 1996"/>
        <s v="Czapar et al 2002"/>
        <s v="Hoffman et al 1993"/>
        <s v="Warnes et al "/>
        <s v="Liebl et al 1992"/>
        <s v="Davis et al 2007"/>
        <s v="Davis et al 2009"/>
        <s v="De Haan et al 1994"/>
        <s v="De Haan et al 1997"/>
        <s v="Creech et all 2008"/>
        <s v="Mock et al 2012"/>
        <s v="Sheaffer et al 2002"/>
        <s v="Anderson 2014"/>
        <s v="Buhler et al 1998 &amp; 2001"/>
        <s v="Buhler et al 2001"/>
        <s v="Westgate et al 2005 &amp; Singer et al 2005"/>
        <s v="De Bruin et al 2005"/>
        <s v="De Haan et al"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48">
  <r>
    <x v="0"/>
  </r>
  <r>
    <x v="0"/>
  </r>
  <r>
    <x v="0"/>
  </r>
  <r>
    <x v="0"/>
  </r>
  <r>
    <x v="0"/>
  </r>
  <r>
    <x v="0"/>
  </r>
  <r>
    <x v="1"/>
  </r>
  <r>
    <x v="0"/>
  </r>
  <r>
    <x v="0"/>
  </r>
  <r>
    <x v="0"/>
  </r>
  <r>
    <x v="0"/>
  </r>
  <r>
    <x v="0"/>
  </r>
  <r>
    <x v="2"/>
  </r>
  <r>
    <x v="1"/>
  </r>
  <r>
    <x v="0"/>
  </r>
  <r>
    <x v="0"/>
  </r>
  <r>
    <x v="0"/>
  </r>
  <r>
    <x v="0"/>
  </r>
  <r>
    <x v="0"/>
  </r>
  <r>
    <x v="2"/>
  </r>
  <r>
    <x v="1"/>
  </r>
  <r>
    <x v="3"/>
  </r>
  <r>
    <x v="3"/>
  </r>
  <r>
    <x v="3"/>
  </r>
  <r>
    <x v="3"/>
  </r>
  <r>
    <x v="3"/>
  </r>
  <r>
    <x v="3"/>
  </r>
  <r>
    <x v="3"/>
  </r>
  <r>
    <x v="3"/>
  </r>
  <r>
    <x v="3"/>
  </r>
  <r>
    <x v="3"/>
  </r>
  <r>
    <x v="3"/>
  </r>
  <r>
    <x v="3"/>
  </r>
  <r>
    <x v="1"/>
  </r>
  <r>
    <x v="3"/>
  </r>
  <r>
    <x v="3"/>
  </r>
  <r>
    <x v="3"/>
  </r>
  <r>
    <x v="3"/>
  </r>
  <r>
    <x v="3"/>
  </r>
  <r>
    <x v="3"/>
  </r>
  <r>
    <x v="3"/>
  </r>
  <r>
    <x v="3"/>
  </r>
  <r>
    <x v="3"/>
  </r>
  <r>
    <x v="3"/>
  </r>
  <r>
    <x v="3"/>
  </r>
  <r>
    <x v="3"/>
  </r>
  <r>
    <x v="1"/>
  </r>
  <r>
    <x v="3"/>
  </r>
  <r>
    <x v="3"/>
  </r>
  <r>
    <x v="3"/>
  </r>
  <r>
    <x v="3"/>
  </r>
  <r>
    <x v="3"/>
  </r>
  <r>
    <x v="3"/>
  </r>
  <r>
    <x v="3"/>
  </r>
  <r>
    <x v="3"/>
  </r>
  <r>
    <x v="3"/>
  </r>
  <r>
    <x v="3"/>
  </r>
  <r>
    <x v="3"/>
  </r>
  <r>
    <x v="3"/>
  </r>
  <r>
    <x v="1"/>
  </r>
  <r>
    <x v="3"/>
  </r>
  <r>
    <x v="3"/>
  </r>
  <r>
    <x v="3"/>
  </r>
  <r>
    <x v="3"/>
  </r>
  <r>
    <x v="3"/>
  </r>
  <r>
    <x v="3"/>
  </r>
  <r>
    <x v="3"/>
  </r>
  <r>
    <x v="3"/>
  </r>
  <r>
    <x v="3"/>
  </r>
  <r>
    <x v="3"/>
  </r>
  <r>
    <x v="3"/>
  </r>
  <r>
    <x v="3"/>
  </r>
  <r>
    <x v="1"/>
  </r>
  <r>
    <x v="3"/>
  </r>
  <r>
    <x v="3"/>
  </r>
  <r>
    <x v="3"/>
  </r>
  <r>
    <x v="3"/>
  </r>
  <r>
    <x v="1"/>
  </r>
  <r>
    <x v="3"/>
  </r>
  <r>
    <x v="3"/>
  </r>
  <r>
    <x v="3"/>
  </r>
  <r>
    <x v="3"/>
  </r>
  <r>
    <x v="1"/>
  </r>
  <r>
    <x v="3"/>
  </r>
  <r>
    <x v="3"/>
  </r>
  <r>
    <x v="3"/>
  </r>
  <r>
    <x v="3"/>
  </r>
  <r>
    <x v="1"/>
  </r>
  <r>
    <x v="3"/>
  </r>
  <r>
    <x v="3"/>
  </r>
  <r>
    <x v="3"/>
  </r>
  <r>
    <x v="3"/>
  </r>
  <r>
    <x v="1"/>
  </r>
  <r>
    <x v="4"/>
  </r>
  <r>
    <x v="4"/>
  </r>
  <r>
    <x v="4"/>
  </r>
  <r>
    <x v="4"/>
  </r>
  <r>
    <x v="1"/>
  </r>
  <r>
    <x v="4"/>
  </r>
  <r>
    <x v="4"/>
  </r>
  <r>
    <x v="4"/>
  </r>
  <r>
    <x v="4"/>
  </r>
  <r>
    <x v="1"/>
  </r>
  <r>
    <x v="4"/>
  </r>
  <r>
    <x v="4"/>
  </r>
  <r>
    <x v="4"/>
  </r>
  <r>
    <x v="4"/>
  </r>
  <r>
    <x v="1"/>
  </r>
  <r>
    <x v="4"/>
  </r>
  <r>
    <x v="4"/>
  </r>
  <r>
    <x v="4"/>
  </r>
  <r>
    <x v="4"/>
  </r>
  <r>
    <x v="1"/>
  </r>
  <r>
    <x v="5"/>
  </r>
  <r>
    <x v="5"/>
  </r>
  <r>
    <x v="5"/>
  </r>
  <r>
    <x v="5"/>
  </r>
  <r>
    <x v="5"/>
  </r>
  <r>
    <x v="1"/>
  </r>
  <r>
    <x v="5"/>
  </r>
  <r>
    <x v="5"/>
  </r>
  <r>
    <x v="5"/>
  </r>
  <r>
    <x v="5"/>
  </r>
  <r>
    <x v="5"/>
  </r>
  <r>
    <x v="1"/>
  </r>
  <r>
    <x v="5"/>
  </r>
  <r>
    <x v="5"/>
  </r>
  <r>
    <x v="5"/>
  </r>
  <r>
    <x v="5"/>
  </r>
  <r>
    <x v="5"/>
  </r>
  <r>
    <x v="1"/>
  </r>
  <r>
    <x v="5"/>
  </r>
  <r>
    <x v="5"/>
  </r>
  <r>
    <x v="5"/>
  </r>
  <r>
    <x v="5"/>
  </r>
  <r>
    <x v="5"/>
  </r>
  <r>
    <x v="1"/>
  </r>
  <r>
    <x v="5"/>
  </r>
  <r>
    <x v="5"/>
  </r>
  <r>
    <x v="5"/>
  </r>
  <r>
    <x v="5"/>
  </r>
  <r>
    <x v="5"/>
  </r>
  <r>
    <x v="5"/>
  </r>
  <r>
    <x v="5"/>
  </r>
  <r>
    <x v="5"/>
  </r>
  <r>
    <x v="1"/>
  </r>
  <r>
    <x v="6"/>
  </r>
  <r>
    <x v="6"/>
  </r>
  <r>
    <x v="6"/>
  </r>
  <r>
    <x v="6"/>
  </r>
  <r>
    <x v="6"/>
  </r>
  <r>
    <x v="6"/>
  </r>
  <r>
    <x v="1"/>
  </r>
  <r>
    <x v="6"/>
  </r>
  <r>
    <x v="6"/>
  </r>
  <r>
    <x v="6"/>
  </r>
  <r>
    <x v="6"/>
  </r>
  <r>
    <x v="6"/>
  </r>
  <r>
    <x v="6"/>
  </r>
  <r>
    <x v="1"/>
  </r>
  <r>
    <x v="6"/>
  </r>
  <r>
    <x v="6"/>
  </r>
  <r>
    <x v="6"/>
  </r>
  <r>
    <x v="6"/>
  </r>
  <r>
    <x v="6"/>
  </r>
  <r>
    <x v="6"/>
  </r>
  <r>
    <x v="1"/>
  </r>
  <r>
    <x v="6"/>
  </r>
  <r>
    <x v="6"/>
  </r>
  <r>
    <x v="6"/>
  </r>
  <r>
    <x v="6"/>
  </r>
  <r>
    <x v="1"/>
  </r>
  <r>
    <x v="6"/>
  </r>
  <r>
    <x v="6"/>
  </r>
  <r>
    <x v="6"/>
  </r>
  <r>
    <x v="6"/>
  </r>
  <r>
    <x v="1"/>
  </r>
  <r>
    <x v="6"/>
  </r>
  <r>
    <x v="6"/>
  </r>
  <r>
    <x v="6"/>
  </r>
  <r>
    <x v="6"/>
  </r>
  <r>
    <x v="1"/>
  </r>
  <r>
    <x v="7"/>
  </r>
  <r>
    <x v="7"/>
  </r>
  <r>
    <x v="7"/>
  </r>
  <r>
    <x v="7"/>
  </r>
  <r>
    <x v="7"/>
  </r>
  <r>
    <x v="7"/>
  </r>
  <r>
    <x v="7"/>
  </r>
  <r>
    <x v="7"/>
  </r>
  <r>
    <x v="7"/>
  </r>
  <r>
    <x v="7"/>
  </r>
  <r>
    <x v="7"/>
  </r>
  <r>
    <x v="7"/>
  </r>
  <r>
    <x v="1"/>
  </r>
  <r>
    <x v="7"/>
  </r>
  <r>
    <x v="7"/>
  </r>
  <r>
    <x v="7"/>
  </r>
  <r>
    <x v="7"/>
  </r>
  <r>
    <x v="7"/>
  </r>
  <r>
    <x v="7"/>
  </r>
  <r>
    <x v="7"/>
  </r>
  <r>
    <x v="7"/>
  </r>
  <r>
    <x v="7"/>
  </r>
  <r>
    <x v="7"/>
  </r>
  <r>
    <x v="7"/>
  </r>
  <r>
    <x v="7"/>
  </r>
  <r>
    <x v="1"/>
  </r>
  <r>
    <x v="7"/>
  </r>
  <r>
    <x v="7"/>
  </r>
  <r>
    <x v="7"/>
  </r>
  <r>
    <x v="7"/>
  </r>
  <r>
    <x v="7"/>
  </r>
  <r>
    <x v="7"/>
  </r>
  <r>
    <x v="7"/>
  </r>
  <r>
    <x v="7"/>
  </r>
  <r>
    <x v="7"/>
  </r>
  <r>
    <x v="7"/>
  </r>
  <r>
    <x v="7"/>
  </r>
  <r>
    <x v="7"/>
  </r>
  <r>
    <x v="1"/>
  </r>
  <r>
    <x v="7"/>
  </r>
  <r>
    <x v="7"/>
  </r>
  <r>
    <x v="7"/>
  </r>
  <r>
    <x v="7"/>
  </r>
  <r>
    <x v="7"/>
  </r>
  <r>
    <x v="7"/>
  </r>
  <r>
    <x v="7"/>
  </r>
  <r>
    <x v="7"/>
  </r>
  <r>
    <x v="7"/>
  </r>
  <r>
    <x v="7"/>
  </r>
  <r>
    <x v="7"/>
  </r>
  <r>
    <x v="7"/>
  </r>
  <r>
    <x v="1"/>
  </r>
  <r>
    <x v="7"/>
  </r>
  <r>
    <x v="7"/>
  </r>
  <r>
    <x v="7"/>
  </r>
  <r>
    <x v="7"/>
  </r>
  <r>
    <x v="7"/>
  </r>
  <r>
    <x v="7"/>
  </r>
  <r>
    <x v="7"/>
  </r>
  <r>
    <x v="7"/>
  </r>
  <r>
    <x v="1"/>
  </r>
  <r>
    <x v="8"/>
  </r>
  <r>
    <x v="8"/>
  </r>
  <r>
    <x v="8"/>
  </r>
  <r>
    <x v="8"/>
  </r>
  <r>
    <x v="8"/>
  </r>
  <r>
    <x v="8"/>
  </r>
  <r>
    <x v="8"/>
  </r>
  <r>
    <x v="8"/>
  </r>
  <r>
    <x v="8"/>
  </r>
  <r>
    <x v="1"/>
  </r>
  <r>
    <x v="8"/>
  </r>
  <r>
    <x v="8"/>
  </r>
  <r>
    <x v="8"/>
  </r>
  <r>
    <x v="8"/>
  </r>
  <r>
    <x v="8"/>
  </r>
  <r>
    <x v="8"/>
  </r>
  <r>
    <x v="8"/>
  </r>
  <r>
    <x v="8"/>
  </r>
  <r>
    <x v="8"/>
  </r>
  <r>
    <x v="1"/>
  </r>
  <r>
    <x v="8"/>
  </r>
  <r>
    <x v="8"/>
  </r>
  <r>
    <x v="8"/>
  </r>
  <r>
    <x v="8"/>
  </r>
  <r>
    <x v="8"/>
  </r>
  <r>
    <x v="8"/>
  </r>
  <r>
    <x v="1"/>
  </r>
  <r>
    <x v="9"/>
  </r>
  <r>
    <x v="9"/>
  </r>
  <r>
    <x v="9"/>
  </r>
  <r>
    <x v="9"/>
  </r>
  <r>
    <x v="9"/>
  </r>
  <r>
    <x v="1"/>
  </r>
  <r>
    <x v="10"/>
  </r>
  <r>
    <x v="10"/>
  </r>
  <r>
    <x v="10"/>
  </r>
  <r>
    <x v="10"/>
  </r>
  <r>
    <x v="10"/>
  </r>
  <r>
    <x v="10"/>
  </r>
  <r>
    <x v="1"/>
  </r>
  <r>
    <x v="10"/>
  </r>
  <r>
    <x v="10"/>
  </r>
  <r>
    <x v="10"/>
  </r>
  <r>
    <x v="10"/>
  </r>
  <r>
    <x v="10"/>
  </r>
  <r>
    <x v="10"/>
  </r>
  <r>
    <x v="1"/>
  </r>
  <r>
    <x v="10"/>
  </r>
  <r>
    <x v="10"/>
  </r>
  <r>
    <x v="10"/>
  </r>
  <r>
    <x v="10"/>
  </r>
  <r>
    <x v="10"/>
  </r>
  <r>
    <x v="10"/>
  </r>
  <r>
    <x v="1"/>
  </r>
  <r>
    <x v="10"/>
  </r>
  <r>
    <x v="10"/>
  </r>
  <r>
    <x v="10"/>
  </r>
  <r>
    <x v="10"/>
  </r>
  <r>
    <x v="10"/>
  </r>
  <r>
    <x v="10"/>
  </r>
  <r>
    <x v="10"/>
  </r>
  <r>
    <x v="1"/>
  </r>
  <r>
    <x v="10"/>
  </r>
  <r>
    <x v="10"/>
  </r>
  <r>
    <x v="10"/>
  </r>
  <r>
    <x v="10"/>
  </r>
  <r>
    <x v="10"/>
  </r>
  <r>
    <x v="10"/>
  </r>
  <r>
    <x v="10"/>
  </r>
  <r>
    <x v="1"/>
  </r>
  <r>
    <x v="10"/>
  </r>
  <r>
    <x v="10"/>
  </r>
  <r>
    <x v="10"/>
  </r>
  <r>
    <x v="10"/>
  </r>
  <r>
    <x v="10"/>
  </r>
  <r>
    <x v="10"/>
  </r>
  <r>
    <x v="10"/>
  </r>
  <r>
    <x v="1"/>
  </r>
  <r>
    <x v="11"/>
  </r>
  <r>
    <x v="11"/>
  </r>
  <r>
    <x v="11"/>
  </r>
  <r>
    <x v="11"/>
  </r>
  <r>
    <x v="1"/>
  </r>
  <r>
    <x v="11"/>
  </r>
  <r>
    <x v="11"/>
  </r>
  <r>
    <x v="11"/>
  </r>
  <r>
    <x v="11"/>
  </r>
  <r>
    <x v="1"/>
  </r>
  <r>
    <x v="11"/>
  </r>
  <r>
    <x v="11"/>
  </r>
  <r>
    <x v="11"/>
  </r>
  <r>
    <x v="11"/>
  </r>
  <r>
    <x v="1"/>
  </r>
  <r>
    <x v="11"/>
  </r>
  <r>
    <x v="11"/>
  </r>
  <r>
    <x v="11"/>
  </r>
  <r>
    <x v="11"/>
  </r>
  <r>
    <x v="1"/>
  </r>
  <r>
    <x v="11"/>
  </r>
  <r>
    <x v="11"/>
  </r>
  <r>
    <x v="11"/>
  </r>
  <r>
    <x v="11"/>
  </r>
  <r>
    <x v="1"/>
  </r>
  <r>
    <x v="11"/>
  </r>
  <r>
    <x v="11"/>
  </r>
  <r>
    <x v="11"/>
  </r>
  <r>
    <x v="11"/>
  </r>
  <r>
    <x v="1"/>
  </r>
  <r>
    <x v="11"/>
  </r>
  <r>
    <x v="11"/>
  </r>
  <r>
    <x v="11"/>
  </r>
  <r>
    <x v="11"/>
  </r>
  <r>
    <x v="1"/>
  </r>
  <r>
    <x v="11"/>
  </r>
  <r>
    <x v="11"/>
  </r>
  <r>
    <x v="11"/>
  </r>
  <r>
    <x v="11"/>
  </r>
  <r>
    <x v="1"/>
  </r>
  <r>
    <x v="11"/>
  </r>
  <r>
    <x v="11"/>
  </r>
  <r>
    <x v="11"/>
  </r>
  <r>
    <x v="11"/>
  </r>
  <r>
    <x v="1"/>
  </r>
  <r>
    <x v="11"/>
  </r>
  <r>
    <x v="11"/>
  </r>
  <r>
    <x v="11"/>
  </r>
  <r>
    <x v="11"/>
  </r>
  <r>
    <x v="1"/>
  </r>
  <r>
    <x v="11"/>
  </r>
  <r>
    <x v="11"/>
  </r>
  <r>
    <x v="11"/>
  </r>
  <r>
    <x v="11"/>
  </r>
  <r>
    <x v="1"/>
  </r>
  <r>
    <x v="11"/>
  </r>
  <r>
    <x v="11"/>
  </r>
  <r>
    <x v="11"/>
  </r>
  <r>
    <x v="11"/>
  </r>
  <r>
    <x v="1"/>
  </r>
  <r>
    <x v="11"/>
  </r>
  <r>
    <x v="11"/>
  </r>
  <r>
    <x v="11"/>
  </r>
  <r>
    <x v="11"/>
  </r>
  <r>
    <x v="1"/>
  </r>
  <r>
    <x v="11"/>
  </r>
  <r>
    <x v="11"/>
  </r>
  <r>
    <x v="11"/>
  </r>
  <r>
    <x v="11"/>
  </r>
  <r>
    <x v="1"/>
  </r>
  <r>
    <x v="11"/>
  </r>
  <r>
    <x v="11"/>
  </r>
  <r>
    <x v="11"/>
  </r>
  <r>
    <x v="11"/>
  </r>
  <r>
    <x v="1"/>
  </r>
  <r>
    <x v="12"/>
  </r>
  <r>
    <x v="12"/>
  </r>
  <r>
    <x v="12"/>
  </r>
  <r>
    <x v="12"/>
  </r>
  <r>
    <x v="12"/>
  </r>
  <r>
    <x v="12"/>
  </r>
  <r>
    <x v="12"/>
  </r>
  <r>
    <x v="12"/>
  </r>
  <r>
    <x v="12"/>
  </r>
  <r>
    <x v="12"/>
  </r>
  <r>
    <x v="1"/>
  </r>
  <r>
    <x v="12"/>
  </r>
  <r>
    <x v="12"/>
  </r>
  <r>
    <x v="12"/>
  </r>
  <r>
    <x v="12"/>
  </r>
  <r>
    <x v="12"/>
  </r>
  <r>
    <x v="12"/>
  </r>
  <r>
    <x v="12"/>
  </r>
  <r>
    <x v="12"/>
  </r>
  <r>
    <x v="12"/>
  </r>
  <r>
    <x v="12"/>
  </r>
  <r>
    <x v="12"/>
  </r>
  <r>
    <x v="12"/>
  </r>
  <r>
    <x v="12"/>
  </r>
  <r>
    <x v="12"/>
  </r>
  <r>
    <x v="12"/>
  </r>
  <r>
    <x v="1"/>
  </r>
  <r>
    <x v="12"/>
  </r>
  <r>
    <x v="12"/>
  </r>
  <r>
    <x v="12"/>
  </r>
  <r>
    <x v="12"/>
  </r>
  <r>
    <x v="12"/>
  </r>
  <r>
    <x v="12"/>
  </r>
  <r>
    <x v="12"/>
  </r>
  <r>
    <x v="12"/>
  </r>
  <r>
    <x v="12"/>
  </r>
  <r>
    <x v="12"/>
  </r>
  <r>
    <x v="12"/>
  </r>
  <r>
    <x v="12"/>
  </r>
  <r>
    <x v="12"/>
  </r>
  <r>
    <x v="12"/>
  </r>
  <r>
    <x v="12"/>
  </r>
  <r>
    <x v="1"/>
  </r>
  <r>
    <x v="12"/>
  </r>
  <r>
    <x v="12"/>
  </r>
  <r>
    <x v="12"/>
  </r>
  <r>
    <x v="12"/>
  </r>
  <r>
    <x v="12"/>
  </r>
  <r>
    <x v="12"/>
  </r>
  <r>
    <x v="12"/>
  </r>
  <r>
    <x v="12"/>
  </r>
  <r>
    <x v="12"/>
  </r>
  <r>
    <x v="12"/>
  </r>
  <r>
    <x v="12"/>
  </r>
  <r>
    <x v="12"/>
  </r>
  <r>
    <x v="12"/>
  </r>
  <r>
    <x v="12"/>
  </r>
  <r>
    <x v="12"/>
  </r>
  <r>
    <x v="1"/>
  </r>
  <r>
    <x v="12"/>
  </r>
  <r>
    <x v="12"/>
  </r>
  <r>
    <x v="12"/>
  </r>
  <r>
    <x v="12"/>
  </r>
  <r>
    <x v="12"/>
  </r>
  <r>
    <x v="1"/>
  </r>
  <r>
    <x v="12"/>
  </r>
  <r>
    <x v="12"/>
  </r>
  <r>
    <x v="12"/>
  </r>
  <r>
    <x v="12"/>
  </r>
  <r>
    <x v="12"/>
  </r>
  <r>
    <x v="1"/>
  </r>
  <r>
    <x v="12"/>
  </r>
  <r>
    <x v="12"/>
  </r>
  <r>
    <x v="12"/>
  </r>
  <r>
    <x v="12"/>
  </r>
  <r>
    <x v="12"/>
  </r>
  <r>
    <x v="1"/>
  </r>
  <r>
    <x v="12"/>
  </r>
  <r>
    <x v="12"/>
  </r>
  <r>
    <x v="12"/>
  </r>
  <r>
    <x v="12"/>
  </r>
  <r>
    <x v="12"/>
  </r>
  <r>
    <x v="1"/>
  </r>
  <r>
    <x v="13"/>
  </r>
  <r>
    <x v="13"/>
  </r>
  <r>
    <x v="13"/>
  </r>
  <r>
    <x v="1"/>
  </r>
  <r>
    <x v="13"/>
  </r>
  <r>
    <x v="13"/>
  </r>
  <r>
    <x v="13"/>
  </r>
  <r>
    <x v="1"/>
  </r>
  <r>
    <x v="14"/>
  </r>
  <r>
    <x v="14"/>
  </r>
  <r>
    <x v="14"/>
  </r>
  <r>
    <x v="1"/>
  </r>
  <r>
    <x v="14"/>
  </r>
  <r>
    <x v="14"/>
  </r>
  <r>
    <x v="14"/>
  </r>
  <r>
    <x v="1"/>
  </r>
  <r>
    <x v="14"/>
  </r>
  <r>
    <x v="14"/>
  </r>
  <r>
    <x v="14"/>
  </r>
  <r>
    <x v="1"/>
  </r>
  <r>
    <x v="14"/>
  </r>
  <r>
    <x v="14"/>
  </r>
  <r>
    <x v="14"/>
  </r>
  <r>
    <x v="1"/>
  </r>
  <r>
    <x v="15"/>
  </r>
  <r>
    <x v="15"/>
  </r>
  <r>
    <x v="15"/>
  </r>
  <r>
    <x v="15"/>
  </r>
  <r>
    <x v="15"/>
  </r>
  <r>
    <x v="15"/>
  </r>
  <r>
    <x v="15"/>
  </r>
  <r>
    <x v="15"/>
  </r>
  <r>
    <x v="1"/>
  </r>
  <r>
    <x v="15"/>
  </r>
  <r>
    <x v="15"/>
  </r>
  <r>
    <x v="15"/>
  </r>
  <r>
    <x v="15"/>
  </r>
  <r>
    <x v="15"/>
  </r>
  <r>
    <x v="15"/>
  </r>
  <r>
    <x v="15"/>
  </r>
  <r>
    <x v="15"/>
  </r>
  <r>
    <x v="1"/>
  </r>
  <r>
    <x v="15"/>
  </r>
  <r>
    <x v="15"/>
  </r>
  <r>
    <x v="15"/>
  </r>
  <r>
    <x v="15"/>
  </r>
  <r>
    <x v="15"/>
  </r>
  <r>
    <x v="15"/>
  </r>
  <r>
    <x v="15"/>
  </r>
  <r>
    <x v="15"/>
  </r>
  <r>
    <x v="1"/>
  </r>
  <r>
    <x v="15"/>
  </r>
  <r>
    <x v="15"/>
  </r>
  <r>
    <x v="15"/>
  </r>
  <r>
    <x v="15"/>
  </r>
  <r>
    <x v="15"/>
  </r>
  <r>
    <x v="15"/>
  </r>
  <r>
    <x v="15"/>
  </r>
  <r>
    <x v="15"/>
  </r>
  <r>
    <x v="1"/>
  </r>
  <r>
    <x v="16"/>
  </r>
  <r>
    <x v="16"/>
  </r>
  <r>
    <x v="16"/>
  </r>
  <r>
    <x v="16"/>
  </r>
  <r>
    <x v="1"/>
  </r>
  <r>
    <x v="16"/>
  </r>
  <r>
    <x v="16"/>
  </r>
  <r>
    <x v="16"/>
  </r>
  <r>
    <x v="16"/>
  </r>
  <r>
    <x v="1"/>
  </r>
  <r>
    <x v="16"/>
  </r>
  <r>
    <x v="16"/>
  </r>
  <r>
    <x v="16"/>
  </r>
  <r>
    <x v="16"/>
  </r>
  <r>
    <x v="16"/>
  </r>
  <r>
    <x v="16"/>
  </r>
  <r>
    <x v="16"/>
  </r>
  <r>
    <x v="16"/>
  </r>
  <r>
    <x v="16"/>
  </r>
  <r>
    <x v="16"/>
  </r>
  <r>
    <x v="16"/>
  </r>
  <r>
    <x v="16"/>
  </r>
  <r>
    <x v="1"/>
  </r>
  <r>
    <x v="16"/>
  </r>
  <r>
    <x v="16"/>
  </r>
  <r>
    <x v="16"/>
  </r>
  <r>
    <x v="16"/>
  </r>
  <r>
    <x v="16"/>
  </r>
  <r>
    <x v="16"/>
  </r>
  <r>
    <x v="16"/>
  </r>
  <r>
    <x v="16"/>
  </r>
  <r>
    <x v="16"/>
  </r>
  <r>
    <x v="16"/>
  </r>
  <r>
    <x v="16"/>
  </r>
  <r>
    <x v="16"/>
  </r>
  <r>
    <x v="16"/>
  </r>
  <r>
    <x v="16"/>
  </r>
  <r>
    <x v="16"/>
  </r>
  <r>
    <x v="1"/>
  </r>
  <r>
    <x v="17"/>
  </r>
  <r>
    <x v="17"/>
  </r>
  <r>
    <x v="17"/>
  </r>
  <r>
    <x v="17"/>
  </r>
  <r>
    <x v="17"/>
  </r>
  <r>
    <x v="17"/>
  </r>
  <r>
    <x v="1"/>
  </r>
  <r>
    <x v="17"/>
  </r>
  <r>
    <x v="17"/>
  </r>
  <r>
    <x v="17"/>
  </r>
  <r>
    <x v="17"/>
  </r>
  <r>
    <x v="17"/>
  </r>
  <r>
    <x v="17"/>
  </r>
  <r>
    <x v="1"/>
  </r>
  <r>
    <x v="17"/>
  </r>
  <r>
    <x v="17"/>
  </r>
  <r>
    <x v="17"/>
  </r>
  <r>
    <x v="17"/>
  </r>
  <r>
    <x v="17"/>
  </r>
  <r>
    <x v="17"/>
  </r>
  <r>
    <x v="1"/>
  </r>
  <r>
    <x v="17"/>
  </r>
  <r>
    <x v="17"/>
  </r>
  <r>
    <x v="17"/>
  </r>
  <r>
    <x v="17"/>
  </r>
  <r>
    <x v="17"/>
  </r>
  <r>
    <x v="17"/>
  </r>
  <r>
    <x v="1"/>
  </r>
  <r>
    <x v="17"/>
  </r>
  <r>
    <x v="17"/>
  </r>
  <r>
    <x v="17"/>
  </r>
  <r>
    <x v="17"/>
  </r>
  <r>
    <x v="17"/>
  </r>
  <r>
    <x v="17"/>
  </r>
  <r>
    <x v="1"/>
  </r>
  <r>
    <x v="17"/>
  </r>
  <r>
    <x v="17"/>
  </r>
  <r>
    <x v="17"/>
  </r>
  <r>
    <x v="17"/>
  </r>
  <r>
    <x v="17"/>
  </r>
  <r>
    <x v="17"/>
  </r>
  <r>
    <x v="1"/>
  </r>
  <r>
    <x v="17"/>
  </r>
  <r>
    <x v="17"/>
  </r>
  <r>
    <x v="17"/>
  </r>
  <r>
    <x v="17"/>
  </r>
  <r>
    <x v="17"/>
  </r>
  <r>
    <x v="17"/>
  </r>
  <r>
    <x v="1"/>
  </r>
  <r>
    <x v="17"/>
  </r>
  <r>
    <x v="17"/>
  </r>
  <r>
    <x v="17"/>
  </r>
  <r>
    <x v="17"/>
  </r>
  <r>
    <x v="17"/>
  </r>
  <r>
    <x v="17"/>
  </r>
  <r>
    <x v="1"/>
  </r>
  <r>
    <x v="18"/>
  </r>
  <r>
    <x v="18"/>
  </r>
  <r>
    <x v="18"/>
  </r>
  <r>
    <x v="18"/>
  </r>
  <r>
    <x v="18"/>
  </r>
  <r>
    <x v="18"/>
  </r>
  <r>
    <x v="1"/>
  </r>
  <r>
    <x v="18"/>
  </r>
  <r>
    <x v="18"/>
  </r>
  <r>
    <x v="18"/>
  </r>
  <r>
    <x v="18"/>
  </r>
  <r>
    <x v="18"/>
  </r>
  <r>
    <x v="18"/>
  </r>
  <r>
    <x v="1"/>
  </r>
  <r>
    <x v="18"/>
  </r>
  <r>
    <x v="18"/>
  </r>
  <r>
    <x v="18"/>
  </r>
  <r>
    <x v="18"/>
  </r>
  <r>
    <x v="18"/>
  </r>
  <r>
    <x v="18"/>
  </r>
  <r>
    <x v="1"/>
  </r>
  <r>
    <x v="18"/>
  </r>
  <r>
    <x v="18"/>
  </r>
  <r>
    <x v="18"/>
  </r>
  <r>
    <x v="18"/>
  </r>
  <r>
    <x v="18"/>
  </r>
  <r>
    <x v="18"/>
  </r>
  <r>
    <x v="1"/>
  </r>
  <r>
    <x v="18"/>
  </r>
  <r>
    <x v="18"/>
  </r>
  <r>
    <x v="18"/>
  </r>
  <r>
    <x v="18"/>
  </r>
  <r>
    <x v="18"/>
  </r>
  <r>
    <x v="18"/>
  </r>
  <r>
    <x v="1"/>
  </r>
  <r>
    <x v="18"/>
  </r>
  <r>
    <x v="18"/>
  </r>
  <r>
    <x v="18"/>
  </r>
  <r>
    <x v="18"/>
  </r>
  <r>
    <x v="18"/>
  </r>
  <r>
    <x v="18"/>
  </r>
  <r>
    <x v="1"/>
  </r>
  <r>
    <x v="18"/>
  </r>
  <r>
    <x v="18"/>
  </r>
  <r>
    <x v="18"/>
  </r>
  <r>
    <x v="18"/>
  </r>
  <r>
    <x v="18"/>
  </r>
  <r>
    <x v="18"/>
  </r>
  <r>
    <x v="1"/>
  </r>
  <r>
    <x v="19"/>
  </r>
  <r>
    <x v="19"/>
  </r>
  <r>
    <x v="19"/>
  </r>
  <r>
    <x v="19"/>
  </r>
  <r>
    <x v="19"/>
  </r>
  <r>
    <x v="19"/>
  </r>
  <r>
    <x v="19"/>
  </r>
  <r>
    <x v="19"/>
  </r>
  <r>
    <x v="19"/>
  </r>
  <r>
    <x v="19"/>
  </r>
  <r>
    <x v="19"/>
  </r>
  <r>
    <x v="19"/>
  </r>
  <r>
    <x v="19"/>
  </r>
  <r>
    <x v="19"/>
  </r>
  <r>
    <x v="1"/>
  </r>
  <r>
    <x v="19"/>
  </r>
  <r>
    <x v="19"/>
  </r>
  <r>
    <x v="19"/>
  </r>
  <r>
    <x v="19"/>
  </r>
  <r>
    <x v="19"/>
  </r>
  <r>
    <x v="19"/>
  </r>
  <r>
    <x v="19"/>
  </r>
  <r>
    <x v="19"/>
  </r>
  <r>
    <x v="19"/>
  </r>
  <r>
    <x v="19"/>
  </r>
  <r>
    <x v="19"/>
  </r>
  <r>
    <x v="19"/>
  </r>
  <r>
    <x v="19"/>
  </r>
  <r>
    <x v="19"/>
  </r>
  <r>
    <x v="1"/>
  </r>
  <r>
    <x v="19"/>
  </r>
  <r>
    <x v="19"/>
  </r>
  <r>
    <x v="19"/>
  </r>
  <r>
    <x v="19"/>
  </r>
  <r>
    <x v="19"/>
  </r>
  <r>
    <x v="19"/>
  </r>
  <r>
    <x v="19"/>
  </r>
  <r>
    <x v="19"/>
  </r>
  <r>
    <x v="19"/>
  </r>
  <r>
    <x v="19"/>
  </r>
  <r>
    <x v="19"/>
  </r>
  <r>
    <x v="19"/>
  </r>
  <r>
    <x v="19"/>
  </r>
  <r>
    <x v="19"/>
  </r>
  <r>
    <x v="19"/>
  </r>
  <r>
    <x v="19"/>
  </r>
  <r>
    <x v="19"/>
  </r>
  <r>
    <x v="19"/>
  </r>
  <r>
    <x v="19"/>
  </r>
  <r>
    <x v="19"/>
  </r>
  <r>
    <x v="1"/>
  </r>
  <r>
    <x v="19"/>
  </r>
  <r>
    <x v="19"/>
  </r>
  <r>
    <x v="19"/>
  </r>
  <r>
    <x v="19"/>
  </r>
  <r>
    <x v="19"/>
  </r>
  <r>
    <x v="19"/>
  </r>
  <r>
    <x v="19"/>
  </r>
  <r>
    <x v="19"/>
  </r>
  <r>
    <x v="19"/>
  </r>
  <r>
    <x v="19"/>
  </r>
  <r>
    <x v="19"/>
  </r>
  <r>
    <x v="19"/>
  </r>
  <r>
    <x v="19"/>
  </r>
  <r>
    <x v="19"/>
  </r>
  <r>
    <x v="19"/>
  </r>
  <r>
    <x v="19"/>
  </r>
  <r>
    <x v="19"/>
  </r>
  <r>
    <x v="19"/>
  </r>
  <r>
    <x v="19"/>
  </r>
  <r>
    <x v="19"/>
  </r>
  <r>
    <x v="1"/>
  </r>
  <r>
    <x v="19"/>
  </r>
  <r>
    <x v="19"/>
  </r>
  <r>
    <x v="19"/>
  </r>
  <r>
    <x v="19"/>
  </r>
  <r>
    <x v="19"/>
  </r>
  <r>
    <x v="19"/>
  </r>
  <r>
    <x v="19"/>
  </r>
  <r>
    <x v="19"/>
  </r>
  <r>
    <x v="19"/>
  </r>
  <r>
    <x v="19"/>
  </r>
  <r>
    <x v="1"/>
  </r>
  <r>
    <x v="19"/>
  </r>
  <r>
    <x v="19"/>
  </r>
  <r>
    <x v="19"/>
  </r>
  <r>
    <x v="19"/>
  </r>
  <r>
    <x v="19"/>
  </r>
  <r>
    <x v="19"/>
  </r>
  <r>
    <x v="19"/>
  </r>
  <r>
    <x v="19"/>
  </r>
  <r>
    <x v="19"/>
  </r>
  <r>
    <x v="19"/>
  </r>
  <r>
    <x v="1"/>
  </r>
  <r>
    <x v="20"/>
  </r>
  <r>
    <x v="20"/>
  </r>
  <r>
    <x v="20"/>
  </r>
  <r>
    <x v="20"/>
  </r>
  <r>
    <x v="20"/>
  </r>
  <r>
    <x v="20"/>
  </r>
  <r>
    <x v="1"/>
  </r>
  <r>
    <x v="20"/>
  </r>
  <r>
    <x v="20"/>
  </r>
  <r>
    <x v="20"/>
  </r>
  <r>
    <x v="20"/>
  </r>
  <r>
    <x v="20"/>
  </r>
  <r>
    <x v="20"/>
  </r>
  <r>
    <x v="20"/>
  </r>
  <r>
    <x v="1"/>
  </r>
  <r>
    <x v="21"/>
  </r>
  <r>
    <x v="21"/>
  </r>
  <r>
    <x v="21"/>
  </r>
  <r>
    <x v="21"/>
  </r>
  <r>
    <x v="21"/>
  </r>
  <r>
    <x v="21"/>
  </r>
  <r>
    <x v="21"/>
  </r>
  <r>
    <x v="1"/>
  </r>
  <r>
    <x v="21"/>
  </r>
  <r>
    <x v="21"/>
  </r>
  <r>
    <x v="21"/>
  </r>
  <r>
    <x v="21"/>
  </r>
  <r>
    <x v="21"/>
  </r>
  <r>
    <x v="21"/>
  </r>
  <r>
    <x v="21"/>
  </r>
  <r>
    <x v="1"/>
  </r>
  <r>
    <x v="21"/>
  </r>
  <r>
    <x v="21"/>
  </r>
  <r>
    <x v="21"/>
  </r>
  <r>
    <x v="21"/>
  </r>
  <r>
    <x v="21"/>
  </r>
  <r>
    <x v="21"/>
  </r>
  <r>
    <x v="21"/>
  </r>
  <r>
    <x v="1"/>
  </r>
  <r>
    <x v="21"/>
  </r>
  <r>
    <x v="21"/>
  </r>
  <r>
    <x v="21"/>
  </r>
  <r>
    <x v="21"/>
  </r>
  <r>
    <x v="21"/>
  </r>
  <r>
    <x v="21"/>
  </r>
  <r>
    <x v="21"/>
  </r>
  <r>
    <x v="1"/>
  </r>
  <r>
    <x v="21"/>
  </r>
  <r>
    <x v="21"/>
  </r>
  <r>
    <x v="21"/>
  </r>
  <r>
    <x v="21"/>
  </r>
  <r>
    <x v="21"/>
  </r>
  <r>
    <x v="21"/>
  </r>
  <r>
    <x v="21"/>
  </r>
  <r>
    <x v="1"/>
  </r>
  <r>
    <x v="21"/>
  </r>
  <r>
    <x v="21"/>
  </r>
  <r>
    <x v="21"/>
  </r>
  <r>
    <x v="21"/>
  </r>
  <r>
    <x v="21"/>
  </r>
  <r>
    <x v="21"/>
  </r>
  <r>
    <x v="21"/>
  </r>
  <r>
    <x v="1"/>
  </r>
  <r>
    <x v="21"/>
  </r>
  <r>
    <x v="21"/>
  </r>
  <r>
    <x v="21"/>
  </r>
  <r>
    <x v="21"/>
  </r>
  <r>
    <x v="21"/>
  </r>
  <r>
    <x v="21"/>
  </r>
  <r>
    <x v="21"/>
  </r>
  <r>
    <x v="1"/>
  </r>
  <r>
    <x v="21"/>
  </r>
  <r>
    <x v="21"/>
  </r>
  <r>
    <x v="21"/>
  </r>
  <r>
    <x v="21"/>
  </r>
  <r>
    <x v="21"/>
  </r>
  <r>
    <x v="21"/>
  </r>
  <r>
    <x v="21"/>
  </r>
  <r>
    <x v="1"/>
  </r>
  <r>
    <x v="21"/>
  </r>
  <r>
    <x v="21"/>
  </r>
  <r>
    <x v="21"/>
  </r>
  <r>
    <x v="21"/>
  </r>
  <r>
    <x v="21"/>
  </r>
  <r>
    <x v="21"/>
  </r>
  <r>
    <x v="21"/>
  </r>
  <r>
    <x v="1"/>
  </r>
  <r>
    <x v="21"/>
  </r>
  <r>
    <x v="21"/>
  </r>
  <r>
    <x v="21"/>
  </r>
  <r>
    <x v="21"/>
  </r>
  <r>
    <x v="21"/>
  </r>
  <r>
    <x v="21"/>
  </r>
  <r>
    <x v="21"/>
  </r>
  <r>
    <x v="1"/>
  </r>
  <r>
    <x v="21"/>
  </r>
  <r>
    <x v="21"/>
  </r>
  <r>
    <x v="21"/>
  </r>
  <r>
    <x v="21"/>
  </r>
  <r>
    <x v="21"/>
  </r>
  <r>
    <x v="21"/>
  </r>
  <r>
    <x v="21"/>
  </r>
  <r>
    <x v="1"/>
  </r>
  <r>
    <x v="21"/>
  </r>
  <r>
    <x v="21"/>
  </r>
  <r>
    <x v="21"/>
  </r>
  <r>
    <x v="21"/>
  </r>
  <r>
    <x v="21"/>
  </r>
  <r>
    <x v="21"/>
  </r>
  <r>
    <x v="21"/>
  </r>
  <r>
    <x v="1"/>
  </r>
  <r>
    <x v="22"/>
  </r>
  <r>
    <x v="22"/>
  </r>
  <r>
    <x v="22"/>
  </r>
  <r>
    <x v="22"/>
  </r>
  <r>
    <x v="22"/>
  </r>
  <r>
    <x v="22"/>
  </r>
  <r>
    <x v="22"/>
  </r>
  <r>
    <x v="1"/>
  </r>
  <r>
    <x v="22"/>
  </r>
  <r>
    <x v="22"/>
  </r>
  <r>
    <x v="22"/>
  </r>
  <r>
    <x v="22"/>
  </r>
  <r>
    <x v="22"/>
  </r>
  <r>
    <x v="22"/>
  </r>
  <r>
    <x v="22"/>
  </r>
  <r>
    <x v="1"/>
  </r>
  <r>
    <x v="21"/>
  </r>
  <r>
    <x v="21"/>
  </r>
  <r>
    <x v="21"/>
  </r>
  <r>
    <x v="21"/>
  </r>
  <r>
    <x v="21"/>
  </r>
  <r>
    <x v="21"/>
  </r>
  <r>
    <x v="21"/>
  </r>
  <r>
    <x v="1"/>
  </r>
  <r>
    <x v="21"/>
  </r>
  <r>
    <x v="21"/>
  </r>
  <r>
    <x v="21"/>
  </r>
  <r>
    <x v="21"/>
  </r>
  <r>
    <x v="21"/>
  </r>
  <r>
    <x v="21"/>
  </r>
  <r>
    <x v="21"/>
  </r>
  <r>
    <x v="1"/>
  </r>
  <r>
    <x v="22"/>
  </r>
  <r>
    <x v="22"/>
  </r>
  <r>
    <x v="22"/>
  </r>
  <r>
    <x v="22"/>
  </r>
  <r>
    <x v="22"/>
  </r>
  <r>
    <x v="22"/>
  </r>
  <r>
    <x v="22"/>
  </r>
  <r>
    <x v="22"/>
  </r>
  <r>
    <x v="1"/>
  </r>
  <r>
    <x v="22"/>
  </r>
  <r>
    <x v="22"/>
  </r>
  <r>
    <x v="22"/>
  </r>
  <r>
    <x v="22"/>
  </r>
  <r>
    <x v="22"/>
  </r>
  <r>
    <x v="22"/>
  </r>
  <r>
    <x v="22"/>
  </r>
  <r>
    <x v="1"/>
  </r>
  <r>
    <x v="23"/>
  </r>
  <r>
    <x v="23"/>
  </r>
  <r>
    <x v="23"/>
  </r>
  <r>
    <x v="23"/>
  </r>
  <r>
    <x v="1"/>
  </r>
  <r>
    <x v="23"/>
  </r>
  <r>
    <x v="23"/>
  </r>
  <r>
    <x v="23"/>
  </r>
  <r>
    <x v="23"/>
  </r>
  <r>
    <x v="1"/>
  </r>
  <r>
    <x v="23"/>
  </r>
  <r>
    <x v="23"/>
  </r>
  <r>
    <x v="23"/>
  </r>
  <r>
    <x v="23"/>
  </r>
  <r>
    <x v="1"/>
  </r>
  <r>
    <x v="23"/>
  </r>
  <r>
    <x v="23"/>
  </r>
  <r>
    <x v="23"/>
  </r>
  <r>
    <x v="23"/>
  </r>
  <r>
    <x v="1"/>
  </r>
  <r>
    <x v="24"/>
  </r>
  <r>
    <x v="24"/>
  </r>
  <r>
    <x v="24"/>
  </r>
  <r>
    <x v="24"/>
  </r>
  <r>
    <x v="24"/>
  </r>
  <r>
    <x v="24"/>
  </r>
  <r>
    <x v="24"/>
  </r>
  <r>
    <x v="24"/>
  </r>
  <r>
    <x v="24"/>
  </r>
  <r>
    <x v="24"/>
  </r>
  <r>
    <x v="24"/>
  </r>
  <r>
    <x v="24"/>
  </r>
  <r>
    <x v="24"/>
  </r>
  <r>
    <x v="24"/>
  </r>
  <r>
    <x v="24"/>
  </r>
  <r>
    <x v="24"/>
  </r>
  <r>
    <x v="24"/>
  </r>
  <r>
    <x v="24"/>
  </r>
  <r>
    <x v="24"/>
  </r>
  <r>
    <x v="24"/>
  </r>
  <r>
    <x v="24"/>
  </r>
  <r>
    <x v="24"/>
  </r>
  <r>
    <x v="1"/>
  </r>
  <r>
    <x v="24"/>
  </r>
  <r>
    <x v="24"/>
  </r>
  <r>
    <x v="24"/>
  </r>
  <r>
    <x v="24"/>
  </r>
  <r>
    <x v="24"/>
  </r>
  <r>
    <x v="24"/>
  </r>
  <r>
    <x v="24"/>
  </r>
  <r>
    <x v="24"/>
  </r>
  <r>
    <x v="24"/>
  </r>
  <r>
    <x v="24"/>
  </r>
  <r>
    <x v="24"/>
  </r>
  <r>
    <x v="24"/>
  </r>
  <r>
    <x v="24"/>
  </r>
  <r>
    <x v="24"/>
  </r>
  <r>
    <x v="24"/>
  </r>
  <r>
    <x v="24"/>
  </r>
  <r>
    <x v="24"/>
  </r>
  <r>
    <x v="24"/>
  </r>
  <r>
    <x v="24"/>
  </r>
  <r>
    <x v="24"/>
  </r>
  <r>
    <x v="24"/>
  </r>
  <r>
    <x v="24"/>
  </r>
  <r>
    <x v="1"/>
  </r>
  <r>
    <x v="24"/>
  </r>
  <r>
    <x v="24"/>
  </r>
  <r>
    <x v="24"/>
  </r>
  <r>
    <x v="24"/>
  </r>
  <r>
    <x v="24"/>
  </r>
  <r>
    <x v="24"/>
  </r>
  <r>
    <x v="24"/>
  </r>
  <r>
    <x v="24"/>
  </r>
  <r>
    <x v="24"/>
  </r>
  <r>
    <x v="24"/>
  </r>
  <r>
    <x v="24"/>
  </r>
  <r>
    <x v="24"/>
  </r>
  <r>
    <x v="24"/>
  </r>
  <r>
    <x v="24"/>
  </r>
  <r>
    <x v="24"/>
  </r>
  <r>
    <x v="24"/>
  </r>
  <r>
    <x v="24"/>
  </r>
  <r>
    <x v="24"/>
  </r>
  <r>
    <x v="24"/>
  </r>
  <r>
    <x v="24"/>
  </r>
  <r>
    <x v="24"/>
  </r>
  <r>
    <x v="24"/>
  </r>
  <r>
    <x v="1"/>
  </r>
  <r>
    <x v="24"/>
  </r>
  <r>
    <x v="24"/>
  </r>
  <r>
    <x v="24"/>
  </r>
  <r>
    <x v="24"/>
  </r>
  <r>
    <x v="24"/>
  </r>
  <r>
    <x v="24"/>
  </r>
  <r>
    <x v="24"/>
  </r>
  <r>
    <x v="24"/>
  </r>
  <r>
    <x v="24"/>
  </r>
  <r>
    <x v="24"/>
  </r>
  <r>
    <x v="24"/>
  </r>
  <r>
    <x v="24"/>
  </r>
  <r>
    <x v="24"/>
  </r>
  <r>
    <x v="24"/>
  </r>
  <r>
    <x v="24"/>
  </r>
  <r>
    <x v="24"/>
  </r>
  <r>
    <x v="24"/>
  </r>
  <r>
    <x v="24"/>
  </r>
  <r>
    <x v="24"/>
  </r>
  <r>
    <x v="24"/>
  </r>
  <r>
    <x v="24"/>
  </r>
  <r>
    <x v="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284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29" firstHeaderRow="1" firstDataRow="1" firstDataCol="1"/>
  <pivotFields count="1">
    <pivotField axis="axisRow" dataField="1" showAll="0">
      <items count="27">
        <item x="20"/>
        <item x="8"/>
        <item x="0"/>
        <item x="2"/>
        <item x="21"/>
        <item x="22"/>
        <item x="17"/>
        <item x="9"/>
        <item x="13"/>
        <item x="14"/>
        <item x="24"/>
        <item m="1" x="25"/>
        <item x="16"/>
        <item x="5"/>
        <item x="4"/>
        <item x="7"/>
        <item x="3"/>
        <item x="10"/>
        <item x="12"/>
        <item x="18"/>
        <item x="19"/>
        <item x="6"/>
        <item x="11"/>
        <item x="23"/>
        <item x="1"/>
        <item x="15"/>
        <item t="default"/>
      </items>
    </pivotField>
  </pivotFields>
  <rowFields count="1">
    <field x="0"/>
  </rowFields>
  <rowItems count="26">
    <i>
      <x/>
    </i>
    <i>
      <x v="1"/>
    </i>
    <i>
      <x v="2"/>
    </i>
    <i>
      <x v="3"/>
    </i>
    <i>
      <x v="4"/>
    </i>
    <i>
      <x v="5"/>
    </i>
    <i>
      <x v="6"/>
    </i>
    <i>
      <x v="7"/>
    </i>
    <i>
      <x v="8"/>
    </i>
    <i>
      <x v="9"/>
    </i>
    <i>
      <x v="10"/>
    </i>
    <i>
      <x v="12"/>
    </i>
    <i>
      <x v="13"/>
    </i>
    <i>
      <x v="14"/>
    </i>
    <i>
      <x v="15"/>
    </i>
    <i>
      <x v="16"/>
    </i>
    <i>
      <x v="17"/>
    </i>
    <i>
      <x v="18"/>
    </i>
    <i>
      <x v="19"/>
    </i>
    <i>
      <x v="20"/>
    </i>
    <i>
      <x v="21"/>
    </i>
    <i>
      <x v="22"/>
    </i>
    <i>
      <x v="23"/>
    </i>
    <i>
      <x v="24"/>
    </i>
    <i>
      <x v="25"/>
    </i>
    <i t="grand">
      <x/>
    </i>
  </rowItems>
  <colItems count="1">
    <i/>
  </colItems>
  <dataFields count="1">
    <dataField name="Count of Author"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R37"/>
  <sheetViews>
    <sheetView workbookViewId="0" xr3:uid="{AEA406A1-0E4B-5B11-9CD5-51D6E497D94C}">
      <pane xSplit="11" ySplit="2" topLeftCell="L5" activePane="bottomRight" state="frozen"/>
      <selection pane="bottomRight" activeCell="Q9" sqref="Q9"/>
      <selection pane="bottomLeft" activeCell="A2" sqref="A2"/>
      <selection pane="topRight" activeCell="H1" sqref="H1"/>
    </sheetView>
  </sheetViews>
  <sheetFormatPr defaultColWidth="11" defaultRowHeight="15.75"/>
  <cols>
    <col min="1" max="1" width="4.5" style="21" customWidth="1"/>
    <col min="2" max="2" width="5.25" style="15" customWidth="1"/>
    <col min="3" max="3" width="5" customWidth="1"/>
    <col min="4" max="4" width="5.75" customWidth="1"/>
    <col min="5" max="5" width="6.25" style="12" bestFit="1" customWidth="1"/>
    <col min="6" max="6" width="8.125" style="4" customWidth="1"/>
    <col min="7" max="7" width="8.5" style="12" customWidth="1"/>
    <col min="8" max="9" width="6.25" style="12" customWidth="1"/>
    <col min="10" max="10" width="6.875" style="12" customWidth="1"/>
    <col min="11" max="11" width="8.5" style="31" customWidth="1"/>
    <col min="12" max="12" width="50.625" style="4" customWidth="1"/>
    <col min="13" max="14" width="7.875" style="4" customWidth="1"/>
    <col min="15" max="15" width="10.875" style="4" customWidth="1"/>
    <col min="16" max="16" width="9.5" style="4" customWidth="1"/>
    <col min="17" max="17" width="73.125" style="5" customWidth="1"/>
  </cols>
  <sheetData>
    <row r="1" spans="1:18" ht="15.75" customHeight="1" thickTop="1">
      <c r="F1" s="334" t="s">
        <v>0</v>
      </c>
      <c r="G1" s="335"/>
      <c r="H1" s="335"/>
      <c r="I1" s="336"/>
      <c r="M1" s="337" t="s">
        <v>1</v>
      </c>
      <c r="N1" s="338"/>
      <c r="O1" s="338"/>
      <c r="P1" s="339"/>
    </row>
    <row r="2" spans="1:18" s="36" customFormat="1" ht="51">
      <c r="A2" s="210" t="s">
        <v>2</v>
      </c>
      <c r="B2" s="211" t="s">
        <v>3</v>
      </c>
      <c r="C2" s="212" t="s">
        <v>4</v>
      </c>
      <c r="D2" s="212" t="s">
        <v>5</v>
      </c>
      <c r="E2" s="215" t="s">
        <v>6</v>
      </c>
      <c r="F2" s="222" t="s">
        <v>7</v>
      </c>
      <c r="G2" s="213" t="s">
        <v>8</v>
      </c>
      <c r="H2" s="213" t="s">
        <v>9</v>
      </c>
      <c r="I2" s="223" t="s">
        <v>10</v>
      </c>
      <c r="J2" s="217" t="s">
        <v>11</v>
      </c>
      <c r="K2" s="214" t="s">
        <v>12</v>
      </c>
      <c r="L2" s="236" t="s">
        <v>13</v>
      </c>
      <c r="M2" s="222" t="s">
        <v>14</v>
      </c>
      <c r="N2" s="179" t="s">
        <v>15</v>
      </c>
      <c r="O2" s="179" t="s">
        <v>16</v>
      </c>
      <c r="P2" s="244" t="s">
        <v>17</v>
      </c>
      <c r="Q2" s="36" t="s">
        <v>18</v>
      </c>
    </row>
    <row r="3" spans="1:18" ht="47.25" customHeight="1">
      <c r="A3" s="195" t="s">
        <v>19</v>
      </c>
      <c r="B3" s="196" t="s">
        <v>20</v>
      </c>
      <c r="C3" s="197">
        <v>2016</v>
      </c>
      <c r="D3" s="198" t="s">
        <v>21</v>
      </c>
      <c r="E3" s="216" t="s">
        <v>22</v>
      </c>
      <c r="F3" s="224" t="s">
        <v>23</v>
      </c>
      <c r="G3" s="199"/>
      <c r="H3" s="199"/>
      <c r="I3" s="225" t="s">
        <v>24</v>
      </c>
      <c r="J3" s="218" t="s">
        <v>24</v>
      </c>
      <c r="K3" s="201">
        <v>95</v>
      </c>
      <c r="L3" s="237" t="s">
        <v>25</v>
      </c>
      <c r="M3" s="245" t="s">
        <v>26</v>
      </c>
      <c r="N3" s="183" t="s">
        <v>21</v>
      </c>
      <c r="O3" s="183" t="s">
        <v>21</v>
      </c>
      <c r="P3" s="246" t="s">
        <v>21</v>
      </c>
      <c r="Q3" s="241" t="s">
        <v>27</v>
      </c>
    </row>
    <row r="4" spans="1:18" ht="63">
      <c r="A4" s="195" t="s">
        <v>28</v>
      </c>
      <c r="B4" s="196" t="s">
        <v>20</v>
      </c>
      <c r="C4" s="197">
        <v>2014</v>
      </c>
      <c r="D4" s="198" t="s">
        <v>21</v>
      </c>
      <c r="E4" s="216" t="s">
        <v>29</v>
      </c>
      <c r="F4" s="224" t="s">
        <v>23</v>
      </c>
      <c r="G4" s="199"/>
      <c r="H4" s="199"/>
      <c r="I4" s="225" t="s">
        <v>24</v>
      </c>
      <c r="J4" s="218" t="s">
        <v>24</v>
      </c>
      <c r="K4" s="201" t="s">
        <v>30</v>
      </c>
      <c r="L4" s="237" t="s">
        <v>31</v>
      </c>
      <c r="M4" s="245" t="s">
        <v>32</v>
      </c>
      <c r="N4" s="180" t="s">
        <v>21</v>
      </c>
      <c r="O4" s="183" t="s">
        <v>21</v>
      </c>
      <c r="P4" s="247" t="s">
        <v>21</v>
      </c>
      <c r="Q4" s="241" t="s">
        <v>33</v>
      </c>
    </row>
    <row r="5" spans="1:18" ht="84.75" customHeight="1">
      <c r="A5" s="195" t="s">
        <v>28</v>
      </c>
      <c r="B5" s="196" t="s">
        <v>20</v>
      </c>
      <c r="C5" s="197">
        <v>2013</v>
      </c>
      <c r="D5" s="198" t="s">
        <v>21</v>
      </c>
      <c r="E5" s="216" t="s">
        <v>22</v>
      </c>
      <c r="F5" s="224" t="s">
        <v>34</v>
      </c>
      <c r="G5" s="199"/>
      <c r="H5" s="199"/>
      <c r="I5" s="225" t="s">
        <v>24</v>
      </c>
      <c r="J5" s="218" t="s">
        <v>24</v>
      </c>
      <c r="K5" s="201">
        <v>47</v>
      </c>
      <c r="L5" s="237" t="s">
        <v>35</v>
      </c>
      <c r="M5" s="245" t="s">
        <v>32</v>
      </c>
      <c r="N5" s="180" t="s">
        <v>21</v>
      </c>
      <c r="O5" s="183" t="s">
        <v>21</v>
      </c>
      <c r="P5" s="247" t="s">
        <v>21</v>
      </c>
      <c r="Q5" s="241" t="s">
        <v>36</v>
      </c>
    </row>
    <row r="6" spans="1:18" ht="83.25" customHeight="1">
      <c r="A6" s="195" t="s">
        <v>19</v>
      </c>
      <c r="B6" s="196" t="s">
        <v>20</v>
      </c>
      <c r="C6" s="195">
        <v>2012</v>
      </c>
      <c r="D6" s="198" t="s">
        <v>21</v>
      </c>
      <c r="E6" s="216" t="s">
        <v>37</v>
      </c>
      <c r="F6" s="224" t="s">
        <v>38</v>
      </c>
      <c r="G6" s="208" t="s">
        <v>39</v>
      </c>
      <c r="H6" s="199"/>
      <c r="I6" s="225" t="s">
        <v>24</v>
      </c>
      <c r="J6" s="218" t="s">
        <v>24</v>
      </c>
      <c r="K6" s="201" t="s">
        <v>40</v>
      </c>
      <c r="L6" s="237" t="s">
        <v>41</v>
      </c>
      <c r="M6" s="245" t="s">
        <v>32</v>
      </c>
      <c r="N6" s="180" t="s">
        <v>21</v>
      </c>
      <c r="O6" s="183" t="s">
        <v>21</v>
      </c>
      <c r="P6" s="247" t="s">
        <v>21</v>
      </c>
      <c r="Q6" s="241" t="s">
        <v>42</v>
      </c>
    </row>
    <row r="7" spans="1:18" ht="63">
      <c r="A7" s="195" t="s">
        <v>19</v>
      </c>
      <c r="B7" s="196" t="s">
        <v>20</v>
      </c>
      <c r="C7" s="197">
        <v>2011</v>
      </c>
      <c r="D7" s="198" t="s">
        <v>21</v>
      </c>
      <c r="E7" s="216" t="s">
        <v>29</v>
      </c>
      <c r="F7" s="226" t="s">
        <v>43</v>
      </c>
      <c r="G7" s="199"/>
      <c r="H7" s="199"/>
      <c r="I7" s="225" t="s">
        <v>24</v>
      </c>
      <c r="J7" s="218" t="s">
        <v>24</v>
      </c>
      <c r="K7" s="201" t="s">
        <v>44</v>
      </c>
      <c r="L7" s="237" t="s">
        <v>45</v>
      </c>
      <c r="M7" s="226" t="s">
        <v>46</v>
      </c>
      <c r="N7" s="182" t="s">
        <v>47</v>
      </c>
      <c r="O7" s="182" t="s">
        <v>48</v>
      </c>
      <c r="P7" s="229" t="s">
        <v>49</v>
      </c>
      <c r="Q7" s="241" t="s">
        <v>50</v>
      </c>
    </row>
    <row r="8" spans="1:18" ht="78.75">
      <c r="A8" s="195" t="s">
        <v>28</v>
      </c>
      <c r="B8" s="196" t="s">
        <v>20</v>
      </c>
      <c r="C8" s="195">
        <v>2011</v>
      </c>
      <c r="D8" s="198" t="s">
        <v>21</v>
      </c>
      <c r="E8" s="216" t="s">
        <v>51</v>
      </c>
      <c r="F8" s="224" t="s">
        <v>52</v>
      </c>
      <c r="G8" s="199"/>
      <c r="H8" s="199"/>
      <c r="I8" s="225" t="s">
        <v>24</v>
      </c>
      <c r="J8" s="218" t="s">
        <v>24</v>
      </c>
      <c r="K8" s="201">
        <v>75</v>
      </c>
      <c r="L8" s="237" t="s">
        <v>53</v>
      </c>
      <c r="M8" s="245" t="s">
        <v>32</v>
      </c>
      <c r="N8" s="180" t="s">
        <v>21</v>
      </c>
      <c r="O8" s="183" t="s">
        <v>21</v>
      </c>
      <c r="P8" s="248" t="s">
        <v>54</v>
      </c>
      <c r="Q8" s="241" t="s">
        <v>55</v>
      </c>
    </row>
    <row r="9" spans="1:18" ht="173.25">
      <c r="A9" s="203" t="s">
        <v>56</v>
      </c>
      <c r="B9" s="196" t="s">
        <v>20</v>
      </c>
      <c r="C9" s="197">
        <v>2010</v>
      </c>
      <c r="D9" s="198" t="s">
        <v>21</v>
      </c>
      <c r="E9" s="216" t="s">
        <v>57</v>
      </c>
      <c r="F9" s="227" t="s">
        <v>58</v>
      </c>
      <c r="G9" s="199"/>
      <c r="H9" s="207" t="s">
        <v>59</v>
      </c>
      <c r="I9" s="228"/>
      <c r="J9" s="219" t="s">
        <v>60</v>
      </c>
      <c r="K9" s="201">
        <v>24</v>
      </c>
      <c r="L9" s="238" t="s">
        <v>61</v>
      </c>
      <c r="M9" s="249" t="s">
        <v>32</v>
      </c>
      <c r="N9" s="180" t="s">
        <v>21</v>
      </c>
      <c r="O9" s="180" t="s">
        <v>21</v>
      </c>
      <c r="P9" s="247" t="s">
        <v>21</v>
      </c>
      <c r="Q9" s="242" t="s">
        <v>62</v>
      </c>
    </row>
    <row r="10" spans="1:18" s="1" customFormat="1" ht="43.5" customHeight="1">
      <c r="A10" s="195" t="s">
        <v>19</v>
      </c>
      <c r="B10" s="196" t="s">
        <v>20</v>
      </c>
      <c r="C10" s="195">
        <v>2009</v>
      </c>
      <c r="D10" s="198" t="s">
        <v>21</v>
      </c>
      <c r="E10" s="216" t="s">
        <v>37</v>
      </c>
      <c r="F10" s="226" t="s">
        <v>63</v>
      </c>
      <c r="G10" s="182" t="s">
        <v>63</v>
      </c>
      <c r="H10" s="199"/>
      <c r="I10" s="229" t="s">
        <v>63</v>
      </c>
      <c r="J10" s="220" t="s">
        <v>63</v>
      </c>
      <c r="K10" s="204" t="s">
        <v>64</v>
      </c>
      <c r="L10" s="237" t="s">
        <v>65</v>
      </c>
      <c r="M10" s="226" t="s">
        <v>63</v>
      </c>
      <c r="N10" s="182" t="s">
        <v>63</v>
      </c>
      <c r="O10" s="182" t="s">
        <v>63</v>
      </c>
      <c r="P10" s="229" t="s">
        <v>63</v>
      </c>
      <c r="Q10" s="241"/>
      <c r="R10"/>
    </row>
    <row r="11" spans="1:18" ht="99" customHeight="1">
      <c r="A11" s="195" t="s">
        <v>19</v>
      </c>
      <c r="B11" s="196" t="s">
        <v>20</v>
      </c>
      <c r="C11" s="195">
        <v>2008</v>
      </c>
      <c r="D11" s="198" t="s">
        <v>21</v>
      </c>
      <c r="E11" s="216" t="s">
        <v>37</v>
      </c>
      <c r="F11" s="224" t="s">
        <v>66</v>
      </c>
      <c r="G11"/>
      <c r="H11" s="199"/>
      <c r="I11" s="225" t="s">
        <v>24</v>
      </c>
      <c r="J11" s="218" t="s">
        <v>24</v>
      </c>
      <c r="K11" s="201">
        <v>106</v>
      </c>
      <c r="L11" s="237" t="s">
        <v>67</v>
      </c>
      <c r="M11" s="245" t="s">
        <v>32</v>
      </c>
      <c r="N11" s="180" t="s">
        <v>21</v>
      </c>
      <c r="O11" s="180" t="s">
        <v>21</v>
      </c>
      <c r="P11" s="247" t="s">
        <v>21</v>
      </c>
      <c r="Q11" s="241" t="s">
        <v>68</v>
      </c>
    </row>
    <row r="12" spans="1:18" ht="68.25" customHeight="1">
      <c r="A12" s="195" t="s">
        <v>69</v>
      </c>
      <c r="B12" s="196" t="s">
        <v>20</v>
      </c>
      <c r="C12" s="197">
        <v>2005</v>
      </c>
      <c r="D12" s="198" t="s">
        <v>21</v>
      </c>
      <c r="E12" s="216" t="s">
        <v>22</v>
      </c>
      <c r="F12" s="224" t="s">
        <v>70</v>
      </c>
      <c r="G12" s="208" t="s">
        <v>71</v>
      </c>
      <c r="H12" s="206" t="s">
        <v>72</v>
      </c>
      <c r="I12" s="225" t="s">
        <v>24</v>
      </c>
      <c r="J12" s="218" t="s">
        <v>24</v>
      </c>
      <c r="K12" s="201">
        <v>25</v>
      </c>
      <c r="L12" s="237" t="s">
        <v>73</v>
      </c>
      <c r="M12" s="245" t="s">
        <v>32</v>
      </c>
      <c r="N12" s="180" t="s">
        <v>21</v>
      </c>
      <c r="O12" s="183" t="s">
        <v>21</v>
      </c>
      <c r="P12" s="247" t="s">
        <v>21</v>
      </c>
      <c r="Q12" s="241" t="s">
        <v>74</v>
      </c>
    </row>
    <row r="13" spans="1:18" ht="55.5" customHeight="1">
      <c r="A13" s="195" t="s">
        <v>28</v>
      </c>
      <c r="B13" s="196" t="s">
        <v>20</v>
      </c>
      <c r="C13" s="197">
        <v>2005</v>
      </c>
      <c r="D13" s="198" t="s">
        <v>21</v>
      </c>
      <c r="E13" s="216" t="s">
        <v>75</v>
      </c>
      <c r="F13" s="226" t="s">
        <v>76</v>
      </c>
      <c r="G13" s="199"/>
      <c r="H13" s="199"/>
      <c r="I13" s="225" t="s">
        <v>24</v>
      </c>
      <c r="J13" s="218" t="s">
        <v>24</v>
      </c>
      <c r="K13" s="201" t="s">
        <v>77</v>
      </c>
      <c r="L13" s="237" t="s">
        <v>78</v>
      </c>
      <c r="M13" s="226" t="s">
        <v>76</v>
      </c>
      <c r="N13" s="182" t="s">
        <v>76</v>
      </c>
      <c r="O13" s="182" t="s">
        <v>76</v>
      </c>
      <c r="P13" s="229" t="s">
        <v>76</v>
      </c>
      <c r="Q13" s="241"/>
    </row>
    <row r="14" spans="1:18" ht="49.5" customHeight="1">
      <c r="A14" s="195" t="s">
        <v>19</v>
      </c>
      <c r="B14" s="196" t="s">
        <v>20</v>
      </c>
      <c r="C14" s="195">
        <v>2005</v>
      </c>
      <c r="D14" s="198" t="s">
        <v>21</v>
      </c>
      <c r="E14" s="216" t="s">
        <v>75</v>
      </c>
      <c r="F14" s="224" t="s">
        <v>70</v>
      </c>
      <c r="G14" s="199"/>
      <c r="H14" s="207" t="s">
        <v>79</v>
      </c>
      <c r="I14" s="225" t="s">
        <v>24</v>
      </c>
      <c r="J14" s="218" t="s">
        <v>24</v>
      </c>
      <c r="K14" s="201" t="s">
        <v>80</v>
      </c>
      <c r="L14" s="237" t="s">
        <v>81</v>
      </c>
      <c r="M14" s="245" t="s">
        <v>32</v>
      </c>
      <c r="N14" s="180" t="s">
        <v>21</v>
      </c>
      <c r="O14" s="183" t="s">
        <v>21</v>
      </c>
      <c r="P14" s="247" t="s">
        <v>82</v>
      </c>
      <c r="Q14" s="241" t="s">
        <v>83</v>
      </c>
    </row>
    <row r="15" spans="1:18" s="1" customFormat="1" ht="54" customHeight="1">
      <c r="A15" s="195" t="s">
        <v>28</v>
      </c>
      <c r="B15" s="196" t="s">
        <v>20</v>
      </c>
      <c r="C15" s="197">
        <v>2004</v>
      </c>
      <c r="D15" s="198" t="s">
        <v>21</v>
      </c>
      <c r="E15" s="216" t="s">
        <v>51</v>
      </c>
      <c r="F15" s="224" t="s">
        <v>21</v>
      </c>
      <c r="G15" s="199"/>
      <c r="H15" s="199"/>
      <c r="I15" s="225" t="s">
        <v>24</v>
      </c>
      <c r="J15" s="218" t="s">
        <v>24</v>
      </c>
      <c r="K15" s="201">
        <v>136</v>
      </c>
      <c r="L15" s="237" t="s">
        <v>84</v>
      </c>
      <c r="M15" s="250" t="s">
        <v>85</v>
      </c>
      <c r="N15" s="180" t="s">
        <v>21</v>
      </c>
      <c r="O15" s="183" t="s">
        <v>21</v>
      </c>
      <c r="P15" s="247" t="s">
        <v>21</v>
      </c>
      <c r="Q15" s="241" t="s">
        <v>86</v>
      </c>
      <c r="R15"/>
    </row>
    <row r="16" spans="1:18" ht="44.25" customHeight="1">
      <c r="A16" s="195" t="s">
        <v>28</v>
      </c>
      <c r="B16" s="196" t="s">
        <v>20</v>
      </c>
      <c r="C16" s="197">
        <v>2003</v>
      </c>
      <c r="D16" s="198" t="s">
        <v>21</v>
      </c>
      <c r="E16" s="216" t="s">
        <v>75</v>
      </c>
      <c r="F16" s="230" t="s">
        <v>87</v>
      </c>
      <c r="G16" s="184" t="s">
        <v>87</v>
      </c>
      <c r="H16" s="199"/>
      <c r="I16" s="231" t="s">
        <v>87</v>
      </c>
      <c r="J16" s="218" t="s">
        <v>24</v>
      </c>
      <c r="K16" s="201" t="s">
        <v>88</v>
      </c>
      <c r="L16" s="237" t="s">
        <v>89</v>
      </c>
      <c r="M16" s="230" t="s">
        <v>87</v>
      </c>
      <c r="N16" s="184" t="s">
        <v>87</v>
      </c>
      <c r="O16" s="184" t="s">
        <v>87</v>
      </c>
      <c r="P16" s="231" t="s">
        <v>87</v>
      </c>
      <c r="Q16" s="243"/>
    </row>
    <row r="17" spans="1:18" s="1" customFormat="1" ht="93.75" customHeight="1">
      <c r="A17" s="195" t="s">
        <v>28</v>
      </c>
      <c r="B17" s="196" t="s">
        <v>20</v>
      </c>
      <c r="C17" s="195">
        <v>2003</v>
      </c>
      <c r="D17" s="198" t="s">
        <v>21</v>
      </c>
      <c r="E17" s="216" t="s">
        <v>90</v>
      </c>
      <c r="F17" s="224" t="s">
        <v>23</v>
      </c>
      <c r="G17" s="208" t="s">
        <v>91</v>
      </c>
      <c r="H17" s="199"/>
      <c r="I17" s="225" t="s">
        <v>24</v>
      </c>
      <c r="J17" s="218" t="s">
        <v>24</v>
      </c>
      <c r="K17" s="201">
        <v>82</v>
      </c>
      <c r="L17" s="237" t="s">
        <v>92</v>
      </c>
      <c r="M17" s="245" t="s">
        <v>32</v>
      </c>
      <c r="N17" s="183" t="s">
        <v>21</v>
      </c>
      <c r="O17" s="183" t="s">
        <v>21</v>
      </c>
      <c r="P17" s="246" t="s">
        <v>21</v>
      </c>
      <c r="Q17" s="241" t="s">
        <v>93</v>
      </c>
      <c r="R17"/>
    </row>
    <row r="18" spans="1:18" s="1" customFormat="1" ht="48" customHeight="1">
      <c r="A18" s="195" t="s">
        <v>19</v>
      </c>
      <c r="B18" s="196" t="s">
        <v>20</v>
      </c>
      <c r="C18" s="195">
        <v>2002</v>
      </c>
      <c r="D18" s="198" t="s">
        <v>21</v>
      </c>
      <c r="E18" s="216" t="s">
        <v>57</v>
      </c>
      <c r="F18" s="224" t="s">
        <v>94</v>
      </c>
      <c r="G18"/>
      <c r="H18" s="199"/>
      <c r="I18" s="225" t="s">
        <v>24</v>
      </c>
      <c r="J18" s="218" t="s">
        <v>24</v>
      </c>
      <c r="K18" s="201">
        <v>114</v>
      </c>
      <c r="L18" s="237" t="s">
        <v>95</v>
      </c>
      <c r="M18" s="245" t="s">
        <v>32</v>
      </c>
      <c r="N18" s="181" t="s">
        <v>54</v>
      </c>
      <c r="O18" s="183" t="s">
        <v>21</v>
      </c>
      <c r="P18" s="246" t="s">
        <v>21</v>
      </c>
      <c r="Q18" s="241" t="s">
        <v>96</v>
      </c>
      <c r="R18"/>
    </row>
    <row r="19" spans="1:18" ht="47.25">
      <c r="A19" s="195" t="s">
        <v>19</v>
      </c>
      <c r="B19" s="196" t="s">
        <v>20</v>
      </c>
      <c r="C19" s="195">
        <v>2002</v>
      </c>
      <c r="D19" s="198" t="s">
        <v>21</v>
      </c>
      <c r="E19" s="216" t="s">
        <v>22</v>
      </c>
      <c r="F19" s="255" t="s">
        <v>97</v>
      </c>
      <c r="G19" s="205" t="s">
        <v>97</v>
      </c>
      <c r="H19" s="206" t="s">
        <v>98</v>
      </c>
      <c r="I19" s="225" t="s">
        <v>24</v>
      </c>
      <c r="J19" s="218" t="s">
        <v>24</v>
      </c>
      <c r="K19" s="201">
        <v>112</v>
      </c>
      <c r="L19" s="237" t="s">
        <v>99</v>
      </c>
      <c r="M19" s="250" t="s">
        <v>85</v>
      </c>
      <c r="N19" s="183" t="s">
        <v>21</v>
      </c>
      <c r="O19" s="183" t="s">
        <v>21</v>
      </c>
      <c r="P19" s="246" t="s">
        <v>21</v>
      </c>
      <c r="Q19" s="241" t="s">
        <v>100</v>
      </c>
    </row>
    <row r="20" spans="1:18" ht="141.75">
      <c r="A20" s="195" t="s">
        <v>19</v>
      </c>
      <c r="B20" s="196" t="s">
        <v>20</v>
      </c>
      <c r="C20" s="197">
        <v>2001</v>
      </c>
      <c r="D20" s="198" t="s">
        <v>21</v>
      </c>
      <c r="E20" s="216" t="s">
        <v>75</v>
      </c>
      <c r="F20" s="224" t="s">
        <v>101</v>
      </c>
      <c r="G20" s="205" t="s">
        <v>102</v>
      </c>
      <c r="H20" s="200" t="s">
        <v>103</v>
      </c>
      <c r="I20" s="225" t="s">
        <v>24</v>
      </c>
      <c r="J20" s="218" t="s">
        <v>24</v>
      </c>
      <c r="K20" s="201" t="s">
        <v>104</v>
      </c>
      <c r="L20" s="237" t="s">
        <v>105</v>
      </c>
      <c r="M20" s="250" t="s">
        <v>85</v>
      </c>
      <c r="N20" s="183" t="s">
        <v>21</v>
      </c>
      <c r="O20" s="183" t="s">
        <v>21</v>
      </c>
      <c r="P20" s="246" t="s">
        <v>21</v>
      </c>
      <c r="Q20" s="241" t="s">
        <v>106</v>
      </c>
    </row>
    <row r="21" spans="1:18" ht="36" customHeight="1">
      <c r="A21" s="195" t="s">
        <v>19</v>
      </c>
      <c r="B21" s="196" t="s">
        <v>20</v>
      </c>
      <c r="C21" s="197">
        <v>1999</v>
      </c>
      <c r="D21" s="198" t="s">
        <v>21</v>
      </c>
      <c r="E21" s="216" t="s">
        <v>75</v>
      </c>
      <c r="F21" s="230" t="s">
        <v>87</v>
      </c>
      <c r="G21" s="184" t="s">
        <v>87</v>
      </c>
      <c r="H21" s="184"/>
      <c r="I21" s="231" t="s">
        <v>87</v>
      </c>
      <c r="J21" s="221" t="s">
        <v>107</v>
      </c>
      <c r="K21" s="201" t="s">
        <v>108</v>
      </c>
      <c r="L21" s="237" t="s">
        <v>109</v>
      </c>
      <c r="M21" s="230" t="s">
        <v>87</v>
      </c>
      <c r="N21" s="184" t="s">
        <v>87</v>
      </c>
      <c r="O21" s="184" t="s">
        <v>87</v>
      </c>
      <c r="P21" s="231" t="s">
        <v>87</v>
      </c>
      <c r="Q21" s="241"/>
    </row>
    <row r="22" spans="1:18" ht="63">
      <c r="A22" s="195" t="s">
        <v>28</v>
      </c>
      <c r="B22" s="196" t="s">
        <v>20</v>
      </c>
      <c r="C22" s="195">
        <v>1998</v>
      </c>
      <c r="D22" s="198" t="s">
        <v>21</v>
      </c>
      <c r="E22" s="216" t="s">
        <v>75</v>
      </c>
      <c r="F22" s="230" t="s">
        <v>110</v>
      </c>
      <c r="G22" s="209" t="s">
        <v>111</v>
      </c>
      <c r="H22" s="209"/>
      <c r="I22" s="232" t="s">
        <v>111</v>
      </c>
      <c r="J22" s="218" t="s">
        <v>24</v>
      </c>
      <c r="K22" s="201" t="s">
        <v>112</v>
      </c>
      <c r="L22" s="237" t="s">
        <v>113</v>
      </c>
      <c r="M22" s="230" t="s">
        <v>110</v>
      </c>
      <c r="N22" s="184" t="s">
        <v>110</v>
      </c>
      <c r="O22" s="184" t="s">
        <v>110</v>
      </c>
      <c r="P22" s="231" t="s">
        <v>110</v>
      </c>
      <c r="Q22" s="241" t="s">
        <v>114</v>
      </c>
    </row>
    <row r="23" spans="1:18" ht="50.25" customHeight="1">
      <c r="A23" s="195" t="s">
        <v>28</v>
      </c>
      <c r="B23" s="196" t="s">
        <v>20</v>
      </c>
      <c r="C23" s="197">
        <v>1996</v>
      </c>
      <c r="D23" s="198" t="s">
        <v>21</v>
      </c>
      <c r="E23" s="216" t="s">
        <v>29</v>
      </c>
      <c r="F23" s="224" t="s">
        <v>94</v>
      </c>
      <c r="G23" s="256" t="s">
        <v>115</v>
      </c>
      <c r="H23" s="199"/>
      <c r="I23" s="225" t="s">
        <v>24</v>
      </c>
      <c r="J23" s="218" t="s">
        <v>24</v>
      </c>
      <c r="K23" s="201">
        <v>56</v>
      </c>
      <c r="L23" s="239" t="s">
        <v>116</v>
      </c>
      <c r="M23" s="245" t="s">
        <v>117</v>
      </c>
      <c r="N23" s="183" t="s">
        <v>21</v>
      </c>
      <c r="O23" s="183" t="s">
        <v>21</v>
      </c>
      <c r="P23" s="247" t="s">
        <v>21</v>
      </c>
      <c r="Q23" s="241" t="s">
        <v>118</v>
      </c>
    </row>
    <row r="24" spans="1:18" ht="66" customHeight="1">
      <c r="A24" s="195" t="s">
        <v>56</v>
      </c>
      <c r="B24" s="196" t="s">
        <v>20</v>
      </c>
      <c r="C24" s="197">
        <v>1993</v>
      </c>
      <c r="D24" s="198" t="s">
        <v>21</v>
      </c>
      <c r="E24" s="216" t="s">
        <v>90</v>
      </c>
      <c r="F24" s="224" t="s">
        <v>21</v>
      </c>
      <c r="G24" s="208" t="s">
        <v>119</v>
      </c>
      <c r="H24" s="199"/>
      <c r="I24" s="225" t="s">
        <v>24</v>
      </c>
      <c r="J24" s="218" t="s">
        <v>24</v>
      </c>
      <c r="K24" s="201">
        <v>27</v>
      </c>
      <c r="L24" s="240" t="s">
        <v>120</v>
      </c>
      <c r="M24" s="245" t="s">
        <v>85</v>
      </c>
      <c r="N24" s="180" t="s">
        <v>21</v>
      </c>
      <c r="O24" s="183" t="s">
        <v>21</v>
      </c>
      <c r="P24" s="247" t="s">
        <v>21</v>
      </c>
      <c r="Q24" s="241" t="s">
        <v>121</v>
      </c>
    </row>
    <row r="25" spans="1:18" ht="75.75" customHeight="1">
      <c r="A25" s="195" t="s">
        <v>122</v>
      </c>
      <c r="B25" s="196" t="s">
        <v>20</v>
      </c>
      <c r="C25" s="197">
        <v>1991</v>
      </c>
      <c r="D25" s="198" t="s">
        <v>21</v>
      </c>
      <c r="E25" s="216" t="s">
        <v>22</v>
      </c>
      <c r="F25" s="224" t="s">
        <v>123</v>
      </c>
      <c r="G25"/>
      <c r="H25" s="199"/>
      <c r="I25" s="225" t="s">
        <v>24</v>
      </c>
      <c r="J25" s="218" t="s">
        <v>24</v>
      </c>
      <c r="K25" s="201">
        <v>83</v>
      </c>
      <c r="L25" s="240" t="s">
        <v>124</v>
      </c>
      <c r="M25" s="250" t="s">
        <v>125</v>
      </c>
      <c r="N25" s="181" t="s">
        <v>54</v>
      </c>
      <c r="O25" s="183" t="s">
        <v>21</v>
      </c>
      <c r="P25" s="246" t="s">
        <v>21</v>
      </c>
      <c r="Q25" s="241" t="s">
        <v>126</v>
      </c>
    </row>
    <row r="26" spans="1:18" ht="101.25" customHeight="1">
      <c r="A26" s="195" t="s">
        <v>122</v>
      </c>
      <c r="B26" s="196" t="s">
        <v>20</v>
      </c>
      <c r="C26" s="197">
        <v>1992</v>
      </c>
      <c r="D26" s="198" t="s">
        <v>21</v>
      </c>
      <c r="E26" s="216" t="s">
        <v>57</v>
      </c>
      <c r="F26" s="224" t="s">
        <v>127</v>
      </c>
      <c r="G26"/>
      <c r="H26" s="206" t="s">
        <v>128</v>
      </c>
      <c r="I26" s="225" t="s">
        <v>24</v>
      </c>
      <c r="J26" s="218" t="s">
        <v>24</v>
      </c>
      <c r="K26" s="201">
        <v>29</v>
      </c>
      <c r="L26" s="240" t="s">
        <v>129</v>
      </c>
      <c r="M26" s="245" t="s">
        <v>32</v>
      </c>
      <c r="N26" s="185" t="s">
        <v>54</v>
      </c>
      <c r="O26" s="180" t="s">
        <v>21</v>
      </c>
      <c r="P26" s="247" t="s">
        <v>21</v>
      </c>
      <c r="Q26" s="241" t="s">
        <v>130</v>
      </c>
    </row>
    <row r="27" spans="1:18" ht="63">
      <c r="A27" s="195" t="s">
        <v>28</v>
      </c>
      <c r="B27" s="196" t="s">
        <v>20</v>
      </c>
      <c r="C27" s="197">
        <v>1994</v>
      </c>
      <c r="D27" s="198" t="s">
        <v>21</v>
      </c>
      <c r="E27" s="216" t="s">
        <v>22</v>
      </c>
      <c r="F27" s="227" t="s">
        <v>131</v>
      </c>
      <c r="G27"/>
      <c r="H27" s="206" t="s">
        <v>132</v>
      </c>
      <c r="I27" s="225" t="s">
        <v>24</v>
      </c>
      <c r="J27" s="218" t="s">
        <v>24</v>
      </c>
      <c r="K27" s="201">
        <v>98</v>
      </c>
      <c r="L27" s="237" t="s">
        <v>133</v>
      </c>
      <c r="M27" s="250" t="s">
        <v>85</v>
      </c>
      <c r="N27" s="183" t="s">
        <v>21</v>
      </c>
      <c r="O27" s="183" t="s">
        <v>21</v>
      </c>
      <c r="P27" s="246" t="s">
        <v>21</v>
      </c>
      <c r="Q27" s="241" t="s">
        <v>134</v>
      </c>
    </row>
    <row r="28" spans="1:18" ht="78.75">
      <c r="A28" s="195" t="s">
        <v>28</v>
      </c>
      <c r="B28" s="196" t="s">
        <v>20</v>
      </c>
      <c r="C28" s="195">
        <v>1997</v>
      </c>
      <c r="D28" s="198" t="s">
        <v>21</v>
      </c>
      <c r="E28" s="216" t="s">
        <v>22</v>
      </c>
      <c r="F28" s="227" t="s">
        <v>131</v>
      </c>
      <c r="G28"/>
      <c r="H28" s="206" t="s">
        <v>135</v>
      </c>
      <c r="I28" s="225" t="s">
        <v>24</v>
      </c>
      <c r="J28" s="218" t="s">
        <v>24</v>
      </c>
      <c r="K28" s="201">
        <v>132</v>
      </c>
      <c r="L28" s="237" t="s">
        <v>136</v>
      </c>
      <c r="M28" s="245" t="s">
        <v>117</v>
      </c>
      <c r="N28" s="183" t="s">
        <v>21</v>
      </c>
      <c r="O28" s="183" t="s">
        <v>21</v>
      </c>
      <c r="P28" s="246" t="s">
        <v>21</v>
      </c>
      <c r="Q28" s="241" t="s">
        <v>137</v>
      </c>
    </row>
    <row r="29" spans="1:18" ht="78.75">
      <c r="A29" s="195" t="s">
        <v>19</v>
      </c>
      <c r="B29" s="196" t="s">
        <v>20</v>
      </c>
      <c r="C29" s="195">
        <v>2007</v>
      </c>
      <c r="D29" s="198" t="s">
        <v>21</v>
      </c>
      <c r="E29" s="216" t="s">
        <v>37</v>
      </c>
      <c r="F29" s="224" t="s">
        <v>138</v>
      </c>
      <c r="G29"/>
      <c r="H29" s="199"/>
      <c r="I29" s="225" t="s">
        <v>24</v>
      </c>
      <c r="J29" s="218" t="s">
        <v>24</v>
      </c>
      <c r="K29" s="201">
        <v>107</v>
      </c>
      <c r="L29" s="237" t="s">
        <v>139</v>
      </c>
      <c r="M29" s="245" t="s">
        <v>32</v>
      </c>
      <c r="N29" s="181" t="s">
        <v>54</v>
      </c>
      <c r="O29" s="183" t="s">
        <v>21</v>
      </c>
      <c r="P29" s="247" t="s">
        <v>21</v>
      </c>
      <c r="Q29" s="241" t="s">
        <v>140</v>
      </c>
    </row>
    <row r="30" spans="1:18" ht="94.5">
      <c r="A30" s="195" t="s">
        <v>19</v>
      </c>
      <c r="B30" s="196" t="s">
        <v>20</v>
      </c>
      <c r="C30" s="195">
        <v>2009</v>
      </c>
      <c r="D30" s="198" t="s">
        <v>21</v>
      </c>
      <c r="E30" s="216" t="s">
        <v>37</v>
      </c>
      <c r="F30" s="224" t="s">
        <v>138</v>
      </c>
      <c r="G30"/>
      <c r="H30" s="199"/>
      <c r="I30" s="225" t="s">
        <v>24</v>
      </c>
      <c r="J30" s="218" t="s">
        <v>24</v>
      </c>
      <c r="K30" s="201">
        <v>105</v>
      </c>
      <c r="L30" s="237" t="s">
        <v>141</v>
      </c>
      <c r="M30" s="245" t="s">
        <v>32</v>
      </c>
      <c r="N30" s="181" t="s">
        <v>54</v>
      </c>
      <c r="O30" s="183" t="s">
        <v>21</v>
      </c>
      <c r="P30" s="247" t="s">
        <v>21</v>
      </c>
      <c r="Q30" s="241"/>
    </row>
    <row r="31" spans="1:18" ht="133.5" customHeight="1" thickBot="1">
      <c r="A31" s="195" t="s">
        <v>28</v>
      </c>
      <c r="B31" s="202" t="s">
        <v>142</v>
      </c>
      <c r="C31" s="197">
        <v>2014</v>
      </c>
      <c r="D31" s="198" t="s">
        <v>21</v>
      </c>
      <c r="E31" s="216" t="s">
        <v>75</v>
      </c>
      <c r="F31" s="233" t="s">
        <v>143</v>
      </c>
      <c r="G31" s="257" t="s">
        <v>144</v>
      </c>
      <c r="H31" s="234"/>
      <c r="I31" s="235" t="s">
        <v>24</v>
      </c>
      <c r="J31" s="218" t="s">
        <v>24</v>
      </c>
      <c r="K31" s="201">
        <v>54</v>
      </c>
      <c r="L31" s="237" t="s">
        <v>145</v>
      </c>
      <c r="M31" s="251" t="s">
        <v>32</v>
      </c>
      <c r="N31" s="252" t="s">
        <v>21</v>
      </c>
      <c r="O31" s="253" t="s">
        <v>21</v>
      </c>
      <c r="P31" s="254" t="s">
        <v>54</v>
      </c>
      <c r="Q31" s="241" t="s">
        <v>146</v>
      </c>
    </row>
    <row r="32" spans="1:18" ht="29.25" thickTop="1">
      <c r="A32" s="125" t="s">
        <v>147</v>
      </c>
    </row>
    <row r="34" spans="1:17" ht="47.25">
      <c r="A34" s="89" t="s">
        <v>148</v>
      </c>
      <c r="B34" s="16" t="s">
        <v>20</v>
      </c>
      <c r="C34" s="21">
        <v>1993</v>
      </c>
      <c r="D34" s="32" t="s">
        <v>21</v>
      </c>
      <c r="E34" s="14" t="s">
        <v>57</v>
      </c>
      <c r="F34" s="4" t="s">
        <v>149</v>
      </c>
      <c r="K34" s="31">
        <v>200</v>
      </c>
      <c r="L34" s="124" t="s">
        <v>150</v>
      </c>
      <c r="M34" s="4" t="s">
        <v>32</v>
      </c>
      <c r="N34" s="4" t="s">
        <v>21</v>
      </c>
      <c r="O34" s="4" t="s">
        <v>21</v>
      </c>
      <c r="P34" s="4" t="s">
        <v>21</v>
      </c>
      <c r="Q34" s="5" t="s">
        <v>151</v>
      </c>
    </row>
    <row r="35" spans="1:17" ht="110.25">
      <c r="A35" s="89"/>
      <c r="B35" s="16" t="s">
        <v>20</v>
      </c>
      <c r="C35" s="21">
        <v>2006</v>
      </c>
      <c r="D35" s="32" t="s">
        <v>21</v>
      </c>
      <c r="E35" s="14" t="s">
        <v>37</v>
      </c>
      <c r="K35" s="31">
        <v>201</v>
      </c>
      <c r="L35" s="124" t="s">
        <v>152</v>
      </c>
      <c r="M35" s="4" t="s">
        <v>32</v>
      </c>
      <c r="N35" s="24" t="s">
        <v>153</v>
      </c>
      <c r="O35" s="4" t="s">
        <v>21</v>
      </c>
      <c r="P35" s="4" t="s">
        <v>21</v>
      </c>
      <c r="Q35" s="5" t="s">
        <v>154</v>
      </c>
    </row>
    <row r="37" spans="1:17" s="129" customFormat="1" ht="21">
      <c r="A37" s="127"/>
      <c r="B37" s="128"/>
      <c r="E37" s="130"/>
      <c r="F37" s="132"/>
      <c r="G37" s="130"/>
      <c r="H37" s="130"/>
      <c r="I37" s="130"/>
      <c r="J37" s="130"/>
      <c r="K37" s="131"/>
      <c r="L37" s="132"/>
      <c r="M37" s="132"/>
      <c r="N37" s="132"/>
      <c r="O37" s="132"/>
      <c r="P37" s="132"/>
      <c r="Q37" s="133"/>
    </row>
  </sheetData>
  <mergeCells count="2">
    <mergeCell ref="F1:I1"/>
    <mergeCell ref="M1:P1"/>
  </mergeCells>
  <pageMargins left="0.7" right="0.7" top="0.75" bottom="0.75" header="0.3" footer="0.3"/>
  <pageSetup scale="72" fitToHeight="0" orientation="landscape" horizontalDpi="0"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B1212"/>
  <sheetViews>
    <sheetView tabSelected="1" zoomScale="85" zoomScaleNormal="85" workbookViewId="0" xr3:uid="{958C4451-9541-5A59-BF78-D2F731DF1C81}">
      <pane xSplit="14" ySplit="2" topLeftCell="O756" activePane="bottomRight" state="frozen"/>
      <selection pane="bottomRight" activeCell="P763" sqref="P763"/>
      <selection pane="bottomLeft" activeCell="A2" sqref="A2"/>
      <selection pane="topRight" activeCell="K1" sqref="K1"/>
    </sheetView>
  </sheetViews>
  <sheetFormatPr defaultRowHeight="15.75"/>
  <cols>
    <col min="1" max="1" width="2.375" customWidth="1"/>
    <col min="2" max="2" width="7.375" customWidth="1"/>
    <col min="3" max="3" width="7.5" customWidth="1"/>
    <col min="4" max="4" width="34.875" bestFit="1" customWidth="1"/>
    <col min="5" max="5" width="6.125" customWidth="1"/>
    <col min="6" max="6" width="5.375" customWidth="1"/>
    <col min="8" max="8" width="6.375" customWidth="1"/>
    <col min="9" max="11" width="5.125" style="21" customWidth="1"/>
    <col min="12" max="12" width="11.5" customWidth="1"/>
    <col min="13" max="13" width="7.25" style="50" customWidth="1"/>
    <col min="14" max="14" width="34.125" style="15" customWidth="1"/>
    <col min="15" max="15" width="10.5" style="41" customWidth="1"/>
    <col min="16" max="16" width="7.625" style="119" customWidth="1"/>
    <col min="17" max="17" width="8.125" style="41" customWidth="1"/>
    <col min="18" max="20" width="7.375" style="39" customWidth="1"/>
    <col min="21" max="21" width="6.875" style="53" customWidth="1"/>
    <col min="22" max="22" width="9.625" style="53" customWidth="1"/>
    <col min="23" max="23" width="7.625" style="135" customWidth="1"/>
    <col min="24" max="24" width="8.125" style="139" customWidth="1"/>
    <col min="25" max="25" width="9.75" style="7" customWidth="1"/>
    <col min="26" max="26" width="9.375" customWidth="1"/>
    <col min="27" max="27" width="8.75" style="7" customWidth="1"/>
    <col min="28" max="28" width="6.875" customWidth="1"/>
    <col min="29" max="29" width="10" customWidth="1"/>
    <col min="30" max="30" width="6.875" customWidth="1"/>
    <col min="31" max="31" width="10" style="54" customWidth="1"/>
    <col min="32" max="32" width="7.875" style="21" customWidth="1"/>
    <col min="33" max="33" width="8" style="41" customWidth="1"/>
    <col min="34" max="34" width="5.625" style="72" customWidth="1"/>
    <col min="35" max="35" width="8.75" style="41" customWidth="1"/>
    <col min="36" max="36" width="6.5" style="41" customWidth="1"/>
    <col min="37" max="37" width="6.5" style="52" customWidth="1"/>
    <col min="38" max="38" width="4.375" style="41" customWidth="1"/>
    <col min="39" max="40" width="8.25" style="74" customWidth="1"/>
    <col min="41" max="41" width="6.625" style="7" customWidth="1"/>
    <col min="42" max="43" width="6.625" style="54" customWidth="1"/>
    <col min="44" max="44" width="11.25" style="7" customWidth="1"/>
    <col min="45" max="45" width="28.875" style="74" customWidth="1"/>
    <col min="46" max="50" width="9.625" style="75" customWidth="1"/>
    <col min="51" max="51" width="10" style="7" customWidth="1"/>
    <col min="52" max="52" width="6.875" style="61" customWidth="1"/>
    <col min="53" max="53" width="5.625" style="7" customWidth="1"/>
    <col min="54" max="54" width="5.625" style="54" customWidth="1"/>
    <col min="55" max="55" width="7.625" style="7" customWidth="1"/>
    <col min="56" max="56" width="7.5" style="76" customWidth="1"/>
    <col min="57" max="57" width="6" style="7" customWidth="1"/>
    <col min="58" max="58" width="6" style="54" customWidth="1"/>
    <col min="59" max="59" width="7.875" style="7" customWidth="1"/>
    <col min="60" max="60" width="7.5" style="76" customWidth="1"/>
    <col min="61" max="61" width="6" style="7" customWidth="1"/>
    <col min="62" max="62" width="6" style="54" customWidth="1"/>
    <col min="63" max="63" width="7.375" style="54" bestFit="1" customWidth="1"/>
    <col min="64" max="64" width="13.625" style="80" customWidth="1"/>
    <col min="65" max="66" width="6" style="54" customWidth="1"/>
    <col min="67" max="67" width="7.375" style="54" customWidth="1"/>
    <col min="68" max="68" width="7.125" style="80" customWidth="1"/>
    <col min="69" max="71" width="7.625" style="54" customWidth="1"/>
    <col min="72" max="72" width="7.625" style="98" customWidth="1"/>
    <col min="73" max="73" width="7.625" style="54" customWidth="1"/>
    <col min="74" max="74" width="7.625" style="144" customWidth="1"/>
    <col min="75" max="75" width="6" style="54" customWidth="1"/>
    <col min="76" max="76" width="9.25" style="7" customWidth="1"/>
    <col min="77" max="77" width="6" style="9" customWidth="1"/>
    <col min="78" max="78" width="6.125" bestFit="1" customWidth="1"/>
    <col min="79" max="79" width="6.125" customWidth="1"/>
    <col min="80" max="80" width="9.375" style="7" customWidth="1"/>
    <col min="81" max="81" width="8.125" style="76" customWidth="1"/>
    <col min="82" max="82" width="7.125" customWidth="1"/>
    <col min="84" max="84" width="15.875" customWidth="1"/>
    <col min="85" max="85" width="6.375" style="61" customWidth="1"/>
    <col min="87" max="87" width="9" style="21"/>
    <col min="88" max="88" width="9.625" style="21" bestFit="1" customWidth="1"/>
    <col min="89" max="91" width="9" style="21"/>
    <col min="92" max="92" width="9.625" style="21" bestFit="1" customWidth="1"/>
    <col min="93" max="94" width="9" style="21"/>
    <col min="95" max="95" width="7.125" customWidth="1"/>
    <col min="96" max="96" width="7.625" style="7" customWidth="1"/>
    <col min="97" max="97" width="8.375" style="76" customWidth="1"/>
    <col min="98" max="98" width="6.25" customWidth="1"/>
    <col min="99" max="99" width="6.25" style="72" customWidth="1"/>
    <col min="100" max="100" width="9.75" customWidth="1"/>
    <col min="101" max="101" width="8.5" style="61" customWidth="1"/>
    <col min="102" max="103" width="6.25" customWidth="1"/>
    <col min="104" max="104" width="8.875" customWidth="1"/>
    <col min="105" max="107" width="6.25" customWidth="1"/>
    <col min="108" max="108" width="8.625" customWidth="1"/>
    <col min="109" max="109" width="9.375" customWidth="1"/>
    <col min="110" max="111" width="6.25" customWidth="1"/>
    <col min="112" max="112" width="11.5" style="7" customWidth="1"/>
    <col min="113" max="113" width="7.75" style="76" customWidth="1"/>
    <col min="114" max="115" width="6.25" customWidth="1"/>
    <col min="116" max="116" width="11.375" customWidth="1"/>
    <col min="117" max="118" width="6.25" customWidth="1"/>
    <col min="119" max="119" width="9" style="7"/>
    <col min="122" max="122" width="9" style="21"/>
    <col min="123" max="123" width="9" style="7"/>
    <col min="124" max="124" width="11.5" style="61" customWidth="1"/>
    <col min="126" max="126" width="6.375" style="21" customWidth="1"/>
    <col min="128" max="128" width="9" style="61"/>
  </cols>
  <sheetData>
    <row r="1" spans="1:132">
      <c r="AX1" s="61" t="s">
        <v>155</v>
      </c>
      <c r="AY1" s="7" t="s">
        <v>155</v>
      </c>
      <c r="AZ1" s="61" t="s">
        <v>155</v>
      </c>
      <c r="BA1" s="7" t="s">
        <v>155</v>
      </c>
      <c r="BB1" s="7" t="s">
        <v>156</v>
      </c>
      <c r="BC1" s="7" t="s">
        <v>156</v>
      </c>
      <c r="BD1" s="76" t="s">
        <v>156</v>
      </c>
      <c r="BE1" s="7" t="s">
        <v>156</v>
      </c>
      <c r="BF1" s="7" t="s">
        <v>156</v>
      </c>
      <c r="BG1" s="7" t="s">
        <v>156</v>
      </c>
      <c r="BH1" s="76" t="s">
        <v>156</v>
      </c>
      <c r="BI1" s="7" t="s">
        <v>156</v>
      </c>
      <c r="BJ1" s="80" t="s">
        <v>157</v>
      </c>
      <c r="BK1" s="54" t="s">
        <v>157</v>
      </c>
      <c r="BL1" s="80" t="s">
        <v>157</v>
      </c>
      <c r="BM1" s="54" t="s">
        <v>157</v>
      </c>
      <c r="BN1" s="54" t="s">
        <v>157</v>
      </c>
      <c r="BO1" s="54" t="s">
        <v>157</v>
      </c>
      <c r="BP1" s="80" t="s">
        <v>157</v>
      </c>
      <c r="BQ1" s="54" t="s">
        <v>157</v>
      </c>
      <c r="BR1" s="54" t="s">
        <v>157</v>
      </c>
      <c r="BS1" s="54" t="s">
        <v>157</v>
      </c>
      <c r="BT1" s="98" t="s">
        <v>157</v>
      </c>
      <c r="BU1" s="54" t="s">
        <v>157</v>
      </c>
      <c r="BV1" s="144" t="s">
        <v>158</v>
      </c>
      <c r="BW1" s="54" t="s">
        <v>155</v>
      </c>
      <c r="BX1" s="7" t="s">
        <v>155</v>
      </c>
      <c r="BY1" s="9" t="s">
        <v>155</v>
      </c>
      <c r="BZ1" s="7" t="s">
        <v>155</v>
      </c>
      <c r="CA1" s="7" t="s">
        <v>156</v>
      </c>
      <c r="CB1" s="7" t="s">
        <v>156</v>
      </c>
      <c r="CC1" s="76" t="s">
        <v>156</v>
      </c>
      <c r="CD1" s="7" t="s">
        <v>156</v>
      </c>
      <c r="CE1" s="7" t="s">
        <v>156</v>
      </c>
      <c r="CF1" s="7" t="s">
        <v>156</v>
      </c>
      <c r="CG1" s="61" t="s">
        <v>156</v>
      </c>
      <c r="CH1" s="7" t="s">
        <v>156</v>
      </c>
      <c r="CI1" s="7" t="s">
        <v>156</v>
      </c>
      <c r="CJ1" s="7" t="s">
        <v>156</v>
      </c>
      <c r="CK1" s="61" t="s">
        <v>156</v>
      </c>
      <c r="CL1" s="7" t="s">
        <v>156</v>
      </c>
      <c r="CM1" s="7" t="s">
        <v>156</v>
      </c>
      <c r="CN1" s="7" t="s">
        <v>156</v>
      </c>
      <c r="CO1" s="61" t="s">
        <v>156</v>
      </c>
      <c r="CP1" s="7" t="s">
        <v>156</v>
      </c>
      <c r="CQ1" s="7" t="s">
        <v>157</v>
      </c>
      <c r="CR1" s="7" t="s">
        <v>157</v>
      </c>
      <c r="CS1" s="76" t="s">
        <v>157</v>
      </c>
      <c r="CT1" s="7" t="s">
        <v>157</v>
      </c>
      <c r="CU1" s="74" t="s">
        <v>157</v>
      </c>
      <c r="CV1" s="7" t="s">
        <v>157</v>
      </c>
      <c r="CW1" s="61" t="s">
        <v>157</v>
      </c>
      <c r="CX1" s="7" t="s">
        <v>157</v>
      </c>
      <c r="CY1" s="74" t="s">
        <v>157</v>
      </c>
      <c r="CZ1" s="7" t="s">
        <v>157</v>
      </c>
      <c r="DA1" s="61" t="s">
        <v>157</v>
      </c>
      <c r="DB1" s="7" t="s">
        <v>157</v>
      </c>
      <c r="DC1" s="74" t="s">
        <v>157</v>
      </c>
      <c r="DD1" s="7" t="s">
        <v>157</v>
      </c>
      <c r="DE1" s="61" t="s">
        <v>157</v>
      </c>
      <c r="DF1" s="7" t="s">
        <v>157</v>
      </c>
      <c r="DG1" s="7" t="s">
        <v>159</v>
      </c>
      <c r="DH1" s="7" t="s">
        <v>159</v>
      </c>
      <c r="DI1" s="76" t="s">
        <v>159</v>
      </c>
      <c r="DJ1" s="7" t="s">
        <v>159</v>
      </c>
      <c r="DK1" s="7" t="s">
        <v>159</v>
      </c>
      <c r="DL1" s="7" t="s">
        <v>159</v>
      </c>
      <c r="DM1" s="61" t="s">
        <v>159</v>
      </c>
      <c r="DN1" s="7" t="s">
        <v>159</v>
      </c>
    </row>
    <row r="2" spans="1:132" s="36" customFormat="1" ht="89.25">
      <c r="A2" s="36" t="s">
        <v>10</v>
      </c>
      <c r="B2" s="36" t="s">
        <v>160</v>
      </c>
      <c r="C2" s="36" t="s">
        <v>161</v>
      </c>
      <c r="D2" s="33" t="s">
        <v>162</v>
      </c>
      <c r="E2" s="34" t="s">
        <v>163</v>
      </c>
      <c r="F2" s="33" t="s">
        <v>164</v>
      </c>
      <c r="G2" s="35" t="s">
        <v>165</v>
      </c>
      <c r="H2" s="36" t="s">
        <v>166</v>
      </c>
      <c r="I2" s="90" t="s">
        <v>167</v>
      </c>
      <c r="J2" s="90" t="s">
        <v>168</v>
      </c>
      <c r="K2" s="90" t="s">
        <v>169</v>
      </c>
      <c r="L2" s="36" t="s">
        <v>170</v>
      </c>
      <c r="M2" s="49" t="s">
        <v>171</v>
      </c>
      <c r="N2" s="66" t="s">
        <v>172</v>
      </c>
      <c r="O2" s="40" t="s">
        <v>173</v>
      </c>
      <c r="P2" s="147" t="s">
        <v>174</v>
      </c>
      <c r="Q2" s="38" t="s">
        <v>175</v>
      </c>
      <c r="R2" s="40" t="s">
        <v>176</v>
      </c>
      <c r="S2" s="38" t="s">
        <v>177</v>
      </c>
      <c r="T2" s="38" t="s">
        <v>178</v>
      </c>
      <c r="U2" s="122" t="s">
        <v>179</v>
      </c>
      <c r="V2" s="122" t="s">
        <v>180</v>
      </c>
      <c r="W2" s="136" t="s">
        <v>181</v>
      </c>
      <c r="X2" s="38" t="s">
        <v>182</v>
      </c>
      <c r="Y2" s="37" t="s">
        <v>183</v>
      </c>
      <c r="Z2" s="36" t="s">
        <v>184</v>
      </c>
      <c r="AA2" s="37" t="s">
        <v>185</v>
      </c>
      <c r="AB2" s="36" t="s">
        <v>186</v>
      </c>
      <c r="AC2" s="36" t="s">
        <v>187</v>
      </c>
      <c r="AD2" s="36" t="s">
        <v>188</v>
      </c>
      <c r="AE2" s="37" t="s">
        <v>189</v>
      </c>
      <c r="AF2" s="36" t="s">
        <v>190</v>
      </c>
      <c r="AG2" s="38" t="s">
        <v>191</v>
      </c>
      <c r="AH2" s="36" t="s">
        <v>192</v>
      </c>
      <c r="AI2" s="38" t="s">
        <v>193</v>
      </c>
      <c r="AJ2" s="38" t="s">
        <v>194</v>
      </c>
      <c r="AK2" s="122" t="s">
        <v>195</v>
      </c>
      <c r="AL2" s="38" t="s">
        <v>196</v>
      </c>
      <c r="AM2" s="36" t="s">
        <v>197</v>
      </c>
      <c r="AN2" s="36" t="s">
        <v>198</v>
      </c>
      <c r="AO2" s="36" t="s">
        <v>199</v>
      </c>
      <c r="AP2" s="36" t="s">
        <v>200</v>
      </c>
      <c r="AQ2" s="36" t="s">
        <v>201</v>
      </c>
      <c r="AR2" s="37" t="s">
        <v>202</v>
      </c>
      <c r="AS2" s="36" t="s">
        <v>203</v>
      </c>
      <c r="AT2" s="37" t="s">
        <v>204</v>
      </c>
      <c r="AU2" s="36" t="s">
        <v>205</v>
      </c>
      <c r="AV2" s="37" t="s">
        <v>206</v>
      </c>
      <c r="AW2" s="36" t="s">
        <v>207</v>
      </c>
      <c r="AX2" s="121" t="s">
        <v>208</v>
      </c>
      <c r="AY2" s="37" t="s">
        <v>209</v>
      </c>
      <c r="AZ2" s="58" t="s">
        <v>210</v>
      </c>
      <c r="BA2" s="37" t="s">
        <v>211</v>
      </c>
      <c r="BB2" s="121" t="s">
        <v>212</v>
      </c>
      <c r="BC2" s="37" t="s">
        <v>213</v>
      </c>
      <c r="BD2" s="77" t="s">
        <v>214</v>
      </c>
      <c r="BE2" s="37" t="s">
        <v>215</v>
      </c>
      <c r="BF2" s="121" t="s">
        <v>216</v>
      </c>
      <c r="BG2" s="37" t="s">
        <v>217</v>
      </c>
      <c r="BH2" s="77" t="s">
        <v>218</v>
      </c>
      <c r="BI2" s="37" t="s">
        <v>219</v>
      </c>
      <c r="BJ2" s="121" t="s">
        <v>220</v>
      </c>
      <c r="BK2" s="57" t="s">
        <v>221</v>
      </c>
      <c r="BL2" s="82" t="s">
        <v>222</v>
      </c>
      <c r="BM2" s="57" t="s">
        <v>223</v>
      </c>
      <c r="BN2" s="121" t="s">
        <v>224</v>
      </c>
      <c r="BO2" s="57" t="s">
        <v>225</v>
      </c>
      <c r="BP2" s="82" t="s">
        <v>226</v>
      </c>
      <c r="BQ2" s="57" t="s">
        <v>227</v>
      </c>
      <c r="BR2" s="121" t="s">
        <v>228</v>
      </c>
      <c r="BS2" s="57" t="s">
        <v>229</v>
      </c>
      <c r="BT2" s="102" t="s">
        <v>230</v>
      </c>
      <c r="BU2" s="57" t="s">
        <v>231</v>
      </c>
      <c r="BV2" s="145" t="s">
        <v>232</v>
      </c>
      <c r="BW2" s="36" t="s">
        <v>233</v>
      </c>
      <c r="BX2" s="37" t="s">
        <v>234</v>
      </c>
      <c r="BY2" s="43" t="s">
        <v>235</v>
      </c>
      <c r="BZ2" s="36" t="s">
        <v>236</v>
      </c>
      <c r="CA2" s="36" t="s">
        <v>237</v>
      </c>
      <c r="CB2" s="37" t="s">
        <v>238</v>
      </c>
      <c r="CC2" s="77" t="s">
        <v>239</v>
      </c>
      <c r="CD2" s="36" t="s">
        <v>240</v>
      </c>
      <c r="CE2" s="36" t="s">
        <v>241</v>
      </c>
      <c r="CF2" s="37" t="s">
        <v>242</v>
      </c>
      <c r="CG2" s="58" t="s">
        <v>243</v>
      </c>
      <c r="CH2" s="36" t="s">
        <v>244</v>
      </c>
      <c r="CI2" s="36" t="s">
        <v>245</v>
      </c>
      <c r="CJ2" s="37" t="s">
        <v>246</v>
      </c>
      <c r="CK2" s="58" t="s">
        <v>247</v>
      </c>
      <c r="CL2" s="36" t="s">
        <v>248</v>
      </c>
      <c r="CM2" s="36" t="s">
        <v>249</v>
      </c>
      <c r="CN2" s="37" t="s">
        <v>250</v>
      </c>
      <c r="CO2" s="58" t="s">
        <v>251</v>
      </c>
      <c r="CP2" s="36" t="s">
        <v>252</v>
      </c>
      <c r="CQ2" s="36" t="s">
        <v>253</v>
      </c>
      <c r="CR2" s="37" t="s">
        <v>254</v>
      </c>
      <c r="CS2" s="77" t="s">
        <v>255</v>
      </c>
      <c r="CT2" s="36" t="s">
        <v>256</v>
      </c>
      <c r="CU2" s="36" t="s">
        <v>257</v>
      </c>
      <c r="CV2" s="37" t="s">
        <v>258</v>
      </c>
      <c r="CW2" s="58" t="s">
        <v>259</v>
      </c>
      <c r="CX2" s="36" t="s">
        <v>260</v>
      </c>
      <c r="CY2" s="36" t="s">
        <v>261</v>
      </c>
      <c r="CZ2" s="37" t="s">
        <v>262</v>
      </c>
      <c r="DA2" s="58" t="s">
        <v>263</v>
      </c>
      <c r="DB2" s="36" t="s">
        <v>264</v>
      </c>
      <c r="DC2" s="36" t="s">
        <v>265</v>
      </c>
      <c r="DD2" s="37" t="s">
        <v>266</v>
      </c>
      <c r="DE2" s="58" t="s">
        <v>267</v>
      </c>
      <c r="DF2" s="36" t="s">
        <v>268</v>
      </c>
      <c r="DG2" s="36" t="s">
        <v>269</v>
      </c>
      <c r="DH2" s="37" t="s">
        <v>270</v>
      </c>
      <c r="DI2" s="77" t="s">
        <v>271</v>
      </c>
      <c r="DJ2" s="36" t="s">
        <v>272</v>
      </c>
      <c r="DK2" s="36" t="s">
        <v>273</v>
      </c>
      <c r="DL2" s="37" t="s">
        <v>274</v>
      </c>
      <c r="DM2" s="43" t="s">
        <v>275</v>
      </c>
      <c r="DN2" s="36" t="s">
        <v>276</v>
      </c>
      <c r="DO2" s="37" t="s">
        <v>277</v>
      </c>
      <c r="DP2" s="36" t="s">
        <v>278</v>
      </c>
      <c r="DQ2" s="36" t="s">
        <v>279</v>
      </c>
      <c r="DR2" s="90" t="s">
        <v>280</v>
      </c>
      <c r="DS2" s="37" t="s">
        <v>281</v>
      </c>
      <c r="DT2" s="58" t="s">
        <v>282</v>
      </c>
      <c r="DU2" s="36" t="s">
        <v>283</v>
      </c>
      <c r="DV2" s="90" t="s">
        <v>284</v>
      </c>
      <c r="DW2" s="37" t="s">
        <v>285</v>
      </c>
      <c r="DX2" s="58" t="s">
        <v>286</v>
      </c>
      <c r="DY2" s="36" t="s">
        <v>287</v>
      </c>
      <c r="DZ2" s="121" t="s">
        <v>288</v>
      </c>
      <c r="EA2" s="121" t="s">
        <v>289</v>
      </c>
      <c r="EB2" s="121" t="s">
        <v>289</v>
      </c>
    </row>
    <row r="3" spans="1:132" ht="15.75" customHeight="1">
      <c r="A3" s="36" t="s">
        <v>24</v>
      </c>
      <c r="B3" t="s">
        <v>290</v>
      </c>
      <c r="C3" t="s">
        <v>291</v>
      </c>
      <c r="D3" t="s">
        <v>292</v>
      </c>
      <c r="E3" t="s">
        <v>293</v>
      </c>
      <c r="F3">
        <v>2008</v>
      </c>
      <c r="G3" t="s">
        <v>294</v>
      </c>
      <c r="H3" t="s">
        <v>295</v>
      </c>
      <c r="K3" s="73" t="s">
        <v>296</v>
      </c>
      <c r="L3" t="s">
        <v>297</v>
      </c>
      <c r="M3" s="41" t="s">
        <v>298</v>
      </c>
      <c r="N3" s="68" t="s">
        <v>299</v>
      </c>
      <c r="O3" s="41">
        <v>39360</v>
      </c>
      <c r="P3" s="119" t="s">
        <v>300</v>
      </c>
      <c r="Q3" s="41" t="s">
        <v>301</v>
      </c>
      <c r="R3" s="39">
        <v>0</v>
      </c>
      <c r="W3" s="135" t="s">
        <v>302</v>
      </c>
      <c r="X3" s="139">
        <v>39561</v>
      </c>
      <c r="AG3" s="41" t="s">
        <v>303</v>
      </c>
      <c r="AH3" s="72" t="s">
        <v>304</v>
      </c>
      <c r="AI3" s="41">
        <v>39589</v>
      </c>
      <c r="AJ3" s="41" t="s">
        <v>305</v>
      </c>
      <c r="AK3" s="52" t="s">
        <v>306</v>
      </c>
      <c r="AL3" s="41" t="s">
        <v>307</v>
      </c>
      <c r="AM3" s="74" t="s">
        <v>308</v>
      </c>
      <c r="BB3" s="75" t="s">
        <v>309</v>
      </c>
      <c r="BC3" s="54" t="s">
        <v>310</v>
      </c>
      <c r="BD3" s="62">
        <v>1.6</v>
      </c>
      <c r="BE3" s="54" t="s">
        <v>311</v>
      </c>
      <c r="BF3" s="154" t="s">
        <v>312</v>
      </c>
      <c r="BG3" s="154" t="s">
        <v>312</v>
      </c>
      <c r="BH3" s="80" t="s">
        <v>312</v>
      </c>
      <c r="BI3" s="54" t="s">
        <v>312</v>
      </c>
      <c r="BJ3" s="54" t="s">
        <v>312</v>
      </c>
      <c r="BK3" s="54">
        <v>39644</v>
      </c>
      <c r="BL3" s="155" t="s">
        <v>313</v>
      </c>
      <c r="BM3" s="54" t="s">
        <v>314</v>
      </c>
      <c r="BV3" s="156" t="s">
        <v>315</v>
      </c>
      <c r="BX3" s="54"/>
      <c r="BY3" s="47"/>
      <c r="BZ3" s="21"/>
      <c r="CA3" s="21"/>
      <c r="CB3" s="54"/>
      <c r="CC3" s="80"/>
      <c r="CD3" s="21"/>
      <c r="CE3" s="21"/>
      <c r="CF3" s="21"/>
      <c r="CG3" s="62"/>
      <c r="CH3" s="21"/>
      <c r="CQ3" s="54" t="s">
        <v>316</v>
      </c>
      <c r="CR3" s="154">
        <v>39644</v>
      </c>
      <c r="CS3" s="155" t="s">
        <v>313</v>
      </c>
      <c r="CT3" s="54" t="s">
        <v>314</v>
      </c>
      <c r="CU3" s="75"/>
      <c r="CV3" s="54"/>
      <c r="CW3" s="62"/>
      <c r="CX3" s="54"/>
      <c r="CY3" s="54"/>
      <c r="CZ3" s="54"/>
      <c r="DA3" s="54"/>
      <c r="DB3" s="54"/>
      <c r="DC3" s="54"/>
      <c r="DD3" s="54"/>
      <c r="DE3" s="54"/>
      <c r="DF3" s="54"/>
      <c r="DG3" s="54" t="s">
        <v>316</v>
      </c>
      <c r="DH3" s="88" t="s">
        <v>317</v>
      </c>
      <c r="DI3" s="76">
        <v>164</v>
      </c>
      <c r="DJ3" t="s">
        <v>318</v>
      </c>
      <c r="DO3" s="7" t="s">
        <v>319</v>
      </c>
      <c r="DP3" s="155" t="s">
        <v>313</v>
      </c>
      <c r="DQ3" t="s">
        <v>318</v>
      </c>
      <c r="DR3" s="73" t="s">
        <v>320</v>
      </c>
      <c r="DS3" s="7">
        <v>39637</v>
      </c>
      <c r="DT3" s="155" t="s">
        <v>313</v>
      </c>
      <c r="DU3" t="s">
        <v>321</v>
      </c>
      <c r="DW3" s="54">
        <v>39644</v>
      </c>
      <c r="DX3" s="155" t="s">
        <v>313</v>
      </c>
      <c r="DY3" s="54" t="s">
        <v>314</v>
      </c>
      <c r="DZ3" t="s">
        <v>322</v>
      </c>
      <c r="EA3" t="s">
        <v>323</v>
      </c>
      <c r="EB3" t="s">
        <v>324</v>
      </c>
    </row>
    <row r="4" spans="1:132" ht="15.75" customHeight="1">
      <c r="A4" s="36" t="s">
        <v>24</v>
      </c>
      <c r="B4" t="s">
        <v>290</v>
      </c>
      <c r="C4" t="s">
        <v>291</v>
      </c>
      <c r="D4" t="s">
        <v>292</v>
      </c>
      <c r="E4" t="s">
        <v>293</v>
      </c>
      <c r="F4">
        <v>2008</v>
      </c>
      <c r="G4" t="s">
        <v>294</v>
      </c>
      <c r="H4" t="s">
        <v>295</v>
      </c>
      <c r="K4" s="73" t="s">
        <v>296</v>
      </c>
      <c r="L4" t="s">
        <v>297</v>
      </c>
      <c r="M4" s="41" t="s">
        <v>325</v>
      </c>
      <c r="N4" s="68" t="s">
        <v>326</v>
      </c>
      <c r="O4" s="41">
        <v>39360</v>
      </c>
      <c r="P4" s="119" t="s">
        <v>300</v>
      </c>
      <c r="Q4" s="41" t="s">
        <v>301</v>
      </c>
      <c r="W4" s="135" t="s">
        <v>327</v>
      </c>
      <c r="X4" s="139">
        <v>39610</v>
      </c>
      <c r="AG4" s="41" t="s">
        <v>312</v>
      </c>
      <c r="AH4" s="72" t="s">
        <v>304</v>
      </c>
      <c r="AI4" s="41">
        <v>39589</v>
      </c>
      <c r="AJ4" s="41" t="s">
        <v>305</v>
      </c>
      <c r="AK4" s="52" t="s">
        <v>306</v>
      </c>
      <c r="AL4" s="41" t="s">
        <v>307</v>
      </c>
      <c r="AM4" s="74" t="s">
        <v>312</v>
      </c>
      <c r="BB4" s="54" t="s">
        <v>312</v>
      </c>
      <c r="BC4" s="54" t="s">
        <v>312</v>
      </c>
      <c r="BD4" s="54" t="s">
        <v>312</v>
      </c>
      <c r="BE4" s="54" t="s">
        <v>312</v>
      </c>
      <c r="BF4" s="75" t="s">
        <v>309</v>
      </c>
      <c r="BG4" s="154" t="s">
        <v>328</v>
      </c>
      <c r="BH4" s="155" t="s">
        <v>313</v>
      </c>
      <c r="BI4" s="54" t="s">
        <v>311</v>
      </c>
      <c r="BJ4" s="75" t="s">
        <v>309</v>
      </c>
      <c r="BK4" s="54">
        <v>39644</v>
      </c>
      <c r="BL4" s="155" t="s">
        <v>313</v>
      </c>
      <c r="BM4" s="54" t="s">
        <v>314</v>
      </c>
      <c r="BV4" s="156" t="s">
        <v>329</v>
      </c>
      <c r="BX4" s="54"/>
      <c r="BY4" s="47"/>
      <c r="BZ4" s="21"/>
      <c r="CA4" s="21"/>
      <c r="CB4" s="54"/>
      <c r="CC4" s="80"/>
      <c r="CD4" s="21"/>
      <c r="CE4" s="21"/>
      <c r="CF4" s="21"/>
      <c r="CG4" s="62"/>
      <c r="CH4" s="21"/>
      <c r="CQ4" s="54" t="s">
        <v>316</v>
      </c>
      <c r="CR4" s="154">
        <v>39644</v>
      </c>
      <c r="CS4" s="155" t="s">
        <v>313</v>
      </c>
      <c r="CT4" s="54" t="s">
        <v>314</v>
      </c>
      <c r="CU4" s="75"/>
      <c r="CV4" s="54"/>
      <c r="CW4" s="62"/>
      <c r="CX4" s="54"/>
      <c r="CY4" s="54"/>
      <c r="CZ4" s="54"/>
      <c r="DA4" s="54"/>
      <c r="DB4" s="54"/>
      <c r="DC4" s="54"/>
      <c r="DD4" s="54"/>
      <c r="DE4" s="54"/>
      <c r="DF4" s="54"/>
      <c r="DG4" s="54" t="s">
        <v>316</v>
      </c>
      <c r="DH4" s="88" t="s">
        <v>317</v>
      </c>
      <c r="DI4" s="76">
        <v>28</v>
      </c>
      <c r="DJ4" t="s">
        <v>318</v>
      </c>
      <c r="DO4" s="7" t="s">
        <v>319</v>
      </c>
      <c r="DP4" s="155" t="s">
        <v>313</v>
      </c>
      <c r="DQ4" t="s">
        <v>318</v>
      </c>
      <c r="DR4" s="73" t="s">
        <v>320</v>
      </c>
      <c r="DS4" s="7">
        <v>39637</v>
      </c>
      <c r="DT4" s="155" t="s">
        <v>313</v>
      </c>
      <c r="DU4" t="s">
        <v>321</v>
      </c>
      <c r="DW4" s="54">
        <v>39644</v>
      </c>
      <c r="DX4" s="155" t="s">
        <v>313</v>
      </c>
      <c r="DY4" s="54" t="s">
        <v>314</v>
      </c>
      <c r="DZ4" t="s">
        <v>322</v>
      </c>
      <c r="EA4" t="s">
        <v>323</v>
      </c>
      <c r="EB4" t="s">
        <v>324</v>
      </c>
    </row>
    <row r="5" spans="1:132" ht="15.75" customHeight="1">
      <c r="A5" s="36" t="s">
        <v>24</v>
      </c>
      <c r="B5" t="s">
        <v>290</v>
      </c>
      <c r="C5" t="s">
        <v>291</v>
      </c>
      <c r="D5" t="s">
        <v>292</v>
      </c>
      <c r="E5" t="s">
        <v>293</v>
      </c>
      <c r="F5">
        <v>2008</v>
      </c>
      <c r="G5" t="s">
        <v>294</v>
      </c>
      <c r="H5" t="s">
        <v>295</v>
      </c>
      <c r="K5" s="73" t="s">
        <v>296</v>
      </c>
      <c r="L5" t="s">
        <v>297</v>
      </c>
      <c r="M5" s="41" t="s">
        <v>325</v>
      </c>
      <c r="N5" s="68" t="s">
        <v>330</v>
      </c>
      <c r="O5" s="41">
        <v>39360</v>
      </c>
      <c r="P5" s="119" t="s">
        <v>300</v>
      </c>
      <c r="Q5" s="41" t="s">
        <v>301</v>
      </c>
      <c r="W5" s="135" t="s">
        <v>331</v>
      </c>
      <c r="X5" s="139">
        <v>39610</v>
      </c>
      <c r="AG5" s="41" t="s">
        <v>312</v>
      </c>
      <c r="AH5" s="72" t="s">
        <v>304</v>
      </c>
      <c r="AI5" s="41">
        <v>39589</v>
      </c>
      <c r="AJ5" s="41" t="s">
        <v>332</v>
      </c>
      <c r="AK5" s="52" t="s">
        <v>333</v>
      </c>
      <c r="AL5" s="41" t="s">
        <v>334</v>
      </c>
      <c r="AM5" s="74" t="s">
        <v>312</v>
      </c>
      <c r="BB5" s="54" t="s">
        <v>312</v>
      </c>
      <c r="BC5" s="54" t="s">
        <v>312</v>
      </c>
      <c r="BD5" s="54" t="s">
        <v>312</v>
      </c>
      <c r="BE5" s="54" t="s">
        <v>312</v>
      </c>
      <c r="BF5" s="75" t="s">
        <v>309</v>
      </c>
      <c r="BG5" s="154" t="s">
        <v>328</v>
      </c>
      <c r="BH5" s="155" t="s">
        <v>313</v>
      </c>
      <c r="BI5" s="54" t="s">
        <v>311</v>
      </c>
      <c r="BJ5" s="75" t="s">
        <v>309</v>
      </c>
      <c r="BK5" s="54">
        <v>39644</v>
      </c>
      <c r="BL5" s="155" t="s">
        <v>313</v>
      </c>
      <c r="BM5" s="54" t="s">
        <v>314</v>
      </c>
      <c r="BV5" s="156" t="s">
        <v>329</v>
      </c>
      <c r="BX5" s="54"/>
      <c r="BY5" s="47"/>
      <c r="BZ5" s="21"/>
      <c r="CA5" s="21"/>
      <c r="CB5" s="54"/>
      <c r="CC5" s="80"/>
      <c r="CD5" s="21"/>
      <c r="CE5" s="21"/>
      <c r="CF5" s="21"/>
      <c r="CG5" s="62"/>
      <c r="CH5" s="21"/>
      <c r="CQ5" s="54" t="s">
        <v>316</v>
      </c>
      <c r="CR5" s="154">
        <v>39644</v>
      </c>
      <c r="CS5" s="155" t="s">
        <v>313</v>
      </c>
      <c r="CT5" s="54" t="s">
        <v>314</v>
      </c>
      <c r="CU5" s="75"/>
      <c r="CV5" s="54"/>
      <c r="CW5" s="62"/>
      <c r="CX5" s="54"/>
      <c r="CY5" s="54"/>
      <c r="CZ5" s="54"/>
      <c r="DA5" s="54"/>
      <c r="DB5" s="54"/>
      <c r="DC5" s="54"/>
      <c r="DD5" s="54"/>
      <c r="DE5" s="54"/>
      <c r="DF5" s="54"/>
      <c r="DG5" s="54" t="s">
        <v>316</v>
      </c>
      <c r="DH5" s="88" t="s">
        <v>317</v>
      </c>
      <c r="DI5" s="76">
        <v>3</v>
      </c>
      <c r="DJ5" t="s">
        <v>318</v>
      </c>
      <c r="DO5" s="7" t="s">
        <v>319</v>
      </c>
      <c r="DP5" s="155" t="s">
        <v>313</v>
      </c>
      <c r="DQ5" t="s">
        <v>318</v>
      </c>
      <c r="DR5" s="73" t="s">
        <v>320</v>
      </c>
      <c r="DS5" s="7">
        <v>39637</v>
      </c>
      <c r="DT5" s="155" t="s">
        <v>313</v>
      </c>
      <c r="DU5" t="s">
        <v>321</v>
      </c>
      <c r="DW5" s="54">
        <v>39644</v>
      </c>
      <c r="DX5" s="155" t="s">
        <v>313</v>
      </c>
      <c r="DY5" s="54" t="s">
        <v>314</v>
      </c>
      <c r="DZ5" t="s">
        <v>322</v>
      </c>
      <c r="EA5" t="s">
        <v>323</v>
      </c>
      <c r="EB5" t="s">
        <v>324</v>
      </c>
    </row>
    <row r="6" spans="1:132" ht="15.75" customHeight="1">
      <c r="A6" s="36" t="s">
        <v>24</v>
      </c>
      <c r="B6" t="s">
        <v>290</v>
      </c>
      <c r="C6" t="s">
        <v>291</v>
      </c>
      <c r="D6" t="s">
        <v>292</v>
      </c>
      <c r="E6" t="s">
        <v>293</v>
      </c>
      <c r="F6">
        <v>2008</v>
      </c>
      <c r="G6" t="s">
        <v>294</v>
      </c>
      <c r="H6" t="s">
        <v>295</v>
      </c>
      <c r="K6" s="73" t="s">
        <v>296</v>
      </c>
      <c r="L6" t="s">
        <v>297</v>
      </c>
      <c r="M6" s="41" t="s">
        <v>325</v>
      </c>
      <c r="N6" s="68" t="s">
        <v>335</v>
      </c>
      <c r="O6" s="41">
        <v>39360</v>
      </c>
      <c r="P6" s="119" t="s">
        <v>300</v>
      </c>
      <c r="Q6" s="41" t="s">
        <v>301</v>
      </c>
      <c r="W6" s="135" t="s">
        <v>327</v>
      </c>
      <c r="X6" s="139">
        <v>39610</v>
      </c>
      <c r="AG6" s="41" t="s">
        <v>312</v>
      </c>
      <c r="AH6" s="72" t="s">
        <v>304</v>
      </c>
      <c r="AI6" s="41">
        <v>39589</v>
      </c>
      <c r="AJ6" s="41" t="s">
        <v>332</v>
      </c>
      <c r="AK6" s="52" t="s">
        <v>333</v>
      </c>
      <c r="AL6" s="41" t="s">
        <v>334</v>
      </c>
      <c r="AM6" s="74" t="s">
        <v>312</v>
      </c>
      <c r="BB6" s="54" t="s">
        <v>312</v>
      </c>
      <c r="BC6" s="54" t="s">
        <v>312</v>
      </c>
      <c r="BD6" s="54" t="s">
        <v>312</v>
      </c>
      <c r="BE6" s="54" t="s">
        <v>312</v>
      </c>
      <c r="BF6" s="75" t="s">
        <v>309</v>
      </c>
      <c r="BG6" s="154" t="s">
        <v>328</v>
      </c>
      <c r="BH6" s="155" t="s">
        <v>313</v>
      </c>
      <c r="BI6" s="54" t="s">
        <v>311</v>
      </c>
      <c r="BJ6" s="75" t="s">
        <v>309</v>
      </c>
      <c r="BK6" s="54">
        <v>39644</v>
      </c>
      <c r="BL6" s="155" t="s">
        <v>313</v>
      </c>
      <c r="BM6" s="54" t="s">
        <v>314</v>
      </c>
      <c r="BV6" s="156" t="s">
        <v>329</v>
      </c>
      <c r="BX6" s="54"/>
      <c r="BY6" s="47"/>
      <c r="BZ6" s="21"/>
      <c r="CA6" s="21"/>
      <c r="CB6" s="54"/>
      <c r="CC6" s="80"/>
      <c r="CD6" s="21"/>
      <c r="CE6" s="21"/>
      <c r="CF6" s="21"/>
      <c r="CG6" s="62"/>
      <c r="CH6" s="21"/>
      <c r="CQ6" s="54" t="s">
        <v>316</v>
      </c>
      <c r="CR6" s="154">
        <v>39644</v>
      </c>
      <c r="CS6" s="155" t="s">
        <v>313</v>
      </c>
      <c r="CT6" s="54" t="s">
        <v>314</v>
      </c>
      <c r="CU6" s="75"/>
      <c r="CV6" s="54"/>
      <c r="CW6" s="62"/>
      <c r="CX6" s="54"/>
      <c r="CY6" s="54"/>
      <c r="CZ6" s="54"/>
      <c r="DA6" s="54"/>
      <c r="DB6" s="54"/>
      <c r="DC6" s="54"/>
      <c r="DD6" s="54"/>
      <c r="DE6" s="54"/>
      <c r="DF6" s="54"/>
      <c r="DG6" s="54" t="s">
        <v>316</v>
      </c>
      <c r="DH6" s="88" t="s">
        <v>317</v>
      </c>
      <c r="DI6" s="76">
        <v>6</v>
      </c>
      <c r="DJ6" t="s">
        <v>318</v>
      </c>
      <c r="DO6" s="7" t="s">
        <v>319</v>
      </c>
      <c r="DP6" s="155" t="s">
        <v>313</v>
      </c>
      <c r="DQ6" t="s">
        <v>318</v>
      </c>
      <c r="DR6" s="73" t="s">
        <v>320</v>
      </c>
      <c r="DS6" s="7">
        <v>39637</v>
      </c>
      <c r="DT6" s="155" t="s">
        <v>313</v>
      </c>
      <c r="DU6" t="s">
        <v>321</v>
      </c>
      <c r="DW6" s="54">
        <v>39644</v>
      </c>
      <c r="DX6" s="155" t="s">
        <v>313</v>
      </c>
      <c r="DY6" s="54" t="s">
        <v>314</v>
      </c>
      <c r="DZ6" t="s">
        <v>322</v>
      </c>
      <c r="EA6" t="s">
        <v>323</v>
      </c>
      <c r="EB6" t="s">
        <v>324</v>
      </c>
    </row>
    <row r="7" spans="1:132" ht="15.75" customHeight="1">
      <c r="A7" s="36" t="s">
        <v>24</v>
      </c>
      <c r="B7" t="s">
        <v>290</v>
      </c>
      <c r="C7" t="s">
        <v>291</v>
      </c>
      <c r="D7" t="s">
        <v>292</v>
      </c>
      <c r="E7" t="s">
        <v>293</v>
      </c>
      <c r="F7">
        <v>2008</v>
      </c>
      <c r="G7" t="s">
        <v>294</v>
      </c>
      <c r="H7" t="s">
        <v>295</v>
      </c>
      <c r="K7" s="73" t="s">
        <v>296</v>
      </c>
      <c r="L7" t="s">
        <v>297</v>
      </c>
      <c r="M7" s="41" t="s">
        <v>325</v>
      </c>
      <c r="N7" s="68" t="s">
        <v>336</v>
      </c>
      <c r="O7" s="41">
        <v>39360</v>
      </c>
      <c r="P7" s="119" t="s">
        <v>300</v>
      </c>
      <c r="Q7" s="41" t="s">
        <v>301</v>
      </c>
      <c r="W7" s="135" t="s">
        <v>331</v>
      </c>
      <c r="X7" s="139">
        <v>39610</v>
      </c>
      <c r="AG7" s="41" t="s">
        <v>312</v>
      </c>
      <c r="AH7" s="72" t="s">
        <v>304</v>
      </c>
      <c r="AI7" s="41">
        <v>39616</v>
      </c>
      <c r="AJ7" s="41" t="s">
        <v>337</v>
      </c>
      <c r="AK7" s="52" t="s">
        <v>333</v>
      </c>
      <c r="AL7" s="41" t="s">
        <v>334</v>
      </c>
      <c r="AM7" s="74" t="s">
        <v>312</v>
      </c>
      <c r="BB7" s="54" t="s">
        <v>312</v>
      </c>
      <c r="BC7" s="54" t="s">
        <v>312</v>
      </c>
      <c r="BD7" s="54" t="s">
        <v>312</v>
      </c>
      <c r="BE7" s="54" t="s">
        <v>312</v>
      </c>
      <c r="BF7" s="75" t="s">
        <v>309</v>
      </c>
      <c r="BG7" s="154" t="s">
        <v>328</v>
      </c>
      <c r="BH7" s="155" t="s">
        <v>313</v>
      </c>
      <c r="BI7" s="54" t="s">
        <v>311</v>
      </c>
      <c r="BJ7" s="75" t="s">
        <v>309</v>
      </c>
      <c r="BK7" s="54">
        <v>39644</v>
      </c>
      <c r="BL7" s="155" t="s">
        <v>313</v>
      </c>
      <c r="BM7" s="54" t="s">
        <v>314</v>
      </c>
      <c r="BV7" s="156" t="s">
        <v>329</v>
      </c>
      <c r="BX7" s="54"/>
      <c r="BY7" s="47"/>
      <c r="BZ7" s="21"/>
      <c r="CA7" s="21"/>
      <c r="CB7" s="54"/>
      <c r="CC7" s="80"/>
      <c r="CD7" s="21"/>
      <c r="CE7" s="21"/>
      <c r="CF7" s="21"/>
      <c r="CG7" s="62"/>
      <c r="CH7" s="21"/>
      <c r="CQ7" s="54" t="s">
        <v>316</v>
      </c>
      <c r="CR7" s="154">
        <v>39644</v>
      </c>
      <c r="CS7" s="155" t="s">
        <v>313</v>
      </c>
      <c r="CT7" s="54" t="s">
        <v>314</v>
      </c>
      <c r="CU7" s="75"/>
      <c r="CV7" s="54"/>
      <c r="CW7" s="62"/>
      <c r="CX7" s="54"/>
      <c r="CY7" s="54"/>
      <c r="CZ7" s="54"/>
      <c r="DA7" s="54"/>
      <c r="DB7" s="54"/>
      <c r="DC7" s="54"/>
      <c r="DD7" s="54"/>
      <c r="DE7" s="54"/>
      <c r="DF7" s="54"/>
      <c r="DG7" s="54" t="s">
        <v>316</v>
      </c>
      <c r="DH7" s="88" t="s">
        <v>317</v>
      </c>
      <c r="DI7" s="76">
        <v>5</v>
      </c>
      <c r="DJ7" t="s">
        <v>318</v>
      </c>
      <c r="DO7" s="7" t="s">
        <v>319</v>
      </c>
      <c r="DP7" s="155" t="s">
        <v>313</v>
      </c>
      <c r="DQ7" t="s">
        <v>318</v>
      </c>
      <c r="DR7" s="73" t="s">
        <v>320</v>
      </c>
      <c r="DS7" s="7">
        <v>39637</v>
      </c>
      <c r="DT7" s="155" t="s">
        <v>313</v>
      </c>
      <c r="DU7" t="s">
        <v>321</v>
      </c>
      <c r="DW7" s="54">
        <v>39644</v>
      </c>
      <c r="DX7" s="155" t="s">
        <v>313</v>
      </c>
      <c r="DY7" s="54" t="s">
        <v>314</v>
      </c>
      <c r="DZ7" t="s">
        <v>322</v>
      </c>
      <c r="EA7" t="s">
        <v>323</v>
      </c>
      <c r="EB7" t="s">
        <v>324</v>
      </c>
    </row>
    <row r="8" spans="1:132" ht="15.75" customHeight="1">
      <c r="A8" s="36" t="s">
        <v>24</v>
      </c>
      <c r="B8" t="s">
        <v>290</v>
      </c>
      <c r="C8" t="s">
        <v>291</v>
      </c>
      <c r="D8" t="s">
        <v>292</v>
      </c>
      <c r="E8" t="s">
        <v>293</v>
      </c>
      <c r="F8">
        <v>2008</v>
      </c>
      <c r="G8" t="s">
        <v>294</v>
      </c>
      <c r="H8" t="s">
        <v>295</v>
      </c>
      <c r="K8" s="73" t="s">
        <v>296</v>
      </c>
      <c r="L8" t="s">
        <v>297</v>
      </c>
      <c r="M8" s="41" t="s">
        <v>325</v>
      </c>
      <c r="N8" s="68" t="s">
        <v>338</v>
      </c>
      <c r="O8" s="41">
        <v>39360</v>
      </c>
      <c r="P8" s="119" t="s">
        <v>300</v>
      </c>
      <c r="Q8" s="41" t="s">
        <v>301</v>
      </c>
      <c r="W8" s="135" t="s">
        <v>327</v>
      </c>
      <c r="X8" s="139">
        <v>39610</v>
      </c>
      <c r="AG8" s="41" t="s">
        <v>312</v>
      </c>
      <c r="AH8" s="72" t="s">
        <v>304</v>
      </c>
      <c r="AI8" s="41">
        <v>39616</v>
      </c>
      <c r="AJ8" s="41" t="s">
        <v>337</v>
      </c>
      <c r="AK8" s="52" t="s">
        <v>333</v>
      </c>
      <c r="AL8" s="41" t="s">
        <v>334</v>
      </c>
      <c r="AM8" s="74" t="s">
        <v>312</v>
      </c>
      <c r="BB8" s="54" t="s">
        <v>312</v>
      </c>
      <c r="BC8" s="54" t="s">
        <v>312</v>
      </c>
      <c r="BD8" s="54" t="s">
        <v>312</v>
      </c>
      <c r="BE8" s="54" t="s">
        <v>312</v>
      </c>
      <c r="BF8" s="75" t="s">
        <v>309</v>
      </c>
      <c r="BG8" s="154" t="s">
        <v>328</v>
      </c>
      <c r="BH8" s="155" t="s">
        <v>313</v>
      </c>
      <c r="BI8" s="54" t="s">
        <v>311</v>
      </c>
      <c r="BJ8" s="75" t="s">
        <v>309</v>
      </c>
      <c r="BK8" s="54">
        <v>39644</v>
      </c>
      <c r="BL8" s="155" t="s">
        <v>313</v>
      </c>
      <c r="BM8" s="54" t="s">
        <v>314</v>
      </c>
      <c r="BV8" s="156" t="s">
        <v>329</v>
      </c>
      <c r="BX8" s="54"/>
      <c r="BY8" s="47"/>
      <c r="BZ8" s="21"/>
      <c r="CA8" s="21"/>
      <c r="CB8" s="54"/>
      <c r="CC8" s="80"/>
      <c r="CD8" s="21"/>
      <c r="CE8" s="21"/>
      <c r="CF8" s="21"/>
      <c r="CG8" s="62"/>
      <c r="CH8" s="21"/>
      <c r="CQ8" s="54" t="s">
        <v>316</v>
      </c>
      <c r="CR8" s="154">
        <v>39644</v>
      </c>
      <c r="CS8" s="155" t="s">
        <v>313</v>
      </c>
      <c r="CT8" s="54" t="s">
        <v>314</v>
      </c>
      <c r="CU8" s="75"/>
      <c r="CV8" s="54"/>
      <c r="CW8" s="62"/>
      <c r="CX8" s="54"/>
      <c r="CY8" s="54"/>
      <c r="CZ8" s="54"/>
      <c r="DA8" s="54"/>
      <c r="DB8" s="54"/>
      <c r="DC8" s="54"/>
      <c r="DD8" s="54"/>
      <c r="DE8" s="54"/>
      <c r="DF8" s="54"/>
      <c r="DG8" s="54" t="s">
        <v>316</v>
      </c>
      <c r="DH8" s="88" t="s">
        <v>317</v>
      </c>
      <c r="DI8" s="76">
        <v>24</v>
      </c>
      <c r="DJ8" t="s">
        <v>318</v>
      </c>
      <c r="DO8" s="7" t="s">
        <v>319</v>
      </c>
      <c r="DP8" s="155" t="s">
        <v>313</v>
      </c>
      <c r="DQ8" t="s">
        <v>318</v>
      </c>
      <c r="DR8" s="73" t="s">
        <v>320</v>
      </c>
      <c r="DS8" s="7">
        <v>39637</v>
      </c>
      <c r="DT8" s="155" t="s">
        <v>313</v>
      </c>
      <c r="DU8" t="s">
        <v>321</v>
      </c>
      <c r="DW8" s="54">
        <v>39644</v>
      </c>
      <c r="DX8" s="155" t="s">
        <v>313</v>
      </c>
      <c r="DY8" s="54" t="s">
        <v>314</v>
      </c>
      <c r="DZ8" t="s">
        <v>322</v>
      </c>
      <c r="EA8" t="s">
        <v>323</v>
      </c>
      <c r="EB8" t="s">
        <v>324</v>
      </c>
    </row>
    <row r="9" spans="1:132" s="21" customFormat="1" ht="15.75" customHeight="1">
      <c r="M9" s="51"/>
      <c r="N9" s="68"/>
      <c r="O9" s="52"/>
      <c r="P9" s="148"/>
      <c r="Q9" s="52"/>
      <c r="R9" s="53"/>
      <c r="S9" s="53"/>
      <c r="T9" s="53"/>
      <c r="U9" s="53"/>
      <c r="V9" s="53"/>
      <c r="W9" s="137"/>
      <c r="X9" s="140"/>
      <c r="Y9" s="54"/>
      <c r="AA9" s="54"/>
      <c r="AE9" s="54"/>
      <c r="AG9" s="52"/>
      <c r="AH9" s="73"/>
      <c r="AI9" s="52"/>
      <c r="AJ9" s="52"/>
      <c r="AK9" s="52"/>
      <c r="AL9" s="52"/>
      <c r="AM9" s="75"/>
      <c r="AN9" s="75"/>
      <c r="AO9" s="54"/>
      <c r="AP9" s="54"/>
      <c r="AQ9" s="54"/>
      <c r="AR9" s="54"/>
      <c r="AS9" s="75"/>
      <c r="AT9" s="75"/>
      <c r="AU9" s="75"/>
      <c r="AV9" s="75"/>
      <c r="AW9" s="75"/>
      <c r="AX9" s="75"/>
      <c r="BC9" s="54"/>
      <c r="BD9" s="62"/>
      <c r="BE9" s="54"/>
      <c r="BF9" s="54"/>
      <c r="BG9" s="154"/>
      <c r="BH9" s="80"/>
      <c r="BI9" s="54"/>
      <c r="BJ9" s="54"/>
      <c r="BK9" s="54"/>
      <c r="BL9" s="80"/>
      <c r="BM9" s="54"/>
      <c r="BN9" s="54"/>
      <c r="BO9" s="54"/>
      <c r="BP9" s="80"/>
      <c r="BQ9" s="54"/>
      <c r="BR9" s="54"/>
      <c r="BS9" s="54"/>
      <c r="BT9" s="98"/>
      <c r="BU9" s="54"/>
      <c r="BV9" s="144"/>
      <c r="BW9" s="54"/>
      <c r="BX9" s="54"/>
      <c r="BY9" s="47"/>
      <c r="CB9" s="54"/>
      <c r="CC9" s="80"/>
      <c r="CG9" s="62"/>
      <c r="CR9" s="154"/>
      <c r="CS9" s="80"/>
      <c r="CU9" s="73"/>
      <c r="CW9" s="62"/>
      <c r="DH9" s="54"/>
      <c r="DI9" s="80"/>
      <c r="DO9" s="54"/>
      <c r="DS9" s="54"/>
      <c r="DT9" s="62"/>
      <c r="DW9" s="54"/>
      <c r="DX9" s="62"/>
    </row>
    <row r="10" spans="1:132" ht="15.75" customHeight="1">
      <c r="A10" s="36" t="s">
        <v>24</v>
      </c>
      <c r="B10" t="s">
        <v>290</v>
      </c>
      <c r="C10" t="s">
        <v>291</v>
      </c>
      <c r="D10" t="s">
        <v>292</v>
      </c>
      <c r="E10" t="s">
        <v>293</v>
      </c>
      <c r="F10">
        <v>2009</v>
      </c>
      <c r="G10" t="s">
        <v>294</v>
      </c>
      <c r="H10" t="s">
        <v>295</v>
      </c>
      <c r="K10" s="73" t="s">
        <v>296</v>
      </c>
      <c r="L10" t="s">
        <v>339</v>
      </c>
      <c r="M10" s="41" t="s">
        <v>298</v>
      </c>
      <c r="N10" s="68" t="s">
        <v>299</v>
      </c>
      <c r="O10" s="41">
        <v>39731</v>
      </c>
      <c r="P10" s="119" t="s">
        <v>300</v>
      </c>
      <c r="Q10" s="41" t="s">
        <v>301</v>
      </c>
      <c r="W10" s="135" t="s">
        <v>302</v>
      </c>
      <c r="X10" s="139">
        <v>39920</v>
      </c>
      <c r="AG10" s="41" t="s">
        <v>340</v>
      </c>
      <c r="AH10" s="72" t="s">
        <v>304</v>
      </c>
      <c r="AI10" s="41">
        <v>39951</v>
      </c>
      <c r="AJ10" s="41" t="s">
        <v>305</v>
      </c>
      <c r="AK10" s="52" t="s">
        <v>306</v>
      </c>
      <c r="AL10" s="41" t="s">
        <v>307</v>
      </c>
      <c r="AM10" s="74" t="s">
        <v>341</v>
      </c>
      <c r="BB10" s="75" t="s">
        <v>309</v>
      </c>
      <c r="BC10" s="54" t="s">
        <v>342</v>
      </c>
      <c r="BD10" s="62">
        <v>0.4</v>
      </c>
      <c r="BE10" s="54" t="s">
        <v>311</v>
      </c>
      <c r="BF10" s="154" t="s">
        <v>312</v>
      </c>
      <c r="BG10" s="154" t="s">
        <v>312</v>
      </c>
      <c r="BH10" s="80" t="s">
        <v>312</v>
      </c>
      <c r="BI10" s="54" t="s">
        <v>312</v>
      </c>
      <c r="BJ10" s="54" t="s">
        <v>312</v>
      </c>
      <c r="BK10" s="54">
        <v>40010</v>
      </c>
      <c r="BL10" s="155" t="s">
        <v>313</v>
      </c>
      <c r="BM10" s="54" t="s">
        <v>314</v>
      </c>
      <c r="BV10" s="156" t="s">
        <v>315</v>
      </c>
      <c r="BX10" s="54"/>
      <c r="BY10" s="47"/>
      <c r="BZ10" s="21"/>
      <c r="CA10" s="21"/>
      <c r="CB10" s="54"/>
      <c r="CC10" s="80"/>
      <c r="CD10" s="21"/>
      <c r="CE10" s="21"/>
      <c r="CF10" s="21"/>
      <c r="CG10" s="62"/>
      <c r="CH10" s="21"/>
      <c r="CQ10" s="54" t="s">
        <v>316</v>
      </c>
      <c r="CR10" s="154">
        <v>40010</v>
      </c>
      <c r="CS10" s="155" t="s">
        <v>313</v>
      </c>
      <c r="CT10" s="54" t="s">
        <v>314</v>
      </c>
      <c r="CU10" s="75"/>
      <c r="CV10" s="54"/>
      <c r="CW10" s="62"/>
      <c r="CX10" s="54"/>
      <c r="CY10" s="54"/>
      <c r="CZ10" s="54"/>
      <c r="DA10" s="54"/>
      <c r="DB10" s="54"/>
      <c r="DC10" s="54"/>
      <c r="DD10" s="54"/>
      <c r="DE10" s="54"/>
      <c r="DF10" s="54"/>
      <c r="DG10" s="54" t="s">
        <v>316</v>
      </c>
      <c r="DH10" s="88" t="s">
        <v>317</v>
      </c>
      <c r="DI10" s="76">
        <v>410</v>
      </c>
      <c r="DJ10" t="s">
        <v>318</v>
      </c>
      <c r="DO10" s="7" t="s">
        <v>319</v>
      </c>
      <c r="DP10" s="155" t="s">
        <v>313</v>
      </c>
      <c r="DQ10" t="s">
        <v>318</v>
      </c>
      <c r="DR10" s="73" t="s">
        <v>320</v>
      </c>
      <c r="DS10" s="7">
        <v>39995</v>
      </c>
      <c r="DT10" s="155" t="s">
        <v>313</v>
      </c>
      <c r="DU10" t="s">
        <v>321</v>
      </c>
      <c r="DW10" s="54">
        <v>40010</v>
      </c>
      <c r="DX10" s="155" t="s">
        <v>313</v>
      </c>
      <c r="DY10" s="54" t="s">
        <v>314</v>
      </c>
      <c r="DZ10" t="s">
        <v>343</v>
      </c>
      <c r="EA10" t="s">
        <v>344</v>
      </c>
      <c r="EB10" s="21" t="s">
        <v>345</v>
      </c>
    </row>
    <row r="11" spans="1:132" ht="15.75" customHeight="1">
      <c r="A11" s="36" t="s">
        <v>24</v>
      </c>
      <c r="B11" t="s">
        <v>290</v>
      </c>
      <c r="C11" t="s">
        <v>291</v>
      </c>
      <c r="D11" t="s">
        <v>292</v>
      </c>
      <c r="E11" t="s">
        <v>293</v>
      </c>
      <c r="F11">
        <v>2009</v>
      </c>
      <c r="G11" t="s">
        <v>294</v>
      </c>
      <c r="H11" t="s">
        <v>295</v>
      </c>
      <c r="K11" s="73" t="s">
        <v>296</v>
      </c>
      <c r="L11" t="s">
        <v>339</v>
      </c>
      <c r="M11" s="41" t="s">
        <v>325</v>
      </c>
      <c r="N11" s="68" t="s">
        <v>326</v>
      </c>
      <c r="O11" s="41">
        <v>39731</v>
      </c>
      <c r="P11" s="119" t="s">
        <v>300</v>
      </c>
      <c r="Q11" s="41" t="s">
        <v>301</v>
      </c>
      <c r="W11" s="135" t="s">
        <v>327</v>
      </c>
      <c r="X11" s="139">
        <v>39970</v>
      </c>
      <c r="AG11" s="41" t="s">
        <v>312</v>
      </c>
      <c r="AH11" s="72" t="s">
        <v>304</v>
      </c>
      <c r="AI11" s="41">
        <v>39951</v>
      </c>
      <c r="AJ11" s="41" t="s">
        <v>305</v>
      </c>
      <c r="AK11" s="52" t="s">
        <v>306</v>
      </c>
      <c r="AL11" s="41" t="s">
        <v>307</v>
      </c>
      <c r="AM11" s="74" t="s">
        <v>312</v>
      </c>
      <c r="BB11" s="54" t="s">
        <v>312</v>
      </c>
      <c r="BC11" s="54" t="s">
        <v>312</v>
      </c>
      <c r="BD11" s="54" t="s">
        <v>312</v>
      </c>
      <c r="BE11" s="54" t="s">
        <v>312</v>
      </c>
      <c r="BF11" s="75" t="s">
        <v>309</v>
      </c>
      <c r="BG11" s="154" t="s">
        <v>346</v>
      </c>
      <c r="BH11" s="155" t="s">
        <v>313</v>
      </c>
      <c r="BI11" s="54" t="s">
        <v>311</v>
      </c>
      <c r="BJ11" s="75" t="s">
        <v>309</v>
      </c>
      <c r="BK11" s="54">
        <v>40010</v>
      </c>
      <c r="BL11" s="155" t="s">
        <v>313</v>
      </c>
      <c r="BM11" s="54" t="s">
        <v>314</v>
      </c>
      <c r="BV11" s="156" t="s">
        <v>329</v>
      </c>
      <c r="BX11" s="54"/>
      <c r="BY11" s="47"/>
      <c r="BZ11" s="21"/>
      <c r="CA11" s="21"/>
      <c r="CB11" s="54"/>
      <c r="CC11" s="80"/>
      <c r="CD11" s="21"/>
      <c r="CE11" s="21"/>
      <c r="CF11" s="21"/>
      <c r="CG11" s="62"/>
      <c r="CH11" s="21"/>
      <c r="CQ11" s="54" t="s">
        <v>316</v>
      </c>
      <c r="CR11" s="154">
        <v>40010</v>
      </c>
      <c r="CS11" s="155" t="s">
        <v>313</v>
      </c>
      <c r="CT11" s="54" t="s">
        <v>314</v>
      </c>
      <c r="CU11" s="75"/>
      <c r="CV11" s="54"/>
      <c r="CW11" s="62"/>
      <c r="CX11" s="54"/>
      <c r="CY11" s="54"/>
      <c r="CZ11" s="54"/>
      <c r="DA11" s="54"/>
      <c r="DB11" s="54"/>
      <c r="DC11" s="54"/>
      <c r="DD11" s="54"/>
      <c r="DE11" s="54"/>
      <c r="DF11" s="54"/>
      <c r="DG11" s="54" t="s">
        <v>316</v>
      </c>
      <c r="DH11" s="88" t="s">
        <v>317</v>
      </c>
      <c r="DI11" s="76">
        <v>122</v>
      </c>
      <c r="DJ11" t="s">
        <v>318</v>
      </c>
      <c r="DO11" s="7" t="s">
        <v>319</v>
      </c>
      <c r="DP11" s="155" t="s">
        <v>313</v>
      </c>
      <c r="DQ11" t="s">
        <v>318</v>
      </c>
      <c r="DR11" s="73" t="s">
        <v>320</v>
      </c>
      <c r="DS11" s="7">
        <v>39995</v>
      </c>
      <c r="DT11" s="155" t="s">
        <v>313</v>
      </c>
      <c r="DU11" t="s">
        <v>321</v>
      </c>
      <c r="DW11" s="54">
        <v>40010</v>
      </c>
      <c r="DX11" s="155" t="s">
        <v>313</v>
      </c>
      <c r="DY11" s="54" t="s">
        <v>314</v>
      </c>
      <c r="DZ11" t="s">
        <v>343</v>
      </c>
      <c r="EA11" t="s">
        <v>344</v>
      </c>
      <c r="EB11" s="21" t="s">
        <v>345</v>
      </c>
    </row>
    <row r="12" spans="1:132" ht="15.75" customHeight="1">
      <c r="A12" s="36" t="s">
        <v>24</v>
      </c>
      <c r="B12" t="s">
        <v>290</v>
      </c>
      <c r="C12" t="s">
        <v>291</v>
      </c>
      <c r="D12" t="s">
        <v>292</v>
      </c>
      <c r="E12" t="s">
        <v>293</v>
      </c>
      <c r="F12">
        <v>2009</v>
      </c>
      <c r="G12" t="s">
        <v>294</v>
      </c>
      <c r="H12" t="s">
        <v>295</v>
      </c>
      <c r="K12" s="73" t="s">
        <v>296</v>
      </c>
      <c r="L12" t="s">
        <v>339</v>
      </c>
      <c r="M12" s="41" t="s">
        <v>325</v>
      </c>
      <c r="N12" s="68" t="s">
        <v>330</v>
      </c>
      <c r="O12" s="41">
        <v>39731</v>
      </c>
      <c r="P12" s="119" t="s">
        <v>300</v>
      </c>
      <c r="Q12" s="41" t="s">
        <v>301</v>
      </c>
      <c r="W12" s="135" t="s">
        <v>331</v>
      </c>
      <c r="X12" s="139" t="s">
        <v>347</v>
      </c>
      <c r="AG12" s="41" t="s">
        <v>312</v>
      </c>
      <c r="AH12" s="72" t="s">
        <v>304</v>
      </c>
      <c r="AI12" s="41">
        <v>39951</v>
      </c>
      <c r="AJ12" s="41" t="s">
        <v>332</v>
      </c>
      <c r="AK12" s="52" t="s">
        <v>333</v>
      </c>
      <c r="AL12" s="41" t="s">
        <v>334</v>
      </c>
      <c r="AM12" s="74" t="s">
        <v>312</v>
      </c>
      <c r="BB12" s="54" t="s">
        <v>312</v>
      </c>
      <c r="BC12" s="54" t="s">
        <v>312</v>
      </c>
      <c r="BD12" s="54" t="s">
        <v>312</v>
      </c>
      <c r="BE12" s="54" t="s">
        <v>312</v>
      </c>
      <c r="BF12" s="75" t="s">
        <v>309</v>
      </c>
      <c r="BG12" s="154" t="s">
        <v>346</v>
      </c>
      <c r="BH12" s="155" t="s">
        <v>313</v>
      </c>
      <c r="BI12" s="54" t="s">
        <v>311</v>
      </c>
      <c r="BJ12" s="75" t="s">
        <v>309</v>
      </c>
      <c r="BK12" s="54">
        <v>40010</v>
      </c>
      <c r="BL12" s="155" t="s">
        <v>313</v>
      </c>
      <c r="BM12" s="54" t="s">
        <v>314</v>
      </c>
      <c r="BV12" s="156" t="s">
        <v>329</v>
      </c>
      <c r="BX12" s="54"/>
      <c r="BY12" s="47"/>
      <c r="BZ12" s="21"/>
      <c r="CA12" s="21"/>
      <c r="CB12" s="54"/>
      <c r="CC12" s="80"/>
      <c r="CD12" s="21"/>
      <c r="CE12" s="21"/>
      <c r="CF12" s="21"/>
      <c r="CG12" s="62"/>
      <c r="CH12" s="21"/>
      <c r="CQ12" s="54" t="s">
        <v>316</v>
      </c>
      <c r="CR12" s="154">
        <v>40010</v>
      </c>
      <c r="CS12" s="155" t="s">
        <v>313</v>
      </c>
      <c r="CT12" s="54" t="s">
        <v>314</v>
      </c>
      <c r="CU12" s="75"/>
      <c r="CV12" s="54"/>
      <c r="CW12" s="62"/>
      <c r="CX12" s="54"/>
      <c r="CY12" s="54"/>
      <c r="CZ12" s="54"/>
      <c r="DA12" s="54"/>
      <c r="DB12" s="54"/>
      <c r="DC12" s="54"/>
      <c r="DD12" s="54"/>
      <c r="DE12" s="54"/>
      <c r="DF12" s="54"/>
      <c r="DG12" s="54" t="s">
        <v>316</v>
      </c>
      <c r="DH12" s="88" t="s">
        <v>317</v>
      </c>
      <c r="DI12" s="76">
        <v>52</v>
      </c>
      <c r="DJ12" t="s">
        <v>318</v>
      </c>
      <c r="DO12" s="7" t="s">
        <v>319</v>
      </c>
      <c r="DP12" s="155" t="s">
        <v>313</v>
      </c>
      <c r="DQ12" t="s">
        <v>318</v>
      </c>
      <c r="DR12" s="73" t="s">
        <v>320</v>
      </c>
      <c r="DS12" s="7">
        <v>39995</v>
      </c>
      <c r="DT12" s="155" t="s">
        <v>313</v>
      </c>
      <c r="DU12" t="s">
        <v>321</v>
      </c>
      <c r="DW12" s="54">
        <v>40010</v>
      </c>
      <c r="DX12" s="155" t="s">
        <v>313</v>
      </c>
      <c r="DY12" s="54" t="s">
        <v>314</v>
      </c>
      <c r="DZ12" t="s">
        <v>343</v>
      </c>
      <c r="EA12" t="s">
        <v>344</v>
      </c>
      <c r="EB12" s="21" t="s">
        <v>345</v>
      </c>
    </row>
    <row r="13" spans="1:132" ht="15.75" customHeight="1">
      <c r="A13" s="36" t="s">
        <v>24</v>
      </c>
      <c r="B13" t="s">
        <v>290</v>
      </c>
      <c r="C13" t="s">
        <v>291</v>
      </c>
      <c r="D13" t="s">
        <v>292</v>
      </c>
      <c r="E13" t="s">
        <v>293</v>
      </c>
      <c r="F13">
        <v>2009</v>
      </c>
      <c r="G13" t="s">
        <v>294</v>
      </c>
      <c r="H13" t="s">
        <v>295</v>
      </c>
      <c r="K13" s="73" t="s">
        <v>296</v>
      </c>
      <c r="L13" t="s">
        <v>339</v>
      </c>
      <c r="M13" s="41" t="s">
        <v>325</v>
      </c>
      <c r="N13" s="68" t="s">
        <v>335</v>
      </c>
      <c r="O13" s="41">
        <v>39731</v>
      </c>
      <c r="P13" s="119" t="s">
        <v>300</v>
      </c>
      <c r="Q13" s="41" t="s">
        <v>301</v>
      </c>
      <c r="W13" s="135" t="s">
        <v>327</v>
      </c>
      <c r="X13" s="139">
        <v>39970</v>
      </c>
      <c r="AG13" s="41" t="s">
        <v>312</v>
      </c>
      <c r="AH13" s="72" t="s">
        <v>304</v>
      </c>
      <c r="AI13" s="41">
        <v>39951</v>
      </c>
      <c r="AJ13" s="41" t="s">
        <v>332</v>
      </c>
      <c r="AK13" s="52" t="s">
        <v>333</v>
      </c>
      <c r="AL13" s="41" t="s">
        <v>334</v>
      </c>
      <c r="AM13" s="74" t="s">
        <v>312</v>
      </c>
      <c r="BB13" s="54" t="s">
        <v>312</v>
      </c>
      <c r="BC13" s="54" t="s">
        <v>312</v>
      </c>
      <c r="BD13" s="54" t="s">
        <v>312</v>
      </c>
      <c r="BE13" s="54" t="s">
        <v>312</v>
      </c>
      <c r="BF13" s="75" t="s">
        <v>309</v>
      </c>
      <c r="BG13" s="154" t="s">
        <v>346</v>
      </c>
      <c r="BH13" s="155" t="s">
        <v>313</v>
      </c>
      <c r="BI13" s="54" t="s">
        <v>311</v>
      </c>
      <c r="BJ13" s="75" t="s">
        <v>309</v>
      </c>
      <c r="BK13" s="54">
        <v>40010</v>
      </c>
      <c r="BL13" s="155" t="s">
        <v>313</v>
      </c>
      <c r="BM13" s="54" t="s">
        <v>314</v>
      </c>
      <c r="BV13" s="156" t="s">
        <v>329</v>
      </c>
      <c r="BX13" s="54"/>
      <c r="BY13" s="47"/>
      <c r="BZ13" s="21"/>
      <c r="CA13" s="21"/>
      <c r="CB13" s="54"/>
      <c r="CC13" s="80"/>
      <c r="CD13" s="21"/>
      <c r="CE13" s="21"/>
      <c r="CF13" s="21"/>
      <c r="CG13" s="62"/>
      <c r="CH13" s="21"/>
      <c r="CQ13" s="54" t="s">
        <v>316</v>
      </c>
      <c r="CR13" s="154">
        <v>40010</v>
      </c>
      <c r="CS13" s="155" t="s">
        <v>313</v>
      </c>
      <c r="CT13" s="54" t="s">
        <v>314</v>
      </c>
      <c r="CU13" s="75"/>
      <c r="CV13" s="54"/>
      <c r="CW13" s="62"/>
      <c r="CX13" s="54"/>
      <c r="CY13" s="54"/>
      <c r="CZ13" s="54"/>
      <c r="DA13" s="54"/>
      <c r="DB13" s="54"/>
      <c r="DC13" s="54"/>
      <c r="DD13" s="54"/>
      <c r="DE13" s="54"/>
      <c r="DF13" s="54"/>
      <c r="DG13" s="54" t="s">
        <v>316</v>
      </c>
      <c r="DH13" s="88" t="s">
        <v>317</v>
      </c>
      <c r="DI13" s="76">
        <v>32</v>
      </c>
      <c r="DJ13" t="s">
        <v>318</v>
      </c>
      <c r="DO13" s="7" t="s">
        <v>319</v>
      </c>
      <c r="DP13" s="155" t="s">
        <v>313</v>
      </c>
      <c r="DQ13" t="s">
        <v>318</v>
      </c>
      <c r="DR13" s="73" t="s">
        <v>320</v>
      </c>
      <c r="DS13" s="7">
        <v>39995</v>
      </c>
      <c r="DT13" s="155" t="s">
        <v>313</v>
      </c>
      <c r="DU13" t="s">
        <v>321</v>
      </c>
      <c r="DW13" s="54">
        <v>40010</v>
      </c>
      <c r="DX13" s="155" t="s">
        <v>313</v>
      </c>
      <c r="DY13" s="54" t="s">
        <v>314</v>
      </c>
      <c r="DZ13" t="s">
        <v>343</v>
      </c>
      <c r="EA13" t="s">
        <v>344</v>
      </c>
      <c r="EB13" s="21" t="s">
        <v>345</v>
      </c>
    </row>
    <row r="14" spans="1:132" ht="15.75" customHeight="1">
      <c r="A14" s="36" t="s">
        <v>24</v>
      </c>
      <c r="B14" t="s">
        <v>290</v>
      </c>
      <c r="C14" t="s">
        <v>291</v>
      </c>
      <c r="D14" t="s">
        <v>292</v>
      </c>
      <c r="E14" t="s">
        <v>293</v>
      </c>
      <c r="F14">
        <v>2009</v>
      </c>
      <c r="G14" t="s">
        <v>294</v>
      </c>
      <c r="H14" t="s">
        <v>295</v>
      </c>
      <c r="K14" s="73" t="s">
        <v>296</v>
      </c>
      <c r="L14" t="s">
        <v>339</v>
      </c>
      <c r="M14" s="41" t="s">
        <v>325</v>
      </c>
      <c r="N14" s="68" t="s">
        <v>336</v>
      </c>
      <c r="O14" s="41">
        <v>39731</v>
      </c>
      <c r="P14" s="119" t="s">
        <v>300</v>
      </c>
      <c r="Q14" s="41" t="s">
        <v>301</v>
      </c>
      <c r="W14" s="135" t="s">
        <v>331</v>
      </c>
      <c r="X14" s="139" t="s">
        <v>347</v>
      </c>
      <c r="AG14" s="41" t="s">
        <v>312</v>
      </c>
      <c r="AH14" s="72" t="s">
        <v>304</v>
      </c>
      <c r="AI14" s="41">
        <v>39970</v>
      </c>
      <c r="AJ14" s="41" t="s">
        <v>332</v>
      </c>
      <c r="AK14" s="52" t="s">
        <v>333</v>
      </c>
      <c r="AL14" s="41" t="s">
        <v>334</v>
      </c>
      <c r="AM14" s="74" t="s">
        <v>312</v>
      </c>
      <c r="BB14" s="54" t="s">
        <v>312</v>
      </c>
      <c r="BC14" s="54" t="s">
        <v>312</v>
      </c>
      <c r="BD14" s="54" t="s">
        <v>312</v>
      </c>
      <c r="BE14" s="54" t="s">
        <v>312</v>
      </c>
      <c r="BF14" s="75" t="s">
        <v>309</v>
      </c>
      <c r="BG14" s="154" t="s">
        <v>346</v>
      </c>
      <c r="BH14" s="155" t="s">
        <v>313</v>
      </c>
      <c r="BI14" s="54" t="s">
        <v>311</v>
      </c>
      <c r="BJ14" s="75" t="s">
        <v>309</v>
      </c>
      <c r="BK14" s="54">
        <v>40010</v>
      </c>
      <c r="BL14" s="155" t="s">
        <v>313</v>
      </c>
      <c r="BM14" s="54" t="s">
        <v>314</v>
      </c>
      <c r="BV14" s="156" t="s">
        <v>329</v>
      </c>
      <c r="BX14" s="54"/>
      <c r="BY14" s="47"/>
      <c r="BZ14" s="21"/>
      <c r="CA14" s="21"/>
      <c r="CB14" s="54"/>
      <c r="CC14" s="80"/>
      <c r="CD14" s="21"/>
      <c r="CE14" s="21"/>
      <c r="CF14" s="21"/>
      <c r="CG14" s="62"/>
      <c r="CH14" s="21"/>
      <c r="CQ14" s="54" t="s">
        <v>316</v>
      </c>
      <c r="CR14" s="154">
        <v>40010</v>
      </c>
      <c r="CS14" s="155" t="s">
        <v>313</v>
      </c>
      <c r="CT14" s="54" t="s">
        <v>314</v>
      </c>
      <c r="CU14" s="75"/>
      <c r="CV14" s="54"/>
      <c r="CW14" s="62"/>
      <c r="CX14" s="54"/>
      <c r="CY14" s="54"/>
      <c r="CZ14" s="54"/>
      <c r="DA14" s="54"/>
      <c r="DB14" s="54"/>
      <c r="DC14" s="54"/>
      <c r="DD14" s="54"/>
      <c r="DE14" s="54"/>
      <c r="DF14" s="54"/>
      <c r="DG14" s="54" t="s">
        <v>316</v>
      </c>
      <c r="DH14" s="88" t="s">
        <v>317</v>
      </c>
      <c r="DI14" s="76">
        <v>229</v>
      </c>
      <c r="DJ14" t="s">
        <v>318</v>
      </c>
      <c r="DO14" s="7" t="s">
        <v>319</v>
      </c>
      <c r="DP14" s="155" t="s">
        <v>313</v>
      </c>
      <c r="DQ14" t="s">
        <v>318</v>
      </c>
      <c r="DR14" s="73" t="s">
        <v>320</v>
      </c>
      <c r="DS14" s="7">
        <v>39995</v>
      </c>
      <c r="DT14" s="155" t="s">
        <v>313</v>
      </c>
      <c r="DU14" t="s">
        <v>321</v>
      </c>
      <c r="DW14" s="54">
        <v>40010</v>
      </c>
      <c r="DX14" s="155" t="s">
        <v>313</v>
      </c>
      <c r="DY14" s="54" t="s">
        <v>314</v>
      </c>
      <c r="DZ14" t="s">
        <v>343</v>
      </c>
      <c r="EA14" t="s">
        <v>344</v>
      </c>
      <c r="EB14" s="21" t="s">
        <v>345</v>
      </c>
    </row>
    <row r="15" spans="1:132" ht="15.75" customHeight="1">
      <c r="A15" s="36" t="s">
        <v>24</v>
      </c>
      <c r="B15" t="s">
        <v>290</v>
      </c>
      <c r="C15" t="s">
        <v>291</v>
      </c>
      <c r="D15" t="s">
        <v>348</v>
      </c>
      <c r="E15" t="s">
        <v>293</v>
      </c>
      <c r="F15">
        <v>2009</v>
      </c>
      <c r="G15" t="s">
        <v>294</v>
      </c>
      <c r="H15" t="s">
        <v>295</v>
      </c>
      <c r="K15" s="73" t="s">
        <v>296</v>
      </c>
      <c r="L15" t="s">
        <v>339</v>
      </c>
      <c r="M15" s="41" t="s">
        <v>325</v>
      </c>
      <c r="N15" s="68" t="s">
        <v>338</v>
      </c>
      <c r="O15" s="41">
        <v>39731</v>
      </c>
      <c r="P15" s="119" t="s">
        <v>300</v>
      </c>
      <c r="Q15" s="41" t="s">
        <v>301</v>
      </c>
      <c r="W15" s="135" t="s">
        <v>327</v>
      </c>
      <c r="X15" s="139">
        <v>39970</v>
      </c>
      <c r="AG15" s="41" t="s">
        <v>312</v>
      </c>
      <c r="AH15" s="72" t="s">
        <v>304</v>
      </c>
      <c r="AI15" s="41">
        <v>39970</v>
      </c>
      <c r="AJ15" s="41" t="s">
        <v>332</v>
      </c>
      <c r="AK15" s="52" t="s">
        <v>333</v>
      </c>
      <c r="AL15" s="41" t="s">
        <v>334</v>
      </c>
      <c r="AM15" s="74" t="s">
        <v>312</v>
      </c>
      <c r="BB15" s="54" t="s">
        <v>312</v>
      </c>
      <c r="BC15" s="54" t="s">
        <v>312</v>
      </c>
      <c r="BD15" s="54" t="s">
        <v>312</v>
      </c>
      <c r="BE15" s="54" t="s">
        <v>312</v>
      </c>
      <c r="BF15" s="75" t="s">
        <v>309</v>
      </c>
      <c r="BG15" s="154" t="s">
        <v>346</v>
      </c>
      <c r="BH15" s="155" t="s">
        <v>313</v>
      </c>
      <c r="BI15" s="54" t="s">
        <v>311</v>
      </c>
      <c r="BJ15" s="75" t="s">
        <v>309</v>
      </c>
      <c r="BK15" s="54">
        <v>40010</v>
      </c>
      <c r="BL15" s="155" t="s">
        <v>313</v>
      </c>
      <c r="BM15" s="54" t="s">
        <v>314</v>
      </c>
      <c r="BV15" s="156" t="s">
        <v>329</v>
      </c>
      <c r="BX15" s="54"/>
      <c r="BY15" s="47"/>
      <c r="BZ15" s="21"/>
      <c r="CA15" s="21"/>
      <c r="CB15" s="54"/>
      <c r="CC15" s="80"/>
      <c r="CD15" s="21"/>
      <c r="CE15" s="21"/>
      <c r="CF15" s="21"/>
      <c r="CG15" s="62"/>
      <c r="CH15" s="21"/>
      <c r="CQ15" s="54" t="s">
        <v>316</v>
      </c>
      <c r="CR15" s="154">
        <v>40010</v>
      </c>
      <c r="CS15" s="155" t="s">
        <v>313</v>
      </c>
      <c r="CT15" s="54" t="s">
        <v>314</v>
      </c>
      <c r="CU15" s="75"/>
      <c r="CV15" s="54"/>
      <c r="CW15" s="62"/>
      <c r="CX15" s="54"/>
      <c r="CY15" s="54"/>
      <c r="CZ15" s="54"/>
      <c r="DA15" s="54"/>
      <c r="DB15" s="54"/>
      <c r="DC15" s="54"/>
      <c r="DD15" s="54"/>
      <c r="DE15" s="54"/>
      <c r="DF15" s="54"/>
      <c r="DG15" s="54" t="s">
        <v>316</v>
      </c>
      <c r="DH15" s="88" t="s">
        <v>317</v>
      </c>
      <c r="DI15" s="76">
        <v>119</v>
      </c>
      <c r="DJ15" t="s">
        <v>318</v>
      </c>
      <c r="DO15" s="7" t="s">
        <v>319</v>
      </c>
      <c r="DP15" s="155" t="s">
        <v>313</v>
      </c>
      <c r="DQ15" t="s">
        <v>318</v>
      </c>
      <c r="DR15" s="73" t="s">
        <v>320</v>
      </c>
      <c r="DS15" s="7">
        <v>39995</v>
      </c>
      <c r="DT15" s="155" t="s">
        <v>313</v>
      </c>
      <c r="DU15" t="s">
        <v>321</v>
      </c>
      <c r="DW15" s="54">
        <v>40010</v>
      </c>
      <c r="DX15" s="155" t="s">
        <v>313</v>
      </c>
      <c r="DY15" s="54" t="s">
        <v>314</v>
      </c>
      <c r="DZ15" t="s">
        <v>343</v>
      </c>
      <c r="EA15" t="s">
        <v>344</v>
      </c>
      <c r="EB15" s="21" t="s">
        <v>345</v>
      </c>
    </row>
    <row r="16" spans="1:132" s="21" customFormat="1" ht="15.75" customHeight="1">
      <c r="M16" s="52"/>
      <c r="N16" s="68"/>
      <c r="O16" s="52"/>
      <c r="P16" s="148"/>
      <c r="Q16" s="52"/>
      <c r="R16" s="53"/>
      <c r="S16" s="53"/>
      <c r="T16" s="53"/>
      <c r="U16" s="53"/>
      <c r="V16" s="53"/>
      <c r="W16" s="137"/>
      <c r="X16" s="140"/>
      <c r="Y16" s="54"/>
      <c r="AA16" s="54"/>
      <c r="AE16" s="54"/>
      <c r="AG16" s="52"/>
      <c r="AH16" s="73"/>
      <c r="AI16" s="52"/>
      <c r="AJ16" s="52"/>
      <c r="AK16" s="52"/>
      <c r="AL16" s="52"/>
      <c r="AM16" s="75"/>
      <c r="AN16" s="75"/>
      <c r="AO16" s="54"/>
      <c r="AP16" s="54"/>
      <c r="AQ16" s="54"/>
      <c r="AR16" s="54"/>
      <c r="AS16" s="75"/>
      <c r="AT16" s="75"/>
      <c r="AU16" s="75"/>
      <c r="AV16" s="75"/>
      <c r="AW16" s="75"/>
      <c r="AX16" s="75"/>
      <c r="BC16" s="54"/>
      <c r="BD16" s="54"/>
      <c r="BE16" s="54"/>
      <c r="BF16" s="54"/>
      <c r="BG16" s="154"/>
      <c r="BH16" s="80"/>
      <c r="BI16" s="54"/>
      <c r="BJ16" s="54"/>
      <c r="BK16" s="54"/>
      <c r="BL16" s="80"/>
      <c r="BM16" s="54"/>
      <c r="BN16" s="54"/>
      <c r="BO16" s="54"/>
      <c r="BP16" s="80"/>
      <c r="BQ16" s="54"/>
      <c r="BR16" s="54"/>
      <c r="BS16" s="54"/>
      <c r="BT16" s="98"/>
      <c r="BU16" s="54"/>
      <c r="BV16" s="144"/>
      <c r="BW16" s="54"/>
      <c r="BX16" s="54"/>
      <c r="BY16" s="47"/>
      <c r="CB16" s="54"/>
      <c r="CC16" s="80"/>
      <c r="CG16" s="62"/>
      <c r="CR16" s="154"/>
      <c r="CS16" s="80"/>
      <c r="CT16" s="54"/>
      <c r="CU16" s="75"/>
      <c r="CV16" s="54"/>
      <c r="CW16" s="62"/>
      <c r="CX16" s="54"/>
      <c r="CY16" s="54"/>
      <c r="CZ16" s="54"/>
      <c r="DA16" s="54"/>
      <c r="DB16" s="54"/>
      <c r="DC16" s="54"/>
      <c r="DD16" s="54"/>
      <c r="DE16" s="54"/>
      <c r="DF16" s="54"/>
      <c r="DG16" s="54"/>
      <c r="DH16" s="54"/>
      <c r="DI16" s="80"/>
      <c r="DO16" s="54"/>
      <c r="DS16" s="54"/>
      <c r="DT16" s="62"/>
      <c r="DX16" s="62"/>
    </row>
    <row r="17" spans="1:132" ht="15.75" customHeight="1">
      <c r="A17" s="36" t="s">
        <v>24</v>
      </c>
      <c r="B17" s="46" t="s">
        <v>349</v>
      </c>
      <c r="C17" t="s">
        <v>291</v>
      </c>
      <c r="D17" t="s">
        <v>292</v>
      </c>
      <c r="E17" t="s">
        <v>293</v>
      </c>
      <c r="F17" s="46" t="s">
        <v>350</v>
      </c>
      <c r="G17" t="s">
        <v>294</v>
      </c>
      <c r="H17" t="s">
        <v>295</v>
      </c>
      <c r="K17" s="73" t="s">
        <v>296</v>
      </c>
      <c r="L17" s="46" t="s">
        <v>351</v>
      </c>
      <c r="M17" s="41" t="s">
        <v>298</v>
      </c>
      <c r="N17" s="68" t="s">
        <v>299</v>
      </c>
      <c r="O17" s="55" t="s">
        <v>352</v>
      </c>
      <c r="P17" s="119" t="s">
        <v>300</v>
      </c>
      <c r="Q17" s="41" t="s">
        <v>301</v>
      </c>
      <c r="W17" s="135" t="s">
        <v>302</v>
      </c>
      <c r="X17" s="157" t="s">
        <v>353</v>
      </c>
      <c r="AG17" s="55" t="s">
        <v>354</v>
      </c>
      <c r="AH17" s="72" t="s">
        <v>304</v>
      </c>
      <c r="AI17" s="55" t="s">
        <v>355</v>
      </c>
      <c r="AJ17" s="55" t="s">
        <v>305</v>
      </c>
      <c r="AK17" s="52" t="s">
        <v>306</v>
      </c>
      <c r="AL17" s="41" t="s">
        <v>307</v>
      </c>
      <c r="AM17" s="84" t="s">
        <v>356</v>
      </c>
      <c r="AN17" s="84"/>
      <c r="BB17" s="75" t="s">
        <v>309</v>
      </c>
      <c r="BC17" s="63" t="s">
        <v>357</v>
      </c>
      <c r="BD17" s="155" t="s">
        <v>313</v>
      </c>
      <c r="BE17" s="54" t="s">
        <v>311</v>
      </c>
      <c r="BF17" s="154" t="s">
        <v>312</v>
      </c>
      <c r="BG17" s="154" t="s">
        <v>312</v>
      </c>
      <c r="BH17" s="80" t="s">
        <v>312</v>
      </c>
      <c r="BI17" s="54" t="s">
        <v>312</v>
      </c>
      <c r="BJ17" s="54" t="s">
        <v>312</v>
      </c>
      <c r="BK17" s="63" t="s">
        <v>358</v>
      </c>
      <c r="BL17" s="80">
        <v>0</v>
      </c>
      <c r="BM17" s="54" t="s">
        <v>314</v>
      </c>
      <c r="BV17" s="156" t="s">
        <v>315</v>
      </c>
      <c r="BX17" s="54"/>
      <c r="BY17" s="47"/>
      <c r="BZ17" s="21"/>
      <c r="CA17" s="21"/>
      <c r="CB17" s="54"/>
      <c r="CC17" s="80"/>
      <c r="CD17" s="21"/>
      <c r="CE17" s="21"/>
      <c r="CF17" s="21"/>
      <c r="CG17" s="62"/>
      <c r="CH17" s="21"/>
      <c r="CQ17" s="54" t="s">
        <v>316</v>
      </c>
      <c r="CR17" s="158" t="s">
        <v>358</v>
      </c>
      <c r="CS17" s="80">
        <v>26</v>
      </c>
      <c r="CT17" s="54" t="s">
        <v>314</v>
      </c>
      <c r="CU17" s="75"/>
      <c r="CV17" s="54"/>
      <c r="CW17" s="62"/>
      <c r="CX17" s="54"/>
      <c r="CY17" s="54"/>
      <c r="CZ17" s="54"/>
      <c r="DA17" s="54"/>
      <c r="DB17" s="54"/>
      <c r="DC17" s="54"/>
      <c r="DD17" s="54"/>
      <c r="DE17" s="54"/>
      <c r="DF17" s="54"/>
      <c r="DG17" s="54" t="s">
        <v>316</v>
      </c>
      <c r="DH17" s="88" t="s">
        <v>317</v>
      </c>
      <c r="DI17" s="155" t="s">
        <v>313</v>
      </c>
      <c r="DJ17" t="s">
        <v>318</v>
      </c>
      <c r="DO17" s="7" t="s">
        <v>319</v>
      </c>
      <c r="DP17" s="21">
        <v>3618</v>
      </c>
      <c r="DQ17" t="s">
        <v>318</v>
      </c>
      <c r="DR17" s="73" t="s">
        <v>320</v>
      </c>
      <c r="DS17" s="63" t="s">
        <v>359</v>
      </c>
      <c r="DT17" s="61">
        <v>405300</v>
      </c>
      <c r="DU17" t="s">
        <v>321</v>
      </c>
      <c r="DW17" s="63" t="s">
        <v>358</v>
      </c>
      <c r="DX17" s="62">
        <v>1918</v>
      </c>
      <c r="DY17" s="54" t="s">
        <v>314</v>
      </c>
      <c r="DZ17" s="46" t="s">
        <v>360</v>
      </c>
      <c r="EA17" s="46" t="s">
        <v>361</v>
      </c>
      <c r="EB17" s="46" t="s">
        <v>362</v>
      </c>
    </row>
    <row r="18" spans="1:132" ht="15.75" customHeight="1">
      <c r="A18" s="36" t="s">
        <v>24</v>
      </c>
      <c r="B18" s="46" t="s">
        <v>349</v>
      </c>
      <c r="C18" t="s">
        <v>291</v>
      </c>
      <c r="D18" t="s">
        <v>292</v>
      </c>
      <c r="E18" t="s">
        <v>293</v>
      </c>
      <c r="F18" s="46" t="s">
        <v>350</v>
      </c>
      <c r="G18" t="s">
        <v>294</v>
      </c>
      <c r="H18" t="s">
        <v>295</v>
      </c>
      <c r="K18" s="73" t="s">
        <v>296</v>
      </c>
      <c r="L18" s="46" t="s">
        <v>351</v>
      </c>
      <c r="M18" s="41" t="s">
        <v>325</v>
      </c>
      <c r="N18" s="68" t="s">
        <v>326</v>
      </c>
      <c r="O18" s="55" t="s">
        <v>352</v>
      </c>
      <c r="P18" s="119" t="s">
        <v>300</v>
      </c>
      <c r="Q18" s="41" t="s">
        <v>301</v>
      </c>
      <c r="W18" s="135" t="s">
        <v>327</v>
      </c>
      <c r="X18" s="157" t="s">
        <v>363</v>
      </c>
      <c r="AG18" s="41" t="s">
        <v>312</v>
      </c>
      <c r="AH18" s="72" t="s">
        <v>304</v>
      </c>
      <c r="AI18" s="55" t="s">
        <v>355</v>
      </c>
      <c r="AJ18" s="55" t="s">
        <v>305</v>
      </c>
      <c r="AK18" s="52" t="s">
        <v>306</v>
      </c>
      <c r="AL18" s="41" t="s">
        <v>307</v>
      </c>
      <c r="AM18" s="74" t="s">
        <v>312</v>
      </c>
      <c r="BB18" s="54" t="s">
        <v>312</v>
      </c>
      <c r="BC18" s="54" t="s">
        <v>312</v>
      </c>
      <c r="BD18" s="54" t="s">
        <v>312</v>
      </c>
      <c r="BE18" s="54" t="s">
        <v>312</v>
      </c>
      <c r="BF18" s="75" t="s">
        <v>309</v>
      </c>
      <c r="BG18" s="158" t="s">
        <v>364</v>
      </c>
      <c r="BH18" s="155" t="s">
        <v>313</v>
      </c>
      <c r="BI18" s="54" t="s">
        <v>311</v>
      </c>
      <c r="BJ18" s="75" t="s">
        <v>309</v>
      </c>
      <c r="BK18" s="63" t="s">
        <v>358</v>
      </c>
      <c r="BL18" s="80">
        <v>939</v>
      </c>
      <c r="BM18" s="54" t="s">
        <v>314</v>
      </c>
      <c r="BV18" s="156" t="s">
        <v>329</v>
      </c>
      <c r="BX18" s="54"/>
      <c r="BY18" s="47"/>
      <c r="BZ18" s="21"/>
      <c r="CA18" s="21"/>
      <c r="CB18" s="54"/>
      <c r="CC18" s="80"/>
      <c r="CD18" s="21"/>
      <c r="CE18" s="21"/>
      <c r="CF18" s="21"/>
      <c r="CG18" s="62"/>
      <c r="CH18" s="21"/>
      <c r="CQ18" s="54" t="s">
        <v>316</v>
      </c>
      <c r="CR18" s="158" t="s">
        <v>358</v>
      </c>
      <c r="CS18" s="80">
        <v>5</v>
      </c>
      <c r="CT18" s="54" t="s">
        <v>314</v>
      </c>
      <c r="CU18" s="75"/>
      <c r="CV18" s="54"/>
      <c r="CW18" s="62"/>
      <c r="CX18" s="54"/>
      <c r="CY18" s="54"/>
      <c r="CZ18" s="54"/>
      <c r="DA18" s="54"/>
      <c r="DB18" s="54"/>
      <c r="DC18" s="54"/>
      <c r="DD18" s="54"/>
      <c r="DE18" s="54"/>
      <c r="DF18" s="54"/>
      <c r="DG18" s="54" t="s">
        <v>316</v>
      </c>
      <c r="DH18" s="88" t="s">
        <v>317</v>
      </c>
      <c r="DI18" s="155" t="s">
        <v>313</v>
      </c>
      <c r="DJ18" t="s">
        <v>318</v>
      </c>
      <c r="DO18" s="7" t="s">
        <v>319</v>
      </c>
      <c r="DP18" s="21">
        <v>2505</v>
      </c>
      <c r="DQ18" t="s">
        <v>318</v>
      </c>
      <c r="DR18" s="73" t="s">
        <v>320</v>
      </c>
      <c r="DS18" s="63" t="s">
        <v>359</v>
      </c>
      <c r="DT18" s="61">
        <v>407000</v>
      </c>
      <c r="DU18" t="s">
        <v>321</v>
      </c>
      <c r="DW18" s="63" t="s">
        <v>358</v>
      </c>
      <c r="DX18" s="62">
        <v>449</v>
      </c>
      <c r="DY18" s="54" t="s">
        <v>314</v>
      </c>
      <c r="DZ18" s="46" t="s">
        <v>360</v>
      </c>
      <c r="EA18" s="46" t="s">
        <v>361</v>
      </c>
      <c r="EB18" s="46" t="s">
        <v>362</v>
      </c>
    </row>
    <row r="19" spans="1:132" ht="15.75" customHeight="1">
      <c r="A19" s="36" t="s">
        <v>24</v>
      </c>
      <c r="B19" s="46" t="s">
        <v>349</v>
      </c>
      <c r="C19" t="s">
        <v>291</v>
      </c>
      <c r="D19" t="s">
        <v>292</v>
      </c>
      <c r="E19" t="s">
        <v>293</v>
      </c>
      <c r="F19" s="46" t="s">
        <v>350</v>
      </c>
      <c r="G19" t="s">
        <v>294</v>
      </c>
      <c r="H19" t="s">
        <v>295</v>
      </c>
      <c r="K19" s="73" t="s">
        <v>296</v>
      </c>
      <c r="L19" s="46" t="s">
        <v>351</v>
      </c>
      <c r="M19" s="41" t="s">
        <v>325</v>
      </c>
      <c r="N19" s="68" t="s">
        <v>330</v>
      </c>
      <c r="O19" s="55" t="s">
        <v>352</v>
      </c>
      <c r="P19" s="119" t="s">
        <v>300</v>
      </c>
      <c r="Q19" s="41" t="s">
        <v>301</v>
      </c>
      <c r="W19" s="135" t="s">
        <v>331</v>
      </c>
      <c r="X19" s="157" t="s">
        <v>365</v>
      </c>
      <c r="AG19" s="41" t="s">
        <v>312</v>
      </c>
      <c r="AH19" s="72" t="s">
        <v>304</v>
      </c>
      <c r="AI19" s="55" t="s">
        <v>355</v>
      </c>
      <c r="AJ19" s="55" t="s">
        <v>332</v>
      </c>
      <c r="AK19" s="52" t="s">
        <v>333</v>
      </c>
      <c r="AL19" s="41" t="s">
        <v>334</v>
      </c>
      <c r="AM19" s="74" t="s">
        <v>312</v>
      </c>
      <c r="BB19" s="54" t="s">
        <v>312</v>
      </c>
      <c r="BC19" s="54" t="s">
        <v>312</v>
      </c>
      <c r="BD19" s="54" t="s">
        <v>312</v>
      </c>
      <c r="BE19" s="54" t="s">
        <v>312</v>
      </c>
      <c r="BF19" s="75" t="s">
        <v>309</v>
      </c>
      <c r="BG19" s="158" t="s">
        <v>364</v>
      </c>
      <c r="BH19" s="155" t="s">
        <v>313</v>
      </c>
      <c r="BI19" s="54" t="s">
        <v>311</v>
      </c>
      <c r="BJ19" s="75" t="s">
        <v>309</v>
      </c>
      <c r="BK19" s="63" t="s">
        <v>358</v>
      </c>
      <c r="BL19" s="80">
        <v>604</v>
      </c>
      <c r="BM19" s="54" t="s">
        <v>314</v>
      </c>
      <c r="BV19" s="156" t="s">
        <v>329</v>
      </c>
      <c r="BX19" s="54"/>
      <c r="BY19" s="47"/>
      <c r="BZ19" s="21"/>
      <c r="CA19" s="21"/>
      <c r="CB19" s="54"/>
      <c r="CC19" s="80"/>
      <c r="CD19" s="21"/>
      <c r="CE19" s="21"/>
      <c r="CF19" s="21"/>
      <c r="CG19" s="62"/>
      <c r="CH19" s="21"/>
      <c r="CQ19" s="54" t="s">
        <v>316</v>
      </c>
      <c r="CR19" s="158" t="s">
        <v>358</v>
      </c>
      <c r="CS19" s="80">
        <v>7</v>
      </c>
      <c r="CT19" s="54" t="s">
        <v>314</v>
      </c>
      <c r="CU19" s="75"/>
      <c r="CV19" s="54"/>
      <c r="CW19" s="62"/>
      <c r="CX19" s="54"/>
      <c r="CY19" s="54"/>
      <c r="CZ19" s="54"/>
      <c r="DA19" s="54"/>
      <c r="DB19" s="54"/>
      <c r="DC19" s="54"/>
      <c r="DD19" s="54"/>
      <c r="DE19" s="54"/>
      <c r="DF19" s="54"/>
      <c r="DG19" s="54" t="s">
        <v>316</v>
      </c>
      <c r="DH19" s="88" t="s">
        <v>317</v>
      </c>
      <c r="DI19" s="155" t="s">
        <v>313</v>
      </c>
      <c r="DJ19" t="s">
        <v>318</v>
      </c>
      <c r="DO19" s="7" t="s">
        <v>319</v>
      </c>
      <c r="DP19" s="21">
        <v>2885</v>
      </c>
      <c r="DQ19" t="s">
        <v>318</v>
      </c>
      <c r="DR19" s="73" t="s">
        <v>320</v>
      </c>
      <c r="DS19" s="63" t="s">
        <v>359</v>
      </c>
      <c r="DT19" s="61">
        <v>505600</v>
      </c>
      <c r="DU19" t="s">
        <v>321</v>
      </c>
      <c r="DW19" s="63" t="s">
        <v>358</v>
      </c>
      <c r="DX19" s="62">
        <v>565</v>
      </c>
      <c r="DY19" s="54" t="s">
        <v>314</v>
      </c>
      <c r="DZ19" s="46" t="s">
        <v>360</v>
      </c>
      <c r="EA19" s="46" t="s">
        <v>361</v>
      </c>
      <c r="EB19" s="46" t="s">
        <v>362</v>
      </c>
    </row>
    <row r="20" spans="1:132" ht="15.75" customHeight="1">
      <c r="A20" s="36" t="s">
        <v>24</v>
      </c>
      <c r="B20" s="46" t="s">
        <v>349</v>
      </c>
      <c r="C20" t="s">
        <v>291</v>
      </c>
      <c r="D20" t="s">
        <v>292</v>
      </c>
      <c r="E20" t="s">
        <v>293</v>
      </c>
      <c r="F20" s="46" t="s">
        <v>350</v>
      </c>
      <c r="G20" t="s">
        <v>294</v>
      </c>
      <c r="H20" t="s">
        <v>295</v>
      </c>
      <c r="K20" s="73" t="s">
        <v>296</v>
      </c>
      <c r="L20" s="46" t="s">
        <v>351</v>
      </c>
      <c r="M20" s="41" t="s">
        <v>325</v>
      </c>
      <c r="N20" s="68" t="s">
        <v>335</v>
      </c>
      <c r="O20" s="55" t="s">
        <v>352</v>
      </c>
      <c r="P20" s="119" t="s">
        <v>300</v>
      </c>
      <c r="Q20" s="41" t="s">
        <v>301</v>
      </c>
      <c r="W20" s="135" t="s">
        <v>327</v>
      </c>
      <c r="X20" s="157" t="s">
        <v>366</v>
      </c>
      <c r="AG20" s="41" t="s">
        <v>312</v>
      </c>
      <c r="AH20" s="72" t="s">
        <v>304</v>
      </c>
      <c r="AI20" s="55" t="s">
        <v>355</v>
      </c>
      <c r="AJ20" s="55" t="s">
        <v>332</v>
      </c>
      <c r="AK20" s="52" t="s">
        <v>333</v>
      </c>
      <c r="AL20" s="41" t="s">
        <v>334</v>
      </c>
      <c r="AM20" s="74" t="s">
        <v>312</v>
      </c>
      <c r="BB20" s="54" t="s">
        <v>312</v>
      </c>
      <c r="BC20" s="54" t="s">
        <v>312</v>
      </c>
      <c r="BD20" s="54" t="s">
        <v>312</v>
      </c>
      <c r="BE20" s="54" t="s">
        <v>312</v>
      </c>
      <c r="BF20" s="75" t="s">
        <v>309</v>
      </c>
      <c r="BG20" s="158" t="s">
        <v>364</v>
      </c>
      <c r="BH20" s="155" t="s">
        <v>313</v>
      </c>
      <c r="BI20" s="54" t="s">
        <v>311</v>
      </c>
      <c r="BJ20" s="75" t="s">
        <v>309</v>
      </c>
      <c r="BK20" s="63" t="s">
        <v>358</v>
      </c>
      <c r="BL20" s="80">
        <v>1212</v>
      </c>
      <c r="BM20" s="54" t="s">
        <v>314</v>
      </c>
      <c r="BV20" s="156" t="s">
        <v>329</v>
      </c>
      <c r="BX20" s="54"/>
      <c r="BY20" s="47"/>
      <c r="BZ20" s="21"/>
      <c r="CA20" s="21"/>
      <c r="CB20" s="54"/>
      <c r="CC20" s="80"/>
      <c r="CD20" s="21"/>
      <c r="CE20" s="21"/>
      <c r="CF20" s="21"/>
      <c r="CG20" s="62"/>
      <c r="CH20" s="21"/>
      <c r="CQ20" s="54" t="s">
        <v>316</v>
      </c>
      <c r="CR20" s="158" t="s">
        <v>358</v>
      </c>
      <c r="CS20" s="80">
        <v>5</v>
      </c>
      <c r="CT20" s="54" t="s">
        <v>314</v>
      </c>
      <c r="CU20" s="75"/>
      <c r="CV20" s="54"/>
      <c r="CW20" s="62"/>
      <c r="CX20" s="54"/>
      <c r="CY20" s="54"/>
      <c r="CZ20" s="54"/>
      <c r="DA20" s="54"/>
      <c r="DB20" s="54"/>
      <c r="DC20" s="54"/>
      <c r="DD20" s="54"/>
      <c r="DE20" s="54"/>
      <c r="DF20" s="54"/>
      <c r="DG20" s="54" t="s">
        <v>316</v>
      </c>
      <c r="DH20" s="88" t="s">
        <v>317</v>
      </c>
      <c r="DI20" s="155" t="s">
        <v>313</v>
      </c>
      <c r="DJ20" t="s">
        <v>318</v>
      </c>
      <c r="DO20" s="7" t="s">
        <v>319</v>
      </c>
      <c r="DP20" s="21">
        <v>2944</v>
      </c>
      <c r="DQ20" t="s">
        <v>318</v>
      </c>
      <c r="DR20" s="73" t="s">
        <v>320</v>
      </c>
      <c r="DS20" s="63" t="s">
        <v>359</v>
      </c>
      <c r="DT20" s="61">
        <v>492000</v>
      </c>
      <c r="DU20" t="s">
        <v>321</v>
      </c>
      <c r="DW20" s="63" t="s">
        <v>358</v>
      </c>
      <c r="DX20" s="62">
        <v>749</v>
      </c>
      <c r="DY20" s="54" t="s">
        <v>314</v>
      </c>
      <c r="DZ20" s="46" t="s">
        <v>360</v>
      </c>
      <c r="EA20" s="46" t="s">
        <v>361</v>
      </c>
      <c r="EB20" s="46" t="s">
        <v>362</v>
      </c>
    </row>
    <row r="21" spans="1:132" ht="15.75" customHeight="1">
      <c r="A21" s="36" t="s">
        <v>24</v>
      </c>
      <c r="B21" s="46" t="s">
        <v>349</v>
      </c>
      <c r="C21" t="s">
        <v>291</v>
      </c>
      <c r="D21" t="s">
        <v>292</v>
      </c>
      <c r="E21" t="s">
        <v>293</v>
      </c>
      <c r="F21" s="46" t="s">
        <v>350</v>
      </c>
      <c r="G21" t="s">
        <v>294</v>
      </c>
      <c r="H21" t="s">
        <v>295</v>
      </c>
      <c r="K21" s="73" t="s">
        <v>296</v>
      </c>
      <c r="L21" s="46" t="s">
        <v>351</v>
      </c>
      <c r="M21" s="41" t="s">
        <v>325</v>
      </c>
      <c r="N21" s="68" t="s">
        <v>336</v>
      </c>
      <c r="O21" s="55" t="s">
        <v>352</v>
      </c>
      <c r="P21" s="119" t="s">
        <v>300</v>
      </c>
      <c r="Q21" s="41" t="s">
        <v>301</v>
      </c>
      <c r="W21" s="135" t="s">
        <v>331</v>
      </c>
      <c r="X21" s="157" t="s">
        <v>365</v>
      </c>
      <c r="AG21" s="41" t="s">
        <v>312</v>
      </c>
      <c r="AH21" s="72" t="s">
        <v>304</v>
      </c>
      <c r="AI21" s="55" t="s">
        <v>367</v>
      </c>
      <c r="AJ21" s="55" t="s">
        <v>368</v>
      </c>
      <c r="AK21" s="52" t="s">
        <v>333</v>
      </c>
      <c r="AL21" s="41" t="s">
        <v>334</v>
      </c>
      <c r="AM21" s="74" t="s">
        <v>312</v>
      </c>
      <c r="BB21" s="54" t="s">
        <v>312</v>
      </c>
      <c r="BC21" s="54" t="s">
        <v>312</v>
      </c>
      <c r="BD21" s="54" t="s">
        <v>312</v>
      </c>
      <c r="BE21" s="54" t="s">
        <v>312</v>
      </c>
      <c r="BF21" s="75" t="s">
        <v>309</v>
      </c>
      <c r="BG21" s="158" t="s">
        <v>364</v>
      </c>
      <c r="BH21" s="155" t="s">
        <v>313</v>
      </c>
      <c r="BI21" s="54" t="s">
        <v>311</v>
      </c>
      <c r="BJ21" s="75" t="s">
        <v>309</v>
      </c>
      <c r="BK21" s="63" t="s">
        <v>358</v>
      </c>
      <c r="BL21" s="80">
        <v>186</v>
      </c>
      <c r="BM21" s="54" t="s">
        <v>314</v>
      </c>
      <c r="BV21" s="156" t="s">
        <v>329</v>
      </c>
      <c r="BX21" s="54"/>
      <c r="BY21" s="47"/>
      <c r="BZ21" s="21"/>
      <c r="CA21" s="21"/>
      <c r="CB21" s="54"/>
      <c r="CC21" s="80"/>
      <c r="CD21" s="21"/>
      <c r="CE21" s="21"/>
      <c r="CF21" s="21"/>
      <c r="CG21" s="62"/>
      <c r="CH21" s="21"/>
      <c r="CQ21" s="54" t="s">
        <v>316</v>
      </c>
      <c r="CR21" s="158" t="s">
        <v>358</v>
      </c>
      <c r="CS21" s="80">
        <v>6</v>
      </c>
      <c r="CT21" s="54" t="s">
        <v>314</v>
      </c>
      <c r="CU21" s="75"/>
      <c r="CV21" s="54"/>
      <c r="CW21" s="62"/>
      <c r="CX21" s="54"/>
      <c r="CY21" s="54"/>
      <c r="CZ21" s="54"/>
      <c r="DA21" s="54"/>
      <c r="DB21" s="54"/>
      <c r="DC21" s="54"/>
      <c r="DD21" s="54"/>
      <c r="DE21" s="54"/>
      <c r="DF21" s="54"/>
      <c r="DG21" s="54" t="s">
        <v>316</v>
      </c>
      <c r="DH21" s="88" t="s">
        <v>317</v>
      </c>
      <c r="DI21" s="155" t="s">
        <v>313</v>
      </c>
      <c r="DJ21" t="s">
        <v>318</v>
      </c>
      <c r="DO21" s="7" t="s">
        <v>319</v>
      </c>
      <c r="DP21" s="21">
        <v>2751</v>
      </c>
      <c r="DQ21" t="s">
        <v>318</v>
      </c>
      <c r="DR21" s="73" t="s">
        <v>320</v>
      </c>
      <c r="DS21" s="63" t="s">
        <v>359</v>
      </c>
      <c r="DT21" s="61">
        <v>377100</v>
      </c>
      <c r="DU21" t="s">
        <v>321</v>
      </c>
      <c r="DW21" s="63" t="s">
        <v>358</v>
      </c>
      <c r="DX21" s="62">
        <v>156</v>
      </c>
      <c r="DY21" s="54" t="s">
        <v>314</v>
      </c>
      <c r="DZ21" s="46" t="s">
        <v>360</v>
      </c>
      <c r="EA21" s="46" t="s">
        <v>361</v>
      </c>
      <c r="EB21" s="46" t="s">
        <v>362</v>
      </c>
    </row>
    <row r="22" spans="1:132" ht="15.75" customHeight="1">
      <c r="A22" s="36" t="s">
        <v>24</v>
      </c>
      <c r="B22" s="46" t="s">
        <v>349</v>
      </c>
      <c r="C22" t="s">
        <v>291</v>
      </c>
      <c r="D22" t="s">
        <v>348</v>
      </c>
      <c r="E22" t="s">
        <v>293</v>
      </c>
      <c r="F22" s="46" t="s">
        <v>350</v>
      </c>
      <c r="G22" t="s">
        <v>294</v>
      </c>
      <c r="H22" t="s">
        <v>295</v>
      </c>
      <c r="K22" s="73" t="s">
        <v>296</v>
      </c>
      <c r="L22" s="46" t="s">
        <v>351</v>
      </c>
      <c r="M22" s="41" t="s">
        <v>325</v>
      </c>
      <c r="N22" s="68" t="s">
        <v>338</v>
      </c>
      <c r="O22" s="55" t="s">
        <v>352</v>
      </c>
      <c r="P22" s="119" t="s">
        <v>300</v>
      </c>
      <c r="Q22" s="41" t="s">
        <v>301</v>
      </c>
      <c r="W22" s="135" t="s">
        <v>327</v>
      </c>
      <c r="X22" s="157" t="s">
        <v>366</v>
      </c>
      <c r="AG22" s="41" t="s">
        <v>312</v>
      </c>
      <c r="AH22" s="72" t="s">
        <v>304</v>
      </c>
      <c r="AI22" s="55" t="s">
        <v>367</v>
      </c>
      <c r="AJ22" s="55" t="s">
        <v>368</v>
      </c>
      <c r="AK22" s="52" t="s">
        <v>333</v>
      </c>
      <c r="AL22" s="41" t="s">
        <v>334</v>
      </c>
      <c r="AM22" s="74" t="s">
        <v>312</v>
      </c>
      <c r="BB22" s="54" t="s">
        <v>312</v>
      </c>
      <c r="BC22" s="54" t="s">
        <v>312</v>
      </c>
      <c r="BD22" s="54" t="s">
        <v>312</v>
      </c>
      <c r="BE22" s="54" t="s">
        <v>312</v>
      </c>
      <c r="BF22" s="75" t="s">
        <v>309</v>
      </c>
      <c r="BG22" s="158" t="s">
        <v>364</v>
      </c>
      <c r="BH22" s="155" t="s">
        <v>313</v>
      </c>
      <c r="BI22" s="54" t="s">
        <v>311</v>
      </c>
      <c r="BJ22" s="75" t="s">
        <v>309</v>
      </c>
      <c r="BK22" s="63" t="s">
        <v>358</v>
      </c>
      <c r="BL22" s="80">
        <v>345</v>
      </c>
      <c r="BM22" s="54" t="s">
        <v>314</v>
      </c>
      <c r="BV22" s="156" t="s">
        <v>329</v>
      </c>
      <c r="BX22" s="54"/>
      <c r="BY22" s="47"/>
      <c r="BZ22" s="21"/>
      <c r="CA22" s="21"/>
      <c r="CB22" s="54"/>
      <c r="CC22" s="80"/>
      <c r="CD22" s="21"/>
      <c r="CE22" s="21"/>
      <c r="CF22" s="21"/>
      <c r="CG22" s="62"/>
      <c r="CH22" s="21"/>
      <c r="CQ22" s="54" t="s">
        <v>316</v>
      </c>
      <c r="CR22" s="158" t="s">
        <v>358</v>
      </c>
      <c r="CS22" s="80">
        <v>10</v>
      </c>
      <c r="CT22" s="54" t="s">
        <v>314</v>
      </c>
      <c r="CU22" s="75"/>
      <c r="CV22" s="54"/>
      <c r="CW22" s="62"/>
      <c r="CX22" s="54"/>
      <c r="CY22" s="54"/>
      <c r="CZ22" s="54"/>
      <c r="DA22" s="54"/>
      <c r="DB22" s="54"/>
      <c r="DC22" s="54"/>
      <c r="DD22" s="54"/>
      <c r="DE22" s="54"/>
      <c r="DF22" s="54"/>
      <c r="DG22" s="54" t="s">
        <v>316</v>
      </c>
      <c r="DH22" s="88" t="s">
        <v>317</v>
      </c>
      <c r="DI22" s="155" t="s">
        <v>313</v>
      </c>
      <c r="DJ22" t="s">
        <v>318</v>
      </c>
      <c r="DO22" s="7" t="s">
        <v>319</v>
      </c>
      <c r="DP22" s="21">
        <v>2599</v>
      </c>
      <c r="DQ22" t="s">
        <v>318</v>
      </c>
      <c r="DR22" s="73" t="s">
        <v>320</v>
      </c>
      <c r="DS22" s="63" t="s">
        <v>359</v>
      </c>
      <c r="DT22" s="61">
        <v>329900</v>
      </c>
      <c r="DU22" t="s">
        <v>321</v>
      </c>
      <c r="DW22" s="63" t="s">
        <v>358</v>
      </c>
      <c r="DX22" s="62">
        <v>174</v>
      </c>
      <c r="DY22" s="54" t="s">
        <v>314</v>
      </c>
      <c r="DZ22" s="46" t="s">
        <v>360</v>
      </c>
      <c r="EA22" s="46" t="s">
        <v>361</v>
      </c>
      <c r="EB22" s="46" t="s">
        <v>362</v>
      </c>
    </row>
    <row r="24" spans="1:132" ht="15.75" customHeight="1">
      <c r="A24" t="s">
        <v>24</v>
      </c>
      <c r="B24" s="21" t="s">
        <v>290</v>
      </c>
      <c r="C24">
        <v>95</v>
      </c>
      <c r="D24" t="s">
        <v>369</v>
      </c>
      <c r="E24">
        <v>2016</v>
      </c>
      <c r="F24">
        <v>2010</v>
      </c>
      <c r="G24" t="s">
        <v>370</v>
      </c>
      <c r="H24" t="s">
        <v>371</v>
      </c>
      <c r="I24" s="21" t="s">
        <v>372</v>
      </c>
      <c r="J24" s="21" t="s">
        <v>373</v>
      </c>
      <c r="K24" s="21" t="s">
        <v>296</v>
      </c>
      <c r="L24" t="s">
        <v>374</v>
      </c>
      <c r="M24" s="50" t="s">
        <v>325</v>
      </c>
      <c r="N24" s="15" t="s">
        <v>375</v>
      </c>
      <c r="O24" s="41">
        <v>40409</v>
      </c>
      <c r="P24" s="119" t="s">
        <v>376</v>
      </c>
      <c r="Q24" s="41" t="s">
        <v>377</v>
      </c>
      <c r="U24" s="53" t="s">
        <v>378</v>
      </c>
      <c r="V24" s="53" t="s">
        <v>379</v>
      </c>
      <c r="AG24" s="40" t="s">
        <v>380</v>
      </c>
      <c r="AH24" s="110" t="s">
        <v>381</v>
      </c>
      <c r="AI24" s="41">
        <v>40689</v>
      </c>
      <c r="AJ24" s="41" t="s">
        <v>382</v>
      </c>
      <c r="AK24" s="52" t="s">
        <v>306</v>
      </c>
      <c r="AM24" s="74" t="s">
        <v>383</v>
      </c>
      <c r="AX24" s="153" t="s">
        <v>384</v>
      </c>
      <c r="AY24" s="7">
        <v>40479</v>
      </c>
      <c r="AZ24" s="155" t="s">
        <v>313</v>
      </c>
      <c r="BA24" s="54" t="s">
        <v>318</v>
      </c>
      <c r="BB24" s="75" t="s">
        <v>312</v>
      </c>
      <c r="BC24" s="54" t="s">
        <v>312</v>
      </c>
      <c r="BD24" s="80" t="s">
        <v>312</v>
      </c>
      <c r="BE24" s="54" t="s">
        <v>318</v>
      </c>
      <c r="BG24" s="54"/>
      <c r="BH24" s="80"/>
      <c r="BI24" s="54"/>
      <c r="BV24" s="144" t="s">
        <v>385</v>
      </c>
      <c r="BW24" s="7" t="s">
        <v>386</v>
      </c>
      <c r="BX24" s="7" t="s">
        <v>312</v>
      </c>
      <c r="BY24" s="9" t="s">
        <v>312</v>
      </c>
      <c r="BZ24" t="s">
        <v>312</v>
      </c>
      <c r="CA24" s="7" t="s">
        <v>386</v>
      </c>
      <c r="CB24" s="7">
        <v>40681</v>
      </c>
      <c r="CC24" s="155" t="s">
        <v>313</v>
      </c>
      <c r="CD24" t="s">
        <v>387</v>
      </c>
      <c r="CQ24" s="7" t="s">
        <v>386</v>
      </c>
      <c r="CR24" s="7">
        <v>40714</v>
      </c>
      <c r="CS24" s="76">
        <v>14</v>
      </c>
      <c r="CT24" t="s">
        <v>387</v>
      </c>
      <c r="DG24" s="7" t="s">
        <v>386</v>
      </c>
      <c r="DH24" s="7">
        <v>40780</v>
      </c>
      <c r="DI24" s="155" t="s">
        <v>313</v>
      </c>
      <c r="DJ24" t="s">
        <v>388</v>
      </c>
      <c r="DO24" s="7">
        <v>40837</v>
      </c>
      <c r="DP24" s="155" t="s">
        <v>313</v>
      </c>
      <c r="DQ24" t="s">
        <v>389</v>
      </c>
      <c r="DR24" s="73" t="s">
        <v>390</v>
      </c>
      <c r="DZ24" s="72" t="s">
        <v>391</v>
      </c>
      <c r="EA24" s="72" t="s">
        <v>391</v>
      </c>
    </row>
    <row r="25" spans="1:132" ht="15.75" customHeight="1">
      <c r="A25" t="s">
        <v>24</v>
      </c>
      <c r="B25" s="21" t="s">
        <v>290</v>
      </c>
      <c r="C25">
        <v>95</v>
      </c>
      <c r="D25" t="s">
        <v>369</v>
      </c>
      <c r="E25">
        <v>2016</v>
      </c>
      <c r="F25">
        <v>2010</v>
      </c>
      <c r="G25" t="s">
        <v>370</v>
      </c>
      <c r="H25" t="s">
        <v>371</v>
      </c>
      <c r="I25" s="21" t="s">
        <v>372</v>
      </c>
      <c r="J25" s="21" t="s">
        <v>373</v>
      </c>
      <c r="K25" s="21" t="s">
        <v>296</v>
      </c>
      <c r="L25" t="s">
        <v>374</v>
      </c>
      <c r="M25" s="50" t="s">
        <v>325</v>
      </c>
      <c r="N25" s="15" t="s">
        <v>392</v>
      </c>
      <c r="O25" s="41">
        <v>40641</v>
      </c>
      <c r="P25" s="119" t="s">
        <v>376</v>
      </c>
      <c r="Q25" s="41" t="s">
        <v>393</v>
      </c>
      <c r="U25" s="53" t="s">
        <v>378</v>
      </c>
      <c r="V25" s="53" t="s">
        <v>379</v>
      </c>
      <c r="AG25" s="40" t="s">
        <v>380</v>
      </c>
      <c r="AH25" s="110" t="s">
        <v>381</v>
      </c>
      <c r="AI25" s="41">
        <v>40689</v>
      </c>
      <c r="AJ25" s="41" t="s">
        <v>382</v>
      </c>
      <c r="AK25" s="52" t="s">
        <v>306</v>
      </c>
      <c r="AM25" s="74" t="s">
        <v>383</v>
      </c>
      <c r="AX25" s="60" t="s">
        <v>312</v>
      </c>
      <c r="AY25" s="60" t="s">
        <v>312</v>
      </c>
      <c r="AZ25" s="60" t="s">
        <v>312</v>
      </c>
      <c r="BA25" s="39" t="s">
        <v>312</v>
      </c>
      <c r="BB25" s="75" t="s">
        <v>394</v>
      </c>
      <c r="BC25" s="7">
        <v>40681</v>
      </c>
      <c r="BD25" s="117">
        <v>23</v>
      </c>
      <c r="BE25" s="54" t="s">
        <v>318</v>
      </c>
      <c r="BG25" s="54"/>
      <c r="BH25" s="80"/>
      <c r="BI25" s="54"/>
      <c r="BV25" s="144" t="s">
        <v>385</v>
      </c>
      <c r="BW25" s="7" t="s">
        <v>386</v>
      </c>
      <c r="BX25" s="7" t="s">
        <v>312</v>
      </c>
      <c r="BY25" s="9" t="s">
        <v>312</v>
      </c>
      <c r="BZ25" t="s">
        <v>312</v>
      </c>
      <c r="CA25" s="7" t="s">
        <v>386</v>
      </c>
      <c r="CB25" s="7">
        <v>40681</v>
      </c>
      <c r="CC25" s="155" t="s">
        <v>313</v>
      </c>
      <c r="CD25" t="s">
        <v>387</v>
      </c>
      <c r="CQ25" s="7" t="s">
        <v>386</v>
      </c>
      <c r="CR25" s="7">
        <v>40714</v>
      </c>
      <c r="CS25" s="76">
        <v>11</v>
      </c>
      <c r="CT25" t="s">
        <v>387</v>
      </c>
      <c r="DG25" s="7" t="s">
        <v>386</v>
      </c>
      <c r="DH25" s="7">
        <v>40780</v>
      </c>
      <c r="DI25" s="155" t="s">
        <v>313</v>
      </c>
      <c r="DJ25" t="s">
        <v>388</v>
      </c>
      <c r="DO25" s="7">
        <v>40837</v>
      </c>
      <c r="DP25" s="155" t="s">
        <v>313</v>
      </c>
      <c r="DQ25" t="s">
        <v>389</v>
      </c>
      <c r="DR25" s="73" t="s">
        <v>390</v>
      </c>
      <c r="DZ25" s="72" t="s">
        <v>391</v>
      </c>
      <c r="EA25" s="72" t="s">
        <v>391</v>
      </c>
    </row>
    <row r="26" spans="1:132" ht="15.75" customHeight="1">
      <c r="A26" t="s">
        <v>24</v>
      </c>
      <c r="B26" s="21" t="s">
        <v>290</v>
      </c>
      <c r="C26">
        <v>95</v>
      </c>
      <c r="D26" t="s">
        <v>369</v>
      </c>
      <c r="E26">
        <v>2016</v>
      </c>
      <c r="F26">
        <v>2010</v>
      </c>
      <c r="G26" t="s">
        <v>370</v>
      </c>
      <c r="H26" t="s">
        <v>371</v>
      </c>
      <c r="I26" s="21" t="s">
        <v>372</v>
      </c>
      <c r="J26" s="21" t="s">
        <v>373</v>
      </c>
      <c r="K26" s="21" t="s">
        <v>296</v>
      </c>
      <c r="L26" t="s">
        <v>374</v>
      </c>
      <c r="M26" s="50" t="s">
        <v>325</v>
      </c>
      <c r="N26" s="15" t="s">
        <v>395</v>
      </c>
      <c r="O26" s="41" t="s">
        <v>396</v>
      </c>
      <c r="P26" s="119" t="s">
        <v>376</v>
      </c>
      <c r="Q26" s="41" t="s">
        <v>397</v>
      </c>
      <c r="S26" s="41"/>
      <c r="U26" s="53" t="s">
        <v>378</v>
      </c>
      <c r="V26" s="53" t="s">
        <v>379</v>
      </c>
      <c r="AG26" s="40" t="s">
        <v>380</v>
      </c>
      <c r="AH26" s="110" t="s">
        <v>381</v>
      </c>
      <c r="AI26" s="41">
        <v>40689</v>
      </c>
      <c r="AJ26" s="41" t="s">
        <v>382</v>
      </c>
      <c r="AK26" s="52" t="s">
        <v>306</v>
      </c>
      <c r="AM26" s="74" t="s">
        <v>383</v>
      </c>
      <c r="AX26" s="153" t="s">
        <v>384</v>
      </c>
      <c r="AY26" s="7">
        <v>40479</v>
      </c>
      <c r="AZ26" s="155" t="s">
        <v>313</v>
      </c>
      <c r="BA26" s="54" t="s">
        <v>318</v>
      </c>
      <c r="BB26" s="75" t="s">
        <v>394</v>
      </c>
      <c r="BC26" s="7">
        <v>40681</v>
      </c>
      <c r="BD26" s="117">
        <v>23</v>
      </c>
      <c r="BE26" s="54" t="s">
        <v>318</v>
      </c>
      <c r="BG26" s="54"/>
      <c r="BH26" s="80"/>
      <c r="BI26" s="54"/>
      <c r="BV26" s="144" t="s">
        <v>385</v>
      </c>
      <c r="BW26" s="7" t="s">
        <v>386</v>
      </c>
      <c r="BX26" s="7" t="s">
        <v>312</v>
      </c>
      <c r="BY26" s="9" t="s">
        <v>312</v>
      </c>
      <c r="BZ26" t="s">
        <v>312</v>
      </c>
      <c r="CA26" s="7" t="s">
        <v>386</v>
      </c>
      <c r="CB26" s="7">
        <v>40681</v>
      </c>
      <c r="CC26" s="155" t="s">
        <v>313</v>
      </c>
      <c r="CD26" t="s">
        <v>387</v>
      </c>
      <c r="CQ26" s="7" t="s">
        <v>386</v>
      </c>
      <c r="CR26" s="7">
        <v>40714</v>
      </c>
      <c r="CS26" s="76">
        <v>15</v>
      </c>
      <c r="CT26" t="s">
        <v>387</v>
      </c>
      <c r="DG26" s="7" t="s">
        <v>386</v>
      </c>
      <c r="DH26" s="7">
        <v>40780</v>
      </c>
      <c r="DI26" s="155" t="s">
        <v>313</v>
      </c>
      <c r="DJ26" t="s">
        <v>388</v>
      </c>
      <c r="DO26" s="7">
        <v>40837</v>
      </c>
      <c r="DP26" s="155" t="s">
        <v>313</v>
      </c>
      <c r="DQ26" t="s">
        <v>389</v>
      </c>
      <c r="DR26" s="73" t="s">
        <v>390</v>
      </c>
      <c r="DZ26" s="72" t="s">
        <v>391</v>
      </c>
      <c r="EA26" s="72" t="s">
        <v>391</v>
      </c>
    </row>
    <row r="27" spans="1:132" ht="15.75" customHeight="1">
      <c r="A27" t="s">
        <v>24</v>
      </c>
      <c r="B27" s="21" t="s">
        <v>290</v>
      </c>
      <c r="C27">
        <v>95</v>
      </c>
      <c r="D27" t="s">
        <v>369</v>
      </c>
      <c r="E27">
        <v>2016</v>
      </c>
      <c r="F27">
        <v>2010</v>
      </c>
      <c r="G27" t="s">
        <v>370</v>
      </c>
      <c r="H27" t="s">
        <v>371</v>
      </c>
      <c r="I27" s="21" t="s">
        <v>372</v>
      </c>
      <c r="J27" s="21" t="s">
        <v>373</v>
      </c>
      <c r="K27" s="21" t="s">
        <v>296</v>
      </c>
      <c r="L27" t="s">
        <v>312</v>
      </c>
      <c r="M27" s="50" t="s">
        <v>398</v>
      </c>
      <c r="N27" s="15" t="s">
        <v>399</v>
      </c>
      <c r="O27" s="41" t="s">
        <v>312</v>
      </c>
      <c r="P27" s="119" t="s">
        <v>312</v>
      </c>
      <c r="Q27" s="41" t="s">
        <v>312</v>
      </c>
      <c r="U27" s="53" t="s">
        <v>378</v>
      </c>
      <c r="V27" s="53" t="s">
        <v>379</v>
      </c>
      <c r="AG27" s="40" t="s">
        <v>380</v>
      </c>
      <c r="AH27" s="110" t="s">
        <v>381</v>
      </c>
      <c r="AI27" s="41">
        <v>40689</v>
      </c>
      <c r="AJ27" s="41" t="s">
        <v>382</v>
      </c>
      <c r="AK27" s="52" t="s">
        <v>306</v>
      </c>
      <c r="AM27" s="74" t="s">
        <v>383</v>
      </c>
      <c r="AX27" s="60" t="s">
        <v>312</v>
      </c>
      <c r="AY27" s="60" t="s">
        <v>312</v>
      </c>
      <c r="AZ27" s="60" t="s">
        <v>312</v>
      </c>
      <c r="BA27" s="39" t="s">
        <v>312</v>
      </c>
      <c r="BB27" s="39" t="s">
        <v>312</v>
      </c>
      <c r="BC27" s="39" t="s">
        <v>312</v>
      </c>
      <c r="BD27" s="79" t="s">
        <v>312</v>
      </c>
      <c r="BE27" s="39" t="s">
        <v>312</v>
      </c>
      <c r="BF27" s="39"/>
      <c r="BG27" s="53"/>
      <c r="BH27" s="83"/>
      <c r="BI27" s="53"/>
      <c r="BJ27" s="53"/>
      <c r="BK27" s="53"/>
      <c r="BL27" s="83"/>
      <c r="BM27" s="53"/>
      <c r="BN27" s="53"/>
      <c r="BO27" s="53"/>
      <c r="BP27" s="83"/>
      <c r="BQ27" s="53"/>
      <c r="BR27" s="53"/>
      <c r="BS27" s="53"/>
      <c r="BT27" s="99"/>
      <c r="BU27" s="53"/>
      <c r="BV27" s="144" t="s">
        <v>385</v>
      </c>
      <c r="BW27" s="7" t="s">
        <v>386</v>
      </c>
      <c r="BX27" s="7" t="s">
        <v>312</v>
      </c>
      <c r="BY27" s="9" t="s">
        <v>312</v>
      </c>
      <c r="BZ27" t="s">
        <v>312</v>
      </c>
      <c r="CA27" s="7" t="s">
        <v>386</v>
      </c>
      <c r="CB27" s="7">
        <v>40681</v>
      </c>
      <c r="CC27" s="155" t="s">
        <v>313</v>
      </c>
      <c r="CD27" t="s">
        <v>387</v>
      </c>
      <c r="CQ27" s="7" t="s">
        <v>386</v>
      </c>
      <c r="CR27" s="7">
        <v>40714</v>
      </c>
      <c r="CS27" s="76">
        <v>9</v>
      </c>
      <c r="CT27" t="s">
        <v>387</v>
      </c>
      <c r="DG27" s="7" t="s">
        <v>386</v>
      </c>
      <c r="DH27" s="7">
        <v>40780</v>
      </c>
      <c r="DI27" s="155" t="s">
        <v>313</v>
      </c>
      <c r="DJ27" t="s">
        <v>388</v>
      </c>
      <c r="DO27" s="7">
        <v>40837</v>
      </c>
      <c r="DP27" s="155" t="s">
        <v>313</v>
      </c>
      <c r="DQ27" t="s">
        <v>389</v>
      </c>
      <c r="DR27" s="73" t="s">
        <v>390</v>
      </c>
      <c r="DZ27" s="72" t="s">
        <v>391</v>
      </c>
      <c r="EA27" s="72" t="s">
        <v>391</v>
      </c>
    </row>
    <row r="28" spans="1:132" ht="15.75" customHeight="1">
      <c r="A28" t="s">
        <v>24</v>
      </c>
      <c r="B28" s="21" t="s">
        <v>290</v>
      </c>
      <c r="C28">
        <v>95</v>
      </c>
      <c r="D28" t="s">
        <v>369</v>
      </c>
      <c r="E28">
        <v>2016</v>
      </c>
      <c r="F28">
        <v>2010</v>
      </c>
      <c r="G28" t="s">
        <v>370</v>
      </c>
      <c r="H28" t="s">
        <v>371</v>
      </c>
      <c r="I28" s="21" t="s">
        <v>372</v>
      </c>
      <c r="J28" s="21" t="s">
        <v>373</v>
      </c>
      <c r="K28" s="21" t="s">
        <v>296</v>
      </c>
      <c r="L28" t="s">
        <v>374</v>
      </c>
      <c r="M28" s="50" t="s">
        <v>325</v>
      </c>
      <c r="N28" s="15" t="s">
        <v>400</v>
      </c>
      <c r="O28" s="41">
        <v>40409</v>
      </c>
      <c r="P28" s="119" t="s">
        <v>376</v>
      </c>
      <c r="Q28" s="41" t="s">
        <v>377</v>
      </c>
      <c r="U28" s="53" t="s">
        <v>378</v>
      </c>
      <c r="V28" s="53" t="s">
        <v>379</v>
      </c>
      <c r="AG28" s="40">
        <v>40689</v>
      </c>
      <c r="AH28" s="110" t="s">
        <v>381</v>
      </c>
      <c r="AI28" s="41">
        <v>40689</v>
      </c>
      <c r="AJ28" s="41" t="s">
        <v>382</v>
      </c>
      <c r="AK28" s="52" t="s">
        <v>306</v>
      </c>
      <c r="AM28" s="74" t="s">
        <v>383</v>
      </c>
      <c r="AX28" s="153" t="s">
        <v>384</v>
      </c>
      <c r="AY28" s="7">
        <v>40479</v>
      </c>
      <c r="AZ28" s="155" t="s">
        <v>313</v>
      </c>
      <c r="BA28" s="54" t="s">
        <v>318</v>
      </c>
      <c r="BB28" s="75" t="s">
        <v>312</v>
      </c>
      <c r="BC28" s="54" t="s">
        <v>312</v>
      </c>
      <c r="BD28" s="80" t="s">
        <v>312</v>
      </c>
      <c r="BE28" s="54" t="s">
        <v>318</v>
      </c>
      <c r="BG28" s="54"/>
      <c r="BH28" s="80"/>
      <c r="BI28" s="54"/>
      <c r="BV28" s="144" t="s">
        <v>385</v>
      </c>
      <c r="BW28" s="7" t="s">
        <v>386</v>
      </c>
      <c r="BX28" s="7" t="s">
        <v>312</v>
      </c>
      <c r="BY28" s="9" t="s">
        <v>312</v>
      </c>
      <c r="BZ28" t="s">
        <v>312</v>
      </c>
      <c r="CA28" s="7" t="s">
        <v>386</v>
      </c>
      <c r="CB28" s="7">
        <v>40681</v>
      </c>
      <c r="CC28" s="155" t="s">
        <v>313</v>
      </c>
      <c r="CD28" t="s">
        <v>387</v>
      </c>
      <c r="CQ28" s="7" t="s">
        <v>386</v>
      </c>
      <c r="CR28" s="7">
        <v>40714</v>
      </c>
      <c r="CS28" s="117" t="s">
        <v>312</v>
      </c>
      <c r="CT28" t="s">
        <v>387</v>
      </c>
      <c r="DG28" s="7" t="s">
        <v>386</v>
      </c>
      <c r="DH28" s="7">
        <v>40780</v>
      </c>
      <c r="DI28" s="155" t="s">
        <v>313</v>
      </c>
      <c r="DJ28" t="s">
        <v>388</v>
      </c>
      <c r="DO28" s="7">
        <v>40837</v>
      </c>
      <c r="DP28" s="155" t="s">
        <v>313</v>
      </c>
      <c r="DQ28" t="s">
        <v>389</v>
      </c>
      <c r="DR28" s="73" t="s">
        <v>390</v>
      </c>
      <c r="DZ28" s="72" t="s">
        <v>391</v>
      </c>
      <c r="EA28" s="72" t="s">
        <v>391</v>
      </c>
    </row>
    <row r="29" spans="1:132" ht="15.75" customHeight="1">
      <c r="A29" t="s">
        <v>24</v>
      </c>
      <c r="B29" s="21" t="s">
        <v>290</v>
      </c>
      <c r="C29">
        <v>95</v>
      </c>
      <c r="D29" t="s">
        <v>369</v>
      </c>
      <c r="E29">
        <v>2016</v>
      </c>
      <c r="F29">
        <v>2010</v>
      </c>
      <c r="G29" t="s">
        <v>370</v>
      </c>
      <c r="H29" t="s">
        <v>371</v>
      </c>
      <c r="I29" s="21" t="s">
        <v>372</v>
      </c>
      <c r="J29" s="21" t="s">
        <v>373</v>
      </c>
      <c r="K29" s="21" t="s">
        <v>296</v>
      </c>
      <c r="L29" t="s">
        <v>374</v>
      </c>
      <c r="M29" s="50" t="s">
        <v>325</v>
      </c>
      <c r="N29" s="15" t="s">
        <v>401</v>
      </c>
      <c r="O29" s="41">
        <v>40641</v>
      </c>
      <c r="P29" s="119" t="s">
        <v>376</v>
      </c>
      <c r="Q29" s="41" t="s">
        <v>393</v>
      </c>
      <c r="U29" s="53" t="s">
        <v>378</v>
      </c>
      <c r="V29" s="53" t="s">
        <v>379</v>
      </c>
      <c r="AG29" s="40">
        <v>40689</v>
      </c>
      <c r="AH29" s="110" t="s">
        <v>381</v>
      </c>
      <c r="AI29" s="41">
        <v>40689</v>
      </c>
      <c r="AJ29" s="41" t="s">
        <v>382</v>
      </c>
      <c r="AK29" s="52" t="s">
        <v>306</v>
      </c>
      <c r="AM29" s="74" t="s">
        <v>383</v>
      </c>
      <c r="AX29" s="60" t="s">
        <v>312</v>
      </c>
      <c r="AY29" s="60" t="s">
        <v>312</v>
      </c>
      <c r="AZ29" s="60" t="s">
        <v>312</v>
      </c>
      <c r="BA29" s="39" t="s">
        <v>312</v>
      </c>
      <c r="BB29" s="75" t="s">
        <v>394</v>
      </c>
      <c r="BC29" s="7">
        <v>40681</v>
      </c>
      <c r="BD29" s="117">
        <v>19</v>
      </c>
      <c r="BE29" s="54" t="s">
        <v>318</v>
      </c>
      <c r="BG29" s="54"/>
      <c r="BH29" s="80"/>
      <c r="BI29" s="54"/>
      <c r="BV29" s="144" t="s">
        <v>385</v>
      </c>
      <c r="BW29" s="7" t="s">
        <v>386</v>
      </c>
      <c r="BX29" s="7" t="s">
        <v>312</v>
      </c>
      <c r="BY29" s="9" t="s">
        <v>312</v>
      </c>
      <c r="BZ29" t="s">
        <v>312</v>
      </c>
      <c r="CA29" s="7" t="s">
        <v>386</v>
      </c>
      <c r="CB29" s="7">
        <v>40681</v>
      </c>
      <c r="CC29" s="155" t="s">
        <v>313</v>
      </c>
      <c r="CD29" t="s">
        <v>387</v>
      </c>
      <c r="CQ29" s="7" t="s">
        <v>386</v>
      </c>
      <c r="CR29" s="7">
        <v>40714</v>
      </c>
      <c r="CS29" s="117" t="s">
        <v>312</v>
      </c>
      <c r="CT29" t="s">
        <v>387</v>
      </c>
      <c r="DG29" s="7" t="s">
        <v>386</v>
      </c>
      <c r="DH29" s="7">
        <v>40780</v>
      </c>
      <c r="DI29" s="155" t="s">
        <v>313</v>
      </c>
      <c r="DJ29" t="s">
        <v>388</v>
      </c>
      <c r="DO29" s="7">
        <v>40837</v>
      </c>
      <c r="DP29" s="155" t="s">
        <v>313</v>
      </c>
      <c r="DQ29" t="s">
        <v>389</v>
      </c>
      <c r="DR29" s="73" t="s">
        <v>390</v>
      </c>
      <c r="DZ29" s="72" t="s">
        <v>391</v>
      </c>
      <c r="EA29" s="72" t="s">
        <v>391</v>
      </c>
    </row>
    <row r="30" spans="1:132" ht="15.75" customHeight="1">
      <c r="A30" t="s">
        <v>24</v>
      </c>
      <c r="B30" s="21" t="s">
        <v>290</v>
      </c>
      <c r="C30">
        <v>95</v>
      </c>
      <c r="D30" t="s">
        <v>369</v>
      </c>
      <c r="E30">
        <v>2016</v>
      </c>
      <c r="F30">
        <v>2010</v>
      </c>
      <c r="G30" t="s">
        <v>370</v>
      </c>
      <c r="H30" t="s">
        <v>371</v>
      </c>
      <c r="I30" s="21" t="s">
        <v>372</v>
      </c>
      <c r="J30" s="21" t="s">
        <v>373</v>
      </c>
      <c r="K30" s="21" t="s">
        <v>296</v>
      </c>
      <c r="L30" t="s">
        <v>374</v>
      </c>
      <c r="M30" s="50" t="s">
        <v>325</v>
      </c>
      <c r="N30" s="15" t="s">
        <v>402</v>
      </c>
      <c r="O30" s="41" t="s">
        <v>396</v>
      </c>
      <c r="P30" s="119" t="s">
        <v>376</v>
      </c>
      <c r="Q30" s="41" t="s">
        <v>397</v>
      </c>
      <c r="S30" s="41"/>
      <c r="U30" s="53" t="s">
        <v>378</v>
      </c>
      <c r="V30" s="53" t="s">
        <v>379</v>
      </c>
      <c r="AG30" s="40">
        <v>40689</v>
      </c>
      <c r="AH30" s="110" t="s">
        <v>381</v>
      </c>
      <c r="AI30" s="41">
        <v>40689</v>
      </c>
      <c r="AJ30" s="41" t="s">
        <v>382</v>
      </c>
      <c r="AK30" s="52" t="s">
        <v>306</v>
      </c>
      <c r="AM30" s="74" t="s">
        <v>383</v>
      </c>
      <c r="AX30" s="153" t="s">
        <v>384</v>
      </c>
      <c r="AY30" s="7">
        <v>40479</v>
      </c>
      <c r="AZ30" s="155" t="s">
        <v>313</v>
      </c>
      <c r="BA30" s="54" t="s">
        <v>318</v>
      </c>
      <c r="BB30" s="75" t="s">
        <v>394</v>
      </c>
      <c r="BC30" s="7">
        <v>40681</v>
      </c>
      <c r="BD30" s="117">
        <v>19</v>
      </c>
      <c r="BE30" s="54" t="s">
        <v>318</v>
      </c>
      <c r="BG30" s="54"/>
      <c r="BH30" s="80"/>
      <c r="BI30" s="54"/>
      <c r="BV30" s="144" t="s">
        <v>385</v>
      </c>
      <c r="BW30" s="7" t="s">
        <v>386</v>
      </c>
      <c r="BX30" s="7" t="s">
        <v>312</v>
      </c>
      <c r="BY30" s="9" t="s">
        <v>312</v>
      </c>
      <c r="BZ30" t="s">
        <v>312</v>
      </c>
      <c r="CA30" s="7" t="s">
        <v>386</v>
      </c>
      <c r="CB30" s="7">
        <v>40681</v>
      </c>
      <c r="CC30" s="155" t="s">
        <v>313</v>
      </c>
      <c r="CD30" t="s">
        <v>387</v>
      </c>
      <c r="CQ30" s="7" t="s">
        <v>386</v>
      </c>
      <c r="CR30" s="7">
        <v>40714</v>
      </c>
      <c r="CS30" s="117" t="s">
        <v>312</v>
      </c>
      <c r="CT30" t="s">
        <v>387</v>
      </c>
      <c r="DG30" s="7" t="s">
        <v>386</v>
      </c>
      <c r="DH30" s="7">
        <v>40780</v>
      </c>
      <c r="DI30" s="155" t="s">
        <v>313</v>
      </c>
      <c r="DJ30" t="s">
        <v>388</v>
      </c>
      <c r="DO30" s="7">
        <v>40837</v>
      </c>
      <c r="DP30" s="155" t="s">
        <v>313</v>
      </c>
      <c r="DQ30" t="s">
        <v>389</v>
      </c>
      <c r="DR30" s="73" t="s">
        <v>390</v>
      </c>
      <c r="DZ30" s="72" t="s">
        <v>391</v>
      </c>
      <c r="EA30" s="72" t="s">
        <v>391</v>
      </c>
    </row>
    <row r="31" spans="1:132" ht="15.75" customHeight="1">
      <c r="A31" t="s">
        <v>24</v>
      </c>
      <c r="B31" s="21" t="s">
        <v>290</v>
      </c>
      <c r="C31">
        <v>95</v>
      </c>
      <c r="D31" t="s">
        <v>369</v>
      </c>
      <c r="E31">
        <v>2016</v>
      </c>
      <c r="F31">
        <v>2010</v>
      </c>
      <c r="G31" t="s">
        <v>370</v>
      </c>
      <c r="H31" t="s">
        <v>371</v>
      </c>
      <c r="I31" s="21" t="s">
        <v>372</v>
      </c>
      <c r="J31" s="21" t="s">
        <v>373</v>
      </c>
      <c r="K31" s="21" t="s">
        <v>296</v>
      </c>
      <c r="L31" t="s">
        <v>312</v>
      </c>
      <c r="M31" s="50" t="s">
        <v>398</v>
      </c>
      <c r="N31" s="15" t="s">
        <v>403</v>
      </c>
      <c r="O31" s="41" t="s">
        <v>312</v>
      </c>
      <c r="P31" s="119" t="s">
        <v>312</v>
      </c>
      <c r="Q31" s="41" t="s">
        <v>312</v>
      </c>
      <c r="U31" s="53" t="s">
        <v>378</v>
      </c>
      <c r="V31" s="53" t="s">
        <v>379</v>
      </c>
      <c r="AG31" s="40">
        <v>40689</v>
      </c>
      <c r="AH31" s="110" t="s">
        <v>381</v>
      </c>
      <c r="AI31" s="41">
        <v>40689</v>
      </c>
      <c r="AJ31" s="41" t="s">
        <v>382</v>
      </c>
      <c r="AK31" s="52" t="s">
        <v>306</v>
      </c>
      <c r="AM31" s="74" t="s">
        <v>383</v>
      </c>
      <c r="AX31" s="60" t="s">
        <v>312</v>
      </c>
      <c r="AY31" s="60" t="s">
        <v>312</v>
      </c>
      <c r="AZ31" s="60" t="s">
        <v>312</v>
      </c>
      <c r="BA31" s="39" t="s">
        <v>312</v>
      </c>
      <c r="BB31" s="39" t="s">
        <v>312</v>
      </c>
      <c r="BC31" s="39" t="s">
        <v>312</v>
      </c>
      <c r="BD31" s="79" t="s">
        <v>312</v>
      </c>
      <c r="BE31" s="39" t="s">
        <v>312</v>
      </c>
      <c r="BF31" s="39"/>
      <c r="BG31" s="53"/>
      <c r="BH31" s="83"/>
      <c r="BI31" s="53"/>
      <c r="BJ31" s="53"/>
      <c r="BK31" s="53"/>
      <c r="BL31" s="83"/>
      <c r="BM31" s="53"/>
      <c r="BN31" s="53"/>
      <c r="BO31" s="53"/>
      <c r="BP31" s="83"/>
      <c r="BQ31" s="53"/>
      <c r="BR31" s="53"/>
      <c r="BS31" s="53"/>
      <c r="BT31" s="99"/>
      <c r="BU31" s="53"/>
      <c r="BV31" s="144" t="s">
        <v>385</v>
      </c>
      <c r="BW31" s="7" t="s">
        <v>386</v>
      </c>
      <c r="BX31" s="7" t="s">
        <v>312</v>
      </c>
      <c r="BY31" s="9" t="s">
        <v>312</v>
      </c>
      <c r="BZ31" t="s">
        <v>312</v>
      </c>
      <c r="CA31" s="7" t="s">
        <v>386</v>
      </c>
      <c r="CB31" s="7">
        <v>40681</v>
      </c>
      <c r="CC31" s="155" t="s">
        <v>313</v>
      </c>
      <c r="CD31" t="s">
        <v>387</v>
      </c>
      <c r="CQ31" s="7" t="s">
        <v>386</v>
      </c>
      <c r="CR31" s="7">
        <v>40714</v>
      </c>
      <c r="CS31" s="117" t="s">
        <v>312</v>
      </c>
      <c r="CT31" t="s">
        <v>387</v>
      </c>
      <c r="DG31" s="7" t="s">
        <v>386</v>
      </c>
      <c r="DH31" s="7">
        <v>40780</v>
      </c>
      <c r="DI31" s="155" t="s">
        <v>313</v>
      </c>
      <c r="DJ31" t="s">
        <v>388</v>
      </c>
      <c r="DO31" s="7">
        <v>40837</v>
      </c>
      <c r="DP31" s="155" t="s">
        <v>313</v>
      </c>
      <c r="DQ31" t="s">
        <v>389</v>
      </c>
      <c r="DR31" s="73" t="s">
        <v>390</v>
      </c>
      <c r="DZ31" s="72" t="s">
        <v>391</v>
      </c>
      <c r="EA31" s="72" t="s">
        <v>391</v>
      </c>
    </row>
    <row r="32" spans="1:132" ht="15.75" customHeight="1">
      <c r="A32" t="s">
        <v>24</v>
      </c>
      <c r="B32" s="21" t="s">
        <v>290</v>
      </c>
      <c r="C32">
        <v>95</v>
      </c>
      <c r="D32" t="s">
        <v>369</v>
      </c>
      <c r="E32">
        <v>2016</v>
      </c>
      <c r="F32">
        <v>2010</v>
      </c>
      <c r="G32" t="s">
        <v>370</v>
      </c>
      <c r="H32" t="s">
        <v>371</v>
      </c>
      <c r="I32" s="21" t="s">
        <v>372</v>
      </c>
      <c r="J32" s="21" t="s">
        <v>373</v>
      </c>
      <c r="K32" s="21" t="s">
        <v>296</v>
      </c>
      <c r="L32" t="s">
        <v>374</v>
      </c>
      <c r="M32" s="50" t="s">
        <v>325</v>
      </c>
      <c r="N32" s="15" t="s">
        <v>404</v>
      </c>
      <c r="O32" s="41">
        <v>40409</v>
      </c>
      <c r="P32" s="119" t="s">
        <v>376</v>
      </c>
      <c r="Q32" s="41" t="s">
        <v>377</v>
      </c>
      <c r="U32" s="53" t="s">
        <v>378</v>
      </c>
      <c r="V32" s="53" t="s">
        <v>379</v>
      </c>
      <c r="AG32" s="40">
        <v>40689</v>
      </c>
      <c r="AH32" s="110" t="s">
        <v>381</v>
      </c>
      <c r="AI32" s="41">
        <v>40689</v>
      </c>
      <c r="AJ32" s="41" t="s">
        <v>382</v>
      </c>
      <c r="AK32" s="52" t="s">
        <v>306</v>
      </c>
      <c r="AM32" s="74" t="s">
        <v>383</v>
      </c>
      <c r="AX32" s="153" t="s">
        <v>384</v>
      </c>
      <c r="AY32" s="7">
        <v>40479</v>
      </c>
      <c r="AZ32" s="155" t="s">
        <v>313</v>
      </c>
      <c r="BA32" s="54" t="s">
        <v>318</v>
      </c>
      <c r="BB32" s="75" t="s">
        <v>312</v>
      </c>
      <c r="BC32" s="54" t="s">
        <v>312</v>
      </c>
      <c r="BD32" s="80" t="s">
        <v>312</v>
      </c>
      <c r="BE32" s="54" t="s">
        <v>318</v>
      </c>
      <c r="BG32" s="54"/>
      <c r="BH32" s="80"/>
      <c r="BI32" s="54"/>
      <c r="BV32" s="144" t="s">
        <v>385</v>
      </c>
      <c r="BW32" s="7" t="s">
        <v>386</v>
      </c>
      <c r="BX32" s="7" t="s">
        <v>312</v>
      </c>
      <c r="BY32" s="9" t="s">
        <v>312</v>
      </c>
      <c r="BZ32" t="s">
        <v>312</v>
      </c>
      <c r="CA32" s="7" t="s">
        <v>386</v>
      </c>
      <c r="CB32" s="7">
        <v>40681</v>
      </c>
      <c r="CC32" s="155" t="s">
        <v>313</v>
      </c>
      <c r="CD32" t="s">
        <v>387</v>
      </c>
      <c r="CQ32" s="7" t="s">
        <v>386</v>
      </c>
      <c r="CR32" s="7">
        <v>40714</v>
      </c>
      <c r="CS32" s="76">
        <v>13</v>
      </c>
      <c r="CT32" t="s">
        <v>387</v>
      </c>
      <c r="DG32" s="7" t="s">
        <v>386</v>
      </c>
      <c r="DH32" s="7">
        <v>40780</v>
      </c>
      <c r="DI32" s="155" t="s">
        <v>313</v>
      </c>
      <c r="DJ32" t="s">
        <v>388</v>
      </c>
      <c r="DO32" s="7">
        <v>40837</v>
      </c>
      <c r="DP32" s="155" t="s">
        <v>313</v>
      </c>
      <c r="DQ32" t="s">
        <v>389</v>
      </c>
      <c r="DR32" s="73" t="s">
        <v>390</v>
      </c>
      <c r="DZ32" s="72" t="s">
        <v>391</v>
      </c>
      <c r="EA32" s="72" t="s">
        <v>391</v>
      </c>
    </row>
    <row r="33" spans="1:131" ht="15.75" customHeight="1">
      <c r="A33" t="s">
        <v>24</v>
      </c>
      <c r="B33" s="21" t="s">
        <v>290</v>
      </c>
      <c r="C33">
        <v>95</v>
      </c>
      <c r="D33" t="s">
        <v>369</v>
      </c>
      <c r="E33">
        <v>2016</v>
      </c>
      <c r="F33">
        <v>2010</v>
      </c>
      <c r="G33" t="s">
        <v>370</v>
      </c>
      <c r="H33" t="s">
        <v>371</v>
      </c>
      <c r="I33" s="21" t="s">
        <v>372</v>
      </c>
      <c r="J33" s="21" t="s">
        <v>373</v>
      </c>
      <c r="K33" s="21" t="s">
        <v>296</v>
      </c>
      <c r="L33" t="s">
        <v>374</v>
      </c>
      <c r="M33" s="50" t="s">
        <v>325</v>
      </c>
      <c r="N33" s="15" t="s">
        <v>405</v>
      </c>
      <c r="O33" s="41">
        <v>40641</v>
      </c>
      <c r="P33" s="119" t="s">
        <v>376</v>
      </c>
      <c r="Q33" s="41" t="s">
        <v>393</v>
      </c>
      <c r="U33" s="53" t="s">
        <v>378</v>
      </c>
      <c r="V33" s="53" t="s">
        <v>379</v>
      </c>
      <c r="AG33" s="40">
        <v>40689</v>
      </c>
      <c r="AH33" s="110" t="s">
        <v>381</v>
      </c>
      <c r="AI33" s="41">
        <v>40689</v>
      </c>
      <c r="AJ33" s="41" t="s">
        <v>382</v>
      </c>
      <c r="AK33" s="52" t="s">
        <v>306</v>
      </c>
      <c r="AM33" s="74" t="s">
        <v>383</v>
      </c>
      <c r="AX33" s="60" t="s">
        <v>312</v>
      </c>
      <c r="AY33" s="60" t="s">
        <v>312</v>
      </c>
      <c r="AZ33" s="60" t="s">
        <v>312</v>
      </c>
      <c r="BA33" s="39" t="s">
        <v>312</v>
      </c>
      <c r="BB33" s="75" t="s">
        <v>394</v>
      </c>
      <c r="BC33" s="7">
        <v>40681</v>
      </c>
      <c r="BD33" s="117">
        <v>19</v>
      </c>
      <c r="BE33" s="54" t="s">
        <v>318</v>
      </c>
      <c r="BG33" s="54"/>
      <c r="BH33" s="80"/>
      <c r="BI33" s="54"/>
      <c r="BV33" s="144" t="s">
        <v>385</v>
      </c>
      <c r="BW33" s="7" t="s">
        <v>386</v>
      </c>
      <c r="BX33" s="7" t="s">
        <v>312</v>
      </c>
      <c r="BY33" s="9" t="s">
        <v>312</v>
      </c>
      <c r="BZ33" t="s">
        <v>312</v>
      </c>
      <c r="CA33" s="7" t="s">
        <v>386</v>
      </c>
      <c r="CB33" s="7">
        <v>40681</v>
      </c>
      <c r="CC33" s="155" t="s">
        <v>313</v>
      </c>
      <c r="CD33" t="s">
        <v>387</v>
      </c>
      <c r="CQ33" s="7" t="s">
        <v>386</v>
      </c>
      <c r="CR33" s="7">
        <v>40714</v>
      </c>
      <c r="CS33" s="76">
        <v>9</v>
      </c>
      <c r="CT33" t="s">
        <v>387</v>
      </c>
      <c r="DG33" s="7" t="s">
        <v>386</v>
      </c>
      <c r="DH33" s="7">
        <v>40780</v>
      </c>
      <c r="DI33" s="155" t="s">
        <v>313</v>
      </c>
      <c r="DJ33" t="s">
        <v>388</v>
      </c>
      <c r="DO33" s="7">
        <v>40837</v>
      </c>
      <c r="DP33" s="155" t="s">
        <v>313</v>
      </c>
      <c r="DQ33" t="s">
        <v>389</v>
      </c>
      <c r="DR33" s="73" t="s">
        <v>390</v>
      </c>
      <c r="DZ33" s="72" t="s">
        <v>391</v>
      </c>
      <c r="EA33" s="72" t="s">
        <v>391</v>
      </c>
    </row>
    <row r="34" spans="1:131" ht="15.75" customHeight="1">
      <c r="A34" t="s">
        <v>24</v>
      </c>
      <c r="B34" s="21" t="s">
        <v>290</v>
      </c>
      <c r="C34">
        <v>95</v>
      </c>
      <c r="D34" t="s">
        <v>369</v>
      </c>
      <c r="E34">
        <v>2016</v>
      </c>
      <c r="F34">
        <v>2010</v>
      </c>
      <c r="G34" t="s">
        <v>370</v>
      </c>
      <c r="H34" t="s">
        <v>371</v>
      </c>
      <c r="I34" s="21" t="s">
        <v>372</v>
      </c>
      <c r="J34" s="21" t="s">
        <v>373</v>
      </c>
      <c r="K34" s="21" t="s">
        <v>296</v>
      </c>
      <c r="L34" t="s">
        <v>374</v>
      </c>
      <c r="M34" s="50" t="s">
        <v>325</v>
      </c>
      <c r="N34" s="15" t="s">
        <v>406</v>
      </c>
      <c r="O34" s="41" t="s">
        <v>396</v>
      </c>
      <c r="P34" s="119" t="s">
        <v>376</v>
      </c>
      <c r="Q34" s="41" t="s">
        <v>397</v>
      </c>
      <c r="S34" s="41"/>
      <c r="U34" s="53" t="s">
        <v>378</v>
      </c>
      <c r="V34" s="53" t="s">
        <v>379</v>
      </c>
      <c r="AG34" s="40">
        <v>40689</v>
      </c>
      <c r="AH34" s="110" t="s">
        <v>381</v>
      </c>
      <c r="AI34" s="41">
        <v>40689</v>
      </c>
      <c r="AJ34" s="41" t="s">
        <v>382</v>
      </c>
      <c r="AK34" s="52" t="s">
        <v>306</v>
      </c>
      <c r="AM34" s="74" t="s">
        <v>383</v>
      </c>
      <c r="AX34" s="153" t="s">
        <v>384</v>
      </c>
      <c r="AY34" s="7">
        <v>40479</v>
      </c>
      <c r="AZ34" s="155" t="s">
        <v>313</v>
      </c>
      <c r="BA34" s="54" t="s">
        <v>318</v>
      </c>
      <c r="BB34" s="75" t="s">
        <v>394</v>
      </c>
      <c r="BC34" s="7">
        <v>40681</v>
      </c>
      <c r="BD34" s="117">
        <v>19</v>
      </c>
      <c r="BE34" s="54" t="s">
        <v>318</v>
      </c>
      <c r="BG34" s="54"/>
      <c r="BH34" s="80"/>
      <c r="BI34" s="54"/>
      <c r="BV34" s="144" t="s">
        <v>385</v>
      </c>
      <c r="BW34" s="7" t="s">
        <v>386</v>
      </c>
      <c r="BX34" s="7" t="s">
        <v>312</v>
      </c>
      <c r="BY34" s="9" t="s">
        <v>312</v>
      </c>
      <c r="BZ34" t="s">
        <v>312</v>
      </c>
      <c r="CA34" s="7" t="s">
        <v>386</v>
      </c>
      <c r="CB34" s="7">
        <v>40681</v>
      </c>
      <c r="CC34" s="155" t="s">
        <v>313</v>
      </c>
      <c r="CD34" t="s">
        <v>387</v>
      </c>
      <c r="CQ34" s="7" t="s">
        <v>386</v>
      </c>
      <c r="CR34" s="7">
        <v>40714</v>
      </c>
      <c r="CS34" s="76">
        <v>14</v>
      </c>
      <c r="CT34" t="s">
        <v>387</v>
      </c>
      <c r="DG34" s="7" t="s">
        <v>386</v>
      </c>
      <c r="DH34" s="7">
        <v>40780</v>
      </c>
      <c r="DI34" s="155" t="s">
        <v>313</v>
      </c>
      <c r="DJ34" t="s">
        <v>388</v>
      </c>
      <c r="DO34" s="7">
        <v>40837</v>
      </c>
      <c r="DP34" s="155" t="s">
        <v>313</v>
      </c>
      <c r="DQ34" t="s">
        <v>389</v>
      </c>
      <c r="DR34" s="73" t="s">
        <v>390</v>
      </c>
      <c r="DZ34" s="72" t="s">
        <v>391</v>
      </c>
      <c r="EA34" s="72" t="s">
        <v>391</v>
      </c>
    </row>
    <row r="35" spans="1:131" ht="15.75" customHeight="1">
      <c r="A35" t="s">
        <v>24</v>
      </c>
      <c r="B35" s="21" t="s">
        <v>290</v>
      </c>
      <c r="C35">
        <v>95</v>
      </c>
      <c r="D35" t="s">
        <v>369</v>
      </c>
      <c r="E35">
        <v>2016</v>
      </c>
      <c r="F35">
        <v>2010</v>
      </c>
      <c r="G35" t="s">
        <v>370</v>
      </c>
      <c r="H35" t="s">
        <v>371</v>
      </c>
      <c r="I35" s="21" t="s">
        <v>372</v>
      </c>
      <c r="J35" s="21" t="s">
        <v>373</v>
      </c>
      <c r="K35" s="21" t="s">
        <v>296</v>
      </c>
      <c r="L35" t="s">
        <v>312</v>
      </c>
      <c r="M35" s="50" t="s">
        <v>398</v>
      </c>
      <c r="N35" s="15" t="s">
        <v>407</v>
      </c>
      <c r="O35" s="41" t="s">
        <v>312</v>
      </c>
      <c r="P35" s="119" t="s">
        <v>312</v>
      </c>
      <c r="Q35" s="41" t="s">
        <v>312</v>
      </c>
      <c r="U35" s="53" t="s">
        <v>378</v>
      </c>
      <c r="V35" s="53" t="s">
        <v>379</v>
      </c>
      <c r="AG35" s="40">
        <v>40689</v>
      </c>
      <c r="AH35" s="110" t="s">
        <v>381</v>
      </c>
      <c r="AI35" s="41">
        <v>40689</v>
      </c>
      <c r="AJ35" s="41" t="s">
        <v>382</v>
      </c>
      <c r="AK35" s="52" t="s">
        <v>306</v>
      </c>
      <c r="AM35" s="74" t="s">
        <v>383</v>
      </c>
      <c r="AX35" s="60" t="s">
        <v>312</v>
      </c>
      <c r="AY35" s="60" t="s">
        <v>312</v>
      </c>
      <c r="AZ35" s="60" t="s">
        <v>312</v>
      </c>
      <c r="BA35" s="39" t="s">
        <v>312</v>
      </c>
      <c r="BB35" s="39" t="s">
        <v>312</v>
      </c>
      <c r="BC35" s="39" t="s">
        <v>312</v>
      </c>
      <c r="BD35" s="79" t="s">
        <v>312</v>
      </c>
      <c r="BE35" s="39" t="s">
        <v>312</v>
      </c>
      <c r="BF35" s="39"/>
      <c r="BG35" s="53"/>
      <c r="BH35" s="83"/>
      <c r="BI35" s="53"/>
      <c r="BJ35" s="53"/>
      <c r="BK35" s="53"/>
      <c r="BL35" s="83"/>
      <c r="BM35" s="53"/>
      <c r="BN35" s="53"/>
      <c r="BO35" s="53"/>
      <c r="BP35" s="83"/>
      <c r="BQ35" s="53"/>
      <c r="BR35" s="53"/>
      <c r="BS35" s="53"/>
      <c r="BT35" s="99"/>
      <c r="BU35" s="53"/>
      <c r="BV35" s="144" t="s">
        <v>385</v>
      </c>
      <c r="BW35" s="7" t="s">
        <v>386</v>
      </c>
      <c r="BX35" s="7" t="s">
        <v>312</v>
      </c>
      <c r="BY35" s="9" t="s">
        <v>312</v>
      </c>
      <c r="BZ35" t="s">
        <v>312</v>
      </c>
      <c r="CA35" s="7" t="s">
        <v>386</v>
      </c>
      <c r="CB35" s="7">
        <v>40681</v>
      </c>
      <c r="CC35" s="155" t="s">
        <v>313</v>
      </c>
      <c r="CD35" t="s">
        <v>387</v>
      </c>
      <c r="CQ35" s="7" t="s">
        <v>386</v>
      </c>
      <c r="CR35" s="7">
        <v>40714</v>
      </c>
      <c r="CS35" s="76">
        <v>5</v>
      </c>
      <c r="CT35" t="s">
        <v>387</v>
      </c>
      <c r="DG35" s="7" t="s">
        <v>386</v>
      </c>
      <c r="DH35" s="7">
        <v>40780</v>
      </c>
      <c r="DI35" s="155" t="s">
        <v>313</v>
      </c>
      <c r="DJ35" t="s">
        <v>388</v>
      </c>
      <c r="DO35" s="7">
        <v>40837</v>
      </c>
      <c r="DP35" s="155" t="s">
        <v>313</v>
      </c>
      <c r="DQ35" t="s">
        <v>389</v>
      </c>
      <c r="DR35" s="73" t="s">
        <v>390</v>
      </c>
      <c r="DZ35" s="72" t="s">
        <v>391</v>
      </c>
      <c r="EA35" s="72" t="s">
        <v>391</v>
      </c>
    </row>
    <row r="36" spans="1:131" ht="15.75" customHeight="1">
      <c r="B36" s="21"/>
      <c r="AG36" s="40"/>
      <c r="BB36" s="7"/>
      <c r="BF36" s="7"/>
      <c r="BG36" s="54"/>
      <c r="BH36" s="80"/>
      <c r="BI36" s="54"/>
    </row>
    <row r="37" spans="1:131" ht="15.75" customHeight="1">
      <c r="A37" t="s">
        <v>24</v>
      </c>
      <c r="B37" s="21" t="s">
        <v>290</v>
      </c>
      <c r="C37">
        <v>95</v>
      </c>
      <c r="D37" t="s">
        <v>369</v>
      </c>
      <c r="E37">
        <v>2016</v>
      </c>
      <c r="F37">
        <v>2011</v>
      </c>
      <c r="G37" t="s">
        <v>370</v>
      </c>
      <c r="H37" t="s">
        <v>408</v>
      </c>
      <c r="I37" s="21" t="s">
        <v>372</v>
      </c>
      <c r="J37" s="21" t="s">
        <v>373</v>
      </c>
      <c r="K37" s="21" t="s">
        <v>296</v>
      </c>
      <c r="L37" t="s">
        <v>374</v>
      </c>
      <c r="M37" s="50" t="s">
        <v>325</v>
      </c>
      <c r="N37" s="15" t="s">
        <v>375</v>
      </c>
      <c r="O37" s="41">
        <v>40774</v>
      </c>
      <c r="P37" s="119" t="s">
        <v>376</v>
      </c>
      <c r="Q37" s="41" t="s">
        <v>377</v>
      </c>
      <c r="AG37" s="40" t="s">
        <v>409</v>
      </c>
      <c r="AH37" s="110" t="s">
        <v>381</v>
      </c>
      <c r="AI37" s="41">
        <v>41045</v>
      </c>
      <c r="AJ37" s="41" t="s">
        <v>382</v>
      </c>
      <c r="AK37" s="52" t="s">
        <v>306</v>
      </c>
      <c r="AM37" s="74" t="s">
        <v>410</v>
      </c>
      <c r="AX37" s="153" t="s">
        <v>384</v>
      </c>
      <c r="AY37" s="7">
        <v>40838</v>
      </c>
      <c r="AZ37" s="155" t="s">
        <v>313</v>
      </c>
      <c r="BA37" s="54" t="s">
        <v>318</v>
      </c>
      <c r="BB37" s="75" t="s">
        <v>312</v>
      </c>
      <c r="BC37" s="54" t="s">
        <v>312</v>
      </c>
      <c r="BD37" s="80" t="s">
        <v>312</v>
      </c>
      <c r="BE37" s="54" t="s">
        <v>318</v>
      </c>
      <c r="BG37" s="54"/>
      <c r="BH37" s="80"/>
      <c r="BI37" s="54"/>
      <c r="BV37" s="144" t="s">
        <v>411</v>
      </c>
      <c r="BW37" s="7" t="s">
        <v>386</v>
      </c>
      <c r="BX37" s="7">
        <v>40827</v>
      </c>
      <c r="BY37" s="155" t="s">
        <v>313</v>
      </c>
      <c r="BZ37" t="s">
        <v>388</v>
      </c>
      <c r="CA37" s="7" t="s">
        <v>386</v>
      </c>
      <c r="CB37" s="7">
        <v>41044</v>
      </c>
      <c r="CC37" s="155" t="s">
        <v>313</v>
      </c>
      <c r="CD37" t="s">
        <v>387</v>
      </c>
      <c r="CQ37" s="7" t="s">
        <v>386</v>
      </c>
      <c r="CR37" s="7">
        <v>41068</v>
      </c>
      <c r="CS37" s="76">
        <v>10</v>
      </c>
      <c r="CT37" t="s">
        <v>387</v>
      </c>
      <c r="DG37" s="7" t="s">
        <v>386</v>
      </c>
      <c r="DH37" s="7">
        <v>41143</v>
      </c>
      <c r="DI37" s="155" t="s">
        <v>313</v>
      </c>
      <c r="DJ37" t="s">
        <v>388</v>
      </c>
      <c r="DO37" s="7">
        <v>41192</v>
      </c>
      <c r="DP37" s="155" t="s">
        <v>313</v>
      </c>
      <c r="DQ37" t="s">
        <v>389</v>
      </c>
      <c r="DR37" s="73" t="s">
        <v>390</v>
      </c>
      <c r="DZ37" s="72" t="s">
        <v>412</v>
      </c>
      <c r="EA37" s="72" t="s">
        <v>412</v>
      </c>
    </row>
    <row r="38" spans="1:131" ht="15.75" customHeight="1">
      <c r="A38" t="s">
        <v>24</v>
      </c>
      <c r="B38" s="21" t="s">
        <v>290</v>
      </c>
      <c r="C38">
        <v>95</v>
      </c>
      <c r="D38" t="s">
        <v>369</v>
      </c>
      <c r="E38">
        <v>2016</v>
      </c>
      <c r="F38">
        <v>2011</v>
      </c>
      <c r="G38" t="s">
        <v>370</v>
      </c>
      <c r="H38" t="s">
        <v>408</v>
      </c>
      <c r="I38" s="21" t="s">
        <v>372</v>
      </c>
      <c r="J38" s="21" t="s">
        <v>373</v>
      </c>
      <c r="K38" s="21" t="s">
        <v>296</v>
      </c>
      <c r="L38" t="s">
        <v>374</v>
      </c>
      <c r="M38" s="50" t="s">
        <v>325</v>
      </c>
      <c r="N38" s="15" t="s">
        <v>392</v>
      </c>
      <c r="O38" s="41">
        <v>40987</v>
      </c>
      <c r="P38" s="119" t="s">
        <v>376</v>
      </c>
      <c r="Q38" s="41" t="s">
        <v>393</v>
      </c>
      <c r="AG38" s="40" t="s">
        <v>409</v>
      </c>
      <c r="AH38" s="110" t="s">
        <v>381</v>
      </c>
      <c r="AI38" s="41">
        <v>41045</v>
      </c>
      <c r="AJ38" s="41" t="s">
        <v>382</v>
      </c>
      <c r="AK38" s="52" t="s">
        <v>306</v>
      </c>
      <c r="AM38" s="74" t="s">
        <v>410</v>
      </c>
      <c r="AX38" s="60" t="s">
        <v>312</v>
      </c>
      <c r="AY38" s="60" t="s">
        <v>312</v>
      </c>
      <c r="AZ38" s="60" t="s">
        <v>312</v>
      </c>
      <c r="BA38" s="39" t="s">
        <v>312</v>
      </c>
      <c r="BB38" s="75" t="s">
        <v>394</v>
      </c>
      <c r="BC38" s="7">
        <v>41044</v>
      </c>
      <c r="BD38" s="117">
        <v>18</v>
      </c>
      <c r="BE38" s="54" t="s">
        <v>318</v>
      </c>
      <c r="BG38" s="54"/>
      <c r="BH38" s="80"/>
      <c r="BI38" s="54"/>
      <c r="BV38" s="144" t="s">
        <v>411</v>
      </c>
      <c r="BW38" s="7" t="s">
        <v>386</v>
      </c>
      <c r="BX38" s="7">
        <v>40827</v>
      </c>
      <c r="BY38" s="155" t="s">
        <v>313</v>
      </c>
      <c r="BZ38" t="s">
        <v>388</v>
      </c>
      <c r="CA38" s="7" t="s">
        <v>386</v>
      </c>
      <c r="CB38" s="7">
        <v>41044</v>
      </c>
      <c r="CC38" s="155" t="s">
        <v>313</v>
      </c>
      <c r="CD38" t="s">
        <v>387</v>
      </c>
      <c r="CQ38" s="7" t="s">
        <v>386</v>
      </c>
      <c r="CR38" s="7">
        <v>41068</v>
      </c>
      <c r="CS38" s="76">
        <v>4</v>
      </c>
      <c r="CT38" t="s">
        <v>387</v>
      </c>
      <c r="DG38" s="7" t="s">
        <v>386</v>
      </c>
      <c r="DH38" s="7">
        <v>41143</v>
      </c>
      <c r="DI38" s="155" t="s">
        <v>313</v>
      </c>
      <c r="DJ38" t="s">
        <v>388</v>
      </c>
      <c r="DO38" s="7">
        <v>41192</v>
      </c>
      <c r="DP38" s="155" t="s">
        <v>313</v>
      </c>
      <c r="DQ38" t="s">
        <v>389</v>
      </c>
      <c r="DR38" s="73" t="s">
        <v>390</v>
      </c>
      <c r="DZ38" s="72" t="s">
        <v>412</v>
      </c>
      <c r="EA38" s="72" t="s">
        <v>412</v>
      </c>
    </row>
    <row r="39" spans="1:131" ht="15.75" customHeight="1">
      <c r="A39" t="s">
        <v>24</v>
      </c>
      <c r="B39" s="21" t="s">
        <v>290</v>
      </c>
      <c r="C39">
        <v>95</v>
      </c>
      <c r="D39" t="s">
        <v>369</v>
      </c>
      <c r="E39">
        <v>2016</v>
      </c>
      <c r="F39">
        <v>2011</v>
      </c>
      <c r="G39" t="s">
        <v>370</v>
      </c>
      <c r="H39" t="s">
        <v>408</v>
      </c>
      <c r="I39" s="21" t="s">
        <v>372</v>
      </c>
      <c r="J39" s="21" t="s">
        <v>373</v>
      </c>
      <c r="K39" s="21" t="s">
        <v>296</v>
      </c>
      <c r="L39" t="s">
        <v>374</v>
      </c>
      <c r="M39" s="50" t="s">
        <v>325</v>
      </c>
      <c r="N39" s="15" t="s">
        <v>395</v>
      </c>
      <c r="O39" s="41" t="s">
        <v>413</v>
      </c>
      <c r="P39" s="119" t="s">
        <v>376</v>
      </c>
      <c r="Q39" s="41" t="s">
        <v>397</v>
      </c>
      <c r="AG39" s="40" t="s">
        <v>409</v>
      </c>
      <c r="AH39" s="110" t="s">
        <v>381</v>
      </c>
      <c r="AI39" s="41">
        <v>41045</v>
      </c>
      <c r="AJ39" s="41" t="s">
        <v>382</v>
      </c>
      <c r="AK39" s="52" t="s">
        <v>306</v>
      </c>
      <c r="AM39" s="74" t="s">
        <v>410</v>
      </c>
      <c r="AX39" s="153" t="s">
        <v>384</v>
      </c>
      <c r="AY39" s="7">
        <v>40838</v>
      </c>
      <c r="AZ39" s="155" t="s">
        <v>313</v>
      </c>
      <c r="BA39" s="54" t="s">
        <v>318</v>
      </c>
      <c r="BB39" s="75" t="s">
        <v>394</v>
      </c>
      <c r="BC39" s="7">
        <v>41044</v>
      </c>
      <c r="BD39" s="117">
        <v>18</v>
      </c>
      <c r="BE39" s="54" t="s">
        <v>318</v>
      </c>
      <c r="BG39" s="54"/>
      <c r="BH39" s="80"/>
      <c r="BI39" s="54"/>
      <c r="BV39" s="144" t="s">
        <v>411</v>
      </c>
      <c r="BW39" s="7" t="s">
        <v>386</v>
      </c>
      <c r="BX39" s="7">
        <v>40827</v>
      </c>
      <c r="BY39" s="155" t="s">
        <v>313</v>
      </c>
      <c r="BZ39" t="s">
        <v>388</v>
      </c>
      <c r="CA39" s="7" t="s">
        <v>386</v>
      </c>
      <c r="CB39" s="7">
        <v>41044</v>
      </c>
      <c r="CC39" s="155" t="s">
        <v>313</v>
      </c>
      <c r="CD39" t="s">
        <v>387</v>
      </c>
      <c r="CQ39" s="7" t="s">
        <v>386</v>
      </c>
      <c r="CR39" s="7">
        <v>41068</v>
      </c>
      <c r="CS39" s="76">
        <v>4</v>
      </c>
      <c r="CT39" t="s">
        <v>387</v>
      </c>
      <c r="DG39" s="7" t="s">
        <v>386</v>
      </c>
      <c r="DH39" s="7">
        <v>41143</v>
      </c>
      <c r="DI39" s="155" t="s">
        <v>313</v>
      </c>
      <c r="DJ39" t="s">
        <v>388</v>
      </c>
      <c r="DO39" s="7">
        <v>41192</v>
      </c>
      <c r="DP39" s="155" t="s">
        <v>313</v>
      </c>
      <c r="DQ39" t="s">
        <v>389</v>
      </c>
      <c r="DR39" s="73" t="s">
        <v>390</v>
      </c>
      <c r="DZ39" s="72" t="s">
        <v>412</v>
      </c>
      <c r="EA39" s="72" t="s">
        <v>412</v>
      </c>
    </row>
    <row r="40" spans="1:131" ht="15.75" customHeight="1">
      <c r="A40" t="s">
        <v>24</v>
      </c>
      <c r="B40" s="21" t="s">
        <v>290</v>
      </c>
      <c r="C40">
        <v>95</v>
      </c>
      <c r="D40" t="s">
        <v>369</v>
      </c>
      <c r="E40">
        <v>2016</v>
      </c>
      <c r="F40">
        <v>2011</v>
      </c>
      <c r="G40" t="s">
        <v>370</v>
      </c>
      <c r="H40" t="s">
        <v>408</v>
      </c>
      <c r="I40" s="21" t="s">
        <v>372</v>
      </c>
      <c r="J40" s="21" t="s">
        <v>373</v>
      </c>
      <c r="K40" s="21" t="s">
        <v>296</v>
      </c>
      <c r="L40" t="s">
        <v>312</v>
      </c>
      <c r="M40" s="50" t="s">
        <v>398</v>
      </c>
      <c r="N40" s="15" t="s">
        <v>399</v>
      </c>
      <c r="O40" s="41" t="s">
        <v>312</v>
      </c>
      <c r="P40" s="119" t="s">
        <v>312</v>
      </c>
      <c r="Q40" s="41" t="s">
        <v>312</v>
      </c>
      <c r="AG40" s="40" t="s">
        <v>409</v>
      </c>
      <c r="AH40" s="110" t="s">
        <v>381</v>
      </c>
      <c r="AI40" s="41">
        <v>41045</v>
      </c>
      <c r="AJ40" s="41" t="s">
        <v>382</v>
      </c>
      <c r="AK40" s="52" t="s">
        <v>306</v>
      </c>
      <c r="AM40" s="74" t="s">
        <v>410</v>
      </c>
      <c r="AX40" s="60" t="s">
        <v>312</v>
      </c>
      <c r="AY40" s="60" t="s">
        <v>312</v>
      </c>
      <c r="AZ40" s="60" t="s">
        <v>312</v>
      </c>
      <c r="BA40" s="39" t="s">
        <v>312</v>
      </c>
      <c r="BB40" s="39" t="s">
        <v>312</v>
      </c>
      <c r="BC40" s="39" t="s">
        <v>312</v>
      </c>
      <c r="BD40" s="79" t="s">
        <v>312</v>
      </c>
      <c r="BE40" s="39" t="s">
        <v>312</v>
      </c>
      <c r="BF40" s="39"/>
      <c r="BG40" s="53"/>
      <c r="BH40" s="83"/>
      <c r="BI40" s="53"/>
      <c r="BJ40" s="53"/>
      <c r="BK40" s="53"/>
      <c r="BL40" s="83"/>
      <c r="BM40" s="53"/>
      <c r="BN40" s="53"/>
      <c r="BO40" s="53"/>
      <c r="BP40" s="83"/>
      <c r="BQ40" s="53"/>
      <c r="BR40" s="53"/>
      <c r="BS40" s="53"/>
      <c r="BT40" s="99"/>
      <c r="BU40" s="53"/>
      <c r="BV40" s="144" t="s">
        <v>411</v>
      </c>
      <c r="BW40" s="7" t="s">
        <v>386</v>
      </c>
      <c r="BX40" s="7">
        <v>40827</v>
      </c>
      <c r="BY40" s="155" t="s">
        <v>313</v>
      </c>
      <c r="BZ40" t="s">
        <v>388</v>
      </c>
      <c r="CA40" s="7" t="s">
        <v>386</v>
      </c>
      <c r="CB40" s="7">
        <v>41044</v>
      </c>
      <c r="CC40" s="155" t="s">
        <v>313</v>
      </c>
      <c r="CD40" t="s">
        <v>387</v>
      </c>
      <c r="CQ40" s="7" t="s">
        <v>386</v>
      </c>
      <c r="CR40" s="7">
        <v>41068</v>
      </c>
      <c r="CS40" s="76">
        <v>2</v>
      </c>
      <c r="CT40" t="s">
        <v>387</v>
      </c>
      <c r="DG40" s="7" t="s">
        <v>386</v>
      </c>
      <c r="DH40" s="7">
        <v>41143</v>
      </c>
      <c r="DI40" s="155" t="s">
        <v>313</v>
      </c>
      <c r="DJ40" t="s">
        <v>388</v>
      </c>
      <c r="DO40" s="7">
        <v>41192</v>
      </c>
      <c r="DP40" s="155" t="s">
        <v>313</v>
      </c>
      <c r="DQ40" t="s">
        <v>389</v>
      </c>
      <c r="DR40" s="73" t="s">
        <v>390</v>
      </c>
      <c r="DZ40" s="72" t="s">
        <v>412</v>
      </c>
      <c r="EA40" s="72" t="s">
        <v>412</v>
      </c>
    </row>
    <row r="41" spans="1:131" ht="15.75" customHeight="1">
      <c r="A41" t="s">
        <v>24</v>
      </c>
      <c r="B41" s="21" t="s">
        <v>290</v>
      </c>
      <c r="C41">
        <v>95</v>
      </c>
      <c r="D41" t="s">
        <v>369</v>
      </c>
      <c r="E41">
        <v>2016</v>
      </c>
      <c r="F41">
        <v>2011</v>
      </c>
      <c r="G41" t="s">
        <v>370</v>
      </c>
      <c r="H41" t="s">
        <v>408</v>
      </c>
      <c r="I41" s="21" t="s">
        <v>372</v>
      </c>
      <c r="J41" s="21" t="s">
        <v>373</v>
      </c>
      <c r="K41" s="21" t="s">
        <v>296</v>
      </c>
      <c r="L41" t="s">
        <v>374</v>
      </c>
      <c r="M41" s="50" t="s">
        <v>325</v>
      </c>
      <c r="N41" s="15" t="s">
        <v>400</v>
      </c>
      <c r="O41" s="41">
        <v>40774</v>
      </c>
      <c r="P41" s="119" t="s">
        <v>376</v>
      </c>
      <c r="Q41" s="41" t="s">
        <v>377</v>
      </c>
      <c r="AG41" s="40">
        <v>41045</v>
      </c>
      <c r="AH41" s="110" t="s">
        <v>381</v>
      </c>
      <c r="AI41" s="41">
        <v>41045</v>
      </c>
      <c r="AJ41" s="41" t="s">
        <v>382</v>
      </c>
      <c r="AK41" s="52" t="s">
        <v>306</v>
      </c>
      <c r="AM41" s="74" t="s">
        <v>410</v>
      </c>
      <c r="AX41" s="153" t="s">
        <v>384</v>
      </c>
      <c r="AY41" s="7">
        <v>40838</v>
      </c>
      <c r="AZ41" s="155" t="s">
        <v>313</v>
      </c>
      <c r="BA41" s="54" t="s">
        <v>318</v>
      </c>
      <c r="BB41" s="75" t="s">
        <v>312</v>
      </c>
      <c r="BC41" s="54" t="s">
        <v>312</v>
      </c>
      <c r="BD41" s="80" t="s">
        <v>312</v>
      </c>
      <c r="BE41" s="54" t="s">
        <v>318</v>
      </c>
      <c r="BG41" s="54"/>
      <c r="BH41" s="80"/>
      <c r="BI41" s="54"/>
      <c r="BV41" s="144" t="s">
        <v>411</v>
      </c>
      <c r="BW41" s="7" t="s">
        <v>386</v>
      </c>
      <c r="BX41" s="7">
        <v>40827</v>
      </c>
      <c r="BY41" s="155" t="s">
        <v>313</v>
      </c>
      <c r="BZ41" t="s">
        <v>388</v>
      </c>
      <c r="CA41" s="7" t="s">
        <v>386</v>
      </c>
      <c r="CB41" s="7">
        <v>41044</v>
      </c>
      <c r="CC41" s="155" t="s">
        <v>313</v>
      </c>
      <c r="CD41" t="s">
        <v>387</v>
      </c>
      <c r="CQ41" s="7" t="s">
        <v>386</v>
      </c>
      <c r="CR41" s="7">
        <v>41068</v>
      </c>
      <c r="CS41" s="76">
        <v>5</v>
      </c>
      <c r="CT41" t="s">
        <v>387</v>
      </c>
      <c r="DG41" s="7" t="s">
        <v>386</v>
      </c>
      <c r="DH41" s="7">
        <v>41143</v>
      </c>
      <c r="DI41" s="155" t="s">
        <v>313</v>
      </c>
      <c r="DJ41" t="s">
        <v>388</v>
      </c>
      <c r="DO41" s="7">
        <v>41192</v>
      </c>
      <c r="DP41" s="155" t="s">
        <v>313</v>
      </c>
      <c r="DQ41" t="s">
        <v>389</v>
      </c>
      <c r="DR41" s="73" t="s">
        <v>390</v>
      </c>
      <c r="DZ41" s="72" t="s">
        <v>412</v>
      </c>
      <c r="EA41" s="72" t="s">
        <v>412</v>
      </c>
    </row>
    <row r="42" spans="1:131" ht="15.75" customHeight="1">
      <c r="A42" t="s">
        <v>24</v>
      </c>
      <c r="B42" s="21" t="s">
        <v>290</v>
      </c>
      <c r="C42">
        <v>95</v>
      </c>
      <c r="D42" t="s">
        <v>369</v>
      </c>
      <c r="E42">
        <v>2016</v>
      </c>
      <c r="F42">
        <v>2011</v>
      </c>
      <c r="G42" t="s">
        <v>370</v>
      </c>
      <c r="H42" t="s">
        <v>408</v>
      </c>
      <c r="I42" s="21" t="s">
        <v>372</v>
      </c>
      <c r="J42" s="21" t="s">
        <v>373</v>
      </c>
      <c r="K42" s="21" t="s">
        <v>296</v>
      </c>
      <c r="L42" t="s">
        <v>374</v>
      </c>
      <c r="M42" s="50" t="s">
        <v>325</v>
      </c>
      <c r="N42" s="15" t="s">
        <v>401</v>
      </c>
      <c r="O42" s="41">
        <v>40987</v>
      </c>
      <c r="P42" s="119" t="s">
        <v>376</v>
      </c>
      <c r="Q42" s="41" t="s">
        <v>393</v>
      </c>
      <c r="AG42" s="40">
        <v>41045</v>
      </c>
      <c r="AH42" s="110" t="s">
        <v>381</v>
      </c>
      <c r="AI42" s="41">
        <v>41045</v>
      </c>
      <c r="AJ42" s="41" t="s">
        <v>382</v>
      </c>
      <c r="AK42" s="52" t="s">
        <v>306</v>
      </c>
      <c r="AM42" s="74" t="s">
        <v>410</v>
      </c>
      <c r="AX42" s="60" t="s">
        <v>312</v>
      </c>
      <c r="AY42" s="60" t="s">
        <v>312</v>
      </c>
      <c r="AZ42" s="60" t="s">
        <v>312</v>
      </c>
      <c r="BA42" s="39" t="s">
        <v>312</v>
      </c>
      <c r="BB42" s="75" t="s">
        <v>394</v>
      </c>
      <c r="BC42" s="7">
        <v>41044</v>
      </c>
      <c r="BD42" s="117">
        <v>1098</v>
      </c>
      <c r="BE42" s="54" t="s">
        <v>318</v>
      </c>
      <c r="BG42" s="54"/>
      <c r="BH42" s="80"/>
      <c r="BI42" s="54"/>
      <c r="BV42" s="144" t="s">
        <v>411</v>
      </c>
      <c r="BW42" s="7" t="s">
        <v>386</v>
      </c>
      <c r="BX42" s="7">
        <v>40827</v>
      </c>
      <c r="BY42" s="155" t="s">
        <v>313</v>
      </c>
      <c r="BZ42" t="s">
        <v>388</v>
      </c>
      <c r="CA42" s="7" t="s">
        <v>386</v>
      </c>
      <c r="CB42" s="7">
        <v>41044</v>
      </c>
      <c r="CC42" s="155" t="s">
        <v>313</v>
      </c>
      <c r="CD42" t="s">
        <v>387</v>
      </c>
      <c r="CQ42" s="7" t="s">
        <v>386</v>
      </c>
      <c r="CR42" s="7">
        <v>41068</v>
      </c>
      <c r="CS42" s="76">
        <v>11</v>
      </c>
      <c r="CT42" t="s">
        <v>387</v>
      </c>
      <c r="DG42" s="7" t="s">
        <v>386</v>
      </c>
      <c r="DH42" s="7">
        <v>41143</v>
      </c>
      <c r="DI42" s="155" t="s">
        <v>313</v>
      </c>
      <c r="DJ42" t="s">
        <v>388</v>
      </c>
      <c r="DO42" s="7">
        <v>41192</v>
      </c>
      <c r="DP42" s="155" t="s">
        <v>313</v>
      </c>
      <c r="DQ42" t="s">
        <v>389</v>
      </c>
      <c r="DR42" s="73" t="s">
        <v>390</v>
      </c>
      <c r="DZ42" s="72" t="s">
        <v>412</v>
      </c>
      <c r="EA42" s="72" t="s">
        <v>412</v>
      </c>
    </row>
    <row r="43" spans="1:131" ht="15.75" customHeight="1">
      <c r="A43" t="s">
        <v>24</v>
      </c>
      <c r="B43" s="21" t="s">
        <v>290</v>
      </c>
      <c r="C43">
        <v>95</v>
      </c>
      <c r="D43" t="s">
        <v>369</v>
      </c>
      <c r="E43">
        <v>2016</v>
      </c>
      <c r="F43">
        <v>2011</v>
      </c>
      <c r="G43" t="s">
        <v>370</v>
      </c>
      <c r="H43" t="s">
        <v>408</v>
      </c>
      <c r="I43" s="21" t="s">
        <v>372</v>
      </c>
      <c r="J43" s="21" t="s">
        <v>373</v>
      </c>
      <c r="K43" s="21" t="s">
        <v>296</v>
      </c>
      <c r="L43" t="s">
        <v>374</v>
      </c>
      <c r="M43" s="50" t="s">
        <v>325</v>
      </c>
      <c r="N43" s="15" t="s">
        <v>402</v>
      </c>
      <c r="O43" s="41" t="s">
        <v>413</v>
      </c>
      <c r="P43" s="119" t="s">
        <v>376</v>
      </c>
      <c r="Q43" s="41" t="s">
        <v>397</v>
      </c>
      <c r="AG43" s="40">
        <v>41045</v>
      </c>
      <c r="AH43" s="110" t="s">
        <v>381</v>
      </c>
      <c r="AI43" s="41">
        <v>41045</v>
      </c>
      <c r="AJ43" s="41" t="s">
        <v>382</v>
      </c>
      <c r="AK43" s="52" t="s">
        <v>306</v>
      </c>
      <c r="AM43" s="74" t="s">
        <v>410</v>
      </c>
      <c r="AX43" s="153" t="s">
        <v>384</v>
      </c>
      <c r="AY43" s="7">
        <v>40838</v>
      </c>
      <c r="AZ43" s="155" t="s">
        <v>313</v>
      </c>
      <c r="BA43" s="54" t="s">
        <v>318</v>
      </c>
      <c r="BB43" s="75" t="s">
        <v>394</v>
      </c>
      <c r="BC43" s="7">
        <v>41044</v>
      </c>
      <c r="BD43" s="117">
        <v>1098</v>
      </c>
      <c r="BE43" s="54" t="s">
        <v>318</v>
      </c>
      <c r="BG43" s="54"/>
      <c r="BH43" s="80"/>
      <c r="BI43" s="54"/>
      <c r="BV43" s="144" t="s">
        <v>411</v>
      </c>
      <c r="BW43" s="7" t="s">
        <v>386</v>
      </c>
      <c r="BX43" s="7">
        <v>40827</v>
      </c>
      <c r="BY43" s="155" t="s">
        <v>313</v>
      </c>
      <c r="BZ43" t="s">
        <v>388</v>
      </c>
      <c r="CA43" s="7" t="s">
        <v>386</v>
      </c>
      <c r="CB43" s="7">
        <v>41044</v>
      </c>
      <c r="CC43" s="155" t="s">
        <v>313</v>
      </c>
      <c r="CD43" t="s">
        <v>387</v>
      </c>
      <c r="CQ43" s="7" t="s">
        <v>386</v>
      </c>
      <c r="CR43" s="7">
        <v>41068</v>
      </c>
      <c r="CS43" s="76">
        <v>9</v>
      </c>
      <c r="CT43" t="s">
        <v>387</v>
      </c>
      <c r="DG43" s="7" t="s">
        <v>386</v>
      </c>
      <c r="DH43" s="7">
        <v>41143</v>
      </c>
      <c r="DI43" s="155" t="s">
        <v>313</v>
      </c>
      <c r="DJ43" t="s">
        <v>388</v>
      </c>
      <c r="DO43" s="7">
        <v>41192</v>
      </c>
      <c r="DP43" s="155" t="s">
        <v>313</v>
      </c>
      <c r="DQ43" t="s">
        <v>389</v>
      </c>
      <c r="DR43" s="73" t="s">
        <v>390</v>
      </c>
      <c r="DZ43" s="72" t="s">
        <v>412</v>
      </c>
      <c r="EA43" s="72" t="s">
        <v>412</v>
      </c>
    </row>
    <row r="44" spans="1:131" ht="15.75" customHeight="1">
      <c r="A44" t="s">
        <v>24</v>
      </c>
      <c r="B44" s="21" t="s">
        <v>290</v>
      </c>
      <c r="C44">
        <v>95</v>
      </c>
      <c r="D44" t="s">
        <v>369</v>
      </c>
      <c r="E44">
        <v>2016</v>
      </c>
      <c r="F44">
        <v>2011</v>
      </c>
      <c r="G44" t="s">
        <v>370</v>
      </c>
      <c r="H44" t="s">
        <v>408</v>
      </c>
      <c r="I44" s="21" t="s">
        <v>372</v>
      </c>
      <c r="J44" s="21" t="s">
        <v>373</v>
      </c>
      <c r="K44" s="21" t="s">
        <v>296</v>
      </c>
      <c r="L44" t="s">
        <v>312</v>
      </c>
      <c r="M44" s="50" t="s">
        <v>398</v>
      </c>
      <c r="N44" s="15" t="s">
        <v>403</v>
      </c>
      <c r="O44" s="41" t="s">
        <v>312</v>
      </c>
      <c r="P44" s="119" t="s">
        <v>312</v>
      </c>
      <c r="Q44" s="41" t="s">
        <v>312</v>
      </c>
      <c r="AG44" s="40">
        <v>41045</v>
      </c>
      <c r="AH44" s="110" t="s">
        <v>381</v>
      </c>
      <c r="AI44" s="41">
        <v>41045</v>
      </c>
      <c r="AJ44" s="41" t="s">
        <v>382</v>
      </c>
      <c r="AK44" s="52" t="s">
        <v>306</v>
      </c>
      <c r="AM44" s="74" t="s">
        <v>410</v>
      </c>
      <c r="AX44" s="60" t="s">
        <v>312</v>
      </c>
      <c r="AY44" s="60" t="s">
        <v>312</v>
      </c>
      <c r="AZ44" s="60" t="s">
        <v>312</v>
      </c>
      <c r="BA44" s="39" t="s">
        <v>312</v>
      </c>
      <c r="BB44" s="39" t="s">
        <v>312</v>
      </c>
      <c r="BC44" s="39" t="s">
        <v>312</v>
      </c>
      <c r="BD44" s="79" t="s">
        <v>312</v>
      </c>
      <c r="BE44" s="39" t="s">
        <v>312</v>
      </c>
      <c r="BF44" s="39"/>
      <c r="BG44" s="53"/>
      <c r="BH44" s="83"/>
      <c r="BI44" s="53"/>
      <c r="BJ44" s="53"/>
      <c r="BK44" s="53"/>
      <c r="BL44" s="83"/>
      <c r="BM44" s="53"/>
      <c r="BN44" s="53"/>
      <c r="BO44" s="53"/>
      <c r="BP44" s="83"/>
      <c r="BQ44" s="53"/>
      <c r="BR44" s="53"/>
      <c r="BS44" s="53"/>
      <c r="BT44" s="99"/>
      <c r="BU44" s="53"/>
      <c r="BV44" s="144" t="s">
        <v>411</v>
      </c>
      <c r="BW44" s="7" t="s">
        <v>386</v>
      </c>
      <c r="BX44" s="7">
        <v>40827</v>
      </c>
      <c r="BY44" s="155" t="s">
        <v>313</v>
      </c>
      <c r="BZ44" t="s">
        <v>388</v>
      </c>
      <c r="CA44" s="7" t="s">
        <v>386</v>
      </c>
      <c r="CB44" s="7">
        <v>41044</v>
      </c>
      <c r="CC44" s="155" t="s">
        <v>313</v>
      </c>
      <c r="CD44" t="s">
        <v>387</v>
      </c>
      <c r="CQ44" s="7" t="s">
        <v>386</v>
      </c>
      <c r="CR44" s="7">
        <v>41068</v>
      </c>
      <c r="CS44" s="76">
        <v>6</v>
      </c>
      <c r="CT44" t="s">
        <v>387</v>
      </c>
      <c r="DG44" s="7" t="s">
        <v>386</v>
      </c>
      <c r="DH44" s="7">
        <v>41143</v>
      </c>
      <c r="DI44" s="155" t="s">
        <v>313</v>
      </c>
      <c r="DJ44" t="s">
        <v>388</v>
      </c>
      <c r="DO44" s="7">
        <v>41192</v>
      </c>
      <c r="DP44" s="155" t="s">
        <v>313</v>
      </c>
      <c r="DQ44" t="s">
        <v>389</v>
      </c>
      <c r="DR44" s="73" t="s">
        <v>390</v>
      </c>
      <c r="DZ44" s="72" t="s">
        <v>412</v>
      </c>
      <c r="EA44" s="72" t="s">
        <v>412</v>
      </c>
    </row>
    <row r="45" spans="1:131" ht="15.75" customHeight="1">
      <c r="A45" t="s">
        <v>24</v>
      </c>
      <c r="B45" s="21" t="s">
        <v>290</v>
      </c>
      <c r="C45">
        <v>95</v>
      </c>
      <c r="D45" t="s">
        <v>369</v>
      </c>
      <c r="E45">
        <v>2016</v>
      </c>
      <c r="F45">
        <v>2011</v>
      </c>
      <c r="G45" t="s">
        <v>370</v>
      </c>
      <c r="H45" t="s">
        <v>408</v>
      </c>
      <c r="I45" s="21" t="s">
        <v>372</v>
      </c>
      <c r="J45" s="21" t="s">
        <v>373</v>
      </c>
      <c r="K45" s="21" t="s">
        <v>296</v>
      </c>
      <c r="L45" t="s">
        <v>374</v>
      </c>
      <c r="M45" s="50" t="s">
        <v>325</v>
      </c>
      <c r="N45" s="15" t="s">
        <v>404</v>
      </c>
      <c r="O45" s="41">
        <v>40774</v>
      </c>
      <c r="P45" s="119" t="s">
        <v>376</v>
      </c>
      <c r="Q45" s="41" t="s">
        <v>377</v>
      </c>
      <c r="AG45" s="40">
        <v>41045</v>
      </c>
      <c r="AH45" s="110" t="s">
        <v>381</v>
      </c>
      <c r="AI45" s="41">
        <v>41045</v>
      </c>
      <c r="AJ45" s="41" t="s">
        <v>382</v>
      </c>
      <c r="AK45" s="52" t="s">
        <v>306</v>
      </c>
      <c r="AM45" s="74" t="s">
        <v>414</v>
      </c>
      <c r="AX45" s="153" t="s">
        <v>384</v>
      </c>
      <c r="AY45" s="7">
        <v>40838</v>
      </c>
      <c r="AZ45" s="155" t="s">
        <v>313</v>
      </c>
      <c r="BA45" s="54" t="s">
        <v>318</v>
      </c>
      <c r="BB45" s="75" t="s">
        <v>312</v>
      </c>
      <c r="BC45" s="54" t="s">
        <v>312</v>
      </c>
      <c r="BD45" s="80" t="s">
        <v>312</v>
      </c>
      <c r="BE45" s="54" t="s">
        <v>318</v>
      </c>
      <c r="BG45" s="54"/>
      <c r="BH45" s="80"/>
      <c r="BI45" s="54"/>
      <c r="BV45" s="144" t="s">
        <v>411</v>
      </c>
      <c r="BW45" s="7" t="s">
        <v>386</v>
      </c>
      <c r="BX45" s="7">
        <v>40827</v>
      </c>
      <c r="BY45" s="155" t="s">
        <v>313</v>
      </c>
      <c r="BZ45" t="s">
        <v>388</v>
      </c>
      <c r="CA45" s="7" t="s">
        <v>386</v>
      </c>
      <c r="CB45" s="7">
        <v>41044</v>
      </c>
      <c r="CC45" s="155" t="s">
        <v>313</v>
      </c>
      <c r="CD45" t="s">
        <v>387</v>
      </c>
      <c r="CQ45" s="7" t="s">
        <v>386</v>
      </c>
      <c r="CR45" s="7">
        <v>41068</v>
      </c>
      <c r="CS45" s="76">
        <v>99</v>
      </c>
      <c r="CT45" t="s">
        <v>387</v>
      </c>
      <c r="DG45" s="7" t="s">
        <v>386</v>
      </c>
      <c r="DH45" s="7">
        <v>41143</v>
      </c>
      <c r="DI45" s="155" t="s">
        <v>313</v>
      </c>
      <c r="DJ45" t="s">
        <v>388</v>
      </c>
      <c r="DO45" s="7">
        <v>41192</v>
      </c>
      <c r="DP45" s="155" t="s">
        <v>313</v>
      </c>
      <c r="DQ45" t="s">
        <v>389</v>
      </c>
      <c r="DR45" s="73" t="s">
        <v>390</v>
      </c>
      <c r="DZ45" s="72" t="s">
        <v>412</v>
      </c>
      <c r="EA45" s="72" t="s">
        <v>412</v>
      </c>
    </row>
    <row r="46" spans="1:131" ht="15.75" customHeight="1">
      <c r="A46" t="s">
        <v>24</v>
      </c>
      <c r="B46" s="21" t="s">
        <v>290</v>
      </c>
      <c r="C46">
        <v>95</v>
      </c>
      <c r="D46" t="s">
        <v>369</v>
      </c>
      <c r="E46">
        <v>2016</v>
      </c>
      <c r="F46">
        <v>2011</v>
      </c>
      <c r="G46" t="s">
        <v>370</v>
      </c>
      <c r="H46" t="s">
        <v>408</v>
      </c>
      <c r="I46" s="21" t="s">
        <v>372</v>
      </c>
      <c r="J46" s="21" t="s">
        <v>373</v>
      </c>
      <c r="K46" s="21" t="s">
        <v>296</v>
      </c>
      <c r="L46" t="s">
        <v>374</v>
      </c>
      <c r="M46" s="50" t="s">
        <v>325</v>
      </c>
      <c r="N46" s="15" t="s">
        <v>405</v>
      </c>
      <c r="O46" s="41">
        <v>40987</v>
      </c>
      <c r="P46" s="119" t="s">
        <v>376</v>
      </c>
      <c r="Q46" s="41" t="s">
        <v>393</v>
      </c>
      <c r="AG46" s="40">
        <v>41045</v>
      </c>
      <c r="AH46" s="110" t="s">
        <v>381</v>
      </c>
      <c r="AI46" s="41">
        <v>41045</v>
      </c>
      <c r="AJ46" s="41" t="s">
        <v>382</v>
      </c>
      <c r="AK46" s="52" t="s">
        <v>306</v>
      </c>
      <c r="AM46" s="74" t="s">
        <v>414</v>
      </c>
      <c r="AX46" s="60" t="s">
        <v>312</v>
      </c>
      <c r="AY46" s="60" t="s">
        <v>312</v>
      </c>
      <c r="AZ46" s="60" t="s">
        <v>312</v>
      </c>
      <c r="BA46" s="39" t="s">
        <v>312</v>
      </c>
      <c r="BB46" s="75" t="s">
        <v>394</v>
      </c>
      <c r="BC46" s="7">
        <v>41044</v>
      </c>
      <c r="BD46" s="117">
        <v>1098</v>
      </c>
      <c r="BE46" s="54" t="s">
        <v>318</v>
      </c>
      <c r="BG46" s="54"/>
      <c r="BH46" s="80"/>
      <c r="BI46" s="54"/>
      <c r="BV46" s="144" t="s">
        <v>411</v>
      </c>
      <c r="BW46" s="7" t="s">
        <v>386</v>
      </c>
      <c r="BX46" s="7">
        <v>40827</v>
      </c>
      <c r="BY46" s="155" t="s">
        <v>313</v>
      </c>
      <c r="BZ46" t="s">
        <v>388</v>
      </c>
      <c r="CA46" s="7" t="s">
        <v>386</v>
      </c>
      <c r="CB46" s="7">
        <v>41044</v>
      </c>
      <c r="CC46" s="155" t="s">
        <v>313</v>
      </c>
      <c r="CD46" t="s">
        <v>387</v>
      </c>
      <c r="CQ46" s="7" t="s">
        <v>386</v>
      </c>
      <c r="CR46" s="7">
        <v>41068</v>
      </c>
      <c r="CS46" s="76">
        <v>36</v>
      </c>
      <c r="CT46" t="s">
        <v>387</v>
      </c>
      <c r="DG46" s="7" t="s">
        <v>386</v>
      </c>
      <c r="DH46" s="7">
        <v>41143</v>
      </c>
      <c r="DI46" s="155" t="s">
        <v>313</v>
      </c>
      <c r="DJ46" t="s">
        <v>388</v>
      </c>
      <c r="DO46" s="7">
        <v>41192</v>
      </c>
      <c r="DP46" s="155" t="s">
        <v>313</v>
      </c>
      <c r="DQ46" t="s">
        <v>389</v>
      </c>
      <c r="DR46" s="73" t="s">
        <v>390</v>
      </c>
      <c r="DZ46" s="72" t="s">
        <v>412</v>
      </c>
      <c r="EA46" s="72" t="s">
        <v>412</v>
      </c>
    </row>
    <row r="47" spans="1:131" ht="15.75" customHeight="1">
      <c r="A47" t="s">
        <v>24</v>
      </c>
      <c r="B47" s="21" t="s">
        <v>290</v>
      </c>
      <c r="C47">
        <v>95</v>
      </c>
      <c r="D47" t="s">
        <v>369</v>
      </c>
      <c r="E47">
        <v>2016</v>
      </c>
      <c r="F47">
        <v>2011</v>
      </c>
      <c r="G47" t="s">
        <v>370</v>
      </c>
      <c r="H47" t="s">
        <v>408</v>
      </c>
      <c r="I47" s="21" t="s">
        <v>372</v>
      </c>
      <c r="J47" s="21" t="s">
        <v>373</v>
      </c>
      <c r="K47" s="21" t="s">
        <v>296</v>
      </c>
      <c r="L47" t="s">
        <v>374</v>
      </c>
      <c r="M47" s="50" t="s">
        <v>325</v>
      </c>
      <c r="N47" s="15" t="s">
        <v>406</v>
      </c>
      <c r="O47" s="41" t="s">
        <v>413</v>
      </c>
      <c r="P47" s="119" t="s">
        <v>376</v>
      </c>
      <c r="Q47" s="41" t="s">
        <v>397</v>
      </c>
      <c r="AG47" s="40">
        <v>41045</v>
      </c>
      <c r="AH47" s="110" t="s">
        <v>381</v>
      </c>
      <c r="AI47" s="41">
        <v>41045</v>
      </c>
      <c r="AJ47" s="41" t="s">
        <v>382</v>
      </c>
      <c r="AK47" s="52" t="s">
        <v>306</v>
      </c>
      <c r="AM47" s="74" t="s">
        <v>414</v>
      </c>
      <c r="AX47" s="153" t="s">
        <v>384</v>
      </c>
      <c r="AY47" s="7">
        <v>40838</v>
      </c>
      <c r="AZ47" s="155" t="s">
        <v>313</v>
      </c>
      <c r="BA47" s="54" t="s">
        <v>318</v>
      </c>
      <c r="BB47" s="75" t="s">
        <v>394</v>
      </c>
      <c r="BC47" s="7">
        <v>41044</v>
      </c>
      <c r="BD47" s="117">
        <v>1098</v>
      </c>
      <c r="BE47" s="54" t="s">
        <v>318</v>
      </c>
      <c r="BG47" s="54"/>
      <c r="BH47" s="80"/>
      <c r="BI47" s="54"/>
      <c r="BV47" s="144" t="s">
        <v>411</v>
      </c>
      <c r="BW47" s="7" t="s">
        <v>386</v>
      </c>
      <c r="BX47" s="7">
        <v>40827</v>
      </c>
      <c r="BY47" s="155" t="s">
        <v>313</v>
      </c>
      <c r="BZ47" t="s">
        <v>388</v>
      </c>
      <c r="CA47" s="7" t="s">
        <v>386</v>
      </c>
      <c r="CB47" s="7">
        <v>41044</v>
      </c>
      <c r="CC47" s="155" t="s">
        <v>313</v>
      </c>
      <c r="CD47" t="s">
        <v>387</v>
      </c>
      <c r="CQ47" s="7" t="s">
        <v>386</v>
      </c>
      <c r="CR47" s="7">
        <v>41068</v>
      </c>
      <c r="CS47" s="76">
        <v>69</v>
      </c>
      <c r="CT47" t="s">
        <v>387</v>
      </c>
      <c r="DG47" s="7" t="s">
        <v>386</v>
      </c>
      <c r="DH47" s="7">
        <v>41143</v>
      </c>
      <c r="DI47" s="155" t="s">
        <v>313</v>
      </c>
      <c r="DJ47" t="s">
        <v>388</v>
      </c>
      <c r="DO47" s="7">
        <v>41192</v>
      </c>
      <c r="DP47" s="155" t="s">
        <v>313</v>
      </c>
      <c r="DQ47" t="s">
        <v>389</v>
      </c>
      <c r="DR47" s="73" t="s">
        <v>390</v>
      </c>
      <c r="DZ47" s="72" t="s">
        <v>412</v>
      </c>
      <c r="EA47" s="72" t="s">
        <v>412</v>
      </c>
    </row>
    <row r="48" spans="1:131" ht="15.75" customHeight="1">
      <c r="A48" t="s">
        <v>24</v>
      </c>
      <c r="B48" s="21" t="s">
        <v>290</v>
      </c>
      <c r="C48">
        <v>95</v>
      </c>
      <c r="D48" t="s">
        <v>369</v>
      </c>
      <c r="E48">
        <v>2016</v>
      </c>
      <c r="F48">
        <v>2011</v>
      </c>
      <c r="G48" t="s">
        <v>370</v>
      </c>
      <c r="H48" t="s">
        <v>408</v>
      </c>
      <c r="I48" s="21" t="s">
        <v>372</v>
      </c>
      <c r="J48" s="21" t="s">
        <v>373</v>
      </c>
      <c r="K48" s="21" t="s">
        <v>296</v>
      </c>
      <c r="L48" t="s">
        <v>312</v>
      </c>
      <c r="M48" s="50" t="s">
        <v>398</v>
      </c>
      <c r="N48" s="15" t="s">
        <v>407</v>
      </c>
      <c r="O48" s="41" t="s">
        <v>312</v>
      </c>
      <c r="P48" s="119" t="s">
        <v>312</v>
      </c>
      <c r="Q48" s="41" t="s">
        <v>312</v>
      </c>
      <c r="AG48" s="40">
        <v>41045</v>
      </c>
      <c r="AH48" s="110" t="s">
        <v>381</v>
      </c>
      <c r="AI48" s="41">
        <v>41045</v>
      </c>
      <c r="AJ48" s="41" t="s">
        <v>382</v>
      </c>
      <c r="AK48" s="52" t="s">
        <v>306</v>
      </c>
      <c r="AM48" s="74" t="s">
        <v>414</v>
      </c>
      <c r="AX48" s="60" t="s">
        <v>312</v>
      </c>
      <c r="AY48" s="60" t="s">
        <v>312</v>
      </c>
      <c r="AZ48" s="60" t="s">
        <v>312</v>
      </c>
      <c r="BA48" s="39" t="s">
        <v>312</v>
      </c>
      <c r="BB48" s="39" t="s">
        <v>312</v>
      </c>
      <c r="BC48" s="39" t="s">
        <v>312</v>
      </c>
      <c r="BD48" s="79" t="s">
        <v>312</v>
      </c>
      <c r="BE48" s="39" t="s">
        <v>312</v>
      </c>
      <c r="BF48" s="39"/>
      <c r="BG48" s="53"/>
      <c r="BH48" s="83"/>
      <c r="BI48" s="53"/>
      <c r="BJ48" s="53"/>
      <c r="BK48" s="53"/>
      <c r="BL48" s="83"/>
      <c r="BM48" s="53"/>
      <c r="BN48" s="53"/>
      <c r="BO48" s="53"/>
      <c r="BP48" s="83"/>
      <c r="BQ48" s="53"/>
      <c r="BR48" s="53"/>
      <c r="BS48" s="53"/>
      <c r="BT48" s="99"/>
      <c r="BU48" s="53"/>
      <c r="BV48" s="144" t="s">
        <v>411</v>
      </c>
      <c r="BW48" s="7" t="s">
        <v>386</v>
      </c>
      <c r="BX48" s="7">
        <v>40827</v>
      </c>
      <c r="BY48" s="155" t="s">
        <v>313</v>
      </c>
      <c r="BZ48" t="s">
        <v>388</v>
      </c>
      <c r="CA48" s="7" t="s">
        <v>386</v>
      </c>
      <c r="CB48" s="7">
        <v>41044</v>
      </c>
      <c r="CC48" s="155" t="s">
        <v>313</v>
      </c>
      <c r="CD48" t="s">
        <v>387</v>
      </c>
      <c r="CQ48" s="7" t="s">
        <v>386</v>
      </c>
      <c r="CR48" s="7">
        <v>41068</v>
      </c>
      <c r="CS48" s="76">
        <v>95</v>
      </c>
      <c r="CT48" t="s">
        <v>387</v>
      </c>
      <c r="DG48" s="7" t="s">
        <v>386</v>
      </c>
      <c r="DH48" s="7">
        <v>41143</v>
      </c>
      <c r="DI48" s="155" t="s">
        <v>313</v>
      </c>
      <c r="DJ48" t="s">
        <v>388</v>
      </c>
      <c r="DO48" s="7">
        <v>41192</v>
      </c>
      <c r="DP48" s="155" t="s">
        <v>313</v>
      </c>
      <c r="DQ48" t="s">
        <v>389</v>
      </c>
      <c r="DR48" s="73" t="s">
        <v>390</v>
      </c>
      <c r="DZ48" s="72" t="s">
        <v>412</v>
      </c>
      <c r="EA48" s="72" t="s">
        <v>412</v>
      </c>
    </row>
    <row r="49" spans="1:132" ht="15.75" customHeight="1">
      <c r="AG49" s="40"/>
      <c r="BB49" s="7"/>
      <c r="BF49" s="7"/>
      <c r="BG49" s="54"/>
      <c r="BH49" s="80"/>
      <c r="BI49" s="54"/>
    </row>
    <row r="50" spans="1:132" ht="15.75" customHeight="1">
      <c r="A50" t="s">
        <v>24</v>
      </c>
      <c r="B50" t="s">
        <v>290</v>
      </c>
      <c r="C50">
        <v>95</v>
      </c>
      <c r="D50" t="s">
        <v>369</v>
      </c>
      <c r="E50">
        <v>2016</v>
      </c>
      <c r="F50">
        <v>2010</v>
      </c>
      <c r="G50" t="s">
        <v>415</v>
      </c>
      <c r="H50" t="s">
        <v>408</v>
      </c>
      <c r="I50" s="21" t="s">
        <v>416</v>
      </c>
      <c r="J50" s="21" t="s">
        <v>373</v>
      </c>
      <c r="K50" s="21" t="s">
        <v>417</v>
      </c>
      <c r="L50" t="s">
        <v>374</v>
      </c>
      <c r="M50" s="50" t="s">
        <v>325</v>
      </c>
      <c r="N50" s="15" t="s">
        <v>375</v>
      </c>
      <c r="O50" s="41">
        <v>40408</v>
      </c>
      <c r="P50" s="119" t="s">
        <v>376</v>
      </c>
      <c r="Q50" s="41" t="s">
        <v>377</v>
      </c>
      <c r="AG50" s="40" t="s">
        <v>418</v>
      </c>
      <c r="AH50" s="110" t="s">
        <v>381</v>
      </c>
      <c r="AI50" s="41">
        <v>40701</v>
      </c>
      <c r="AJ50" s="41" t="s">
        <v>419</v>
      </c>
      <c r="AK50" s="52" t="s">
        <v>306</v>
      </c>
      <c r="AM50" s="74" t="s">
        <v>420</v>
      </c>
      <c r="AX50" s="153" t="s">
        <v>384</v>
      </c>
      <c r="AY50" s="7">
        <v>40470</v>
      </c>
      <c r="AZ50" s="155" t="s">
        <v>313</v>
      </c>
      <c r="BA50" s="54" t="s">
        <v>318</v>
      </c>
      <c r="BB50" s="75" t="s">
        <v>312</v>
      </c>
      <c r="BC50" s="54" t="s">
        <v>312</v>
      </c>
      <c r="BD50" s="80" t="s">
        <v>312</v>
      </c>
      <c r="BE50" s="54" t="s">
        <v>318</v>
      </c>
      <c r="BG50" s="54"/>
      <c r="BH50" s="80"/>
      <c r="BI50" s="54"/>
      <c r="BV50" s="144" t="s">
        <v>421</v>
      </c>
      <c r="BW50" s="7" t="s">
        <v>386</v>
      </c>
      <c r="BX50" s="7" t="s">
        <v>312</v>
      </c>
      <c r="BY50" s="9" t="s">
        <v>312</v>
      </c>
      <c r="BZ50" t="s">
        <v>312</v>
      </c>
      <c r="CA50" s="7" t="s">
        <v>386</v>
      </c>
      <c r="CB50" s="7">
        <v>40680</v>
      </c>
      <c r="CC50" s="155" t="s">
        <v>313</v>
      </c>
      <c r="CD50" t="s">
        <v>387</v>
      </c>
      <c r="CQ50" s="7" t="s">
        <v>386</v>
      </c>
      <c r="CR50" s="7">
        <v>40724</v>
      </c>
      <c r="CS50" s="76">
        <v>147</v>
      </c>
      <c r="CT50" t="s">
        <v>387</v>
      </c>
      <c r="DG50" s="7" t="s">
        <v>386</v>
      </c>
      <c r="DH50" s="7">
        <v>40785</v>
      </c>
      <c r="DI50" s="155" t="s">
        <v>313</v>
      </c>
      <c r="DJ50" t="s">
        <v>388</v>
      </c>
      <c r="DO50" s="7">
        <v>40841</v>
      </c>
      <c r="DP50" s="155" t="s">
        <v>313</v>
      </c>
      <c r="DQ50" t="s">
        <v>389</v>
      </c>
      <c r="DR50" s="73" t="s">
        <v>390</v>
      </c>
      <c r="DZ50" s="72" t="s">
        <v>391</v>
      </c>
      <c r="EA50" s="72" t="s">
        <v>391</v>
      </c>
      <c r="EB50" s="72" t="s">
        <v>422</v>
      </c>
    </row>
    <row r="51" spans="1:132" ht="15.75" customHeight="1">
      <c r="A51" t="s">
        <v>24</v>
      </c>
      <c r="B51" t="s">
        <v>290</v>
      </c>
      <c r="C51">
        <v>95</v>
      </c>
      <c r="D51" t="s">
        <v>369</v>
      </c>
      <c r="E51">
        <v>2016</v>
      </c>
      <c r="F51">
        <v>2010</v>
      </c>
      <c r="G51" t="s">
        <v>415</v>
      </c>
      <c r="H51" t="s">
        <v>408</v>
      </c>
      <c r="I51" s="21" t="s">
        <v>416</v>
      </c>
      <c r="J51" s="21" t="s">
        <v>373</v>
      </c>
      <c r="K51" s="21" t="s">
        <v>417</v>
      </c>
      <c r="L51" t="s">
        <v>374</v>
      </c>
      <c r="M51" s="50" t="s">
        <v>325</v>
      </c>
      <c r="N51" s="15" t="s">
        <v>392</v>
      </c>
      <c r="O51" s="123">
        <v>40627</v>
      </c>
      <c r="P51" s="119" t="s">
        <v>376</v>
      </c>
      <c r="Q51" s="41" t="s">
        <v>393</v>
      </c>
      <c r="AG51" s="40" t="s">
        <v>418</v>
      </c>
      <c r="AH51" s="110" t="s">
        <v>381</v>
      </c>
      <c r="AI51" s="41">
        <v>40701</v>
      </c>
      <c r="AJ51" s="41" t="s">
        <v>419</v>
      </c>
      <c r="AK51" s="52" t="s">
        <v>306</v>
      </c>
      <c r="AM51" s="74" t="s">
        <v>420</v>
      </c>
      <c r="AX51" s="60" t="s">
        <v>312</v>
      </c>
      <c r="AY51" s="60" t="s">
        <v>312</v>
      </c>
      <c r="AZ51" s="60" t="s">
        <v>312</v>
      </c>
      <c r="BA51" s="39" t="s">
        <v>312</v>
      </c>
      <c r="BB51" s="75" t="s">
        <v>394</v>
      </c>
      <c r="BC51" s="7">
        <v>40680</v>
      </c>
      <c r="BD51" s="117">
        <v>0</v>
      </c>
      <c r="BE51" s="54" t="s">
        <v>318</v>
      </c>
      <c r="BG51" s="54"/>
      <c r="BH51" s="80"/>
      <c r="BI51" s="54"/>
      <c r="BV51" s="144" t="s">
        <v>421</v>
      </c>
      <c r="BW51" s="7" t="s">
        <v>386</v>
      </c>
      <c r="BX51" s="7" t="s">
        <v>312</v>
      </c>
      <c r="BY51" s="9" t="s">
        <v>312</v>
      </c>
      <c r="BZ51" t="s">
        <v>312</v>
      </c>
      <c r="CA51" s="7" t="s">
        <v>386</v>
      </c>
      <c r="CB51" s="7">
        <v>40680</v>
      </c>
      <c r="CC51" s="155" t="s">
        <v>313</v>
      </c>
      <c r="CD51" t="s">
        <v>387</v>
      </c>
      <c r="CQ51" s="7" t="s">
        <v>386</v>
      </c>
      <c r="CR51" s="7">
        <v>40724</v>
      </c>
      <c r="CS51" s="76">
        <v>94</v>
      </c>
      <c r="CT51" t="s">
        <v>387</v>
      </c>
      <c r="DG51" s="7" t="s">
        <v>386</v>
      </c>
      <c r="DH51" s="7">
        <v>40785</v>
      </c>
      <c r="DI51" s="155" t="s">
        <v>313</v>
      </c>
      <c r="DJ51" t="s">
        <v>388</v>
      </c>
      <c r="DO51" s="7">
        <v>40841</v>
      </c>
      <c r="DP51" s="155" t="s">
        <v>313</v>
      </c>
      <c r="DQ51" t="s">
        <v>389</v>
      </c>
      <c r="DR51" s="73" t="s">
        <v>390</v>
      </c>
      <c r="DZ51" s="72" t="s">
        <v>391</v>
      </c>
      <c r="EA51" s="72" t="s">
        <v>391</v>
      </c>
      <c r="EB51" s="72" t="s">
        <v>422</v>
      </c>
    </row>
    <row r="52" spans="1:132" ht="15.75" customHeight="1">
      <c r="A52" t="s">
        <v>24</v>
      </c>
      <c r="B52" t="s">
        <v>290</v>
      </c>
      <c r="C52">
        <v>95</v>
      </c>
      <c r="D52" t="s">
        <v>369</v>
      </c>
      <c r="E52">
        <v>2016</v>
      </c>
      <c r="F52">
        <v>2010</v>
      </c>
      <c r="G52" t="s">
        <v>415</v>
      </c>
      <c r="H52" t="s">
        <v>408</v>
      </c>
      <c r="I52" s="21" t="s">
        <v>416</v>
      </c>
      <c r="J52" s="21" t="s">
        <v>373</v>
      </c>
      <c r="K52" s="21" t="s">
        <v>417</v>
      </c>
      <c r="L52" t="s">
        <v>374</v>
      </c>
      <c r="M52" s="50" t="s">
        <v>325</v>
      </c>
      <c r="N52" s="15" t="s">
        <v>395</v>
      </c>
      <c r="O52" s="41" t="s">
        <v>423</v>
      </c>
      <c r="P52" s="119" t="s">
        <v>376</v>
      </c>
      <c r="Q52" s="41" t="s">
        <v>397</v>
      </c>
      <c r="AG52" s="40" t="s">
        <v>418</v>
      </c>
      <c r="AH52" s="110" t="s">
        <v>381</v>
      </c>
      <c r="AI52" s="41">
        <v>40701</v>
      </c>
      <c r="AJ52" s="41" t="s">
        <v>419</v>
      </c>
      <c r="AK52" s="52" t="s">
        <v>306</v>
      </c>
      <c r="AM52" s="74" t="s">
        <v>420</v>
      </c>
      <c r="AX52" s="153" t="s">
        <v>384</v>
      </c>
      <c r="AY52" s="7">
        <v>40470</v>
      </c>
      <c r="AZ52" s="155" t="s">
        <v>313</v>
      </c>
      <c r="BA52" s="54" t="s">
        <v>318</v>
      </c>
      <c r="BB52" s="75" t="s">
        <v>394</v>
      </c>
      <c r="BC52" s="7">
        <v>40680</v>
      </c>
      <c r="BD52" s="117">
        <v>0</v>
      </c>
      <c r="BE52" s="54" t="s">
        <v>318</v>
      </c>
      <c r="BG52" s="54"/>
      <c r="BH52" s="80"/>
      <c r="BI52" s="54"/>
      <c r="BV52" s="144" t="s">
        <v>421</v>
      </c>
      <c r="BW52" s="7" t="s">
        <v>386</v>
      </c>
      <c r="BX52" s="7" t="s">
        <v>312</v>
      </c>
      <c r="BY52" s="9" t="s">
        <v>312</v>
      </c>
      <c r="BZ52" t="s">
        <v>312</v>
      </c>
      <c r="CA52" s="7" t="s">
        <v>386</v>
      </c>
      <c r="CB52" s="7">
        <v>40680</v>
      </c>
      <c r="CC52" s="155" t="s">
        <v>313</v>
      </c>
      <c r="CD52" t="s">
        <v>387</v>
      </c>
      <c r="CQ52" s="7" t="s">
        <v>386</v>
      </c>
      <c r="CR52" s="7">
        <v>40724</v>
      </c>
      <c r="CS52" s="76">
        <v>142</v>
      </c>
      <c r="CT52" t="s">
        <v>387</v>
      </c>
      <c r="DG52" s="7" t="s">
        <v>386</v>
      </c>
      <c r="DH52" s="7">
        <v>40785</v>
      </c>
      <c r="DI52" s="155" t="s">
        <v>313</v>
      </c>
      <c r="DJ52" t="s">
        <v>388</v>
      </c>
      <c r="DO52" s="7">
        <v>40841</v>
      </c>
      <c r="DP52" s="155" t="s">
        <v>313</v>
      </c>
      <c r="DQ52" t="s">
        <v>389</v>
      </c>
      <c r="DR52" s="73" t="s">
        <v>390</v>
      </c>
      <c r="DZ52" s="72" t="s">
        <v>391</v>
      </c>
      <c r="EA52" s="72" t="s">
        <v>391</v>
      </c>
      <c r="EB52" s="72" t="s">
        <v>422</v>
      </c>
    </row>
    <row r="53" spans="1:132" ht="15.75" customHeight="1">
      <c r="A53" t="s">
        <v>24</v>
      </c>
      <c r="B53" t="s">
        <v>290</v>
      </c>
      <c r="C53">
        <v>95</v>
      </c>
      <c r="D53" t="s">
        <v>369</v>
      </c>
      <c r="E53">
        <v>2016</v>
      </c>
      <c r="F53">
        <v>2010</v>
      </c>
      <c r="G53" t="s">
        <v>415</v>
      </c>
      <c r="H53" t="s">
        <v>408</v>
      </c>
      <c r="I53" s="21" t="s">
        <v>416</v>
      </c>
      <c r="J53" s="21" t="s">
        <v>373</v>
      </c>
      <c r="K53" s="21" t="s">
        <v>417</v>
      </c>
      <c r="L53" t="s">
        <v>312</v>
      </c>
      <c r="M53" s="50" t="s">
        <v>398</v>
      </c>
      <c r="N53" s="15" t="s">
        <v>399</v>
      </c>
      <c r="O53" s="123" t="s">
        <v>312</v>
      </c>
      <c r="P53" s="119" t="s">
        <v>312</v>
      </c>
      <c r="Q53" s="41" t="s">
        <v>312</v>
      </c>
      <c r="AG53" s="40" t="s">
        <v>418</v>
      </c>
      <c r="AH53" s="110" t="s">
        <v>381</v>
      </c>
      <c r="AI53" s="41">
        <v>40701</v>
      </c>
      <c r="AJ53" s="41" t="s">
        <v>419</v>
      </c>
      <c r="AK53" s="52" t="s">
        <v>306</v>
      </c>
      <c r="AM53" s="74" t="s">
        <v>420</v>
      </c>
      <c r="AX53" s="60" t="s">
        <v>312</v>
      </c>
      <c r="AY53" s="60" t="s">
        <v>312</v>
      </c>
      <c r="AZ53" s="60" t="s">
        <v>312</v>
      </c>
      <c r="BA53" s="39" t="s">
        <v>312</v>
      </c>
      <c r="BB53" s="39" t="s">
        <v>312</v>
      </c>
      <c r="BC53" s="39" t="s">
        <v>312</v>
      </c>
      <c r="BD53" s="79" t="s">
        <v>312</v>
      </c>
      <c r="BE53" s="39" t="s">
        <v>312</v>
      </c>
      <c r="BF53" s="39"/>
      <c r="BG53" s="53"/>
      <c r="BH53" s="83"/>
      <c r="BI53" s="53"/>
      <c r="BJ53" s="53"/>
      <c r="BK53" s="53"/>
      <c r="BL53" s="83"/>
      <c r="BM53" s="53"/>
      <c r="BN53" s="53"/>
      <c r="BO53" s="53"/>
      <c r="BP53" s="83"/>
      <c r="BQ53" s="53"/>
      <c r="BR53" s="53"/>
      <c r="BS53" s="53"/>
      <c r="BT53" s="99"/>
      <c r="BU53" s="53"/>
      <c r="BV53" s="144" t="s">
        <v>421</v>
      </c>
      <c r="BW53" s="7" t="s">
        <v>386</v>
      </c>
      <c r="BX53" s="7" t="s">
        <v>312</v>
      </c>
      <c r="BY53" s="9" t="s">
        <v>312</v>
      </c>
      <c r="BZ53" t="s">
        <v>312</v>
      </c>
      <c r="CA53" s="7" t="s">
        <v>386</v>
      </c>
      <c r="CB53" s="7">
        <v>40680</v>
      </c>
      <c r="CC53" s="155" t="s">
        <v>313</v>
      </c>
      <c r="CD53" t="s">
        <v>387</v>
      </c>
      <c r="CQ53" s="7" t="s">
        <v>386</v>
      </c>
      <c r="CR53" s="7">
        <v>40724</v>
      </c>
      <c r="CS53" s="76">
        <v>138</v>
      </c>
      <c r="CT53" t="s">
        <v>387</v>
      </c>
      <c r="DG53" s="7" t="s">
        <v>386</v>
      </c>
      <c r="DH53" s="7">
        <v>40785</v>
      </c>
      <c r="DI53" s="155" t="s">
        <v>313</v>
      </c>
      <c r="DJ53" t="s">
        <v>388</v>
      </c>
      <c r="DO53" s="7">
        <v>40841</v>
      </c>
      <c r="DP53" s="155" t="s">
        <v>313</v>
      </c>
      <c r="DQ53" t="s">
        <v>389</v>
      </c>
      <c r="DR53" s="73" t="s">
        <v>390</v>
      </c>
      <c r="DZ53" s="72" t="s">
        <v>391</v>
      </c>
      <c r="EA53" s="72" t="s">
        <v>391</v>
      </c>
      <c r="EB53" s="72" t="s">
        <v>422</v>
      </c>
    </row>
    <row r="54" spans="1:132" ht="15.75" customHeight="1">
      <c r="A54" t="s">
        <v>24</v>
      </c>
      <c r="B54" t="s">
        <v>290</v>
      </c>
      <c r="C54">
        <v>95</v>
      </c>
      <c r="D54" t="s">
        <v>369</v>
      </c>
      <c r="E54">
        <v>2016</v>
      </c>
      <c r="F54">
        <v>2010</v>
      </c>
      <c r="G54" t="s">
        <v>415</v>
      </c>
      <c r="H54" t="s">
        <v>408</v>
      </c>
      <c r="I54" s="21" t="s">
        <v>416</v>
      </c>
      <c r="J54" s="21" t="s">
        <v>373</v>
      </c>
      <c r="K54" s="21" t="s">
        <v>417</v>
      </c>
      <c r="L54" t="s">
        <v>374</v>
      </c>
      <c r="M54" s="50" t="s">
        <v>325</v>
      </c>
      <c r="N54" s="15" t="s">
        <v>400</v>
      </c>
      <c r="O54" s="41">
        <v>40408</v>
      </c>
      <c r="P54" s="119" t="s">
        <v>376</v>
      </c>
      <c r="Q54" s="41" t="s">
        <v>377</v>
      </c>
      <c r="AG54" s="40">
        <v>40700</v>
      </c>
      <c r="AH54" s="110" t="s">
        <v>381</v>
      </c>
      <c r="AI54" s="41">
        <v>40701</v>
      </c>
      <c r="AJ54" s="41" t="s">
        <v>419</v>
      </c>
      <c r="AK54" s="52" t="s">
        <v>306</v>
      </c>
      <c r="AM54" s="74" t="s">
        <v>420</v>
      </c>
      <c r="AX54" s="153" t="s">
        <v>384</v>
      </c>
      <c r="AY54" s="7">
        <v>40470</v>
      </c>
      <c r="AZ54" s="155" t="s">
        <v>313</v>
      </c>
      <c r="BA54" s="54" t="s">
        <v>318</v>
      </c>
      <c r="BB54" s="75" t="s">
        <v>312</v>
      </c>
      <c r="BC54" s="54" t="s">
        <v>312</v>
      </c>
      <c r="BD54" s="80" t="s">
        <v>312</v>
      </c>
      <c r="BE54" s="54" t="s">
        <v>318</v>
      </c>
      <c r="BG54" s="54"/>
      <c r="BH54" s="80"/>
      <c r="BI54" s="54"/>
      <c r="BV54" s="144" t="s">
        <v>421</v>
      </c>
      <c r="BW54" s="7" t="s">
        <v>386</v>
      </c>
      <c r="BX54" s="7" t="s">
        <v>312</v>
      </c>
      <c r="BY54" s="9" t="s">
        <v>312</v>
      </c>
      <c r="BZ54" t="s">
        <v>312</v>
      </c>
      <c r="CA54" s="7" t="s">
        <v>386</v>
      </c>
      <c r="CB54" s="7">
        <v>40680</v>
      </c>
      <c r="CC54" s="155" t="s">
        <v>313</v>
      </c>
      <c r="CD54" t="s">
        <v>387</v>
      </c>
      <c r="CQ54" s="7" t="s">
        <v>386</v>
      </c>
      <c r="CR54" s="7">
        <v>40724</v>
      </c>
      <c r="CS54" s="117" t="s">
        <v>312</v>
      </c>
      <c r="CT54" t="s">
        <v>387</v>
      </c>
      <c r="DG54" s="7" t="s">
        <v>386</v>
      </c>
      <c r="DH54" s="7">
        <v>40785</v>
      </c>
      <c r="DI54" s="155" t="s">
        <v>313</v>
      </c>
      <c r="DJ54" t="s">
        <v>388</v>
      </c>
      <c r="DO54" s="7">
        <v>40841</v>
      </c>
      <c r="DP54" s="155" t="s">
        <v>313</v>
      </c>
      <c r="DQ54" t="s">
        <v>389</v>
      </c>
      <c r="DR54" s="73" t="s">
        <v>390</v>
      </c>
      <c r="DZ54" s="72" t="s">
        <v>391</v>
      </c>
      <c r="EA54" s="72" t="s">
        <v>391</v>
      </c>
      <c r="EB54" s="72" t="s">
        <v>422</v>
      </c>
    </row>
    <row r="55" spans="1:132" ht="15.75" customHeight="1">
      <c r="A55" t="s">
        <v>24</v>
      </c>
      <c r="B55" t="s">
        <v>290</v>
      </c>
      <c r="C55">
        <v>95</v>
      </c>
      <c r="D55" t="s">
        <v>369</v>
      </c>
      <c r="E55">
        <v>2016</v>
      </c>
      <c r="F55">
        <v>2010</v>
      </c>
      <c r="G55" t="s">
        <v>415</v>
      </c>
      <c r="H55" t="s">
        <v>408</v>
      </c>
      <c r="I55" s="21" t="s">
        <v>416</v>
      </c>
      <c r="J55" s="21" t="s">
        <v>373</v>
      </c>
      <c r="K55" s="21" t="s">
        <v>417</v>
      </c>
      <c r="L55" t="s">
        <v>374</v>
      </c>
      <c r="M55" s="50" t="s">
        <v>325</v>
      </c>
      <c r="N55" s="15" t="s">
        <v>401</v>
      </c>
      <c r="O55" s="123">
        <v>40627</v>
      </c>
      <c r="P55" s="119" t="s">
        <v>376</v>
      </c>
      <c r="Q55" s="41" t="s">
        <v>393</v>
      </c>
      <c r="AG55" s="40">
        <v>40700</v>
      </c>
      <c r="AH55" s="110" t="s">
        <v>381</v>
      </c>
      <c r="AI55" s="41">
        <v>40701</v>
      </c>
      <c r="AJ55" s="41" t="s">
        <v>419</v>
      </c>
      <c r="AK55" s="52" t="s">
        <v>306</v>
      </c>
      <c r="AM55" s="74" t="s">
        <v>420</v>
      </c>
      <c r="AX55" s="60" t="s">
        <v>312</v>
      </c>
      <c r="AY55" s="60" t="s">
        <v>312</v>
      </c>
      <c r="AZ55" s="60" t="s">
        <v>312</v>
      </c>
      <c r="BA55" s="39" t="s">
        <v>312</v>
      </c>
      <c r="BB55" s="75" t="s">
        <v>394</v>
      </c>
      <c r="BC55" s="7">
        <v>40680</v>
      </c>
      <c r="BD55" s="117">
        <v>24</v>
      </c>
      <c r="BE55" s="54" t="s">
        <v>318</v>
      </c>
      <c r="BG55" s="54"/>
      <c r="BH55" s="80"/>
      <c r="BI55" s="54"/>
      <c r="BV55" s="144" t="s">
        <v>421</v>
      </c>
      <c r="BW55" s="7" t="s">
        <v>386</v>
      </c>
      <c r="BX55" s="7" t="s">
        <v>312</v>
      </c>
      <c r="BY55" s="9" t="s">
        <v>312</v>
      </c>
      <c r="BZ55" t="s">
        <v>312</v>
      </c>
      <c r="CA55" s="7" t="s">
        <v>386</v>
      </c>
      <c r="CB55" s="7">
        <v>40680</v>
      </c>
      <c r="CC55" s="155" t="s">
        <v>313</v>
      </c>
      <c r="CD55" t="s">
        <v>387</v>
      </c>
      <c r="CQ55" s="7" t="s">
        <v>386</v>
      </c>
      <c r="CR55" s="7">
        <v>40724</v>
      </c>
      <c r="CS55" s="117" t="s">
        <v>312</v>
      </c>
      <c r="CT55" t="s">
        <v>387</v>
      </c>
      <c r="DG55" s="7" t="s">
        <v>386</v>
      </c>
      <c r="DH55" s="7">
        <v>40785</v>
      </c>
      <c r="DI55" s="155" t="s">
        <v>313</v>
      </c>
      <c r="DJ55" t="s">
        <v>388</v>
      </c>
      <c r="DO55" s="7">
        <v>40841</v>
      </c>
      <c r="DP55" s="155" t="s">
        <v>313</v>
      </c>
      <c r="DQ55" t="s">
        <v>389</v>
      </c>
      <c r="DR55" s="73" t="s">
        <v>390</v>
      </c>
      <c r="DZ55" s="72" t="s">
        <v>391</v>
      </c>
      <c r="EA55" s="72" t="s">
        <v>391</v>
      </c>
      <c r="EB55" s="72" t="s">
        <v>422</v>
      </c>
    </row>
    <row r="56" spans="1:132" ht="15.75" customHeight="1">
      <c r="A56" t="s">
        <v>24</v>
      </c>
      <c r="B56" t="s">
        <v>290</v>
      </c>
      <c r="C56">
        <v>95</v>
      </c>
      <c r="D56" t="s">
        <v>369</v>
      </c>
      <c r="E56">
        <v>2016</v>
      </c>
      <c r="F56">
        <v>2010</v>
      </c>
      <c r="G56" t="s">
        <v>415</v>
      </c>
      <c r="H56" t="s">
        <v>408</v>
      </c>
      <c r="I56" s="21" t="s">
        <v>416</v>
      </c>
      <c r="J56" s="21" t="s">
        <v>373</v>
      </c>
      <c r="K56" s="21" t="s">
        <v>417</v>
      </c>
      <c r="L56" t="s">
        <v>374</v>
      </c>
      <c r="M56" s="50" t="s">
        <v>325</v>
      </c>
      <c r="N56" s="15" t="s">
        <v>402</v>
      </c>
      <c r="O56" s="41" t="s">
        <v>423</v>
      </c>
      <c r="P56" s="119" t="s">
        <v>376</v>
      </c>
      <c r="Q56" s="41" t="s">
        <v>397</v>
      </c>
      <c r="AG56" s="40">
        <v>40700</v>
      </c>
      <c r="AH56" s="110" t="s">
        <v>381</v>
      </c>
      <c r="AI56" s="41">
        <v>40701</v>
      </c>
      <c r="AJ56" s="41" t="s">
        <v>419</v>
      </c>
      <c r="AK56" s="52" t="s">
        <v>306</v>
      </c>
      <c r="AM56" s="74" t="s">
        <v>420</v>
      </c>
      <c r="AX56" s="153" t="s">
        <v>384</v>
      </c>
      <c r="AY56" s="7">
        <v>40470</v>
      </c>
      <c r="AZ56" s="155" t="s">
        <v>313</v>
      </c>
      <c r="BA56" s="54" t="s">
        <v>318</v>
      </c>
      <c r="BB56" s="75" t="s">
        <v>394</v>
      </c>
      <c r="BC56" s="7">
        <v>40680</v>
      </c>
      <c r="BD56" s="117">
        <v>24</v>
      </c>
      <c r="BE56" s="54" t="s">
        <v>318</v>
      </c>
      <c r="BG56" s="54"/>
      <c r="BH56" s="80"/>
      <c r="BI56" s="54"/>
      <c r="BV56" s="144" t="s">
        <v>421</v>
      </c>
      <c r="BW56" s="7" t="s">
        <v>386</v>
      </c>
      <c r="BX56" s="7" t="s">
        <v>312</v>
      </c>
      <c r="BY56" s="9" t="s">
        <v>312</v>
      </c>
      <c r="BZ56" t="s">
        <v>312</v>
      </c>
      <c r="CA56" s="7" t="s">
        <v>386</v>
      </c>
      <c r="CB56" s="7">
        <v>40680</v>
      </c>
      <c r="CC56" s="155" t="s">
        <v>313</v>
      </c>
      <c r="CD56" t="s">
        <v>387</v>
      </c>
      <c r="CQ56" s="7" t="s">
        <v>386</v>
      </c>
      <c r="CR56" s="7">
        <v>40724</v>
      </c>
      <c r="CS56" s="117" t="s">
        <v>312</v>
      </c>
      <c r="CT56" t="s">
        <v>387</v>
      </c>
      <c r="DG56" s="7" t="s">
        <v>386</v>
      </c>
      <c r="DH56" s="7">
        <v>40785</v>
      </c>
      <c r="DI56" s="155" t="s">
        <v>313</v>
      </c>
      <c r="DJ56" t="s">
        <v>388</v>
      </c>
      <c r="DO56" s="7">
        <v>40841</v>
      </c>
      <c r="DP56" s="155" t="s">
        <v>313</v>
      </c>
      <c r="DQ56" t="s">
        <v>389</v>
      </c>
      <c r="DR56" s="73" t="s">
        <v>390</v>
      </c>
      <c r="DZ56" s="72" t="s">
        <v>391</v>
      </c>
      <c r="EA56" s="72" t="s">
        <v>391</v>
      </c>
      <c r="EB56" s="72" t="s">
        <v>422</v>
      </c>
    </row>
    <row r="57" spans="1:132" ht="15.75" customHeight="1">
      <c r="A57" t="s">
        <v>24</v>
      </c>
      <c r="B57" t="s">
        <v>290</v>
      </c>
      <c r="C57">
        <v>95</v>
      </c>
      <c r="D57" t="s">
        <v>369</v>
      </c>
      <c r="E57">
        <v>2016</v>
      </c>
      <c r="F57">
        <v>2010</v>
      </c>
      <c r="G57" t="s">
        <v>415</v>
      </c>
      <c r="H57" t="s">
        <v>408</v>
      </c>
      <c r="I57" s="21" t="s">
        <v>416</v>
      </c>
      <c r="J57" s="21" t="s">
        <v>373</v>
      </c>
      <c r="K57" s="21" t="s">
        <v>417</v>
      </c>
      <c r="L57" t="s">
        <v>312</v>
      </c>
      <c r="M57" s="50" t="s">
        <v>398</v>
      </c>
      <c r="N57" s="15" t="s">
        <v>403</v>
      </c>
      <c r="O57" s="123" t="s">
        <v>312</v>
      </c>
      <c r="P57" s="119" t="s">
        <v>312</v>
      </c>
      <c r="Q57" s="41" t="s">
        <v>312</v>
      </c>
      <c r="AG57" s="40">
        <v>40700</v>
      </c>
      <c r="AH57" s="110" t="s">
        <v>381</v>
      </c>
      <c r="AI57" s="41">
        <v>40701</v>
      </c>
      <c r="AJ57" s="41" t="s">
        <v>419</v>
      </c>
      <c r="AK57" s="52" t="s">
        <v>306</v>
      </c>
      <c r="AM57" s="74" t="s">
        <v>420</v>
      </c>
      <c r="AX57" s="60" t="s">
        <v>312</v>
      </c>
      <c r="AY57" s="60" t="s">
        <v>312</v>
      </c>
      <c r="AZ57" s="60" t="s">
        <v>312</v>
      </c>
      <c r="BA57" s="39" t="s">
        <v>312</v>
      </c>
      <c r="BB57" s="39" t="s">
        <v>312</v>
      </c>
      <c r="BC57" s="39" t="s">
        <v>312</v>
      </c>
      <c r="BD57" s="79" t="s">
        <v>312</v>
      </c>
      <c r="BE57" s="39" t="s">
        <v>312</v>
      </c>
      <c r="BF57" s="39"/>
      <c r="BG57" s="53"/>
      <c r="BH57" s="83"/>
      <c r="BI57" s="53"/>
      <c r="BJ57" s="53"/>
      <c r="BK57" s="53"/>
      <c r="BL57" s="83"/>
      <c r="BM57" s="53"/>
      <c r="BN57" s="53"/>
      <c r="BO57" s="53"/>
      <c r="BP57" s="83"/>
      <c r="BQ57" s="53"/>
      <c r="BR57" s="53"/>
      <c r="BS57" s="53"/>
      <c r="BT57" s="99"/>
      <c r="BU57" s="53"/>
      <c r="BV57" s="144" t="s">
        <v>421</v>
      </c>
      <c r="BW57" s="7" t="s">
        <v>386</v>
      </c>
      <c r="BX57" s="7" t="s">
        <v>312</v>
      </c>
      <c r="BY57" s="9" t="s">
        <v>312</v>
      </c>
      <c r="BZ57" t="s">
        <v>312</v>
      </c>
      <c r="CA57" s="7" t="s">
        <v>386</v>
      </c>
      <c r="CB57" s="7">
        <v>40680</v>
      </c>
      <c r="CC57" s="155" t="s">
        <v>313</v>
      </c>
      <c r="CD57" t="s">
        <v>387</v>
      </c>
      <c r="CQ57" s="7" t="s">
        <v>386</v>
      </c>
      <c r="CR57" s="7">
        <v>40724</v>
      </c>
      <c r="CS57" s="117" t="s">
        <v>312</v>
      </c>
      <c r="CT57" t="s">
        <v>387</v>
      </c>
      <c r="DG57" s="7" t="s">
        <v>386</v>
      </c>
      <c r="DH57" s="7">
        <v>40785</v>
      </c>
      <c r="DI57" s="155" t="s">
        <v>313</v>
      </c>
      <c r="DJ57" t="s">
        <v>388</v>
      </c>
      <c r="DO57" s="7">
        <v>40841</v>
      </c>
      <c r="DP57" s="155" t="s">
        <v>313</v>
      </c>
      <c r="DQ57" t="s">
        <v>389</v>
      </c>
      <c r="DR57" s="73" t="s">
        <v>390</v>
      </c>
      <c r="DZ57" s="72" t="s">
        <v>391</v>
      </c>
      <c r="EA57" s="72" t="s">
        <v>391</v>
      </c>
      <c r="EB57" s="72" t="s">
        <v>422</v>
      </c>
    </row>
    <row r="58" spans="1:132" ht="15.75" customHeight="1">
      <c r="A58" t="s">
        <v>24</v>
      </c>
      <c r="B58" t="s">
        <v>290</v>
      </c>
      <c r="C58">
        <v>95</v>
      </c>
      <c r="D58" t="s">
        <v>369</v>
      </c>
      <c r="E58">
        <v>2016</v>
      </c>
      <c r="F58">
        <v>2010</v>
      </c>
      <c r="G58" t="s">
        <v>415</v>
      </c>
      <c r="H58" t="s">
        <v>408</v>
      </c>
      <c r="I58" s="21" t="s">
        <v>416</v>
      </c>
      <c r="J58" s="21" t="s">
        <v>373</v>
      </c>
      <c r="K58" s="21" t="s">
        <v>417</v>
      </c>
      <c r="L58" t="s">
        <v>374</v>
      </c>
      <c r="M58" s="50" t="s">
        <v>325</v>
      </c>
      <c r="N58" s="15" t="s">
        <v>404</v>
      </c>
      <c r="O58" s="41">
        <v>40408</v>
      </c>
      <c r="P58" s="119" t="s">
        <v>376</v>
      </c>
      <c r="Q58" s="41" t="s">
        <v>377</v>
      </c>
      <c r="AG58" s="40">
        <v>40700</v>
      </c>
      <c r="AH58" s="110" t="s">
        <v>381</v>
      </c>
      <c r="AI58" s="41">
        <v>40701</v>
      </c>
      <c r="AJ58" s="41" t="s">
        <v>419</v>
      </c>
      <c r="AK58" s="52" t="s">
        <v>306</v>
      </c>
      <c r="AM58" s="74" t="s">
        <v>424</v>
      </c>
      <c r="AX58" s="153" t="s">
        <v>384</v>
      </c>
      <c r="AY58" s="7">
        <v>40470</v>
      </c>
      <c r="AZ58" s="155" t="s">
        <v>313</v>
      </c>
      <c r="BA58" s="54" t="s">
        <v>318</v>
      </c>
      <c r="BB58" s="75" t="s">
        <v>312</v>
      </c>
      <c r="BC58" s="54" t="s">
        <v>312</v>
      </c>
      <c r="BD58" s="80" t="s">
        <v>312</v>
      </c>
      <c r="BE58" s="54" t="s">
        <v>318</v>
      </c>
      <c r="BG58" s="54"/>
      <c r="BH58" s="80"/>
      <c r="BI58" s="54"/>
      <c r="BV58" s="144" t="s">
        <v>421</v>
      </c>
      <c r="BW58" s="7" t="s">
        <v>386</v>
      </c>
      <c r="BX58" s="7" t="s">
        <v>312</v>
      </c>
      <c r="BY58" s="9" t="s">
        <v>312</v>
      </c>
      <c r="BZ58" t="s">
        <v>312</v>
      </c>
      <c r="CA58" s="7" t="s">
        <v>386</v>
      </c>
      <c r="CB58" s="7">
        <v>40680</v>
      </c>
      <c r="CC58" s="155" t="s">
        <v>313</v>
      </c>
      <c r="CD58" t="s">
        <v>387</v>
      </c>
      <c r="CQ58" s="7" t="s">
        <v>386</v>
      </c>
      <c r="CR58" s="7">
        <v>40724</v>
      </c>
      <c r="CS58" s="76">
        <v>97</v>
      </c>
      <c r="CT58" t="s">
        <v>387</v>
      </c>
      <c r="DG58" s="7" t="s">
        <v>386</v>
      </c>
      <c r="DH58" s="7">
        <v>40785</v>
      </c>
      <c r="DI58" s="155" t="s">
        <v>313</v>
      </c>
      <c r="DJ58" t="s">
        <v>388</v>
      </c>
      <c r="DO58" s="7">
        <v>40841</v>
      </c>
      <c r="DP58" s="155" t="s">
        <v>313</v>
      </c>
      <c r="DQ58" t="s">
        <v>389</v>
      </c>
      <c r="DR58" s="73" t="s">
        <v>390</v>
      </c>
      <c r="DZ58" s="72" t="s">
        <v>391</v>
      </c>
      <c r="EA58" s="72" t="s">
        <v>391</v>
      </c>
      <c r="EB58" s="72" t="s">
        <v>422</v>
      </c>
    </row>
    <row r="59" spans="1:132" ht="15.75" customHeight="1">
      <c r="A59" t="s">
        <v>24</v>
      </c>
      <c r="B59" t="s">
        <v>290</v>
      </c>
      <c r="C59">
        <v>95</v>
      </c>
      <c r="D59" t="s">
        <v>369</v>
      </c>
      <c r="E59">
        <v>2016</v>
      </c>
      <c r="F59">
        <v>2010</v>
      </c>
      <c r="G59" t="s">
        <v>415</v>
      </c>
      <c r="H59" t="s">
        <v>408</v>
      </c>
      <c r="I59" s="21" t="s">
        <v>416</v>
      </c>
      <c r="J59" s="21" t="s">
        <v>373</v>
      </c>
      <c r="K59" s="21" t="s">
        <v>417</v>
      </c>
      <c r="L59" t="s">
        <v>374</v>
      </c>
      <c r="M59" s="50" t="s">
        <v>325</v>
      </c>
      <c r="N59" s="15" t="s">
        <v>405</v>
      </c>
      <c r="O59" s="123">
        <v>40627</v>
      </c>
      <c r="P59" s="119" t="s">
        <v>376</v>
      </c>
      <c r="Q59" s="41" t="s">
        <v>393</v>
      </c>
      <c r="AG59" s="40">
        <v>40700</v>
      </c>
      <c r="AH59" s="110" t="s">
        <v>381</v>
      </c>
      <c r="AI59" s="41">
        <v>40701</v>
      </c>
      <c r="AJ59" s="41" t="s">
        <v>419</v>
      </c>
      <c r="AK59" s="52" t="s">
        <v>306</v>
      </c>
      <c r="AM59" s="74" t="s">
        <v>424</v>
      </c>
      <c r="AX59" s="60" t="s">
        <v>312</v>
      </c>
      <c r="AY59" s="60" t="s">
        <v>312</v>
      </c>
      <c r="AZ59" s="60" t="s">
        <v>312</v>
      </c>
      <c r="BA59" s="39" t="s">
        <v>312</v>
      </c>
      <c r="BB59" s="75" t="s">
        <v>394</v>
      </c>
      <c r="BC59" s="7">
        <v>40680</v>
      </c>
      <c r="BD59" s="117">
        <v>24</v>
      </c>
      <c r="BE59" s="54" t="s">
        <v>318</v>
      </c>
      <c r="BG59" s="54"/>
      <c r="BH59" s="80"/>
      <c r="BI59" s="54"/>
      <c r="BV59" s="144" t="s">
        <v>421</v>
      </c>
      <c r="BW59" s="7" t="s">
        <v>386</v>
      </c>
      <c r="BX59" s="7" t="s">
        <v>312</v>
      </c>
      <c r="BY59" s="9" t="s">
        <v>312</v>
      </c>
      <c r="BZ59" t="s">
        <v>312</v>
      </c>
      <c r="CA59" s="7" t="s">
        <v>386</v>
      </c>
      <c r="CB59" s="7">
        <v>40680</v>
      </c>
      <c r="CC59" s="155" t="s">
        <v>313</v>
      </c>
      <c r="CD59" t="s">
        <v>387</v>
      </c>
      <c r="CQ59" s="7" t="s">
        <v>386</v>
      </c>
      <c r="CR59" s="7">
        <v>40724</v>
      </c>
      <c r="CS59" s="76">
        <v>87</v>
      </c>
      <c r="CT59" t="s">
        <v>387</v>
      </c>
      <c r="DG59" s="7" t="s">
        <v>386</v>
      </c>
      <c r="DH59" s="7">
        <v>40785</v>
      </c>
      <c r="DI59" s="155" t="s">
        <v>313</v>
      </c>
      <c r="DJ59" t="s">
        <v>388</v>
      </c>
      <c r="DO59" s="7">
        <v>40841</v>
      </c>
      <c r="DP59" s="155" t="s">
        <v>313</v>
      </c>
      <c r="DQ59" t="s">
        <v>389</v>
      </c>
      <c r="DR59" s="73" t="s">
        <v>390</v>
      </c>
      <c r="DZ59" s="72" t="s">
        <v>391</v>
      </c>
      <c r="EA59" s="72" t="s">
        <v>391</v>
      </c>
      <c r="EB59" s="72" t="s">
        <v>422</v>
      </c>
    </row>
    <row r="60" spans="1:132" ht="15.75" customHeight="1">
      <c r="A60" t="s">
        <v>24</v>
      </c>
      <c r="B60" t="s">
        <v>290</v>
      </c>
      <c r="C60">
        <v>95</v>
      </c>
      <c r="D60" t="s">
        <v>369</v>
      </c>
      <c r="E60">
        <v>2016</v>
      </c>
      <c r="F60">
        <v>2010</v>
      </c>
      <c r="G60" t="s">
        <v>415</v>
      </c>
      <c r="H60" t="s">
        <v>408</v>
      </c>
      <c r="I60" s="21" t="s">
        <v>416</v>
      </c>
      <c r="J60" s="21" t="s">
        <v>373</v>
      </c>
      <c r="K60" s="21" t="s">
        <v>417</v>
      </c>
      <c r="L60" t="s">
        <v>374</v>
      </c>
      <c r="M60" s="50" t="s">
        <v>325</v>
      </c>
      <c r="N60" s="15" t="s">
        <v>406</v>
      </c>
      <c r="O60" s="41" t="s">
        <v>423</v>
      </c>
      <c r="P60" s="119" t="s">
        <v>376</v>
      </c>
      <c r="Q60" s="41" t="s">
        <v>397</v>
      </c>
      <c r="AG60" s="40">
        <v>40700</v>
      </c>
      <c r="AH60" s="110" t="s">
        <v>381</v>
      </c>
      <c r="AI60" s="41">
        <v>40701</v>
      </c>
      <c r="AJ60" s="41" t="s">
        <v>419</v>
      </c>
      <c r="AK60" s="52" t="s">
        <v>306</v>
      </c>
      <c r="AM60" s="74" t="s">
        <v>424</v>
      </c>
      <c r="AX60" s="153" t="s">
        <v>384</v>
      </c>
      <c r="AY60" s="7">
        <v>40470</v>
      </c>
      <c r="AZ60" s="155" t="s">
        <v>313</v>
      </c>
      <c r="BA60" s="54" t="s">
        <v>318</v>
      </c>
      <c r="BB60" s="75" t="s">
        <v>394</v>
      </c>
      <c r="BC60" s="7">
        <v>40680</v>
      </c>
      <c r="BD60" s="117">
        <v>24</v>
      </c>
      <c r="BE60" s="54" t="s">
        <v>318</v>
      </c>
      <c r="BG60" s="54"/>
      <c r="BH60" s="80"/>
      <c r="BI60" s="54"/>
      <c r="BV60" s="144" t="s">
        <v>421</v>
      </c>
      <c r="BW60" s="7" t="s">
        <v>386</v>
      </c>
      <c r="BX60" s="7" t="s">
        <v>312</v>
      </c>
      <c r="BY60" s="9" t="s">
        <v>312</v>
      </c>
      <c r="BZ60" t="s">
        <v>312</v>
      </c>
      <c r="CA60" s="7" t="s">
        <v>386</v>
      </c>
      <c r="CB60" s="7">
        <v>40680</v>
      </c>
      <c r="CC60" s="155" t="s">
        <v>313</v>
      </c>
      <c r="CD60" t="s">
        <v>387</v>
      </c>
      <c r="CQ60" s="7" t="s">
        <v>386</v>
      </c>
      <c r="CR60" s="7">
        <v>40724</v>
      </c>
      <c r="CS60" s="76">
        <v>99</v>
      </c>
      <c r="CT60" t="s">
        <v>387</v>
      </c>
      <c r="DG60" s="7" t="s">
        <v>386</v>
      </c>
      <c r="DH60" s="7">
        <v>40785</v>
      </c>
      <c r="DI60" s="155" t="s">
        <v>313</v>
      </c>
      <c r="DJ60" t="s">
        <v>388</v>
      </c>
      <c r="DO60" s="7">
        <v>40841</v>
      </c>
      <c r="DP60" s="155" t="s">
        <v>313</v>
      </c>
      <c r="DQ60" t="s">
        <v>389</v>
      </c>
      <c r="DR60" s="73" t="s">
        <v>390</v>
      </c>
      <c r="DZ60" s="72" t="s">
        <v>391</v>
      </c>
      <c r="EA60" s="72" t="s">
        <v>391</v>
      </c>
      <c r="EB60" s="72" t="s">
        <v>422</v>
      </c>
    </row>
    <row r="61" spans="1:132" ht="15.75" customHeight="1">
      <c r="A61" t="s">
        <v>24</v>
      </c>
      <c r="B61" t="s">
        <v>290</v>
      </c>
      <c r="C61">
        <v>95</v>
      </c>
      <c r="D61" t="s">
        <v>369</v>
      </c>
      <c r="E61">
        <v>2016</v>
      </c>
      <c r="F61">
        <v>2010</v>
      </c>
      <c r="G61" t="s">
        <v>415</v>
      </c>
      <c r="H61" t="s">
        <v>408</v>
      </c>
      <c r="I61" s="21" t="s">
        <v>416</v>
      </c>
      <c r="J61" s="21" t="s">
        <v>373</v>
      </c>
      <c r="K61" s="21" t="s">
        <v>417</v>
      </c>
      <c r="L61" t="s">
        <v>312</v>
      </c>
      <c r="M61" s="50" t="s">
        <v>398</v>
      </c>
      <c r="N61" s="15" t="s">
        <v>407</v>
      </c>
      <c r="O61" s="123" t="s">
        <v>312</v>
      </c>
      <c r="P61" s="119" t="s">
        <v>312</v>
      </c>
      <c r="Q61" s="41" t="s">
        <v>312</v>
      </c>
      <c r="AG61" s="40">
        <v>40700</v>
      </c>
      <c r="AH61" s="110" t="s">
        <v>381</v>
      </c>
      <c r="AI61" s="41">
        <v>40701</v>
      </c>
      <c r="AJ61" s="41" t="s">
        <v>419</v>
      </c>
      <c r="AK61" s="52" t="s">
        <v>306</v>
      </c>
      <c r="AM61" s="74" t="s">
        <v>424</v>
      </c>
      <c r="AX61" s="60" t="s">
        <v>312</v>
      </c>
      <c r="AY61" s="60" t="s">
        <v>312</v>
      </c>
      <c r="AZ61" s="60" t="s">
        <v>312</v>
      </c>
      <c r="BA61" s="39" t="s">
        <v>312</v>
      </c>
      <c r="BB61" s="39" t="s">
        <v>312</v>
      </c>
      <c r="BC61" s="39" t="s">
        <v>312</v>
      </c>
      <c r="BD61" s="79" t="s">
        <v>312</v>
      </c>
      <c r="BE61" s="39" t="s">
        <v>312</v>
      </c>
      <c r="BF61" s="39"/>
      <c r="BG61" s="53"/>
      <c r="BH61" s="83"/>
      <c r="BI61" s="53"/>
      <c r="BJ61" s="53"/>
      <c r="BK61" s="53"/>
      <c r="BL61" s="83"/>
      <c r="BM61" s="53"/>
      <c r="BN61" s="53"/>
      <c r="BO61" s="53"/>
      <c r="BP61" s="83"/>
      <c r="BQ61" s="53"/>
      <c r="BR61" s="53"/>
      <c r="BS61" s="53"/>
      <c r="BT61" s="99"/>
      <c r="BU61" s="53"/>
      <c r="BV61" s="144" t="s">
        <v>421</v>
      </c>
      <c r="BW61" s="7" t="s">
        <v>386</v>
      </c>
      <c r="BX61" s="7" t="s">
        <v>312</v>
      </c>
      <c r="BY61" s="9" t="s">
        <v>312</v>
      </c>
      <c r="BZ61" t="s">
        <v>312</v>
      </c>
      <c r="CA61" s="7" t="s">
        <v>386</v>
      </c>
      <c r="CB61" s="7">
        <v>40680</v>
      </c>
      <c r="CC61" s="155" t="s">
        <v>313</v>
      </c>
      <c r="CD61" t="s">
        <v>387</v>
      </c>
      <c r="CQ61" s="7" t="s">
        <v>386</v>
      </c>
      <c r="CR61" s="7">
        <v>40724</v>
      </c>
      <c r="CS61" s="76">
        <v>103</v>
      </c>
      <c r="CT61" t="s">
        <v>387</v>
      </c>
      <c r="DG61" s="7" t="s">
        <v>386</v>
      </c>
      <c r="DH61" s="7">
        <v>40785</v>
      </c>
      <c r="DI61" s="155" t="s">
        <v>313</v>
      </c>
      <c r="DJ61" t="s">
        <v>388</v>
      </c>
      <c r="DO61" s="7">
        <v>40841</v>
      </c>
      <c r="DP61" s="155" t="s">
        <v>313</v>
      </c>
      <c r="DQ61" t="s">
        <v>389</v>
      </c>
      <c r="DR61" s="73" t="s">
        <v>390</v>
      </c>
      <c r="DZ61" s="72" t="s">
        <v>391</v>
      </c>
      <c r="EA61" s="72" t="s">
        <v>391</v>
      </c>
      <c r="EB61" s="72" t="s">
        <v>422</v>
      </c>
    </row>
    <row r="62" spans="1:132" ht="15.75" customHeight="1">
      <c r="AG62" s="40"/>
      <c r="BB62" s="7"/>
      <c r="BF62" s="7"/>
      <c r="BG62" s="54"/>
      <c r="BH62" s="80"/>
      <c r="BI62" s="54"/>
    </row>
    <row r="63" spans="1:132" ht="15.75" customHeight="1">
      <c r="A63" t="s">
        <v>24</v>
      </c>
      <c r="B63" t="s">
        <v>290</v>
      </c>
      <c r="C63">
        <v>95</v>
      </c>
      <c r="D63" t="s">
        <v>369</v>
      </c>
      <c r="E63">
        <v>2016</v>
      </c>
      <c r="F63">
        <v>2011</v>
      </c>
      <c r="G63" t="s">
        <v>415</v>
      </c>
      <c r="H63" t="s">
        <v>408</v>
      </c>
      <c r="I63" s="21" t="s">
        <v>416</v>
      </c>
      <c r="J63" s="21" t="s">
        <v>373</v>
      </c>
      <c r="K63" s="21" t="s">
        <v>417</v>
      </c>
      <c r="L63" t="s">
        <v>374</v>
      </c>
      <c r="M63" s="50" t="s">
        <v>325</v>
      </c>
      <c r="N63" s="15" t="s">
        <v>375</v>
      </c>
      <c r="O63" s="41">
        <v>40778</v>
      </c>
      <c r="P63" s="119" t="s">
        <v>376</v>
      </c>
      <c r="Q63" s="41" t="s">
        <v>377</v>
      </c>
      <c r="AG63" s="40" t="s">
        <v>425</v>
      </c>
      <c r="AH63" s="110" t="s">
        <v>381</v>
      </c>
      <c r="AI63" s="41">
        <v>41051</v>
      </c>
      <c r="AJ63" s="41" t="s">
        <v>419</v>
      </c>
      <c r="AK63" s="52" t="s">
        <v>306</v>
      </c>
      <c r="AM63" s="74" t="s">
        <v>426</v>
      </c>
      <c r="AX63" s="153" t="s">
        <v>384</v>
      </c>
      <c r="AY63" s="7">
        <v>40841</v>
      </c>
      <c r="AZ63" s="155" t="s">
        <v>313</v>
      </c>
      <c r="BA63" s="54" t="s">
        <v>318</v>
      </c>
      <c r="BB63" s="75" t="s">
        <v>312</v>
      </c>
      <c r="BC63" s="54" t="s">
        <v>312</v>
      </c>
      <c r="BD63" s="80" t="s">
        <v>312</v>
      </c>
      <c r="BE63" s="54" t="s">
        <v>318</v>
      </c>
      <c r="BG63" s="54"/>
      <c r="BH63" s="80"/>
      <c r="BI63" s="54"/>
      <c r="BV63" s="144" t="s">
        <v>411</v>
      </c>
      <c r="BW63" s="54" t="s">
        <v>386</v>
      </c>
      <c r="BX63" s="7">
        <v>40842</v>
      </c>
      <c r="BY63" s="47">
        <v>0</v>
      </c>
      <c r="BZ63" t="s">
        <v>388</v>
      </c>
      <c r="CA63" s="54" t="s">
        <v>386</v>
      </c>
      <c r="CB63" s="7">
        <v>41046</v>
      </c>
      <c r="CC63" s="155" t="s">
        <v>313</v>
      </c>
      <c r="CD63" t="s">
        <v>387</v>
      </c>
      <c r="CQ63" s="54" t="s">
        <v>386</v>
      </c>
      <c r="CR63" s="7">
        <v>41071</v>
      </c>
      <c r="CS63" s="76">
        <v>4</v>
      </c>
      <c r="CT63" t="s">
        <v>387</v>
      </c>
      <c r="DG63" s="54" t="s">
        <v>386</v>
      </c>
      <c r="DH63" s="7">
        <v>41145</v>
      </c>
      <c r="DI63" s="155" t="s">
        <v>313</v>
      </c>
      <c r="DJ63" t="s">
        <v>388</v>
      </c>
      <c r="DO63" s="7">
        <v>41194</v>
      </c>
      <c r="DP63" s="155" t="s">
        <v>313</v>
      </c>
      <c r="DQ63" t="s">
        <v>389</v>
      </c>
      <c r="DR63" s="73" t="s">
        <v>390</v>
      </c>
      <c r="DZ63" s="72" t="s">
        <v>412</v>
      </c>
      <c r="EA63" s="72" t="s">
        <v>412</v>
      </c>
    </row>
    <row r="64" spans="1:132" ht="15.75" customHeight="1">
      <c r="A64" t="s">
        <v>24</v>
      </c>
      <c r="B64" t="s">
        <v>290</v>
      </c>
      <c r="C64">
        <v>95</v>
      </c>
      <c r="D64" t="s">
        <v>369</v>
      </c>
      <c r="E64">
        <v>2016</v>
      </c>
      <c r="F64">
        <v>2011</v>
      </c>
      <c r="G64" t="s">
        <v>415</v>
      </c>
      <c r="H64" t="s">
        <v>408</v>
      </c>
      <c r="I64" s="21" t="s">
        <v>416</v>
      </c>
      <c r="J64" s="21" t="s">
        <v>373</v>
      </c>
      <c r="K64" s="21" t="s">
        <v>417</v>
      </c>
      <c r="L64" t="s">
        <v>374</v>
      </c>
      <c r="M64" s="50" t="s">
        <v>325</v>
      </c>
      <c r="N64" s="15" t="s">
        <v>392</v>
      </c>
      <c r="O64" s="41">
        <v>40988</v>
      </c>
      <c r="P64" s="119" t="s">
        <v>376</v>
      </c>
      <c r="Q64" s="41" t="s">
        <v>393</v>
      </c>
      <c r="AG64" s="40" t="s">
        <v>425</v>
      </c>
      <c r="AH64" s="110" t="s">
        <v>381</v>
      </c>
      <c r="AI64" s="41">
        <v>41051</v>
      </c>
      <c r="AJ64" s="41" t="s">
        <v>419</v>
      </c>
      <c r="AK64" s="52" t="s">
        <v>306</v>
      </c>
      <c r="AM64" s="74" t="s">
        <v>426</v>
      </c>
      <c r="AX64" s="60" t="s">
        <v>312</v>
      </c>
      <c r="AY64" s="60" t="s">
        <v>312</v>
      </c>
      <c r="AZ64" s="60" t="s">
        <v>312</v>
      </c>
      <c r="BA64" s="39" t="s">
        <v>312</v>
      </c>
      <c r="BB64" s="75" t="s">
        <v>394</v>
      </c>
      <c r="BC64" s="7">
        <v>41046</v>
      </c>
      <c r="BD64" s="117">
        <v>83</v>
      </c>
      <c r="BE64" s="54" t="s">
        <v>318</v>
      </c>
      <c r="BG64" s="54"/>
      <c r="BH64" s="80"/>
      <c r="BI64" s="54"/>
      <c r="BV64" s="144" t="s">
        <v>411</v>
      </c>
      <c r="BW64" s="54" t="s">
        <v>386</v>
      </c>
      <c r="BX64" s="7">
        <v>40842</v>
      </c>
      <c r="BY64" s="47">
        <v>0</v>
      </c>
      <c r="BZ64" t="s">
        <v>388</v>
      </c>
      <c r="CA64" s="54" t="s">
        <v>386</v>
      </c>
      <c r="CB64" s="7">
        <v>41046</v>
      </c>
      <c r="CC64" s="155" t="s">
        <v>313</v>
      </c>
      <c r="CD64" t="s">
        <v>387</v>
      </c>
      <c r="CQ64" s="54" t="s">
        <v>386</v>
      </c>
      <c r="CR64" s="7">
        <v>41071</v>
      </c>
      <c r="CS64" s="76">
        <v>1</v>
      </c>
      <c r="CT64" t="s">
        <v>387</v>
      </c>
      <c r="DG64" s="54" t="s">
        <v>386</v>
      </c>
      <c r="DH64" s="7">
        <v>41145</v>
      </c>
      <c r="DI64" s="155" t="s">
        <v>313</v>
      </c>
      <c r="DJ64" t="s">
        <v>388</v>
      </c>
      <c r="DO64" s="7">
        <v>41194</v>
      </c>
      <c r="DP64" s="155" t="s">
        <v>313</v>
      </c>
      <c r="DQ64" t="s">
        <v>389</v>
      </c>
      <c r="DR64" s="73" t="s">
        <v>390</v>
      </c>
      <c r="DZ64" s="72" t="s">
        <v>412</v>
      </c>
      <c r="EA64" s="72" t="s">
        <v>412</v>
      </c>
    </row>
    <row r="65" spans="1:131" ht="15.75" customHeight="1">
      <c r="A65" t="s">
        <v>24</v>
      </c>
      <c r="B65" t="s">
        <v>290</v>
      </c>
      <c r="C65">
        <v>95</v>
      </c>
      <c r="D65" t="s">
        <v>369</v>
      </c>
      <c r="E65">
        <v>2016</v>
      </c>
      <c r="F65">
        <v>2011</v>
      </c>
      <c r="G65" t="s">
        <v>415</v>
      </c>
      <c r="H65" t="s">
        <v>408</v>
      </c>
      <c r="I65" s="21" t="s">
        <v>416</v>
      </c>
      <c r="J65" s="21" t="s">
        <v>373</v>
      </c>
      <c r="K65" s="21" t="s">
        <v>417</v>
      </c>
      <c r="L65" t="s">
        <v>374</v>
      </c>
      <c r="M65" s="50" t="s">
        <v>325</v>
      </c>
      <c r="N65" s="15" t="s">
        <v>395</v>
      </c>
      <c r="O65" s="41" t="s">
        <v>427</v>
      </c>
      <c r="P65" s="119" t="s">
        <v>376</v>
      </c>
      <c r="Q65" s="41" t="s">
        <v>397</v>
      </c>
      <c r="AG65" s="40" t="s">
        <v>425</v>
      </c>
      <c r="AH65" s="110" t="s">
        <v>381</v>
      </c>
      <c r="AI65" s="41">
        <v>41051</v>
      </c>
      <c r="AJ65" s="41" t="s">
        <v>419</v>
      </c>
      <c r="AK65" s="52" t="s">
        <v>306</v>
      </c>
      <c r="AM65" s="74" t="s">
        <v>426</v>
      </c>
      <c r="AX65" s="153" t="s">
        <v>384</v>
      </c>
      <c r="AY65" s="7">
        <v>40841</v>
      </c>
      <c r="AZ65" s="155" t="s">
        <v>313</v>
      </c>
      <c r="BA65" s="54" t="s">
        <v>318</v>
      </c>
      <c r="BB65" s="75" t="s">
        <v>394</v>
      </c>
      <c r="BC65" s="7">
        <v>41046</v>
      </c>
      <c r="BD65" s="117">
        <v>83</v>
      </c>
      <c r="BE65" s="54" t="s">
        <v>318</v>
      </c>
      <c r="BG65" s="54"/>
      <c r="BH65" s="80"/>
      <c r="BI65" s="54"/>
      <c r="BV65" s="144" t="s">
        <v>411</v>
      </c>
      <c r="BW65" s="54" t="s">
        <v>386</v>
      </c>
      <c r="BX65" s="7">
        <v>40842</v>
      </c>
      <c r="BY65" s="47">
        <v>0</v>
      </c>
      <c r="BZ65" t="s">
        <v>388</v>
      </c>
      <c r="CA65" s="54" t="s">
        <v>386</v>
      </c>
      <c r="CB65" s="7">
        <v>41046</v>
      </c>
      <c r="CC65" s="155" t="s">
        <v>313</v>
      </c>
      <c r="CD65" t="s">
        <v>387</v>
      </c>
      <c r="CQ65" s="54" t="s">
        <v>386</v>
      </c>
      <c r="CR65" s="7">
        <v>41071</v>
      </c>
      <c r="CS65" s="76">
        <v>5</v>
      </c>
      <c r="CT65" t="s">
        <v>387</v>
      </c>
      <c r="DG65" s="54" t="s">
        <v>386</v>
      </c>
      <c r="DH65" s="7">
        <v>41145</v>
      </c>
      <c r="DI65" s="155" t="s">
        <v>313</v>
      </c>
      <c r="DJ65" t="s">
        <v>388</v>
      </c>
      <c r="DO65" s="7">
        <v>41194</v>
      </c>
      <c r="DP65" s="155" t="s">
        <v>313</v>
      </c>
      <c r="DQ65" t="s">
        <v>389</v>
      </c>
      <c r="DR65" s="73" t="s">
        <v>390</v>
      </c>
      <c r="DZ65" s="72" t="s">
        <v>412</v>
      </c>
      <c r="EA65" s="72" t="s">
        <v>412</v>
      </c>
    </row>
    <row r="66" spans="1:131" ht="15.75" customHeight="1">
      <c r="A66" t="s">
        <v>24</v>
      </c>
      <c r="B66" t="s">
        <v>290</v>
      </c>
      <c r="C66">
        <v>95</v>
      </c>
      <c r="D66" t="s">
        <v>369</v>
      </c>
      <c r="E66">
        <v>2016</v>
      </c>
      <c r="F66">
        <v>2011</v>
      </c>
      <c r="G66" t="s">
        <v>415</v>
      </c>
      <c r="H66" t="s">
        <v>408</v>
      </c>
      <c r="I66" s="21" t="s">
        <v>416</v>
      </c>
      <c r="J66" s="21" t="s">
        <v>373</v>
      </c>
      <c r="K66" s="21" t="s">
        <v>417</v>
      </c>
      <c r="L66" t="s">
        <v>312</v>
      </c>
      <c r="M66" s="50" t="s">
        <v>398</v>
      </c>
      <c r="N66" s="15" t="s">
        <v>399</v>
      </c>
      <c r="O66" s="41" t="s">
        <v>312</v>
      </c>
      <c r="P66" s="119" t="s">
        <v>312</v>
      </c>
      <c r="Q66" s="41" t="s">
        <v>312</v>
      </c>
      <c r="AG66" s="40" t="s">
        <v>425</v>
      </c>
      <c r="AH66" s="110" t="s">
        <v>381</v>
      </c>
      <c r="AI66" s="41">
        <v>41051</v>
      </c>
      <c r="AJ66" s="41" t="s">
        <v>419</v>
      </c>
      <c r="AK66" s="52" t="s">
        <v>306</v>
      </c>
      <c r="AM66" s="74" t="s">
        <v>426</v>
      </c>
      <c r="AX66" s="60" t="s">
        <v>312</v>
      </c>
      <c r="AY66" s="60" t="s">
        <v>312</v>
      </c>
      <c r="AZ66" s="60" t="s">
        <v>312</v>
      </c>
      <c r="BA66" s="39" t="s">
        <v>312</v>
      </c>
      <c r="BB66" s="39" t="s">
        <v>312</v>
      </c>
      <c r="BC66" s="39" t="s">
        <v>312</v>
      </c>
      <c r="BD66" s="79" t="s">
        <v>312</v>
      </c>
      <c r="BE66" s="39" t="s">
        <v>312</v>
      </c>
      <c r="BF66" s="39"/>
      <c r="BG66" s="53"/>
      <c r="BH66" s="83"/>
      <c r="BI66" s="53"/>
      <c r="BJ66" s="53"/>
      <c r="BK66" s="53"/>
      <c r="BL66" s="83"/>
      <c r="BM66" s="53"/>
      <c r="BN66" s="53"/>
      <c r="BO66" s="53"/>
      <c r="BP66" s="83"/>
      <c r="BQ66" s="53"/>
      <c r="BR66" s="53"/>
      <c r="BS66" s="53"/>
      <c r="BT66" s="99"/>
      <c r="BU66" s="53"/>
      <c r="BV66" s="144" t="s">
        <v>411</v>
      </c>
      <c r="BW66" s="54" t="s">
        <v>386</v>
      </c>
      <c r="BX66" s="7">
        <v>40842</v>
      </c>
      <c r="BY66" s="47">
        <v>0</v>
      </c>
      <c r="BZ66" t="s">
        <v>388</v>
      </c>
      <c r="CA66" s="54" t="s">
        <v>386</v>
      </c>
      <c r="CB66" s="7">
        <v>41046</v>
      </c>
      <c r="CC66" s="155" t="s">
        <v>313</v>
      </c>
      <c r="CD66" t="s">
        <v>387</v>
      </c>
      <c r="CQ66" s="54" t="s">
        <v>386</v>
      </c>
      <c r="CR66" s="7">
        <v>41071</v>
      </c>
      <c r="CS66" s="76">
        <v>5</v>
      </c>
      <c r="CT66" t="s">
        <v>387</v>
      </c>
      <c r="DG66" s="54" t="s">
        <v>386</v>
      </c>
      <c r="DH66" s="7">
        <v>41145</v>
      </c>
      <c r="DI66" s="155" t="s">
        <v>313</v>
      </c>
      <c r="DJ66" t="s">
        <v>388</v>
      </c>
      <c r="DO66" s="7">
        <v>41194</v>
      </c>
      <c r="DP66" s="155" t="s">
        <v>313</v>
      </c>
      <c r="DQ66" t="s">
        <v>389</v>
      </c>
      <c r="DR66" s="73" t="s">
        <v>390</v>
      </c>
      <c r="DZ66" s="72" t="s">
        <v>412</v>
      </c>
      <c r="EA66" s="72" t="s">
        <v>412</v>
      </c>
    </row>
    <row r="67" spans="1:131" ht="15.75" customHeight="1">
      <c r="A67" t="s">
        <v>24</v>
      </c>
      <c r="B67" t="s">
        <v>290</v>
      </c>
      <c r="C67">
        <v>95</v>
      </c>
      <c r="D67" t="s">
        <v>369</v>
      </c>
      <c r="E67">
        <v>2016</v>
      </c>
      <c r="F67">
        <v>2011</v>
      </c>
      <c r="G67" t="s">
        <v>415</v>
      </c>
      <c r="H67" t="s">
        <v>408</v>
      </c>
      <c r="I67" s="21" t="s">
        <v>416</v>
      </c>
      <c r="J67" s="21" t="s">
        <v>373</v>
      </c>
      <c r="K67" s="21" t="s">
        <v>417</v>
      </c>
      <c r="L67" t="s">
        <v>374</v>
      </c>
      <c r="M67" s="50" t="s">
        <v>325</v>
      </c>
      <c r="N67" s="15" t="s">
        <v>400</v>
      </c>
      <c r="O67" s="41">
        <v>40778</v>
      </c>
      <c r="P67" s="119" t="s">
        <v>376</v>
      </c>
      <c r="Q67" s="41" t="s">
        <v>377</v>
      </c>
      <c r="AG67" s="40" t="s">
        <v>428</v>
      </c>
      <c r="AH67" s="110" t="s">
        <v>381</v>
      </c>
      <c r="AI67" s="41">
        <v>41051</v>
      </c>
      <c r="AJ67" s="41" t="s">
        <v>419</v>
      </c>
      <c r="AK67" s="52" t="s">
        <v>306</v>
      </c>
      <c r="AM67" s="74" t="s">
        <v>426</v>
      </c>
      <c r="AX67" s="153" t="s">
        <v>384</v>
      </c>
      <c r="AY67" s="7">
        <v>40841</v>
      </c>
      <c r="AZ67" s="155" t="s">
        <v>313</v>
      </c>
      <c r="BA67" s="54" t="s">
        <v>318</v>
      </c>
      <c r="BB67" s="75" t="s">
        <v>312</v>
      </c>
      <c r="BC67" s="54" t="s">
        <v>312</v>
      </c>
      <c r="BD67" s="80" t="s">
        <v>312</v>
      </c>
      <c r="BE67" s="54" t="s">
        <v>318</v>
      </c>
      <c r="BG67" s="54"/>
      <c r="BH67" s="80"/>
      <c r="BI67" s="54"/>
      <c r="BV67" s="144" t="s">
        <v>411</v>
      </c>
      <c r="BW67" s="54" t="s">
        <v>386</v>
      </c>
      <c r="BX67" s="7">
        <v>40842</v>
      </c>
      <c r="BY67" s="47">
        <v>0</v>
      </c>
      <c r="BZ67" t="s">
        <v>388</v>
      </c>
      <c r="CA67" s="54" t="s">
        <v>386</v>
      </c>
      <c r="CB67" s="7">
        <v>41046</v>
      </c>
      <c r="CC67" s="155" t="s">
        <v>313</v>
      </c>
      <c r="CD67" t="s">
        <v>387</v>
      </c>
      <c r="CQ67" s="54" t="s">
        <v>386</v>
      </c>
      <c r="CR67" s="7">
        <v>41071</v>
      </c>
      <c r="CS67" s="76">
        <v>5</v>
      </c>
      <c r="CT67" t="s">
        <v>387</v>
      </c>
      <c r="DG67" s="54" t="s">
        <v>386</v>
      </c>
      <c r="DH67" s="7">
        <v>41145</v>
      </c>
      <c r="DI67" s="155" t="s">
        <v>313</v>
      </c>
      <c r="DJ67" t="s">
        <v>388</v>
      </c>
      <c r="DO67" s="7">
        <v>41194</v>
      </c>
      <c r="DP67" s="155" t="s">
        <v>313</v>
      </c>
      <c r="DQ67" t="s">
        <v>389</v>
      </c>
      <c r="DR67" s="73" t="s">
        <v>390</v>
      </c>
      <c r="DZ67" s="72" t="s">
        <v>412</v>
      </c>
      <c r="EA67" s="72" t="s">
        <v>412</v>
      </c>
    </row>
    <row r="68" spans="1:131" ht="15.75" customHeight="1">
      <c r="A68" t="s">
        <v>24</v>
      </c>
      <c r="B68" t="s">
        <v>290</v>
      </c>
      <c r="C68">
        <v>95</v>
      </c>
      <c r="D68" t="s">
        <v>369</v>
      </c>
      <c r="E68">
        <v>2016</v>
      </c>
      <c r="F68">
        <v>2011</v>
      </c>
      <c r="G68" t="s">
        <v>415</v>
      </c>
      <c r="H68" t="s">
        <v>408</v>
      </c>
      <c r="I68" s="21" t="s">
        <v>416</v>
      </c>
      <c r="J68" s="21" t="s">
        <v>373</v>
      </c>
      <c r="K68" s="21" t="s">
        <v>417</v>
      </c>
      <c r="L68" t="s">
        <v>374</v>
      </c>
      <c r="M68" s="50" t="s">
        <v>325</v>
      </c>
      <c r="N68" s="15" t="s">
        <v>401</v>
      </c>
      <c r="O68" s="41">
        <v>40988</v>
      </c>
      <c r="P68" s="119" t="s">
        <v>376</v>
      </c>
      <c r="Q68" s="41" t="s">
        <v>393</v>
      </c>
      <c r="AG68" s="40" t="s">
        <v>428</v>
      </c>
      <c r="AH68" s="110" t="s">
        <v>381</v>
      </c>
      <c r="AI68" s="41">
        <v>41051</v>
      </c>
      <c r="AJ68" s="41" t="s">
        <v>419</v>
      </c>
      <c r="AK68" s="52" t="s">
        <v>306</v>
      </c>
      <c r="AM68" s="74" t="s">
        <v>426</v>
      </c>
      <c r="AX68" s="60" t="s">
        <v>312</v>
      </c>
      <c r="AY68" s="60" t="s">
        <v>312</v>
      </c>
      <c r="AZ68" s="60" t="s">
        <v>312</v>
      </c>
      <c r="BA68" s="39" t="s">
        <v>312</v>
      </c>
      <c r="BB68" s="75" t="s">
        <v>394</v>
      </c>
      <c r="BC68" s="7">
        <v>41046</v>
      </c>
      <c r="BD68" s="117">
        <v>399</v>
      </c>
      <c r="BE68" s="54" t="s">
        <v>318</v>
      </c>
      <c r="BG68" s="54"/>
      <c r="BH68" s="80"/>
      <c r="BI68" s="54"/>
      <c r="BV68" s="144" t="s">
        <v>411</v>
      </c>
      <c r="BW68" s="54" t="s">
        <v>386</v>
      </c>
      <c r="BX68" s="7">
        <v>40842</v>
      </c>
      <c r="BY68" s="47">
        <v>0</v>
      </c>
      <c r="BZ68" t="s">
        <v>388</v>
      </c>
      <c r="CA68" s="54" t="s">
        <v>386</v>
      </c>
      <c r="CB68" s="7">
        <v>41046</v>
      </c>
      <c r="CC68" s="155" t="s">
        <v>313</v>
      </c>
      <c r="CD68" t="s">
        <v>387</v>
      </c>
      <c r="CQ68" s="54" t="s">
        <v>386</v>
      </c>
      <c r="CR68" s="7">
        <v>41071</v>
      </c>
      <c r="CS68" s="76">
        <v>4</v>
      </c>
      <c r="CT68" t="s">
        <v>387</v>
      </c>
      <c r="DG68" s="54" t="s">
        <v>386</v>
      </c>
      <c r="DH68" s="7">
        <v>41145</v>
      </c>
      <c r="DI68" s="155" t="s">
        <v>313</v>
      </c>
      <c r="DJ68" t="s">
        <v>388</v>
      </c>
      <c r="DO68" s="7">
        <v>41194</v>
      </c>
      <c r="DP68" s="155" t="s">
        <v>313</v>
      </c>
      <c r="DQ68" t="s">
        <v>389</v>
      </c>
      <c r="DR68" s="73" t="s">
        <v>390</v>
      </c>
      <c r="DZ68" s="72" t="s">
        <v>412</v>
      </c>
      <c r="EA68" s="72" t="s">
        <v>412</v>
      </c>
    </row>
    <row r="69" spans="1:131" ht="15.75" customHeight="1">
      <c r="A69" t="s">
        <v>24</v>
      </c>
      <c r="B69" t="s">
        <v>290</v>
      </c>
      <c r="C69">
        <v>95</v>
      </c>
      <c r="D69" t="s">
        <v>369</v>
      </c>
      <c r="E69">
        <v>2016</v>
      </c>
      <c r="F69">
        <v>2011</v>
      </c>
      <c r="G69" t="s">
        <v>415</v>
      </c>
      <c r="H69" t="s">
        <v>408</v>
      </c>
      <c r="I69" s="21" t="s">
        <v>416</v>
      </c>
      <c r="J69" s="21" t="s">
        <v>373</v>
      </c>
      <c r="K69" s="21" t="s">
        <v>417</v>
      </c>
      <c r="L69" t="s">
        <v>374</v>
      </c>
      <c r="M69" s="50" t="s">
        <v>325</v>
      </c>
      <c r="N69" s="15" t="s">
        <v>402</v>
      </c>
      <c r="O69" s="41" t="s">
        <v>427</v>
      </c>
      <c r="P69" s="119" t="s">
        <v>376</v>
      </c>
      <c r="Q69" s="41" t="s">
        <v>397</v>
      </c>
      <c r="AG69" s="40" t="s">
        <v>428</v>
      </c>
      <c r="AH69" s="110" t="s">
        <v>381</v>
      </c>
      <c r="AI69" s="41">
        <v>41051</v>
      </c>
      <c r="AJ69" s="41" t="s">
        <v>419</v>
      </c>
      <c r="AK69" s="52" t="s">
        <v>306</v>
      </c>
      <c r="AM69" s="74" t="s">
        <v>426</v>
      </c>
      <c r="AX69" s="153" t="s">
        <v>384</v>
      </c>
      <c r="AY69" s="7">
        <v>40841</v>
      </c>
      <c r="AZ69" s="155" t="s">
        <v>313</v>
      </c>
      <c r="BA69" s="54" t="s">
        <v>318</v>
      </c>
      <c r="BB69" s="75" t="s">
        <v>394</v>
      </c>
      <c r="BC69" s="7">
        <v>41046</v>
      </c>
      <c r="BD69" s="117">
        <v>399</v>
      </c>
      <c r="BE69" s="54" t="s">
        <v>318</v>
      </c>
      <c r="BG69" s="54"/>
      <c r="BH69" s="80"/>
      <c r="BI69" s="54"/>
      <c r="BV69" s="144" t="s">
        <v>411</v>
      </c>
      <c r="BW69" s="54" t="s">
        <v>386</v>
      </c>
      <c r="BX69" s="7">
        <v>40842</v>
      </c>
      <c r="BY69" s="47">
        <v>0</v>
      </c>
      <c r="BZ69" t="s">
        <v>388</v>
      </c>
      <c r="CA69" s="54" t="s">
        <v>386</v>
      </c>
      <c r="CB69" s="7">
        <v>41046</v>
      </c>
      <c r="CC69" s="155" t="s">
        <v>313</v>
      </c>
      <c r="CD69" t="s">
        <v>387</v>
      </c>
      <c r="CQ69" s="54" t="s">
        <v>386</v>
      </c>
      <c r="CR69" s="7">
        <v>41071</v>
      </c>
      <c r="CS69" s="76">
        <v>4</v>
      </c>
      <c r="CT69" t="s">
        <v>387</v>
      </c>
      <c r="DG69" s="54" t="s">
        <v>386</v>
      </c>
      <c r="DH69" s="7">
        <v>41145</v>
      </c>
      <c r="DI69" s="155" t="s">
        <v>313</v>
      </c>
      <c r="DJ69" t="s">
        <v>388</v>
      </c>
      <c r="DO69" s="7">
        <v>41194</v>
      </c>
      <c r="DP69" s="155" t="s">
        <v>313</v>
      </c>
      <c r="DQ69" t="s">
        <v>389</v>
      </c>
      <c r="DR69" s="73" t="s">
        <v>390</v>
      </c>
      <c r="DZ69" s="72" t="s">
        <v>412</v>
      </c>
      <c r="EA69" s="72" t="s">
        <v>412</v>
      </c>
    </row>
    <row r="70" spans="1:131" ht="15.75" customHeight="1">
      <c r="A70" t="s">
        <v>24</v>
      </c>
      <c r="B70" t="s">
        <v>290</v>
      </c>
      <c r="C70">
        <v>95</v>
      </c>
      <c r="D70" t="s">
        <v>369</v>
      </c>
      <c r="E70">
        <v>2016</v>
      </c>
      <c r="F70">
        <v>2011</v>
      </c>
      <c r="G70" t="s">
        <v>415</v>
      </c>
      <c r="H70" t="s">
        <v>408</v>
      </c>
      <c r="I70" s="21" t="s">
        <v>416</v>
      </c>
      <c r="J70" s="21" t="s">
        <v>373</v>
      </c>
      <c r="K70" s="21" t="s">
        <v>417</v>
      </c>
      <c r="L70" t="s">
        <v>312</v>
      </c>
      <c r="M70" s="50" t="s">
        <v>398</v>
      </c>
      <c r="N70" s="15" t="s">
        <v>403</v>
      </c>
      <c r="O70" s="41" t="s">
        <v>312</v>
      </c>
      <c r="P70" s="119" t="s">
        <v>312</v>
      </c>
      <c r="Q70" s="41" t="s">
        <v>312</v>
      </c>
      <c r="AG70" s="40" t="s">
        <v>428</v>
      </c>
      <c r="AH70" s="110" t="s">
        <v>381</v>
      </c>
      <c r="AI70" s="41">
        <v>41051</v>
      </c>
      <c r="AJ70" s="41" t="s">
        <v>419</v>
      </c>
      <c r="AK70" s="52" t="s">
        <v>306</v>
      </c>
      <c r="AM70" s="74" t="s">
        <v>426</v>
      </c>
      <c r="AX70" s="60" t="s">
        <v>312</v>
      </c>
      <c r="AY70" s="60" t="s">
        <v>312</v>
      </c>
      <c r="AZ70" s="60" t="s">
        <v>312</v>
      </c>
      <c r="BA70" s="39" t="s">
        <v>312</v>
      </c>
      <c r="BB70" s="39" t="s">
        <v>312</v>
      </c>
      <c r="BC70" s="39" t="s">
        <v>312</v>
      </c>
      <c r="BD70" s="79" t="s">
        <v>312</v>
      </c>
      <c r="BE70" s="39" t="s">
        <v>312</v>
      </c>
      <c r="BF70" s="39"/>
      <c r="BG70" s="53"/>
      <c r="BH70" s="83"/>
      <c r="BI70" s="53"/>
      <c r="BJ70" s="53"/>
      <c r="BK70" s="53"/>
      <c r="BL70" s="83"/>
      <c r="BM70" s="53"/>
      <c r="BN70" s="53"/>
      <c r="BO70" s="53"/>
      <c r="BP70" s="83"/>
      <c r="BQ70" s="53"/>
      <c r="BR70" s="53"/>
      <c r="BS70" s="53"/>
      <c r="BT70" s="99"/>
      <c r="BU70" s="53"/>
      <c r="BV70" s="144" t="s">
        <v>411</v>
      </c>
      <c r="BW70" s="54" t="s">
        <v>386</v>
      </c>
      <c r="BX70" s="7">
        <v>40842</v>
      </c>
      <c r="BY70" s="47">
        <v>0</v>
      </c>
      <c r="BZ70" t="s">
        <v>388</v>
      </c>
      <c r="CA70" s="54" t="s">
        <v>386</v>
      </c>
      <c r="CB70" s="7">
        <v>41046</v>
      </c>
      <c r="CC70" s="155" t="s">
        <v>313</v>
      </c>
      <c r="CD70" t="s">
        <v>387</v>
      </c>
      <c r="CQ70" s="54" t="s">
        <v>386</v>
      </c>
      <c r="CR70" s="7">
        <v>41071</v>
      </c>
      <c r="CS70" s="76">
        <v>3</v>
      </c>
      <c r="CT70" t="s">
        <v>387</v>
      </c>
      <c r="DG70" s="54" t="s">
        <v>386</v>
      </c>
      <c r="DH70" s="7">
        <v>41145</v>
      </c>
      <c r="DI70" s="155" t="s">
        <v>313</v>
      </c>
      <c r="DJ70" t="s">
        <v>388</v>
      </c>
      <c r="DO70" s="7">
        <v>41194</v>
      </c>
      <c r="DP70" s="155" t="s">
        <v>313</v>
      </c>
      <c r="DQ70" t="s">
        <v>389</v>
      </c>
      <c r="DR70" s="73" t="s">
        <v>390</v>
      </c>
      <c r="DZ70" s="72" t="s">
        <v>412</v>
      </c>
      <c r="EA70" s="72" t="s">
        <v>412</v>
      </c>
    </row>
    <row r="71" spans="1:131" ht="15.75" customHeight="1">
      <c r="A71" t="s">
        <v>24</v>
      </c>
      <c r="B71" t="s">
        <v>290</v>
      </c>
      <c r="C71">
        <v>95</v>
      </c>
      <c r="D71" t="s">
        <v>369</v>
      </c>
      <c r="E71">
        <v>2016</v>
      </c>
      <c r="F71">
        <v>2011</v>
      </c>
      <c r="G71" t="s">
        <v>415</v>
      </c>
      <c r="H71" t="s">
        <v>408</v>
      </c>
      <c r="I71" s="21" t="s">
        <v>416</v>
      </c>
      <c r="J71" s="21" t="s">
        <v>373</v>
      </c>
      <c r="K71" s="21" t="s">
        <v>417</v>
      </c>
      <c r="L71" t="s">
        <v>374</v>
      </c>
      <c r="M71" s="50" t="s">
        <v>325</v>
      </c>
      <c r="N71" s="15" t="s">
        <v>404</v>
      </c>
      <c r="O71" s="41">
        <v>40778</v>
      </c>
      <c r="P71" s="119" t="s">
        <v>376</v>
      </c>
      <c r="Q71" s="41" t="s">
        <v>377</v>
      </c>
      <c r="AG71" s="40" t="s">
        <v>428</v>
      </c>
      <c r="AH71" s="110" t="s">
        <v>381</v>
      </c>
      <c r="AI71" s="41">
        <v>41051</v>
      </c>
      <c r="AJ71" s="41" t="s">
        <v>419</v>
      </c>
      <c r="AK71" s="52" t="s">
        <v>306</v>
      </c>
      <c r="AM71" s="74" t="s">
        <v>429</v>
      </c>
      <c r="AX71" s="153" t="s">
        <v>384</v>
      </c>
      <c r="AY71" s="7">
        <v>40841</v>
      </c>
      <c r="AZ71" s="155" t="s">
        <v>313</v>
      </c>
      <c r="BA71" s="54" t="s">
        <v>318</v>
      </c>
      <c r="BB71" s="75" t="s">
        <v>312</v>
      </c>
      <c r="BC71" s="54" t="s">
        <v>312</v>
      </c>
      <c r="BD71" s="80" t="s">
        <v>312</v>
      </c>
      <c r="BE71" s="54" t="s">
        <v>318</v>
      </c>
      <c r="BG71" s="54"/>
      <c r="BH71" s="80"/>
      <c r="BI71" s="54"/>
      <c r="BV71" s="144" t="s">
        <v>411</v>
      </c>
      <c r="BW71" s="54" t="s">
        <v>386</v>
      </c>
      <c r="BX71" s="7">
        <v>40842</v>
      </c>
      <c r="BY71" s="47">
        <v>0</v>
      </c>
      <c r="BZ71" t="s">
        <v>388</v>
      </c>
      <c r="CA71" s="54" t="s">
        <v>386</v>
      </c>
      <c r="CB71" s="7">
        <v>41046</v>
      </c>
      <c r="CC71" s="155" t="s">
        <v>313</v>
      </c>
      <c r="CD71" t="s">
        <v>387</v>
      </c>
      <c r="CQ71" s="54" t="s">
        <v>386</v>
      </c>
      <c r="CR71" s="7">
        <v>41071</v>
      </c>
      <c r="CS71" s="76">
        <v>14</v>
      </c>
      <c r="CT71" t="s">
        <v>387</v>
      </c>
      <c r="DG71" s="54" t="s">
        <v>386</v>
      </c>
      <c r="DH71" s="7">
        <v>41145</v>
      </c>
      <c r="DI71" s="155" t="s">
        <v>313</v>
      </c>
      <c r="DJ71" t="s">
        <v>388</v>
      </c>
      <c r="DO71" s="7">
        <v>41194</v>
      </c>
      <c r="DP71" s="155" t="s">
        <v>313</v>
      </c>
      <c r="DQ71" t="s">
        <v>389</v>
      </c>
      <c r="DR71" s="73" t="s">
        <v>390</v>
      </c>
      <c r="DZ71" s="72" t="s">
        <v>412</v>
      </c>
      <c r="EA71" s="72" t="s">
        <v>412</v>
      </c>
    </row>
    <row r="72" spans="1:131" ht="15.75" customHeight="1">
      <c r="A72" t="s">
        <v>24</v>
      </c>
      <c r="B72" t="s">
        <v>290</v>
      </c>
      <c r="C72">
        <v>95</v>
      </c>
      <c r="D72" t="s">
        <v>369</v>
      </c>
      <c r="E72">
        <v>2016</v>
      </c>
      <c r="F72">
        <v>2011</v>
      </c>
      <c r="G72" t="s">
        <v>415</v>
      </c>
      <c r="H72" t="s">
        <v>408</v>
      </c>
      <c r="I72" s="21" t="s">
        <v>416</v>
      </c>
      <c r="J72" s="21" t="s">
        <v>373</v>
      </c>
      <c r="K72" s="21" t="s">
        <v>417</v>
      </c>
      <c r="L72" t="s">
        <v>374</v>
      </c>
      <c r="M72" s="50" t="s">
        <v>325</v>
      </c>
      <c r="N72" s="15" t="s">
        <v>405</v>
      </c>
      <c r="O72" s="41">
        <v>40988</v>
      </c>
      <c r="P72" s="119" t="s">
        <v>376</v>
      </c>
      <c r="Q72" s="41" t="s">
        <v>393</v>
      </c>
      <c r="AG72" s="40" t="s">
        <v>428</v>
      </c>
      <c r="AH72" s="110" t="s">
        <v>381</v>
      </c>
      <c r="AI72" s="41">
        <v>41051</v>
      </c>
      <c r="AJ72" s="41" t="s">
        <v>419</v>
      </c>
      <c r="AK72" s="52" t="s">
        <v>306</v>
      </c>
      <c r="AM72" s="74" t="s">
        <v>429</v>
      </c>
      <c r="AX72" s="60" t="s">
        <v>312</v>
      </c>
      <c r="AY72" s="60" t="s">
        <v>312</v>
      </c>
      <c r="AZ72" s="60" t="s">
        <v>312</v>
      </c>
      <c r="BA72" s="39" t="s">
        <v>312</v>
      </c>
      <c r="BB72" s="75" t="s">
        <v>394</v>
      </c>
      <c r="BC72" s="7">
        <v>41046</v>
      </c>
      <c r="BD72" s="117">
        <v>399</v>
      </c>
      <c r="BE72" s="54" t="s">
        <v>318</v>
      </c>
      <c r="BG72" s="54"/>
      <c r="BH72" s="80"/>
      <c r="BI72" s="54"/>
      <c r="BV72" s="144" t="s">
        <v>411</v>
      </c>
      <c r="BW72" s="54" t="s">
        <v>386</v>
      </c>
      <c r="BX72" s="7">
        <v>40842</v>
      </c>
      <c r="BY72" s="47">
        <v>0</v>
      </c>
      <c r="BZ72" t="s">
        <v>388</v>
      </c>
      <c r="CA72" s="54" t="s">
        <v>386</v>
      </c>
      <c r="CB72" s="7">
        <v>41046</v>
      </c>
      <c r="CC72" s="155" t="s">
        <v>313</v>
      </c>
      <c r="CD72" t="s">
        <v>387</v>
      </c>
      <c r="CQ72" s="54" t="s">
        <v>386</v>
      </c>
      <c r="CR72" s="7">
        <v>41071</v>
      </c>
      <c r="CS72" s="76">
        <v>8</v>
      </c>
      <c r="CT72" t="s">
        <v>387</v>
      </c>
      <c r="DG72" s="54" t="s">
        <v>386</v>
      </c>
      <c r="DH72" s="7">
        <v>41145</v>
      </c>
      <c r="DI72" s="155" t="s">
        <v>313</v>
      </c>
      <c r="DJ72" t="s">
        <v>388</v>
      </c>
      <c r="DO72" s="7">
        <v>41194</v>
      </c>
      <c r="DP72" s="155" t="s">
        <v>313</v>
      </c>
      <c r="DQ72" t="s">
        <v>389</v>
      </c>
      <c r="DR72" s="73" t="s">
        <v>390</v>
      </c>
      <c r="DZ72" s="72" t="s">
        <v>412</v>
      </c>
      <c r="EA72" s="72" t="s">
        <v>412</v>
      </c>
    </row>
    <row r="73" spans="1:131" ht="15.75" customHeight="1">
      <c r="A73" t="s">
        <v>24</v>
      </c>
      <c r="B73" t="s">
        <v>290</v>
      </c>
      <c r="C73">
        <v>95</v>
      </c>
      <c r="D73" t="s">
        <v>369</v>
      </c>
      <c r="E73">
        <v>2016</v>
      </c>
      <c r="F73">
        <v>2011</v>
      </c>
      <c r="G73" t="s">
        <v>415</v>
      </c>
      <c r="H73" t="s">
        <v>408</v>
      </c>
      <c r="I73" s="21" t="s">
        <v>416</v>
      </c>
      <c r="J73" s="21" t="s">
        <v>373</v>
      </c>
      <c r="K73" s="21" t="s">
        <v>417</v>
      </c>
      <c r="L73" t="s">
        <v>374</v>
      </c>
      <c r="M73" s="50" t="s">
        <v>325</v>
      </c>
      <c r="N73" s="15" t="s">
        <v>406</v>
      </c>
      <c r="O73" s="41" t="s">
        <v>427</v>
      </c>
      <c r="P73" s="119" t="s">
        <v>376</v>
      </c>
      <c r="Q73" s="41" t="s">
        <v>397</v>
      </c>
      <c r="AG73" s="40" t="s">
        <v>428</v>
      </c>
      <c r="AH73" s="110" t="s">
        <v>381</v>
      </c>
      <c r="AI73" s="41">
        <v>41051</v>
      </c>
      <c r="AJ73" s="41" t="s">
        <v>419</v>
      </c>
      <c r="AK73" s="52" t="s">
        <v>306</v>
      </c>
      <c r="AM73" s="74" t="s">
        <v>429</v>
      </c>
      <c r="AX73" s="153" t="s">
        <v>384</v>
      </c>
      <c r="AY73" s="7">
        <v>40841</v>
      </c>
      <c r="AZ73" s="155" t="s">
        <v>313</v>
      </c>
      <c r="BA73" s="54" t="s">
        <v>318</v>
      </c>
      <c r="BB73" s="75" t="s">
        <v>394</v>
      </c>
      <c r="BC73" s="7">
        <v>41046</v>
      </c>
      <c r="BD73" s="117">
        <v>399</v>
      </c>
      <c r="BE73" s="54" t="s">
        <v>318</v>
      </c>
      <c r="BG73" s="54"/>
      <c r="BH73" s="80"/>
      <c r="BI73" s="54"/>
      <c r="BV73" s="144" t="s">
        <v>411</v>
      </c>
      <c r="BW73" s="54" t="s">
        <v>386</v>
      </c>
      <c r="BX73" s="7">
        <v>40842</v>
      </c>
      <c r="BY73" s="47">
        <v>0</v>
      </c>
      <c r="BZ73" t="s">
        <v>388</v>
      </c>
      <c r="CA73" s="54" t="s">
        <v>386</v>
      </c>
      <c r="CB73" s="7">
        <v>41046</v>
      </c>
      <c r="CC73" s="155" t="s">
        <v>313</v>
      </c>
      <c r="CD73" t="s">
        <v>387</v>
      </c>
      <c r="CQ73" s="54" t="s">
        <v>386</v>
      </c>
      <c r="CR73" s="7">
        <v>41071</v>
      </c>
      <c r="CS73" s="76">
        <v>13</v>
      </c>
      <c r="CT73" t="s">
        <v>387</v>
      </c>
      <c r="DG73" s="54" t="s">
        <v>386</v>
      </c>
      <c r="DH73" s="7">
        <v>41145</v>
      </c>
      <c r="DI73" s="155" t="s">
        <v>313</v>
      </c>
      <c r="DJ73" t="s">
        <v>388</v>
      </c>
      <c r="DO73" s="7">
        <v>41194</v>
      </c>
      <c r="DP73" s="155" t="s">
        <v>313</v>
      </c>
      <c r="DQ73" t="s">
        <v>389</v>
      </c>
      <c r="DR73" s="73" t="s">
        <v>390</v>
      </c>
      <c r="DZ73" s="72" t="s">
        <v>412</v>
      </c>
      <c r="EA73" s="72" t="s">
        <v>412</v>
      </c>
    </row>
    <row r="74" spans="1:131" ht="15.75" customHeight="1">
      <c r="A74" t="s">
        <v>24</v>
      </c>
      <c r="B74" t="s">
        <v>290</v>
      </c>
      <c r="C74">
        <v>95</v>
      </c>
      <c r="D74" t="s">
        <v>369</v>
      </c>
      <c r="E74">
        <v>2016</v>
      </c>
      <c r="F74">
        <v>2011</v>
      </c>
      <c r="G74" t="s">
        <v>415</v>
      </c>
      <c r="H74" t="s">
        <v>408</v>
      </c>
      <c r="I74" s="21" t="s">
        <v>416</v>
      </c>
      <c r="J74" s="21" t="s">
        <v>373</v>
      </c>
      <c r="K74" s="21" t="s">
        <v>417</v>
      </c>
      <c r="L74" t="s">
        <v>312</v>
      </c>
      <c r="M74" s="50" t="s">
        <v>398</v>
      </c>
      <c r="N74" s="15" t="s">
        <v>407</v>
      </c>
      <c r="O74" s="41" t="s">
        <v>312</v>
      </c>
      <c r="P74" s="119" t="s">
        <v>312</v>
      </c>
      <c r="Q74" s="41" t="s">
        <v>312</v>
      </c>
      <c r="AG74" s="40" t="s">
        <v>428</v>
      </c>
      <c r="AH74" s="110" t="s">
        <v>381</v>
      </c>
      <c r="AI74" s="41">
        <v>41051</v>
      </c>
      <c r="AJ74" s="41" t="s">
        <v>419</v>
      </c>
      <c r="AK74" s="52" t="s">
        <v>306</v>
      </c>
      <c r="AM74" s="74" t="s">
        <v>429</v>
      </c>
      <c r="AX74" s="60" t="s">
        <v>312</v>
      </c>
      <c r="AY74" s="60" t="s">
        <v>312</v>
      </c>
      <c r="AZ74" s="60" t="s">
        <v>312</v>
      </c>
      <c r="BA74" s="39" t="s">
        <v>312</v>
      </c>
      <c r="BB74" s="39" t="s">
        <v>312</v>
      </c>
      <c r="BC74" s="39" t="s">
        <v>312</v>
      </c>
      <c r="BD74" s="79" t="s">
        <v>312</v>
      </c>
      <c r="BE74" s="39" t="s">
        <v>312</v>
      </c>
      <c r="BF74" s="39"/>
      <c r="BG74" s="53"/>
      <c r="BH74" s="83"/>
      <c r="BI74" s="53"/>
      <c r="BJ74" s="53"/>
      <c r="BK74" s="53"/>
      <c r="BL74" s="83"/>
      <c r="BM74" s="53"/>
      <c r="BN74" s="53"/>
      <c r="BO74" s="53"/>
      <c r="BP74" s="83"/>
      <c r="BQ74" s="53"/>
      <c r="BR74" s="53"/>
      <c r="BS74" s="53"/>
      <c r="BT74" s="99"/>
      <c r="BU74" s="53"/>
      <c r="BV74" s="144" t="s">
        <v>411</v>
      </c>
      <c r="BW74" s="54" t="s">
        <v>386</v>
      </c>
      <c r="BX74" s="7">
        <v>40842</v>
      </c>
      <c r="BY74" s="47">
        <v>0</v>
      </c>
      <c r="BZ74" t="s">
        <v>388</v>
      </c>
      <c r="CA74" s="54" t="s">
        <v>386</v>
      </c>
      <c r="CB74" s="7">
        <v>41046</v>
      </c>
      <c r="CC74" s="155" t="s">
        <v>313</v>
      </c>
      <c r="CD74" t="s">
        <v>387</v>
      </c>
      <c r="CQ74" s="54" t="s">
        <v>386</v>
      </c>
      <c r="CR74" s="7">
        <v>41071</v>
      </c>
      <c r="CS74" s="76">
        <v>9</v>
      </c>
      <c r="CT74" t="s">
        <v>387</v>
      </c>
      <c r="DG74" s="54" t="s">
        <v>386</v>
      </c>
      <c r="DH74" s="7">
        <v>41145</v>
      </c>
      <c r="DI74" s="155" t="s">
        <v>313</v>
      </c>
      <c r="DJ74" t="s">
        <v>388</v>
      </c>
      <c r="DO74" s="7">
        <v>41194</v>
      </c>
      <c r="DP74" s="155" t="s">
        <v>313</v>
      </c>
      <c r="DQ74" t="s">
        <v>389</v>
      </c>
      <c r="DR74" s="73" t="s">
        <v>390</v>
      </c>
      <c r="DZ74" s="72" t="s">
        <v>412</v>
      </c>
      <c r="EA74" s="72" t="s">
        <v>412</v>
      </c>
    </row>
    <row r="75" spans="1:131" ht="15.75" customHeight="1">
      <c r="AG75" s="40"/>
      <c r="BB75" s="7"/>
      <c r="BF75" s="7"/>
      <c r="BG75" s="54"/>
      <c r="BH75" s="80"/>
      <c r="BI75" s="54"/>
    </row>
    <row r="76" spans="1:131" ht="15.75" customHeight="1">
      <c r="A76" t="s">
        <v>24</v>
      </c>
      <c r="B76" s="45" t="s">
        <v>430</v>
      </c>
      <c r="C76">
        <v>95</v>
      </c>
      <c r="D76" t="s">
        <v>369</v>
      </c>
      <c r="E76">
        <v>2016</v>
      </c>
      <c r="F76">
        <v>2010</v>
      </c>
      <c r="G76" t="s">
        <v>370</v>
      </c>
      <c r="H76" t="s">
        <v>371</v>
      </c>
      <c r="I76" s="21" t="s">
        <v>372</v>
      </c>
      <c r="J76" s="21" t="s">
        <v>373</v>
      </c>
      <c r="K76" s="21" t="s">
        <v>296</v>
      </c>
      <c r="L76" t="s">
        <v>374</v>
      </c>
      <c r="M76" s="50" t="s">
        <v>325</v>
      </c>
      <c r="N76" s="67" t="s">
        <v>431</v>
      </c>
      <c r="O76" s="41">
        <v>40409</v>
      </c>
      <c r="P76" s="119" t="s">
        <v>376</v>
      </c>
      <c r="Q76" s="41" t="s">
        <v>377</v>
      </c>
      <c r="U76" s="53" t="s">
        <v>378</v>
      </c>
      <c r="V76" s="53" t="s">
        <v>379</v>
      </c>
      <c r="AG76" s="105" t="s">
        <v>432</v>
      </c>
      <c r="AH76" s="110" t="s">
        <v>381</v>
      </c>
      <c r="AI76" s="41">
        <v>40689</v>
      </c>
      <c r="AJ76" s="41" t="s">
        <v>382</v>
      </c>
      <c r="AK76" s="52" t="s">
        <v>306</v>
      </c>
      <c r="AM76" s="105" t="s">
        <v>433</v>
      </c>
      <c r="AX76" s="153" t="s">
        <v>384</v>
      </c>
      <c r="AY76" s="7">
        <v>40479</v>
      </c>
      <c r="AZ76" s="106">
        <v>2612</v>
      </c>
      <c r="BA76" s="54" t="s">
        <v>318</v>
      </c>
      <c r="BB76" s="75" t="s">
        <v>312</v>
      </c>
      <c r="BC76" s="54" t="s">
        <v>312</v>
      </c>
      <c r="BD76" s="80" t="s">
        <v>312</v>
      </c>
      <c r="BE76" s="54" t="s">
        <v>318</v>
      </c>
      <c r="BG76" s="54"/>
      <c r="BH76" s="80"/>
      <c r="BI76" s="54"/>
      <c r="BV76" s="144" t="s">
        <v>385</v>
      </c>
      <c r="BW76" s="54" t="s">
        <v>386</v>
      </c>
      <c r="BX76" s="7" t="s">
        <v>312</v>
      </c>
      <c r="BY76" s="9" t="s">
        <v>312</v>
      </c>
      <c r="BZ76" t="s">
        <v>312</v>
      </c>
      <c r="CA76" s="54" t="s">
        <v>386</v>
      </c>
      <c r="CB76" s="7">
        <v>40681</v>
      </c>
      <c r="CC76" s="80">
        <v>73</v>
      </c>
      <c r="CD76" t="s">
        <v>387</v>
      </c>
      <c r="CQ76" s="54" t="s">
        <v>386</v>
      </c>
      <c r="CR76" s="7">
        <v>40714</v>
      </c>
      <c r="CS76" s="76">
        <v>14</v>
      </c>
      <c r="CT76" t="s">
        <v>387</v>
      </c>
      <c r="DG76" s="54" t="s">
        <v>386</v>
      </c>
      <c r="DH76" s="7">
        <v>40780</v>
      </c>
      <c r="DI76" s="80">
        <v>5</v>
      </c>
      <c r="DJ76" t="s">
        <v>388</v>
      </c>
      <c r="DO76" s="7">
        <v>40837</v>
      </c>
      <c r="DP76" s="21">
        <v>9.6</v>
      </c>
      <c r="DQ76" t="s">
        <v>389</v>
      </c>
      <c r="DR76" s="73" t="s">
        <v>390</v>
      </c>
      <c r="DS76" s="75" t="s">
        <v>434</v>
      </c>
      <c r="DT76" s="7">
        <v>40781</v>
      </c>
      <c r="DU76" s="103">
        <v>103</v>
      </c>
      <c r="DV76" s="54" t="s">
        <v>318</v>
      </c>
      <c r="DZ76" s="72" t="s">
        <v>391</v>
      </c>
      <c r="EA76" s="72" t="s">
        <v>391</v>
      </c>
    </row>
    <row r="77" spans="1:131" ht="15.75" customHeight="1">
      <c r="A77" t="s">
        <v>24</v>
      </c>
      <c r="B77" s="45" t="s">
        <v>430</v>
      </c>
      <c r="C77">
        <v>95</v>
      </c>
      <c r="D77" t="s">
        <v>369</v>
      </c>
      <c r="E77">
        <v>2016</v>
      </c>
      <c r="F77">
        <v>2010</v>
      </c>
      <c r="G77" t="s">
        <v>370</v>
      </c>
      <c r="H77" t="s">
        <v>371</v>
      </c>
      <c r="I77" s="21" t="s">
        <v>372</v>
      </c>
      <c r="J77" s="21" t="s">
        <v>373</v>
      </c>
      <c r="K77" s="21" t="s">
        <v>296</v>
      </c>
      <c r="L77" t="s">
        <v>374</v>
      </c>
      <c r="M77" s="50" t="s">
        <v>325</v>
      </c>
      <c r="N77" s="67" t="s">
        <v>435</v>
      </c>
      <c r="O77" s="41">
        <v>40641</v>
      </c>
      <c r="P77" s="119" t="s">
        <v>376</v>
      </c>
      <c r="Q77" s="41" t="s">
        <v>393</v>
      </c>
      <c r="U77" s="53" t="s">
        <v>378</v>
      </c>
      <c r="V77" s="53" t="s">
        <v>379</v>
      </c>
      <c r="AG77" s="105" t="s">
        <v>432</v>
      </c>
      <c r="AH77" s="110" t="s">
        <v>381</v>
      </c>
      <c r="AI77" s="41">
        <v>40689</v>
      </c>
      <c r="AJ77" s="41" t="s">
        <v>382</v>
      </c>
      <c r="AK77" s="52" t="s">
        <v>306</v>
      </c>
      <c r="AM77" s="105" t="s">
        <v>433</v>
      </c>
      <c r="AY77" s="60" t="s">
        <v>312</v>
      </c>
      <c r="AZ77" s="60" t="s">
        <v>312</v>
      </c>
      <c r="BA77" s="53" t="s">
        <v>312</v>
      </c>
      <c r="BB77" s="75" t="s">
        <v>394</v>
      </c>
      <c r="BC77" s="7">
        <v>40681</v>
      </c>
      <c r="BD77" s="117" t="s">
        <v>436</v>
      </c>
      <c r="BE77" s="54" t="s">
        <v>318</v>
      </c>
      <c r="BG77" s="54"/>
      <c r="BH77" s="80"/>
      <c r="BI77" s="54"/>
      <c r="BV77" s="144" t="s">
        <v>385</v>
      </c>
      <c r="BW77" s="54" t="s">
        <v>386</v>
      </c>
      <c r="BX77" s="7" t="s">
        <v>312</v>
      </c>
      <c r="BY77" s="9" t="s">
        <v>312</v>
      </c>
      <c r="BZ77" t="s">
        <v>312</v>
      </c>
      <c r="CA77" s="54" t="s">
        <v>386</v>
      </c>
      <c r="CB77" s="7">
        <v>40681</v>
      </c>
      <c r="CC77" s="80">
        <v>97</v>
      </c>
      <c r="CD77" t="s">
        <v>387</v>
      </c>
      <c r="CQ77" s="54" t="s">
        <v>386</v>
      </c>
      <c r="CR77" s="7">
        <v>40714</v>
      </c>
      <c r="CS77" s="76">
        <v>10</v>
      </c>
      <c r="CT77" t="s">
        <v>387</v>
      </c>
      <c r="DG77" s="54" t="s">
        <v>386</v>
      </c>
      <c r="DH77" s="7">
        <v>40780</v>
      </c>
      <c r="DI77" s="80">
        <v>7</v>
      </c>
      <c r="DJ77" t="s">
        <v>388</v>
      </c>
      <c r="DO77" s="7">
        <v>40837</v>
      </c>
      <c r="DP77" s="21">
        <v>8.6</v>
      </c>
      <c r="DQ77" t="s">
        <v>389</v>
      </c>
      <c r="DR77" s="73" t="s">
        <v>390</v>
      </c>
      <c r="DS77" s="75" t="s">
        <v>434</v>
      </c>
      <c r="DT77" s="7">
        <v>40781</v>
      </c>
      <c r="DU77" s="103">
        <v>200</v>
      </c>
      <c r="DV77" s="54" t="s">
        <v>318</v>
      </c>
      <c r="DZ77" s="72" t="s">
        <v>391</v>
      </c>
      <c r="EA77" s="72" t="s">
        <v>391</v>
      </c>
    </row>
    <row r="78" spans="1:131" ht="15.75" customHeight="1">
      <c r="A78" t="s">
        <v>24</v>
      </c>
      <c r="B78" s="45" t="s">
        <v>430</v>
      </c>
      <c r="C78">
        <v>95</v>
      </c>
      <c r="D78" t="s">
        <v>369</v>
      </c>
      <c r="E78">
        <v>2016</v>
      </c>
      <c r="F78">
        <v>2010</v>
      </c>
      <c r="G78" t="s">
        <v>370</v>
      </c>
      <c r="H78" t="s">
        <v>371</v>
      </c>
      <c r="I78" s="21" t="s">
        <v>372</v>
      </c>
      <c r="J78" s="21" t="s">
        <v>373</v>
      </c>
      <c r="K78" s="21" t="s">
        <v>296</v>
      </c>
      <c r="L78" t="s">
        <v>374</v>
      </c>
      <c r="M78" s="50" t="s">
        <v>325</v>
      </c>
      <c r="N78" s="67" t="s">
        <v>437</v>
      </c>
      <c r="O78" s="41" t="s">
        <v>396</v>
      </c>
      <c r="P78" s="119" t="s">
        <v>376</v>
      </c>
      <c r="Q78" s="41" t="s">
        <v>397</v>
      </c>
      <c r="U78" s="53" t="s">
        <v>378</v>
      </c>
      <c r="V78" s="53" t="s">
        <v>379</v>
      </c>
      <c r="AG78" s="105" t="s">
        <v>432</v>
      </c>
      <c r="AH78" s="110" t="s">
        <v>381</v>
      </c>
      <c r="AI78" s="41">
        <v>40689</v>
      </c>
      <c r="AJ78" s="41" t="s">
        <v>382</v>
      </c>
      <c r="AK78" s="52" t="s">
        <v>306</v>
      </c>
      <c r="AM78" s="105" t="s">
        <v>433</v>
      </c>
      <c r="AX78" s="153" t="s">
        <v>384</v>
      </c>
      <c r="AY78" s="7">
        <v>40479</v>
      </c>
      <c r="AZ78" s="106">
        <v>2612</v>
      </c>
      <c r="BA78" s="54" t="s">
        <v>318</v>
      </c>
      <c r="BB78" s="75" t="s">
        <v>394</v>
      </c>
      <c r="BC78" s="7">
        <v>40681</v>
      </c>
      <c r="BD78" s="117" t="s">
        <v>436</v>
      </c>
      <c r="BE78" s="54" t="s">
        <v>318</v>
      </c>
      <c r="BG78" s="54"/>
      <c r="BH78" s="80"/>
      <c r="BI78" s="54"/>
      <c r="BV78" s="144" t="s">
        <v>385</v>
      </c>
      <c r="BW78" s="54" t="s">
        <v>386</v>
      </c>
      <c r="BX78" s="7" t="s">
        <v>312</v>
      </c>
      <c r="BY78" s="9" t="s">
        <v>312</v>
      </c>
      <c r="BZ78" t="s">
        <v>312</v>
      </c>
      <c r="CA78" s="54" t="s">
        <v>386</v>
      </c>
      <c r="CB78" s="7">
        <v>40681</v>
      </c>
      <c r="CC78" s="80">
        <v>98</v>
      </c>
      <c r="CD78" t="s">
        <v>387</v>
      </c>
      <c r="CQ78" s="54" t="s">
        <v>386</v>
      </c>
      <c r="CR78" s="7">
        <v>40714</v>
      </c>
      <c r="CS78" s="76">
        <v>14</v>
      </c>
      <c r="CT78" t="s">
        <v>387</v>
      </c>
      <c r="DG78" s="54" t="s">
        <v>386</v>
      </c>
      <c r="DH78" s="7">
        <v>40780</v>
      </c>
      <c r="DI78" s="80">
        <v>5</v>
      </c>
      <c r="DJ78" t="s">
        <v>388</v>
      </c>
      <c r="DO78" s="7">
        <v>40837</v>
      </c>
      <c r="DP78" s="21">
        <v>8.6999999999999993</v>
      </c>
      <c r="DQ78" t="s">
        <v>389</v>
      </c>
      <c r="DR78" s="73" t="s">
        <v>390</v>
      </c>
      <c r="DS78" s="75" t="s">
        <v>434</v>
      </c>
      <c r="DT78" s="7">
        <v>40781</v>
      </c>
      <c r="DU78" s="103">
        <v>165</v>
      </c>
      <c r="DV78" s="54" t="s">
        <v>318</v>
      </c>
      <c r="DZ78" s="72" t="s">
        <v>391</v>
      </c>
      <c r="EA78" s="72" t="s">
        <v>391</v>
      </c>
    </row>
    <row r="79" spans="1:131" ht="15.75" customHeight="1">
      <c r="A79" t="s">
        <v>24</v>
      </c>
      <c r="B79" s="45" t="s">
        <v>430</v>
      </c>
      <c r="C79">
        <v>95</v>
      </c>
      <c r="D79" t="s">
        <v>369</v>
      </c>
      <c r="E79">
        <v>2016</v>
      </c>
      <c r="F79">
        <v>2010</v>
      </c>
      <c r="G79" t="s">
        <v>370</v>
      </c>
      <c r="H79" t="s">
        <v>371</v>
      </c>
      <c r="I79" s="21" t="s">
        <v>372</v>
      </c>
      <c r="J79" s="21" t="s">
        <v>373</v>
      </c>
      <c r="K79" s="21" t="s">
        <v>296</v>
      </c>
      <c r="L79" t="s">
        <v>312</v>
      </c>
      <c r="M79" s="50" t="s">
        <v>398</v>
      </c>
      <c r="N79" s="67" t="s">
        <v>438</v>
      </c>
      <c r="O79" s="41" t="s">
        <v>312</v>
      </c>
      <c r="P79" s="119" t="s">
        <v>312</v>
      </c>
      <c r="Q79" s="41" t="s">
        <v>312</v>
      </c>
      <c r="U79" s="53" t="s">
        <v>378</v>
      </c>
      <c r="V79" s="53" t="s">
        <v>379</v>
      </c>
      <c r="AG79" s="105" t="s">
        <v>432</v>
      </c>
      <c r="AH79" s="110" t="s">
        <v>381</v>
      </c>
      <c r="AI79" s="41">
        <v>40689</v>
      </c>
      <c r="AJ79" s="41" t="s">
        <v>382</v>
      </c>
      <c r="AK79" s="52" t="s">
        <v>306</v>
      </c>
      <c r="AM79" s="105" t="s">
        <v>433</v>
      </c>
      <c r="AY79" s="60" t="s">
        <v>312</v>
      </c>
      <c r="AZ79" s="60" t="s">
        <v>312</v>
      </c>
      <c r="BA79" s="39" t="s">
        <v>312</v>
      </c>
      <c r="BB79" s="39" t="s">
        <v>312</v>
      </c>
      <c r="BC79" s="39" t="s">
        <v>312</v>
      </c>
      <c r="BD79" s="79" t="s">
        <v>312</v>
      </c>
      <c r="BE79" s="39" t="s">
        <v>312</v>
      </c>
      <c r="BF79" s="39"/>
      <c r="BG79" s="53"/>
      <c r="BH79" s="83"/>
      <c r="BI79" s="53"/>
      <c r="BJ79" s="53"/>
      <c r="BK79" s="53"/>
      <c r="BL79" s="83"/>
      <c r="BM79" s="53"/>
      <c r="BN79" s="53"/>
      <c r="BO79" s="53"/>
      <c r="BP79" s="83"/>
      <c r="BQ79" s="53"/>
      <c r="BV79" s="144" t="s">
        <v>385</v>
      </c>
      <c r="BW79" s="54" t="s">
        <v>386</v>
      </c>
      <c r="BX79" s="7" t="s">
        <v>312</v>
      </c>
      <c r="BY79" s="9" t="s">
        <v>312</v>
      </c>
      <c r="BZ79" t="s">
        <v>312</v>
      </c>
      <c r="CA79" s="54" t="s">
        <v>386</v>
      </c>
      <c r="CB79" s="7">
        <v>40681</v>
      </c>
      <c r="CC79" s="80">
        <v>90</v>
      </c>
      <c r="CD79" t="s">
        <v>387</v>
      </c>
      <c r="CQ79" s="54" t="s">
        <v>386</v>
      </c>
      <c r="CR79" s="7">
        <v>40714</v>
      </c>
      <c r="CS79" s="76">
        <v>7</v>
      </c>
      <c r="CT79" t="s">
        <v>387</v>
      </c>
      <c r="DG79" s="54" t="s">
        <v>386</v>
      </c>
      <c r="DH79" s="7">
        <v>40780</v>
      </c>
      <c r="DI79" s="80">
        <v>6</v>
      </c>
      <c r="DJ79" t="s">
        <v>388</v>
      </c>
      <c r="DO79" s="7">
        <v>40837</v>
      </c>
      <c r="DP79" s="21">
        <v>8.8000000000000007</v>
      </c>
      <c r="DQ79" t="s">
        <v>389</v>
      </c>
      <c r="DR79" s="73" t="s">
        <v>390</v>
      </c>
      <c r="DS79" s="75" t="s">
        <v>434</v>
      </c>
      <c r="DT79" s="7">
        <v>40781</v>
      </c>
      <c r="DU79" s="104">
        <v>126</v>
      </c>
      <c r="DV79" s="54" t="s">
        <v>318</v>
      </c>
      <c r="DZ79" s="72" t="s">
        <v>391</v>
      </c>
      <c r="EA79" s="72" t="s">
        <v>391</v>
      </c>
    </row>
    <row r="80" spans="1:131" ht="15.75" customHeight="1">
      <c r="AG80" s="40"/>
      <c r="BB80" s="7"/>
      <c r="BF80" s="7"/>
      <c r="BG80" s="54"/>
      <c r="BH80" s="80"/>
      <c r="BI80" s="54"/>
      <c r="BV80" s="146"/>
      <c r="DP80" s="21"/>
      <c r="DS80" s="54"/>
      <c r="DT80" s="7"/>
      <c r="DU80" s="98"/>
      <c r="DV80" s="80"/>
    </row>
    <row r="81" spans="1:132" ht="15.75" customHeight="1">
      <c r="A81" t="s">
        <v>24</v>
      </c>
      <c r="B81" s="45" t="s">
        <v>430</v>
      </c>
      <c r="C81">
        <v>95</v>
      </c>
      <c r="D81" t="s">
        <v>369</v>
      </c>
      <c r="E81">
        <v>2016</v>
      </c>
      <c r="F81">
        <v>2011</v>
      </c>
      <c r="G81" t="s">
        <v>370</v>
      </c>
      <c r="H81" t="s">
        <v>408</v>
      </c>
      <c r="I81" s="21" t="s">
        <v>372</v>
      </c>
      <c r="J81" s="21" t="s">
        <v>373</v>
      </c>
      <c r="K81" s="21" t="s">
        <v>296</v>
      </c>
      <c r="L81" t="s">
        <v>374</v>
      </c>
      <c r="M81" s="50" t="s">
        <v>325</v>
      </c>
      <c r="N81" s="67" t="s">
        <v>431</v>
      </c>
      <c r="O81" s="41">
        <v>40774</v>
      </c>
      <c r="P81" s="119" t="s">
        <v>376</v>
      </c>
      <c r="Q81" s="41" t="s">
        <v>377</v>
      </c>
      <c r="AG81" s="105" t="s">
        <v>439</v>
      </c>
      <c r="AH81" s="110" t="s">
        <v>381</v>
      </c>
      <c r="AI81" s="41">
        <v>41045</v>
      </c>
      <c r="AJ81" s="41" t="s">
        <v>382</v>
      </c>
      <c r="AK81" s="52" t="s">
        <v>306</v>
      </c>
      <c r="AM81" s="105" t="s">
        <v>440</v>
      </c>
      <c r="AX81" s="153" t="s">
        <v>384</v>
      </c>
      <c r="AY81" s="7">
        <v>40838</v>
      </c>
      <c r="AZ81" s="106">
        <v>2767</v>
      </c>
      <c r="BA81" s="54" t="s">
        <v>318</v>
      </c>
      <c r="BB81" s="75" t="s">
        <v>312</v>
      </c>
      <c r="BC81" s="54" t="s">
        <v>312</v>
      </c>
      <c r="BD81" s="80" t="s">
        <v>312</v>
      </c>
      <c r="BE81" s="54" t="s">
        <v>318</v>
      </c>
      <c r="BG81" s="54"/>
      <c r="BH81" s="80"/>
      <c r="BI81" s="54"/>
      <c r="BV81" s="144" t="s">
        <v>411</v>
      </c>
      <c r="BW81" s="54" t="s">
        <v>386</v>
      </c>
      <c r="BX81" s="7">
        <v>40827</v>
      </c>
      <c r="BY81" s="155" t="s">
        <v>313</v>
      </c>
      <c r="BZ81" t="s">
        <v>388</v>
      </c>
      <c r="CA81" s="54" t="s">
        <v>386</v>
      </c>
      <c r="CB81" s="7">
        <v>41044</v>
      </c>
      <c r="CC81" s="80">
        <v>171</v>
      </c>
      <c r="CD81" t="s">
        <v>387</v>
      </c>
      <c r="CQ81" s="54" t="s">
        <v>386</v>
      </c>
      <c r="CR81" s="7">
        <v>41068</v>
      </c>
      <c r="CS81" s="76">
        <v>38</v>
      </c>
      <c r="CT81" t="s">
        <v>387</v>
      </c>
      <c r="DG81" s="54" t="s">
        <v>386</v>
      </c>
      <c r="DH81" s="7">
        <v>41143</v>
      </c>
      <c r="DI81" s="80">
        <v>4</v>
      </c>
      <c r="DJ81" t="s">
        <v>388</v>
      </c>
      <c r="DO81" s="7">
        <v>41192</v>
      </c>
      <c r="DP81" s="21">
        <v>10.5</v>
      </c>
      <c r="DQ81" t="s">
        <v>389</v>
      </c>
      <c r="DR81" s="73" t="s">
        <v>390</v>
      </c>
      <c r="DS81" s="75" t="s">
        <v>434</v>
      </c>
      <c r="DT81" s="7">
        <v>41143</v>
      </c>
      <c r="DU81" s="103">
        <v>114</v>
      </c>
      <c r="DV81" s="54" t="s">
        <v>318</v>
      </c>
      <c r="DZ81" s="72" t="s">
        <v>412</v>
      </c>
      <c r="EA81" s="72" t="s">
        <v>412</v>
      </c>
    </row>
    <row r="82" spans="1:132" ht="15.75" customHeight="1">
      <c r="A82" t="s">
        <v>24</v>
      </c>
      <c r="B82" s="45" t="s">
        <v>430</v>
      </c>
      <c r="C82">
        <v>95</v>
      </c>
      <c r="D82" t="s">
        <v>369</v>
      </c>
      <c r="E82">
        <v>2016</v>
      </c>
      <c r="F82">
        <v>2011</v>
      </c>
      <c r="G82" t="s">
        <v>370</v>
      </c>
      <c r="H82" t="s">
        <v>408</v>
      </c>
      <c r="I82" s="21" t="s">
        <v>372</v>
      </c>
      <c r="J82" s="21" t="s">
        <v>373</v>
      </c>
      <c r="K82" s="21" t="s">
        <v>296</v>
      </c>
      <c r="L82" t="s">
        <v>374</v>
      </c>
      <c r="M82" s="50" t="s">
        <v>325</v>
      </c>
      <c r="N82" s="67" t="s">
        <v>435</v>
      </c>
      <c r="O82" s="41">
        <v>40987</v>
      </c>
      <c r="P82" s="119" t="s">
        <v>376</v>
      </c>
      <c r="Q82" s="41" t="s">
        <v>393</v>
      </c>
      <c r="AG82" s="105" t="s">
        <v>439</v>
      </c>
      <c r="AH82" s="110" t="s">
        <v>381</v>
      </c>
      <c r="AI82" s="41">
        <v>41045</v>
      </c>
      <c r="AJ82" s="41" t="s">
        <v>382</v>
      </c>
      <c r="AK82" s="52" t="s">
        <v>306</v>
      </c>
      <c r="AM82" s="105" t="s">
        <v>440</v>
      </c>
      <c r="AY82" s="60" t="s">
        <v>312</v>
      </c>
      <c r="AZ82" s="60" t="s">
        <v>312</v>
      </c>
      <c r="BA82" s="39" t="s">
        <v>312</v>
      </c>
      <c r="BB82" s="75" t="s">
        <v>394</v>
      </c>
      <c r="BC82" s="7">
        <v>41044</v>
      </c>
      <c r="BD82" s="117" t="s">
        <v>436</v>
      </c>
      <c r="BE82" s="54" t="s">
        <v>318</v>
      </c>
      <c r="BG82" s="54"/>
      <c r="BH82" s="80"/>
      <c r="BI82" s="54"/>
      <c r="BV82" s="144" t="s">
        <v>411</v>
      </c>
      <c r="BW82" s="54" t="s">
        <v>386</v>
      </c>
      <c r="BX82" s="7">
        <v>40827</v>
      </c>
      <c r="BY82" s="155" t="s">
        <v>313</v>
      </c>
      <c r="BZ82" t="s">
        <v>388</v>
      </c>
      <c r="CA82" s="54" t="s">
        <v>386</v>
      </c>
      <c r="CB82" s="7">
        <v>41044</v>
      </c>
      <c r="CC82" s="80">
        <v>206</v>
      </c>
      <c r="CD82" t="s">
        <v>387</v>
      </c>
      <c r="CQ82" s="54" t="s">
        <v>386</v>
      </c>
      <c r="CR82" s="7">
        <v>41068</v>
      </c>
      <c r="CS82" s="76">
        <v>17</v>
      </c>
      <c r="CT82" t="s">
        <v>387</v>
      </c>
      <c r="DG82" s="54" t="s">
        <v>386</v>
      </c>
      <c r="DH82" s="7">
        <v>41143</v>
      </c>
      <c r="DI82" s="80">
        <v>3</v>
      </c>
      <c r="DJ82" t="s">
        <v>388</v>
      </c>
      <c r="DO82" s="7">
        <v>41192</v>
      </c>
      <c r="DP82" s="21">
        <v>10.8</v>
      </c>
      <c r="DQ82" t="s">
        <v>389</v>
      </c>
      <c r="DR82" s="73" t="s">
        <v>390</v>
      </c>
      <c r="DS82" s="75" t="s">
        <v>434</v>
      </c>
      <c r="DT82" s="7">
        <v>41143</v>
      </c>
      <c r="DU82" s="103">
        <v>70</v>
      </c>
      <c r="DV82" s="54" t="s">
        <v>318</v>
      </c>
      <c r="DZ82" s="72" t="s">
        <v>412</v>
      </c>
      <c r="EA82" s="72" t="s">
        <v>412</v>
      </c>
    </row>
    <row r="83" spans="1:132" ht="15.75" customHeight="1">
      <c r="A83" t="s">
        <v>24</v>
      </c>
      <c r="B83" s="45" t="s">
        <v>430</v>
      </c>
      <c r="C83">
        <v>95</v>
      </c>
      <c r="D83" t="s">
        <v>369</v>
      </c>
      <c r="E83">
        <v>2016</v>
      </c>
      <c r="F83">
        <v>2011</v>
      </c>
      <c r="G83" t="s">
        <v>370</v>
      </c>
      <c r="H83" t="s">
        <v>408</v>
      </c>
      <c r="I83" s="21" t="s">
        <v>372</v>
      </c>
      <c r="J83" s="21" t="s">
        <v>373</v>
      </c>
      <c r="K83" s="21" t="s">
        <v>296</v>
      </c>
      <c r="L83" t="s">
        <v>374</v>
      </c>
      <c r="M83" s="50" t="s">
        <v>325</v>
      </c>
      <c r="N83" s="67" t="s">
        <v>437</v>
      </c>
      <c r="O83" s="41" t="s">
        <v>413</v>
      </c>
      <c r="P83" s="119" t="s">
        <v>376</v>
      </c>
      <c r="Q83" s="41" t="s">
        <v>397</v>
      </c>
      <c r="AG83" s="105" t="s">
        <v>439</v>
      </c>
      <c r="AH83" s="110" t="s">
        <v>381</v>
      </c>
      <c r="AI83" s="41">
        <v>41045</v>
      </c>
      <c r="AJ83" s="41" t="s">
        <v>382</v>
      </c>
      <c r="AK83" s="52" t="s">
        <v>306</v>
      </c>
      <c r="AM83" s="105" t="s">
        <v>440</v>
      </c>
      <c r="AX83" s="153" t="s">
        <v>384</v>
      </c>
      <c r="AY83" s="7">
        <v>40838</v>
      </c>
      <c r="AZ83" s="106">
        <v>2767</v>
      </c>
      <c r="BA83" s="54" t="s">
        <v>318</v>
      </c>
      <c r="BB83" s="75" t="s">
        <v>394</v>
      </c>
      <c r="BC83" s="7">
        <v>41044</v>
      </c>
      <c r="BD83" s="117" t="s">
        <v>436</v>
      </c>
      <c r="BE83" s="54" t="s">
        <v>318</v>
      </c>
      <c r="BG83" s="54"/>
      <c r="BH83" s="80"/>
      <c r="BI83" s="54"/>
      <c r="BV83" s="144" t="s">
        <v>411</v>
      </c>
      <c r="BW83" s="54" t="s">
        <v>386</v>
      </c>
      <c r="BX83" s="7">
        <v>40827</v>
      </c>
      <c r="BY83" s="155" t="s">
        <v>313</v>
      </c>
      <c r="BZ83" t="s">
        <v>388</v>
      </c>
      <c r="CA83" s="54" t="s">
        <v>386</v>
      </c>
      <c r="CB83" s="7">
        <v>41044</v>
      </c>
      <c r="CC83" s="80">
        <v>149</v>
      </c>
      <c r="CD83" t="s">
        <v>387</v>
      </c>
      <c r="CQ83" s="54" t="s">
        <v>386</v>
      </c>
      <c r="CR83" s="7">
        <v>41068</v>
      </c>
      <c r="CS83" s="76">
        <v>27</v>
      </c>
      <c r="CT83" t="s">
        <v>387</v>
      </c>
      <c r="DG83" s="54" t="s">
        <v>386</v>
      </c>
      <c r="DH83" s="7">
        <v>41143</v>
      </c>
      <c r="DI83" s="80">
        <v>3</v>
      </c>
      <c r="DJ83" t="s">
        <v>388</v>
      </c>
      <c r="DO83" s="7">
        <v>41192</v>
      </c>
      <c r="DP83" s="21">
        <v>10.8</v>
      </c>
      <c r="DQ83" t="s">
        <v>389</v>
      </c>
      <c r="DR83" s="73" t="s">
        <v>390</v>
      </c>
      <c r="DS83" s="75" t="s">
        <v>434</v>
      </c>
      <c r="DT83" s="7">
        <v>41143</v>
      </c>
      <c r="DU83" s="103">
        <v>64</v>
      </c>
      <c r="DV83" s="54" t="s">
        <v>318</v>
      </c>
      <c r="DZ83" s="72" t="s">
        <v>412</v>
      </c>
      <c r="EA83" s="72" t="s">
        <v>412</v>
      </c>
    </row>
    <row r="84" spans="1:132" ht="15.75" customHeight="1">
      <c r="A84" t="s">
        <v>24</v>
      </c>
      <c r="B84" s="45" t="s">
        <v>430</v>
      </c>
      <c r="C84">
        <v>95</v>
      </c>
      <c r="D84" t="s">
        <v>369</v>
      </c>
      <c r="E84">
        <v>2016</v>
      </c>
      <c r="F84">
        <v>2011</v>
      </c>
      <c r="G84" t="s">
        <v>370</v>
      </c>
      <c r="H84" t="s">
        <v>408</v>
      </c>
      <c r="I84" s="21" t="s">
        <v>372</v>
      </c>
      <c r="J84" s="21" t="s">
        <v>373</v>
      </c>
      <c r="K84" s="21" t="s">
        <v>296</v>
      </c>
      <c r="L84" t="s">
        <v>312</v>
      </c>
      <c r="M84" s="50" t="s">
        <v>398</v>
      </c>
      <c r="N84" s="67" t="s">
        <v>438</v>
      </c>
      <c r="O84" s="41" t="s">
        <v>312</v>
      </c>
      <c r="P84" s="119" t="s">
        <v>312</v>
      </c>
      <c r="Q84" s="41" t="s">
        <v>312</v>
      </c>
      <c r="AG84" s="105" t="s">
        <v>439</v>
      </c>
      <c r="AH84" s="110" t="s">
        <v>381</v>
      </c>
      <c r="AI84" s="41">
        <v>41045</v>
      </c>
      <c r="AJ84" s="41" t="s">
        <v>382</v>
      </c>
      <c r="AK84" s="52" t="s">
        <v>306</v>
      </c>
      <c r="AM84" s="105" t="s">
        <v>440</v>
      </c>
      <c r="AY84" s="60" t="s">
        <v>312</v>
      </c>
      <c r="AZ84" s="60" t="s">
        <v>312</v>
      </c>
      <c r="BA84" s="39" t="s">
        <v>312</v>
      </c>
      <c r="BB84" s="39" t="s">
        <v>312</v>
      </c>
      <c r="BC84" s="39" t="s">
        <v>312</v>
      </c>
      <c r="BD84" s="79" t="s">
        <v>312</v>
      </c>
      <c r="BE84" s="39" t="s">
        <v>312</v>
      </c>
      <c r="BF84" s="39"/>
      <c r="BG84" s="53"/>
      <c r="BH84" s="83"/>
      <c r="BI84" s="53"/>
      <c r="BJ84" s="53"/>
      <c r="BK84" s="53"/>
      <c r="BL84" s="83"/>
      <c r="BM84" s="53"/>
      <c r="BN84" s="53"/>
      <c r="BO84" s="53"/>
      <c r="BP84" s="83"/>
      <c r="BQ84" s="53"/>
      <c r="BV84" s="144" t="s">
        <v>411</v>
      </c>
      <c r="BW84" s="54" t="s">
        <v>386</v>
      </c>
      <c r="BX84" s="7">
        <v>40827</v>
      </c>
      <c r="BY84" s="155" t="s">
        <v>313</v>
      </c>
      <c r="BZ84" t="s">
        <v>388</v>
      </c>
      <c r="CA84" s="54" t="s">
        <v>386</v>
      </c>
      <c r="CB84" s="7">
        <v>41044</v>
      </c>
      <c r="CC84" s="80">
        <v>217</v>
      </c>
      <c r="CD84" t="s">
        <v>387</v>
      </c>
      <c r="CQ84" s="54" t="s">
        <v>386</v>
      </c>
      <c r="CR84" s="7">
        <v>41068</v>
      </c>
      <c r="CS84" s="76">
        <v>34</v>
      </c>
      <c r="CT84" t="s">
        <v>387</v>
      </c>
      <c r="DG84" s="54" t="s">
        <v>386</v>
      </c>
      <c r="DH84" s="7">
        <v>41143</v>
      </c>
      <c r="DI84" s="80">
        <v>4</v>
      </c>
      <c r="DJ84" t="s">
        <v>388</v>
      </c>
      <c r="DO84" s="7">
        <v>41192</v>
      </c>
      <c r="DP84" s="21">
        <v>10.7</v>
      </c>
      <c r="DQ84" t="s">
        <v>389</v>
      </c>
      <c r="DR84" s="73" t="s">
        <v>390</v>
      </c>
      <c r="DS84" s="75" t="s">
        <v>434</v>
      </c>
      <c r="DT84" s="7">
        <v>41143</v>
      </c>
      <c r="DU84" s="104">
        <v>96</v>
      </c>
      <c r="DV84" s="54" t="s">
        <v>318</v>
      </c>
      <c r="DZ84" s="72" t="s">
        <v>412</v>
      </c>
      <c r="EA84" s="72" t="s">
        <v>412</v>
      </c>
    </row>
    <row r="85" spans="1:132" ht="15.75" customHeight="1">
      <c r="AG85" s="40"/>
      <c r="BB85" s="7"/>
      <c r="BF85" s="7"/>
      <c r="BG85" s="54"/>
      <c r="BH85" s="80"/>
      <c r="BI85" s="54"/>
      <c r="DP85" s="21"/>
      <c r="DS85" s="54"/>
      <c r="DT85" s="7"/>
      <c r="DU85" s="98"/>
      <c r="DV85" s="54"/>
    </row>
    <row r="86" spans="1:132" ht="15.75" customHeight="1">
      <c r="A86" t="s">
        <v>24</v>
      </c>
      <c r="B86" s="45" t="s">
        <v>430</v>
      </c>
      <c r="C86">
        <v>95</v>
      </c>
      <c r="D86" t="s">
        <v>369</v>
      </c>
      <c r="E86">
        <v>2016</v>
      </c>
      <c r="F86">
        <v>2010</v>
      </c>
      <c r="G86" t="s">
        <v>415</v>
      </c>
      <c r="H86" t="s">
        <v>408</v>
      </c>
      <c r="I86" s="21" t="s">
        <v>416</v>
      </c>
      <c r="J86" s="21" t="s">
        <v>373</v>
      </c>
      <c r="K86" s="21" t="s">
        <v>417</v>
      </c>
      <c r="L86" t="s">
        <v>374</v>
      </c>
      <c r="M86" s="50" t="s">
        <v>325</v>
      </c>
      <c r="N86" s="67" t="s">
        <v>431</v>
      </c>
      <c r="O86" s="41">
        <v>40408</v>
      </c>
      <c r="P86" s="119" t="s">
        <v>376</v>
      </c>
      <c r="Q86" s="41" t="s">
        <v>377</v>
      </c>
      <c r="AG86" s="105" t="s">
        <v>441</v>
      </c>
      <c r="AH86" s="110" t="s">
        <v>381</v>
      </c>
      <c r="AI86" s="41">
        <v>40701</v>
      </c>
      <c r="AJ86" s="41" t="s">
        <v>419</v>
      </c>
      <c r="AK86" s="52" t="s">
        <v>306</v>
      </c>
      <c r="AM86" s="105" t="s">
        <v>442</v>
      </c>
      <c r="AX86" s="153" t="s">
        <v>384</v>
      </c>
      <c r="AY86" s="7">
        <v>40470</v>
      </c>
      <c r="AZ86" s="106">
        <v>3831</v>
      </c>
      <c r="BA86" s="54" t="s">
        <v>318</v>
      </c>
      <c r="BB86" s="75" t="s">
        <v>312</v>
      </c>
      <c r="BC86" s="54" t="s">
        <v>312</v>
      </c>
      <c r="BD86" s="80" t="s">
        <v>312</v>
      </c>
      <c r="BE86" s="54" t="s">
        <v>318</v>
      </c>
      <c r="BG86" s="54"/>
      <c r="BH86" s="80"/>
      <c r="BI86" s="54"/>
      <c r="BV86" s="144" t="s">
        <v>421</v>
      </c>
      <c r="BW86" s="54" t="s">
        <v>386</v>
      </c>
      <c r="BX86" s="7" t="s">
        <v>312</v>
      </c>
      <c r="BY86" s="9" t="s">
        <v>312</v>
      </c>
      <c r="BZ86" t="s">
        <v>312</v>
      </c>
      <c r="CA86" s="54" t="s">
        <v>386</v>
      </c>
      <c r="CB86" s="7">
        <v>40680</v>
      </c>
      <c r="CC86" s="80">
        <v>66</v>
      </c>
      <c r="CD86" t="s">
        <v>387</v>
      </c>
      <c r="CQ86" s="54" t="s">
        <v>386</v>
      </c>
      <c r="CR86" s="7">
        <v>40724</v>
      </c>
      <c r="CS86" s="76">
        <v>121</v>
      </c>
      <c r="CT86" t="s">
        <v>387</v>
      </c>
      <c r="DG86" s="54" t="s">
        <v>386</v>
      </c>
      <c r="DH86" s="7">
        <v>40785</v>
      </c>
      <c r="DI86" s="80">
        <v>19</v>
      </c>
      <c r="DJ86" t="s">
        <v>388</v>
      </c>
      <c r="DO86" s="7">
        <v>40841</v>
      </c>
      <c r="DP86" s="21">
        <v>4.5999999999999996</v>
      </c>
      <c r="DQ86" t="s">
        <v>389</v>
      </c>
      <c r="DR86" s="73" t="s">
        <v>390</v>
      </c>
      <c r="DS86" s="75" t="s">
        <v>434</v>
      </c>
      <c r="DT86" s="7">
        <v>40785</v>
      </c>
      <c r="DU86" s="103">
        <v>1864</v>
      </c>
      <c r="DV86" s="54" t="s">
        <v>318</v>
      </c>
      <c r="DZ86" s="72" t="s">
        <v>391</v>
      </c>
      <c r="EA86" s="72" t="s">
        <v>391</v>
      </c>
      <c r="EB86" s="72" t="s">
        <v>422</v>
      </c>
    </row>
    <row r="87" spans="1:132" ht="15.75" customHeight="1">
      <c r="A87" t="s">
        <v>24</v>
      </c>
      <c r="B87" s="45" t="s">
        <v>430</v>
      </c>
      <c r="C87">
        <v>95</v>
      </c>
      <c r="D87" t="s">
        <v>369</v>
      </c>
      <c r="E87">
        <v>2016</v>
      </c>
      <c r="F87">
        <v>2010</v>
      </c>
      <c r="G87" t="s">
        <v>415</v>
      </c>
      <c r="H87" t="s">
        <v>408</v>
      </c>
      <c r="I87" s="21" t="s">
        <v>416</v>
      </c>
      <c r="J87" s="21" t="s">
        <v>373</v>
      </c>
      <c r="K87" s="21" t="s">
        <v>417</v>
      </c>
      <c r="L87" t="s">
        <v>374</v>
      </c>
      <c r="M87" s="50" t="s">
        <v>325</v>
      </c>
      <c r="N87" s="67" t="s">
        <v>435</v>
      </c>
      <c r="O87" s="123">
        <v>40627</v>
      </c>
      <c r="P87" s="119" t="s">
        <v>376</v>
      </c>
      <c r="Q87" s="41" t="s">
        <v>393</v>
      </c>
      <c r="AG87" s="105" t="s">
        <v>441</v>
      </c>
      <c r="AH87" s="110" t="s">
        <v>381</v>
      </c>
      <c r="AI87" s="41">
        <v>40701</v>
      </c>
      <c r="AJ87" s="41" t="s">
        <v>419</v>
      </c>
      <c r="AK87" s="52" t="s">
        <v>306</v>
      </c>
      <c r="AM87" s="105" t="s">
        <v>442</v>
      </c>
      <c r="AY87" s="60" t="s">
        <v>312</v>
      </c>
      <c r="AZ87" s="60" t="s">
        <v>312</v>
      </c>
      <c r="BA87" s="39" t="s">
        <v>312</v>
      </c>
      <c r="BB87" s="75" t="s">
        <v>394</v>
      </c>
      <c r="BC87" s="7">
        <v>40680</v>
      </c>
      <c r="BD87" s="117" t="s">
        <v>436</v>
      </c>
      <c r="BE87" s="54" t="s">
        <v>318</v>
      </c>
      <c r="BG87" s="54"/>
      <c r="BH87" s="80"/>
      <c r="BI87" s="54"/>
      <c r="BV87" s="144" t="s">
        <v>421</v>
      </c>
      <c r="BW87" s="54" t="s">
        <v>386</v>
      </c>
      <c r="BX87" s="7" t="s">
        <v>312</v>
      </c>
      <c r="BY87" s="9" t="s">
        <v>312</v>
      </c>
      <c r="BZ87" t="s">
        <v>312</v>
      </c>
      <c r="CA87" s="54" t="s">
        <v>386</v>
      </c>
      <c r="CB87" s="7">
        <v>40680</v>
      </c>
      <c r="CC87" s="80">
        <v>71</v>
      </c>
      <c r="CD87" t="s">
        <v>387</v>
      </c>
      <c r="CQ87" s="54" t="s">
        <v>386</v>
      </c>
      <c r="CR87" s="7">
        <v>40724</v>
      </c>
      <c r="CS87" s="76">
        <v>91</v>
      </c>
      <c r="CT87" t="s">
        <v>387</v>
      </c>
      <c r="DG87" s="54" t="s">
        <v>386</v>
      </c>
      <c r="DH87" s="7">
        <v>40785</v>
      </c>
      <c r="DI87" s="80">
        <v>16</v>
      </c>
      <c r="DJ87" t="s">
        <v>388</v>
      </c>
      <c r="DO87" s="7">
        <v>40841</v>
      </c>
      <c r="DP87" s="21">
        <v>4.9000000000000004</v>
      </c>
      <c r="DQ87" t="s">
        <v>389</v>
      </c>
      <c r="DR87" s="73" t="s">
        <v>390</v>
      </c>
      <c r="DS87" s="75" t="s">
        <v>434</v>
      </c>
      <c r="DT87" s="7">
        <v>40785</v>
      </c>
      <c r="DU87" s="103">
        <v>1211</v>
      </c>
      <c r="DV87" s="54" t="s">
        <v>318</v>
      </c>
      <c r="DZ87" s="72" t="s">
        <v>391</v>
      </c>
      <c r="EA87" s="72" t="s">
        <v>391</v>
      </c>
      <c r="EB87" s="72" t="s">
        <v>422</v>
      </c>
    </row>
    <row r="88" spans="1:132" ht="15.75" customHeight="1">
      <c r="A88" t="s">
        <v>24</v>
      </c>
      <c r="B88" s="45" t="s">
        <v>430</v>
      </c>
      <c r="C88">
        <v>95</v>
      </c>
      <c r="D88" t="s">
        <v>369</v>
      </c>
      <c r="E88">
        <v>2016</v>
      </c>
      <c r="F88">
        <v>2010</v>
      </c>
      <c r="G88" t="s">
        <v>415</v>
      </c>
      <c r="H88" t="s">
        <v>408</v>
      </c>
      <c r="I88" s="21" t="s">
        <v>416</v>
      </c>
      <c r="J88" s="21" t="s">
        <v>373</v>
      </c>
      <c r="K88" s="21" t="s">
        <v>417</v>
      </c>
      <c r="L88" t="s">
        <v>374</v>
      </c>
      <c r="M88" s="50" t="s">
        <v>325</v>
      </c>
      <c r="N88" s="67" t="s">
        <v>437</v>
      </c>
      <c r="O88" s="41" t="s">
        <v>423</v>
      </c>
      <c r="P88" s="119" t="s">
        <v>376</v>
      </c>
      <c r="Q88" s="41" t="s">
        <v>397</v>
      </c>
      <c r="AG88" s="105" t="s">
        <v>441</v>
      </c>
      <c r="AH88" s="110" t="s">
        <v>381</v>
      </c>
      <c r="AI88" s="41">
        <v>40701</v>
      </c>
      <c r="AJ88" s="41" t="s">
        <v>419</v>
      </c>
      <c r="AK88" s="52" t="s">
        <v>306</v>
      </c>
      <c r="AM88" s="105" t="s">
        <v>442</v>
      </c>
      <c r="AX88" s="153" t="s">
        <v>384</v>
      </c>
      <c r="AY88" s="7">
        <v>40470</v>
      </c>
      <c r="AZ88" s="106">
        <v>3831</v>
      </c>
      <c r="BA88" s="54" t="s">
        <v>318</v>
      </c>
      <c r="BB88" s="75" t="s">
        <v>394</v>
      </c>
      <c r="BC88" s="7">
        <v>40680</v>
      </c>
      <c r="BD88" s="117" t="s">
        <v>436</v>
      </c>
      <c r="BE88" s="54" t="s">
        <v>318</v>
      </c>
      <c r="BG88" s="54"/>
      <c r="BH88" s="80"/>
      <c r="BI88" s="54"/>
      <c r="BV88" s="144" t="s">
        <v>421</v>
      </c>
      <c r="BW88" s="54" t="s">
        <v>386</v>
      </c>
      <c r="BX88" s="7" t="s">
        <v>312</v>
      </c>
      <c r="BY88" s="9" t="s">
        <v>312</v>
      </c>
      <c r="BZ88" t="s">
        <v>312</v>
      </c>
      <c r="CA88" s="54" t="s">
        <v>386</v>
      </c>
      <c r="CB88" s="7">
        <v>40680</v>
      </c>
      <c r="CC88" s="80">
        <v>73</v>
      </c>
      <c r="CD88" t="s">
        <v>387</v>
      </c>
      <c r="CQ88" s="54" t="s">
        <v>386</v>
      </c>
      <c r="CR88" s="7">
        <v>40724</v>
      </c>
      <c r="CS88" s="76">
        <v>120</v>
      </c>
      <c r="CT88" t="s">
        <v>387</v>
      </c>
      <c r="DG88" s="54" t="s">
        <v>386</v>
      </c>
      <c r="DH88" s="7">
        <v>40785</v>
      </c>
      <c r="DI88" s="80">
        <v>16</v>
      </c>
      <c r="DJ88" t="s">
        <v>388</v>
      </c>
      <c r="DO88" s="7">
        <v>40841</v>
      </c>
      <c r="DP88" s="21">
        <v>4.5999999999999996</v>
      </c>
      <c r="DQ88" t="s">
        <v>389</v>
      </c>
      <c r="DR88" s="73" t="s">
        <v>390</v>
      </c>
      <c r="DS88" s="75" t="s">
        <v>434</v>
      </c>
      <c r="DT88" s="7">
        <v>40785</v>
      </c>
      <c r="DU88" s="103">
        <v>1446</v>
      </c>
      <c r="DV88" s="54" t="s">
        <v>318</v>
      </c>
      <c r="DZ88" s="72" t="s">
        <v>391</v>
      </c>
      <c r="EA88" s="72" t="s">
        <v>391</v>
      </c>
      <c r="EB88" s="72" t="s">
        <v>422</v>
      </c>
    </row>
    <row r="89" spans="1:132" ht="15.75" customHeight="1">
      <c r="A89" t="s">
        <v>24</v>
      </c>
      <c r="B89" s="45" t="s">
        <v>430</v>
      </c>
      <c r="C89">
        <v>95</v>
      </c>
      <c r="D89" t="s">
        <v>369</v>
      </c>
      <c r="E89">
        <v>2016</v>
      </c>
      <c r="F89">
        <v>2010</v>
      </c>
      <c r="G89" t="s">
        <v>415</v>
      </c>
      <c r="H89" t="s">
        <v>408</v>
      </c>
      <c r="I89" s="21" t="s">
        <v>416</v>
      </c>
      <c r="J89" s="21" t="s">
        <v>373</v>
      </c>
      <c r="K89" s="21" t="s">
        <v>417</v>
      </c>
      <c r="L89" t="s">
        <v>312</v>
      </c>
      <c r="M89" s="50" t="s">
        <v>398</v>
      </c>
      <c r="N89" s="67" t="s">
        <v>438</v>
      </c>
      <c r="O89" s="123" t="s">
        <v>312</v>
      </c>
      <c r="P89" s="119" t="s">
        <v>312</v>
      </c>
      <c r="Q89" s="41" t="s">
        <v>312</v>
      </c>
      <c r="AG89" s="105" t="s">
        <v>441</v>
      </c>
      <c r="AH89" s="110" t="s">
        <v>381</v>
      </c>
      <c r="AI89" s="41">
        <v>40701</v>
      </c>
      <c r="AJ89" s="41" t="s">
        <v>419</v>
      </c>
      <c r="AK89" s="52" t="s">
        <v>306</v>
      </c>
      <c r="AM89" s="105" t="s">
        <v>442</v>
      </c>
      <c r="AY89" s="60" t="s">
        <v>312</v>
      </c>
      <c r="AZ89" s="60" t="s">
        <v>312</v>
      </c>
      <c r="BA89" s="39" t="s">
        <v>312</v>
      </c>
      <c r="BB89" s="39" t="s">
        <v>312</v>
      </c>
      <c r="BC89" s="39" t="s">
        <v>312</v>
      </c>
      <c r="BD89" s="79" t="s">
        <v>312</v>
      </c>
      <c r="BE89" s="39" t="s">
        <v>312</v>
      </c>
      <c r="BF89" s="39"/>
      <c r="BG89" s="53"/>
      <c r="BH89" s="83"/>
      <c r="BI89" s="53"/>
      <c r="BJ89" s="53"/>
      <c r="BK89" s="53"/>
      <c r="BL89" s="83"/>
      <c r="BM89" s="53"/>
      <c r="BN89" s="53"/>
      <c r="BO89" s="53"/>
      <c r="BP89" s="83"/>
      <c r="BQ89" s="53"/>
      <c r="BV89" s="144" t="s">
        <v>421</v>
      </c>
      <c r="BW89" s="54" t="s">
        <v>386</v>
      </c>
      <c r="BX89" s="7" t="s">
        <v>312</v>
      </c>
      <c r="BY89" s="9" t="s">
        <v>312</v>
      </c>
      <c r="BZ89" t="s">
        <v>312</v>
      </c>
      <c r="CA89" s="54" t="s">
        <v>386</v>
      </c>
      <c r="CB89" s="7">
        <v>40680</v>
      </c>
      <c r="CC89" s="80">
        <v>73</v>
      </c>
      <c r="CD89" t="s">
        <v>387</v>
      </c>
      <c r="CQ89" s="54" t="s">
        <v>386</v>
      </c>
      <c r="CR89" s="7">
        <v>40724</v>
      </c>
      <c r="CS89" s="76">
        <v>120</v>
      </c>
      <c r="CT89" t="s">
        <v>387</v>
      </c>
      <c r="DG89" s="54" t="s">
        <v>386</v>
      </c>
      <c r="DH89" s="7">
        <v>40785</v>
      </c>
      <c r="DI89" s="80">
        <v>16</v>
      </c>
      <c r="DJ89" t="s">
        <v>388</v>
      </c>
      <c r="DO89" s="7">
        <v>40841</v>
      </c>
      <c r="DP89" s="21">
        <v>4.7</v>
      </c>
      <c r="DQ89" t="s">
        <v>389</v>
      </c>
      <c r="DR89" s="73" t="s">
        <v>390</v>
      </c>
      <c r="DS89" s="75" t="s">
        <v>434</v>
      </c>
      <c r="DT89" s="7">
        <v>40785</v>
      </c>
      <c r="DU89" s="104">
        <v>1298</v>
      </c>
      <c r="DV89" s="54" t="s">
        <v>318</v>
      </c>
      <c r="DZ89" s="72" t="s">
        <v>391</v>
      </c>
      <c r="EA89" s="72" t="s">
        <v>391</v>
      </c>
      <c r="EB89" s="72" t="s">
        <v>422</v>
      </c>
    </row>
    <row r="90" spans="1:132" ht="15.75" customHeight="1">
      <c r="AG90" s="40"/>
      <c r="BB90" s="7"/>
      <c r="BF90" s="7"/>
      <c r="BG90" s="54"/>
      <c r="BH90" s="80"/>
      <c r="BI90" s="54"/>
      <c r="DP90" s="21"/>
      <c r="DS90" s="54"/>
      <c r="DT90" s="7"/>
      <c r="DU90" s="98"/>
      <c r="DV90" s="54"/>
    </row>
    <row r="91" spans="1:132" ht="15.75" customHeight="1">
      <c r="A91" t="s">
        <v>24</v>
      </c>
      <c r="B91" s="45" t="s">
        <v>430</v>
      </c>
      <c r="C91">
        <v>95</v>
      </c>
      <c r="D91" t="s">
        <v>369</v>
      </c>
      <c r="E91">
        <v>2016</v>
      </c>
      <c r="F91">
        <v>2011</v>
      </c>
      <c r="G91" t="s">
        <v>415</v>
      </c>
      <c r="H91" t="s">
        <v>408</v>
      </c>
      <c r="I91" s="21" t="s">
        <v>416</v>
      </c>
      <c r="J91" s="21" t="s">
        <v>373</v>
      </c>
      <c r="K91" s="21" t="s">
        <v>417</v>
      </c>
      <c r="L91" t="s">
        <v>374</v>
      </c>
      <c r="M91" s="50" t="s">
        <v>325</v>
      </c>
      <c r="N91" s="67" t="s">
        <v>431</v>
      </c>
      <c r="O91" s="41">
        <v>40778</v>
      </c>
      <c r="P91" s="119" t="s">
        <v>376</v>
      </c>
      <c r="Q91" s="41" t="s">
        <v>377</v>
      </c>
      <c r="AG91" s="105" t="s">
        <v>443</v>
      </c>
      <c r="AH91" s="110" t="s">
        <v>381</v>
      </c>
      <c r="AI91" s="41">
        <v>41051</v>
      </c>
      <c r="AJ91" s="41" t="s">
        <v>419</v>
      </c>
      <c r="AK91" s="52" t="s">
        <v>306</v>
      </c>
      <c r="AM91" s="105" t="s">
        <v>444</v>
      </c>
      <c r="AX91" s="153" t="s">
        <v>384</v>
      </c>
      <c r="AY91" s="7">
        <v>40841</v>
      </c>
      <c r="AZ91" s="106">
        <v>3019</v>
      </c>
      <c r="BA91" s="54" t="s">
        <v>318</v>
      </c>
      <c r="BB91" s="75" t="s">
        <v>312</v>
      </c>
      <c r="BC91" s="54" t="s">
        <v>312</v>
      </c>
      <c r="BD91" s="80" t="s">
        <v>312</v>
      </c>
      <c r="BE91" s="54" t="s">
        <v>318</v>
      </c>
      <c r="BG91" s="54"/>
      <c r="BH91" s="80"/>
      <c r="BI91" s="54"/>
      <c r="BV91" s="144" t="s">
        <v>411</v>
      </c>
      <c r="BW91" s="54" t="s">
        <v>386</v>
      </c>
      <c r="BX91" s="7">
        <v>40842</v>
      </c>
      <c r="BY91" s="47">
        <v>0</v>
      </c>
      <c r="BZ91" t="s">
        <v>388</v>
      </c>
      <c r="CA91" s="54" t="s">
        <v>386</v>
      </c>
      <c r="CB91" s="7">
        <v>41046</v>
      </c>
      <c r="CC91" s="80">
        <v>66</v>
      </c>
      <c r="CD91" t="s">
        <v>387</v>
      </c>
      <c r="CQ91" s="54" t="s">
        <v>386</v>
      </c>
      <c r="CR91" s="7">
        <v>41071</v>
      </c>
      <c r="CS91" s="76">
        <v>7</v>
      </c>
      <c r="CT91" t="s">
        <v>387</v>
      </c>
      <c r="DG91" s="54" t="s">
        <v>386</v>
      </c>
      <c r="DH91" s="7">
        <v>41145</v>
      </c>
      <c r="DI91" s="80">
        <v>3</v>
      </c>
      <c r="DJ91" t="s">
        <v>388</v>
      </c>
      <c r="DO91" s="7">
        <v>41194</v>
      </c>
      <c r="DP91" s="21">
        <v>11.1</v>
      </c>
      <c r="DQ91" t="s">
        <v>389</v>
      </c>
      <c r="DR91" s="73" t="s">
        <v>390</v>
      </c>
      <c r="DS91" s="75" t="s">
        <v>434</v>
      </c>
      <c r="DT91" s="7">
        <v>41145</v>
      </c>
      <c r="DU91" s="103">
        <v>162</v>
      </c>
      <c r="DV91" s="54" t="s">
        <v>318</v>
      </c>
      <c r="DZ91" s="72" t="s">
        <v>412</v>
      </c>
      <c r="EA91" s="72" t="s">
        <v>412</v>
      </c>
    </row>
    <row r="92" spans="1:132" ht="15.75" customHeight="1">
      <c r="A92" t="s">
        <v>24</v>
      </c>
      <c r="B92" s="45" t="s">
        <v>430</v>
      </c>
      <c r="C92">
        <v>95</v>
      </c>
      <c r="D92" t="s">
        <v>369</v>
      </c>
      <c r="E92">
        <v>2016</v>
      </c>
      <c r="F92">
        <v>2011</v>
      </c>
      <c r="G92" t="s">
        <v>415</v>
      </c>
      <c r="H92" t="s">
        <v>408</v>
      </c>
      <c r="I92" s="21" t="s">
        <v>416</v>
      </c>
      <c r="J92" s="21" t="s">
        <v>373</v>
      </c>
      <c r="K92" s="21" t="s">
        <v>417</v>
      </c>
      <c r="L92" t="s">
        <v>374</v>
      </c>
      <c r="M92" s="50" t="s">
        <v>325</v>
      </c>
      <c r="N92" s="67" t="s">
        <v>435</v>
      </c>
      <c r="O92" s="41">
        <v>40988</v>
      </c>
      <c r="P92" s="119" t="s">
        <v>376</v>
      </c>
      <c r="Q92" s="41" t="s">
        <v>393</v>
      </c>
      <c r="AG92" s="105" t="s">
        <v>443</v>
      </c>
      <c r="AH92" s="110" t="s">
        <v>381</v>
      </c>
      <c r="AI92" s="41">
        <v>41051</v>
      </c>
      <c r="AJ92" s="41" t="s">
        <v>419</v>
      </c>
      <c r="AK92" s="52" t="s">
        <v>306</v>
      </c>
      <c r="AM92" s="105" t="s">
        <v>444</v>
      </c>
      <c r="AY92" s="60" t="s">
        <v>312</v>
      </c>
      <c r="AZ92" s="60" t="s">
        <v>312</v>
      </c>
      <c r="BA92" s="39" t="s">
        <v>312</v>
      </c>
      <c r="BB92" s="75" t="s">
        <v>394</v>
      </c>
      <c r="BC92" s="7">
        <v>41046</v>
      </c>
      <c r="BD92" s="117" t="s">
        <v>436</v>
      </c>
      <c r="BE92" s="54" t="s">
        <v>318</v>
      </c>
      <c r="BG92" s="54"/>
      <c r="BH92" s="80"/>
      <c r="BI92" s="54"/>
      <c r="BV92" s="144" t="s">
        <v>411</v>
      </c>
      <c r="BW92" s="54" t="s">
        <v>386</v>
      </c>
      <c r="BX92" s="7">
        <v>40842</v>
      </c>
      <c r="BY92" s="47">
        <v>0</v>
      </c>
      <c r="BZ92" t="s">
        <v>388</v>
      </c>
      <c r="CA92" s="54" t="s">
        <v>386</v>
      </c>
      <c r="CB92" s="7">
        <v>41046</v>
      </c>
      <c r="CC92" s="80">
        <v>73</v>
      </c>
      <c r="CD92" t="s">
        <v>387</v>
      </c>
      <c r="CQ92" s="54" t="s">
        <v>386</v>
      </c>
      <c r="CR92" s="7">
        <v>41071</v>
      </c>
      <c r="CS92" s="76">
        <v>4</v>
      </c>
      <c r="CT92" t="s">
        <v>387</v>
      </c>
      <c r="DG92" s="54" t="s">
        <v>386</v>
      </c>
      <c r="DH92" s="7">
        <v>41145</v>
      </c>
      <c r="DI92" s="80">
        <v>4</v>
      </c>
      <c r="DJ92" t="s">
        <v>388</v>
      </c>
      <c r="DO92" s="7">
        <v>41194</v>
      </c>
      <c r="DP92" s="21">
        <v>11.3</v>
      </c>
      <c r="DQ92" t="s">
        <v>389</v>
      </c>
      <c r="DR92" s="73" t="s">
        <v>390</v>
      </c>
      <c r="DS92" s="75" t="s">
        <v>434</v>
      </c>
      <c r="DT92" s="7">
        <v>41145</v>
      </c>
      <c r="DU92" s="103">
        <v>331</v>
      </c>
      <c r="DV92" s="54" t="s">
        <v>318</v>
      </c>
      <c r="DZ92" s="72" t="s">
        <v>412</v>
      </c>
      <c r="EA92" s="72" t="s">
        <v>412</v>
      </c>
    </row>
    <row r="93" spans="1:132" ht="15.75" customHeight="1">
      <c r="A93" t="s">
        <v>24</v>
      </c>
      <c r="B93" s="45" t="s">
        <v>430</v>
      </c>
      <c r="C93">
        <v>95</v>
      </c>
      <c r="D93" t="s">
        <v>369</v>
      </c>
      <c r="E93">
        <v>2016</v>
      </c>
      <c r="F93">
        <v>2011</v>
      </c>
      <c r="G93" t="s">
        <v>415</v>
      </c>
      <c r="H93" t="s">
        <v>408</v>
      </c>
      <c r="I93" s="21" t="s">
        <v>416</v>
      </c>
      <c r="J93" s="21" t="s">
        <v>373</v>
      </c>
      <c r="K93" s="21" t="s">
        <v>417</v>
      </c>
      <c r="L93" t="s">
        <v>374</v>
      </c>
      <c r="M93" s="50" t="s">
        <v>325</v>
      </c>
      <c r="N93" s="67" t="s">
        <v>437</v>
      </c>
      <c r="O93" s="41" t="s">
        <v>427</v>
      </c>
      <c r="P93" s="119" t="s">
        <v>376</v>
      </c>
      <c r="Q93" s="41" t="s">
        <v>397</v>
      </c>
      <c r="AG93" s="105" t="s">
        <v>443</v>
      </c>
      <c r="AH93" s="110" t="s">
        <v>381</v>
      </c>
      <c r="AI93" s="41">
        <v>41051</v>
      </c>
      <c r="AJ93" s="41" t="s">
        <v>419</v>
      </c>
      <c r="AK93" s="52" t="s">
        <v>306</v>
      </c>
      <c r="AM93" s="105" t="s">
        <v>444</v>
      </c>
      <c r="AX93" s="153" t="s">
        <v>384</v>
      </c>
      <c r="AY93" s="7">
        <v>40841</v>
      </c>
      <c r="AZ93" s="106">
        <v>3019</v>
      </c>
      <c r="BA93" s="54" t="s">
        <v>318</v>
      </c>
      <c r="BB93" s="75" t="s">
        <v>394</v>
      </c>
      <c r="BC93" s="7">
        <v>41046</v>
      </c>
      <c r="BD93" s="117" t="s">
        <v>436</v>
      </c>
      <c r="BE93" s="54" t="s">
        <v>318</v>
      </c>
      <c r="BG93" s="54"/>
      <c r="BH93" s="80"/>
      <c r="BI93" s="54"/>
      <c r="BV93" s="144" t="s">
        <v>411</v>
      </c>
      <c r="BW93" s="54" t="s">
        <v>386</v>
      </c>
      <c r="BX93" s="7">
        <v>40842</v>
      </c>
      <c r="BY93" s="47">
        <v>0</v>
      </c>
      <c r="BZ93" t="s">
        <v>388</v>
      </c>
      <c r="CA93" s="54" t="s">
        <v>386</v>
      </c>
      <c r="CB93" s="7">
        <v>41046</v>
      </c>
      <c r="CC93" s="80">
        <v>59</v>
      </c>
      <c r="CD93" t="s">
        <v>387</v>
      </c>
      <c r="CQ93" s="54" t="s">
        <v>386</v>
      </c>
      <c r="CR93" s="7">
        <v>41071</v>
      </c>
      <c r="CS93" s="76">
        <v>7</v>
      </c>
      <c r="CT93" t="s">
        <v>387</v>
      </c>
      <c r="DG93" s="54" t="s">
        <v>386</v>
      </c>
      <c r="DH93" s="7">
        <v>41145</v>
      </c>
      <c r="DI93" s="80">
        <v>3</v>
      </c>
      <c r="DJ93" t="s">
        <v>388</v>
      </c>
      <c r="DO93" s="7">
        <v>41194</v>
      </c>
      <c r="DP93" s="21">
        <v>10.9</v>
      </c>
      <c r="DQ93" t="s">
        <v>389</v>
      </c>
      <c r="DR93" s="73" t="s">
        <v>390</v>
      </c>
      <c r="DS93" s="75" t="s">
        <v>434</v>
      </c>
      <c r="DT93" s="7">
        <v>41145</v>
      </c>
      <c r="DU93" s="103">
        <v>289</v>
      </c>
      <c r="DV93" s="54" t="s">
        <v>318</v>
      </c>
      <c r="DZ93" s="72" t="s">
        <v>412</v>
      </c>
      <c r="EA93" s="72" t="s">
        <v>412</v>
      </c>
    </row>
    <row r="94" spans="1:132" ht="15.75" customHeight="1">
      <c r="A94" t="s">
        <v>24</v>
      </c>
      <c r="B94" s="45" t="s">
        <v>430</v>
      </c>
      <c r="C94">
        <v>95</v>
      </c>
      <c r="D94" t="s">
        <v>369</v>
      </c>
      <c r="E94">
        <v>2016</v>
      </c>
      <c r="F94">
        <v>2011</v>
      </c>
      <c r="G94" t="s">
        <v>415</v>
      </c>
      <c r="H94" t="s">
        <v>408</v>
      </c>
      <c r="I94" s="21" t="s">
        <v>416</v>
      </c>
      <c r="J94" s="21" t="s">
        <v>373</v>
      </c>
      <c r="K94" s="21" t="s">
        <v>417</v>
      </c>
      <c r="L94" t="s">
        <v>312</v>
      </c>
      <c r="M94" s="50" t="s">
        <v>398</v>
      </c>
      <c r="N94" s="67" t="s">
        <v>438</v>
      </c>
      <c r="O94" s="41" t="s">
        <v>312</v>
      </c>
      <c r="P94" s="119" t="s">
        <v>312</v>
      </c>
      <c r="Q94" s="41" t="s">
        <v>312</v>
      </c>
      <c r="AG94" s="105" t="s">
        <v>443</v>
      </c>
      <c r="AH94" s="110" t="s">
        <v>381</v>
      </c>
      <c r="AI94" s="41">
        <v>41051</v>
      </c>
      <c r="AJ94" s="41" t="s">
        <v>419</v>
      </c>
      <c r="AK94" s="52" t="s">
        <v>306</v>
      </c>
      <c r="AM94" s="105" t="s">
        <v>444</v>
      </c>
      <c r="AY94" s="60" t="s">
        <v>312</v>
      </c>
      <c r="AZ94" s="60" t="s">
        <v>312</v>
      </c>
      <c r="BA94" s="39" t="s">
        <v>312</v>
      </c>
      <c r="BB94" s="39" t="s">
        <v>312</v>
      </c>
      <c r="BC94" s="39" t="s">
        <v>312</v>
      </c>
      <c r="BD94" s="79" t="s">
        <v>312</v>
      </c>
      <c r="BE94" s="39" t="s">
        <v>312</v>
      </c>
      <c r="BF94" s="39"/>
      <c r="BG94" s="39"/>
      <c r="BH94" s="79"/>
      <c r="BI94" s="39"/>
      <c r="BJ94" s="39"/>
      <c r="BK94" s="53"/>
      <c r="BL94" s="83"/>
      <c r="BM94" s="53"/>
      <c r="BN94" s="53"/>
      <c r="BO94" s="53"/>
      <c r="BP94" s="83"/>
      <c r="BQ94" s="53"/>
      <c r="BV94" s="144" t="s">
        <v>411</v>
      </c>
      <c r="BW94" s="54" t="s">
        <v>386</v>
      </c>
      <c r="BX94" s="7">
        <v>40842</v>
      </c>
      <c r="BY94" s="47">
        <v>0</v>
      </c>
      <c r="BZ94" t="s">
        <v>388</v>
      </c>
      <c r="CA94" s="54" t="s">
        <v>386</v>
      </c>
      <c r="CB94" s="7">
        <v>41046</v>
      </c>
      <c r="CC94" s="80">
        <v>78</v>
      </c>
      <c r="CD94" t="s">
        <v>387</v>
      </c>
      <c r="CQ94" s="54" t="s">
        <v>386</v>
      </c>
      <c r="CR94" s="7">
        <v>41071</v>
      </c>
      <c r="CS94" s="76">
        <v>5</v>
      </c>
      <c r="CT94" t="s">
        <v>387</v>
      </c>
      <c r="DG94" s="54" t="s">
        <v>386</v>
      </c>
      <c r="DH94" s="7">
        <v>41145</v>
      </c>
      <c r="DI94" s="80">
        <v>4</v>
      </c>
      <c r="DJ94" t="s">
        <v>388</v>
      </c>
      <c r="DO94" s="7">
        <v>41194</v>
      </c>
      <c r="DP94" s="21">
        <v>11.2</v>
      </c>
      <c r="DQ94" t="s">
        <v>389</v>
      </c>
      <c r="DR94" s="73" t="s">
        <v>390</v>
      </c>
      <c r="DS94" s="75" t="s">
        <v>434</v>
      </c>
      <c r="DT94" s="7">
        <v>41145</v>
      </c>
      <c r="DU94" s="104">
        <v>246</v>
      </c>
      <c r="DV94" s="54" t="s">
        <v>318</v>
      </c>
      <c r="DZ94" s="72" t="s">
        <v>412</v>
      </c>
      <c r="EA94" s="72" t="s">
        <v>412</v>
      </c>
    </row>
    <row r="96" spans="1:132">
      <c r="A96" t="s">
        <v>24</v>
      </c>
      <c r="B96" s="46" t="s">
        <v>445</v>
      </c>
      <c r="C96">
        <v>47</v>
      </c>
      <c r="D96" t="s">
        <v>446</v>
      </c>
      <c r="E96">
        <v>2014</v>
      </c>
      <c r="F96">
        <v>2011</v>
      </c>
      <c r="G96" t="s">
        <v>447</v>
      </c>
      <c r="H96" s="159" t="s">
        <v>448</v>
      </c>
      <c r="J96" s="73" t="s">
        <v>449</v>
      </c>
      <c r="K96" s="21" t="s">
        <v>450</v>
      </c>
      <c r="L96" t="s">
        <v>451</v>
      </c>
      <c r="M96" s="50" t="s">
        <v>325</v>
      </c>
      <c r="N96" s="15" t="s">
        <v>452</v>
      </c>
      <c r="O96" s="41">
        <v>40428</v>
      </c>
      <c r="P96" s="119" t="s">
        <v>453</v>
      </c>
      <c r="Q96" s="41" t="s">
        <v>454</v>
      </c>
      <c r="Y96" s="7">
        <v>40675</v>
      </c>
      <c r="Z96" t="s">
        <v>455</v>
      </c>
      <c r="AA96" s="54"/>
      <c r="AB96" s="51"/>
      <c r="AC96" s="21"/>
      <c r="AD96" s="21"/>
      <c r="AG96" s="52"/>
      <c r="AH96" s="116" t="s">
        <v>456</v>
      </c>
      <c r="AI96" s="41">
        <v>40679</v>
      </c>
      <c r="AJ96" s="52" t="s">
        <v>457</v>
      </c>
      <c r="AK96" s="55" t="s">
        <v>458</v>
      </c>
      <c r="AL96" s="41" t="s">
        <v>334</v>
      </c>
      <c r="AR96" s="74" t="s">
        <v>459</v>
      </c>
      <c r="AS96" s="74" t="s">
        <v>460</v>
      </c>
      <c r="AX96" s="75" t="s">
        <v>461</v>
      </c>
      <c r="AY96" s="7">
        <v>40466</v>
      </c>
      <c r="AZ96" s="61">
        <v>71.599999999999994</v>
      </c>
      <c r="BA96" s="7" t="s">
        <v>462</v>
      </c>
      <c r="BB96" s="75" t="s">
        <v>461</v>
      </c>
      <c r="BC96" s="7">
        <v>40668</v>
      </c>
      <c r="BD96" s="76">
        <v>438</v>
      </c>
      <c r="BE96" s="7" t="s">
        <v>462</v>
      </c>
      <c r="BV96" s="156" t="s">
        <v>463</v>
      </c>
      <c r="CA96" s="86" t="s">
        <v>386</v>
      </c>
      <c r="CB96" t="s">
        <v>464</v>
      </c>
      <c r="CC96" s="76">
        <v>0.38</v>
      </c>
      <c r="CD96" t="s">
        <v>387</v>
      </c>
      <c r="CE96" s="86" t="s">
        <v>386</v>
      </c>
      <c r="CF96" t="s">
        <v>465</v>
      </c>
      <c r="CG96" s="76">
        <v>0.28999999999999998</v>
      </c>
      <c r="CH96" t="s">
        <v>387</v>
      </c>
      <c r="CQ96" s="86" t="s">
        <v>386</v>
      </c>
      <c r="CR96" t="s">
        <v>466</v>
      </c>
      <c r="CS96" s="76">
        <v>0.25</v>
      </c>
      <c r="CT96" t="s">
        <v>387</v>
      </c>
      <c r="DO96" s="42"/>
      <c r="DP96" s="32"/>
      <c r="DQ96" s="32"/>
      <c r="DR96" s="73" t="s">
        <v>320</v>
      </c>
      <c r="EA96" s="72" t="s">
        <v>467</v>
      </c>
      <c r="EB96" s="72" t="s">
        <v>468</v>
      </c>
    </row>
    <row r="97" spans="1:132">
      <c r="A97" t="s">
        <v>24</v>
      </c>
      <c r="B97" s="46" t="s">
        <v>445</v>
      </c>
      <c r="C97">
        <v>47</v>
      </c>
      <c r="D97" t="s">
        <v>446</v>
      </c>
      <c r="E97">
        <v>2014</v>
      </c>
      <c r="F97">
        <v>2011</v>
      </c>
      <c r="G97" t="s">
        <v>447</v>
      </c>
      <c r="H97" s="159" t="s">
        <v>448</v>
      </c>
      <c r="J97" s="73" t="s">
        <v>449</v>
      </c>
      <c r="L97" t="s">
        <v>312</v>
      </c>
      <c r="M97" s="50" t="s">
        <v>298</v>
      </c>
      <c r="N97" s="15" t="s">
        <v>469</v>
      </c>
      <c r="O97" s="41" t="s">
        <v>312</v>
      </c>
      <c r="P97" s="119" t="s">
        <v>312</v>
      </c>
      <c r="Q97" s="41" t="s">
        <v>312</v>
      </c>
      <c r="Y97" s="7">
        <v>40675</v>
      </c>
      <c r="Z97" t="s">
        <v>455</v>
      </c>
      <c r="AA97" s="54" t="s">
        <v>470</v>
      </c>
      <c r="AB97" s="50" t="s">
        <v>471</v>
      </c>
      <c r="AC97" s="21"/>
      <c r="AD97" s="21"/>
      <c r="AG97" s="52"/>
      <c r="AH97" s="116" t="s">
        <v>456</v>
      </c>
      <c r="AI97" s="41">
        <v>40679</v>
      </c>
      <c r="AJ97" s="52" t="s">
        <v>457</v>
      </c>
      <c r="AK97" s="55" t="s">
        <v>458</v>
      </c>
      <c r="AL97" s="41" t="s">
        <v>334</v>
      </c>
      <c r="AR97" s="74" t="s">
        <v>459</v>
      </c>
      <c r="AS97" s="74" t="s">
        <v>460</v>
      </c>
      <c r="AX97" s="75" t="s">
        <v>312</v>
      </c>
      <c r="AY97" s="7" t="s">
        <v>312</v>
      </c>
      <c r="AZ97" s="61" t="s">
        <v>312</v>
      </c>
      <c r="BA97" s="7" t="s">
        <v>312</v>
      </c>
      <c r="BB97" s="75" t="s">
        <v>312</v>
      </c>
      <c r="BC97" s="7" t="s">
        <v>312</v>
      </c>
      <c r="BD97" s="76" t="s">
        <v>312</v>
      </c>
      <c r="BE97" s="7" t="s">
        <v>312</v>
      </c>
      <c r="BV97" s="156" t="s">
        <v>463</v>
      </c>
      <c r="CA97" s="86" t="s">
        <v>386</v>
      </c>
      <c r="CB97" t="s">
        <v>464</v>
      </c>
      <c r="CC97" s="76">
        <v>0.79</v>
      </c>
      <c r="CD97" t="s">
        <v>387</v>
      </c>
      <c r="CE97" s="86" t="s">
        <v>386</v>
      </c>
      <c r="CF97" t="s">
        <v>465</v>
      </c>
      <c r="CG97" s="76">
        <v>0.46</v>
      </c>
      <c r="CH97" t="s">
        <v>387</v>
      </c>
      <c r="CQ97" s="86" t="s">
        <v>386</v>
      </c>
      <c r="CR97" t="s">
        <v>466</v>
      </c>
      <c r="CS97" s="76">
        <v>0.25</v>
      </c>
      <c r="CT97" t="s">
        <v>387</v>
      </c>
      <c r="DO97" s="42"/>
      <c r="DP97" s="32"/>
      <c r="DQ97" s="32"/>
      <c r="DR97" s="73" t="s">
        <v>320</v>
      </c>
      <c r="EA97" s="72" t="s">
        <v>467</v>
      </c>
      <c r="EB97" s="72" t="s">
        <v>468</v>
      </c>
    </row>
    <row r="98" spans="1:132">
      <c r="A98" t="s">
        <v>24</v>
      </c>
      <c r="B98" s="46" t="s">
        <v>445</v>
      </c>
      <c r="C98">
        <v>47</v>
      </c>
      <c r="D98" t="s">
        <v>446</v>
      </c>
      <c r="E98">
        <v>2014</v>
      </c>
      <c r="F98">
        <v>2011</v>
      </c>
      <c r="G98" t="s">
        <v>447</v>
      </c>
      <c r="H98" s="159" t="s">
        <v>448</v>
      </c>
      <c r="J98" s="73" t="s">
        <v>449</v>
      </c>
      <c r="L98" t="s">
        <v>472</v>
      </c>
      <c r="M98" s="50" t="s">
        <v>325</v>
      </c>
      <c r="N98" s="15" t="s">
        <v>473</v>
      </c>
      <c r="O98" s="41">
        <v>40428</v>
      </c>
      <c r="P98" s="119" t="s">
        <v>474</v>
      </c>
      <c r="Q98" s="41" t="s">
        <v>475</v>
      </c>
      <c r="W98" s="135" t="s">
        <v>476</v>
      </c>
      <c r="X98" s="141" t="s">
        <v>477</v>
      </c>
      <c r="Y98" s="7">
        <v>40675</v>
      </c>
      <c r="Z98" t="s">
        <v>455</v>
      </c>
      <c r="AA98" s="54"/>
      <c r="AB98" s="51"/>
      <c r="AC98" s="21"/>
      <c r="AD98" s="21"/>
      <c r="AG98" s="52"/>
      <c r="AH98" s="116" t="s">
        <v>456</v>
      </c>
      <c r="AI98" s="41">
        <v>40679</v>
      </c>
      <c r="AJ98" s="52" t="s">
        <v>457</v>
      </c>
      <c r="AK98" s="55" t="s">
        <v>458</v>
      </c>
      <c r="AL98" s="41" t="s">
        <v>334</v>
      </c>
      <c r="AR98" s="74" t="s">
        <v>459</v>
      </c>
      <c r="AS98" s="74" t="s">
        <v>460</v>
      </c>
      <c r="AX98" s="75" t="s">
        <v>461</v>
      </c>
      <c r="AY98" s="7">
        <v>40466</v>
      </c>
      <c r="AZ98" s="106">
        <v>75</v>
      </c>
      <c r="BA98" s="7" t="s">
        <v>462</v>
      </c>
      <c r="BB98" s="75" t="s">
        <v>461</v>
      </c>
      <c r="BC98" s="7">
        <v>40668</v>
      </c>
      <c r="BD98" s="117">
        <v>92</v>
      </c>
      <c r="BE98" s="7" t="s">
        <v>462</v>
      </c>
      <c r="BV98" s="156" t="s">
        <v>463</v>
      </c>
      <c r="CA98" s="86" t="s">
        <v>386</v>
      </c>
      <c r="CB98" t="s">
        <v>464</v>
      </c>
      <c r="CC98" s="76">
        <v>7.38</v>
      </c>
      <c r="CD98" t="s">
        <v>387</v>
      </c>
      <c r="CE98" s="86" t="s">
        <v>386</v>
      </c>
      <c r="CF98" t="s">
        <v>465</v>
      </c>
      <c r="CG98" s="76">
        <v>3.58</v>
      </c>
      <c r="CH98" t="s">
        <v>387</v>
      </c>
      <c r="CQ98" s="86" t="s">
        <v>386</v>
      </c>
      <c r="CR98" t="s">
        <v>466</v>
      </c>
      <c r="CS98" s="76">
        <v>4.04</v>
      </c>
      <c r="CT98" t="s">
        <v>387</v>
      </c>
      <c r="DO98" s="42"/>
      <c r="DP98" s="32"/>
      <c r="DQ98" s="32"/>
      <c r="DR98" s="73" t="s">
        <v>320</v>
      </c>
      <c r="EA98" s="72" t="s">
        <v>467</v>
      </c>
      <c r="EB98" s="72" t="s">
        <v>468</v>
      </c>
    </row>
    <row r="99" spans="1:132">
      <c r="A99" t="s">
        <v>24</v>
      </c>
      <c r="B99" s="46" t="s">
        <v>445</v>
      </c>
      <c r="C99">
        <v>47</v>
      </c>
      <c r="D99" t="s">
        <v>446</v>
      </c>
      <c r="E99">
        <v>2014</v>
      </c>
      <c r="F99">
        <v>2011</v>
      </c>
      <c r="G99" t="s">
        <v>447</v>
      </c>
      <c r="H99" s="159" t="s">
        <v>448</v>
      </c>
      <c r="J99" s="73" t="s">
        <v>449</v>
      </c>
      <c r="L99" t="s">
        <v>312</v>
      </c>
      <c r="M99" s="50" t="s">
        <v>298</v>
      </c>
      <c r="N99" s="15" t="s">
        <v>478</v>
      </c>
      <c r="O99" s="41" t="s">
        <v>312</v>
      </c>
      <c r="P99" s="119" t="s">
        <v>312</v>
      </c>
      <c r="Q99" s="41" t="s">
        <v>312</v>
      </c>
      <c r="Y99" s="7">
        <v>40675</v>
      </c>
      <c r="Z99" t="s">
        <v>455</v>
      </c>
      <c r="AA99" s="54"/>
      <c r="AB99" s="51"/>
      <c r="AC99" s="21"/>
      <c r="AD99" s="21"/>
      <c r="AG99" s="52"/>
      <c r="AH99" s="116" t="s">
        <v>456</v>
      </c>
      <c r="AI99" s="41">
        <v>40679</v>
      </c>
      <c r="AJ99" s="52" t="s">
        <v>457</v>
      </c>
      <c r="AK99" s="55" t="s">
        <v>458</v>
      </c>
      <c r="AL99" s="41" t="s">
        <v>334</v>
      </c>
      <c r="AR99" s="74" t="s">
        <v>459</v>
      </c>
      <c r="AS99" s="74" t="s">
        <v>460</v>
      </c>
      <c r="AX99" s="75" t="s">
        <v>312</v>
      </c>
      <c r="AY99" s="7" t="s">
        <v>312</v>
      </c>
      <c r="AZ99" s="61" t="s">
        <v>312</v>
      </c>
      <c r="BA99" s="7" t="s">
        <v>312</v>
      </c>
      <c r="BB99" s="75" t="s">
        <v>312</v>
      </c>
      <c r="BC99" s="7" t="s">
        <v>312</v>
      </c>
      <c r="BD99" s="76" t="s">
        <v>312</v>
      </c>
      <c r="BE99" s="7" t="s">
        <v>312</v>
      </c>
      <c r="BV99" s="156" t="s">
        <v>463</v>
      </c>
      <c r="CA99" s="86" t="s">
        <v>386</v>
      </c>
      <c r="CB99" t="s">
        <v>464</v>
      </c>
      <c r="CC99" s="76">
        <v>8.1300000000000008</v>
      </c>
      <c r="CD99" t="s">
        <v>387</v>
      </c>
      <c r="CE99" s="86" t="s">
        <v>386</v>
      </c>
      <c r="CF99" t="s">
        <v>465</v>
      </c>
      <c r="CG99" s="76">
        <v>3.21</v>
      </c>
      <c r="CH99" t="s">
        <v>387</v>
      </c>
      <c r="CQ99" s="86" t="s">
        <v>386</v>
      </c>
      <c r="CR99" t="s">
        <v>466</v>
      </c>
      <c r="CS99" s="76">
        <v>3.63</v>
      </c>
      <c r="CT99" t="s">
        <v>387</v>
      </c>
      <c r="DO99" s="42"/>
      <c r="DP99" s="32"/>
      <c r="DQ99" s="32"/>
      <c r="DR99" s="73" t="s">
        <v>320</v>
      </c>
      <c r="EA99" s="72" t="s">
        <v>467</v>
      </c>
      <c r="EB99" s="72" t="s">
        <v>468</v>
      </c>
    </row>
    <row r="100" spans="1:132" s="21" customFormat="1">
      <c r="M100" s="51"/>
      <c r="N100" s="68"/>
      <c r="O100" s="52"/>
      <c r="P100" s="148"/>
      <c r="Q100" s="52"/>
      <c r="R100" s="53"/>
      <c r="S100" s="53"/>
      <c r="T100" s="53"/>
      <c r="U100" s="53"/>
      <c r="V100" s="53"/>
      <c r="W100" s="137"/>
      <c r="X100" s="140"/>
      <c r="Y100" s="54"/>
      <c r="AA100" s="54"/>
      <c r="AB100" s="51"/>
      <c r="AE100" s="54"/>
      <c r="AG100" s="52"/>
      <c r="AH100" s="73"/>
      <c r="AI100" s="52"/>
      <c r="AJ100" s="52"/>
      <c r="AK100" s="52"/>
      <c r="AL100" s="52"/>
      <c r="AM100" s="75"/>
      <c r="AN100" s="75"/>
      <c r="AO100" s="54"/>
      <c r="AP100" s="54"/>
      <c r="AQ100" s="54"/>
      <c r="AR100" s="75"/>
      <c r="AS100" s="75"/>
      <c r="AT100" s="75"/>
      <c r="AU100" s="75"/>
      <c r="AV100" s="75"/>
      <c r="AW100" s="75"/>
      <c r="AX100" s="75"/>
      <c r="AY100" s="54"/>
      <c r="AZ100" s="62"/>
      <c r="BA100" s="54"/>
      <c r="BB100" s="54"/>
      <c r="BC100" s="54"/>
      <c r="BD100" s="80"/>
      <c r="BE100" s="54"/>
      <c r="BF100" s="54"/>
      <c r="BG100" s="54"/>
      <c r="BH100" s="80"/>
      <c r="BI100" s="54"/>
      <c r="BJ100" s="54"/>
      <c r="BK100" s="54"/>
      <c r="BL100" s="80"/>
      <c r="BM100" s="54"/>
      <c r="BN100" s="54"/>
      <c r="BO100" s="54"/>
      <c r="BP100" s="80"/>
      <c r="BQ100" s="54"/>
      <c r="BR100" s="54"/>
      <c r="BS100" s="54"/>
      <c r="BT100" s="98"/>
      <c r="BU100" s="54"/>
      <c r="BV100" s="144"/>
      <c r="BW100" s="54"/>
      <c r="BX100" s="54"/>
      <c r="BY100" s="47"/>
      <c r="CB100" s="54"/>
      <c r="CC100" s="80"/>
      <c r="CG100" s="62"/>
      <c r="CR100" s="54"/>
      <c r="CS100" s="80"/>
      <c r="CU100" s="73"/>
      <c r="CW100" s="62"/>
      <c r="DH100" s="54"/>
      <c r="DI100" s="80"/>
      <c r="DO100" s="54"/>
      <c r="DS100" s="54"/>
      <c r="DT100" s="62"/>
      <c r="DX100" s="62"/>
    </row>
    <row r="101" spans="1:132">
      <c r="A101" t="s">
        <v>24</v>
      </c>
      <c r="B101" s="46" t="s">
        <v>445</v>
      </c>
      <c r="C101">
        <v>47</v>
      </c>
      <c r="D101" t="s">
        <v>446</v>
      </c>
      <c r="E101">
        <v>2014</v>
      </c>
      <c r="F101">
        <v>2012</v>
      </c>
      <c r="G101" t="s">
        <v>447</v>
      </c>
      <c r="H101" s="160" t="s">
        <v>448</v>
      </c>
      <c r="J101" s="73" t="s">
        <v>449</v>
      </c>
      <c r="L101" t="s">
        <v>451</v>
      </c>
      <c r="M101" s="50" t="s">
        <v>325</v>
      </c>
      <c r="N101" s="15" t="s">
        <v>452</v>
      </c>
      <c r="O101" s="41">
        <v>40771</v>
      </c>
      <c r="P101" s="119" t="s">
        <v>453</v>
      </c>
      <c r="Q101" s="41" t="s">
        <v>454</v>
      </c>
      <c r="Y101" s="7">
        <v>41037</v>
      </c>
      <c r="Z101" t="s">
        <v>455</v>
      </c>
      <c r="AA101" s="54"/>
      <c r="AB101" s="51"/>
      <c r="AC101" s="21"/>
      <c r="AD101" s="21"/>
      <c r="AG101" s="52"/>
      <c r="AH101" s="116" t="s">
        <v>456</v>
      </c>
      <c r="AI101" s="41">
        <v>41047</v>
      </c>
      <c r="AJ101" s="52" t="s">
        <v>457</v>
      </c>
      <c r="AK101" s="55" t="s">
        <v>458</v>
      </c>
      <c r="AL101" s="41" t="s">
        <v>334</v>
      </c>
      <c r="AR101" s="74" t="s">
        <v>459</v>
      </c>
      <c r="AS101" s="74" t="s">
        <v>460</v>
      </c>
      <c r="AX101" s="75" t="s">
        <v>461</v>
      </c>
      <c r="AY101" s="7">
        <v>40837</v>
      </c>
      <c r="AZ101" s="61">
        <v>19.8</v>
      </c>
      <c r="BA101" s="7" t="s">
        <v>462</v>
      </c>
      <c r="BB101" s="75" t="s">
        <v>461</v>
      </c>
      <c r="BC101" s="7">
        <v>41036</v>
      </c>
      <c r="BD101" s="76">
        <v>586</v>
      </c>
      <c r="BE101" s="7" t="s">
        <v>462</v>
      </c>
      <c r="BV101" s="156" t="s">
        <v>479</v>
      </c>
      <c r="CA101" s="86" t="s">
        <v>386</v>
      </c>
      <c r="CB101" t="s">
        <v>464</v>
      </c>
      <c r="CC101" s="76">
        <v>0</v>
      </c>
      <c r="CD101" t="s">
        <v>387</v>
      </c>
      <c r="CE101" s="86" t="s">
        <v>386</v>
      </c>
      <c r="CF101" t="s">
        <v>465</v>
      </c>
      <c r="CG101" s="61" t="s">
        <v>480</v>
      </c>
      <c r="CH101" t="s">
        <v>387</v>
      </c>
      <c r="CQ101" s="86" t="s">
        <v>386</v>
      </c>
      <c r="CR101" t="s">
        <v>466</v>
      </c>
      <c r="CS101" s="76">
        <v>0</v>
      </c>
      <c r="CT101" t="s">
        <v>387</v>
      </c>
      <c r="DO101" s="42"/>
      <c r="DP101" s="32"/>
      <c r="DQ101" s="32"/>
      <c r="DR101" s="73" t="s">
        <v>320</v>
      </c>
      <c r="EA101" s="72" t="s">
        <v>481</v>
      </c>
      <c r="EB101" s="72" t="s">
        <v>482</v>
      </c>
    </row>
    <row r="102" spans="1:132">
      <c r="A102" t="s">
        <v>24</v>
      </c>
      <c r="B102" s="46" t="s">
        <v>445</v>
      </c>
      <c r="C102">
        <v>47</v>
      </c>
      <c r="D102" t="s">
        <v>446</v>
      </c>
      <c r="E102">
        <v>2014</v>
      </c>
      <c r="F102">
        <v>2012</v>
      </c>
      <c r="G102" t="s">
        <v>447</v>
      </c>
      <c r="H102" s="160" t="s">
        <v>448</v>
      </c>
      <c r="J102" s="73" t="s">
        <v>449</v>
      </c>
      <c r="L102" t="s">
        <v>312</v>
      </c>
      <c r="M102" s="50" t="s">
        <v>298</v>
      </c>
      <c r="N102" s="15" t="s">
        <v>469</v>
      </c>
      <c r="O102" s="41" t="s">
        <v>312</v>
      </c>
      <c r="P102" s="119" t="s">
        <v>312</v>
      </c>
      <c r="Q102" s="41" t="s">
        <v>312</v>
      </c>
      <c r="Y102" s="7">
        <v>41037</v>
      </c>
      <c r="Z102" t="s">
        <v>455</v>
      </c>
      <c r="AA102" s="88" t="s">
        <v>483</v>
      </c>
      <c r="AB102" s="161" t="s">
        <v>484</v>
      </c>
      <c r="AC102" s="21"/>
      <c r="AD102" s="21"/>
      <c r="AG102" s="52"/>
      <c r="AH102" s="116" t="s">
        <v>456</v>
      </c>
      <c r="AI102" s="41">
        <v>41047</v>
      </c>
      <c r="AJ102" s="52" t="s">
        <v>457</v>
      </c>
      <c r="AK102" s="55" t="s">
        <v>458</v>
      </c>
      <c r="AL102" s="41" t="s">
        <v>334</v>
      </c>
      <c r="AR102" s="74" t="s">
        <v>459</v>
      </c>
      <c r="AS102" s="74" t="s">
        <v>460</v>
      </c>
      <c r="AX102" s="75" t="s">
        <v>312</v>
      </c>
      <c r="AY102" s="7" t="s">
        <v>312</v>
      </c>
      <c r="AZ102" s="61" t="s">
        <v>312</v>
      </c>
      <c r="BA102" s="7" t="s">
        <v>312</v>
      </c>
      <c r="BB102" s="75" t="s">
        <v>312</v>
      </c>
      <c r="BC102" s="7" t="s">
        <v>312</v>
      </c>
      <c r="BD102" s="76" t="s">
        <v>312</v>
      </c>
      <c r="BE102" s="7" t="s">
        <v>312</v>
      </c>
      <c r="BV102" s="156" t="s">
        <v>479</v>
      </c>
      <c r="CA102" s="86" t="s">
        <v>386</v>
      </c>
      <c r="CB102" t="s">
        <v>464</v>
      </c>
      <c r="CC102" s="76">
        <v>0.04</v>
      </c>
      <c r="CD102" t="s">
        <v>387</v>
      </c>
      <c r="CE102" s="86" t="s">
        <v>386</v>
      </c>
      <c r="CF102" t="s">
        <v>465</v>
      </c>
      <c r="CG102" s="61" t="s">
        <v>480</v>
      </c>
      <c r="CH102" t="s">
        <v>387</v>
      </c>
      <c r="CQ102" s="86" t="s">
        <v>386</v>
      </c>
      <c r="CR102" t="s">
        <v>466</v>
      </c>
      <c r="CS102" s="76">
        <v>0</v>
      </c>
      <c r="CT102" t="s">
        <v>387</v>
      </c>
      <c r="DO102" s="42"/>
      <c r="DP102" s="32"/>
      <c r="DQ102" s="32"/>
      <c r="DR102" s="73" t="s">
        <v>320</v>
      </c>
      <c r="EA102" s="72" t="s">
        <v>481</v>
      </c>
      <c r="EB102" s="72" t="s">
        <v>482</v>
      </c>
    </row>
    <row r="103" spans="1:132">
      <c r="A103" t="s">
        <v>24</v>
      </c>
      <c r="B103" s="46" t="s">
        <v>445</v>
      </c>
      <c r="C103">
        <v>47</v>
      </c>
      <c r="D103" t="s">
        <v>446</v>
      </c>
      <c r="E103">
        <v>2014</v>
      </c>
      <c r="F103">
        <v>2012</v>
      </c>
      <c r="G103" t="s">
        <v>447</v>
      </c>
      <c r="H103" s="160" t="s">
        <v>448</v>
      </c>
      <c r="J103" s="73" t="s">
        <v>449</v>
      </c>
      <c r="L103" t="s">
        <v>472</v>
      </c>
      <c r="M103" s="50" t="s">
        <v>325</v>
      </c>
      <c r="N103" s="15" t="s">
        <v>473</v>
      </c>
      <c r="O103" s="41">
        <v>40771</v>
      </c>
      <c r="P103" s="119" t="s">
        <v>474</v>
      </c>
      <c r="Q103" s="41" t="s">
        <v>475</v>
      </c>
      <c r="W103" s="135" t="s">
        <v>476</v>
      </c>
      <c r="X103" s="141" t="s">
        <v>477</v>
      </c>
      <c r="Y103" s="7">
        <v>41037</v>
      </c>
      <c r="Z103" t="s">
        <v>455</v>
      </c>
      <c r="AA103" s="54"/>
      <c r="AB103" s="51"/>
      <c r="AC103" s="21"/>
      <c r="AD103" s="21"/>
      <c r="AG103" s="52"/>
      <c r="AH103" s="116" t="s">
        <v>456</v>
      </c>
      <c r="AI103" s="41">
        <v>41047</v>
      </c>
      <c r="AJ103" s="52" t="s">
        <v>457</v>
      </c>
      <c r="AK103" s="55" t="s">
        <v>458</v>
      </c>
      <c r="AL103" s="41" t="s">
        <v>334</v>
      </c>
      <c r="AR103" s="74" t="s">
        <v>459</v>
      </c>
      <c r="AS103" s="74" t="s">
        <v>460</v>
      </c>
      <c r="AX103" s="75" t="s">
        <v>461</v>
      </c>
      <c r="AY103" s="7">
        <v>40837</v>
      </c>
      <c r="AZ103" s="106">
        <v>25.6</v>
      </c>
      <c r="BA103" s="7" t="s">
        <v>462</v>
      </c>
      <c r="BB103" s="75" t="s">
        <v>461</v>
      </c>
      <c r="BC103" s="7">
        <v>41036</v>
      </c>
      <c r="BD103" s="117">
        <v>272</v>
      </c>
      <c r="BE103" s="7" t="s">
        <v>462</v>
      </c>
      <c r="BV103" s="156" t="s">
        <v>479</v>
      </c>
      <c r="CA103" s="86" t="s">
        <v>386</v>
      </c>
      <c r="CB103" t="s">
        <v>464</v>
      </c>
      <c r="CC103" s="76">
        <v>0.04</v>
      </c>
      <c r="CD103" t="s">
        <v>387</v>
      </c>
      <c r="CE103" s="86" t="s">
        <v>386</v>
      </c>
      <c r="CF103" t="s">
        <v>465</v>
      </c>
      <c r="CG103" s="61" t="s">
        <v>480</v>
      </c>
      <c r="CH103" t="s">
        <v>387</v>
      </c>
      <c r="CQ103" s="86" t="s">
        <v>386</v>
      </c>
      <c r="CR103" t="s">
        <v>466</v>
      </c>
      <c r="CS103" s="76">
        <v>0</v>
      </c>
      <c r="CT103" t="s">
        <v>387</v>
      </c>
      <c r="DO103" s="42"/>
      <c r="DP103" s="32"/>
      <c r="DQ103" s="32"/>
      <c r="DR103" s="73" t="s">
        <v>320</v>
      </c>
      <c r="EA103" s="72" t="s">
        <v>481</v>
      </c>
      <c r="EB103" s="72" t="s">
        <v>482</v>
      </c>
    </row>
    <row r="104" spans="1:132">
      <c r="A104" t="s">
        <v>24</v>
      </c>
      <c r="B104" s="46" t="s">
        <v>445</v>
      </c>
      <c r="C104">
        <v>47</v>
      </c>
      <c r="D104" t="s">
        <v>446</v>
      </c>
      <c r="E104">
        <v>2014</v>
      </c>
      <c r="F104">
        <v>2012</v>
      </c>
      <c r="G104" t="s">
        <v>447</v>
      </c>
      <c r="H104" s="160" t="s">
        <v>448</v>
      </c>
      <c r="J104" s="73" t="s">
        <v>449</v>
      </c>
      <c r="L104" t="s">
        <v>312</v>
      </c>
      <c r="M104" s="50" t="s">
        <v>298</v>
      </c>
      <c r="N104" s="15" t="s">
        <v>478</v>
      </c>
      <c r="O104" s="41" t="s">
        <v>312</v>
      </c>
      <c r="P104" s="119" t="s">
        <v>312</v>
      </c>
      <c r="Q104" s="41" t="s">
        <v>312</v>
      </c>
      <c r="Y104" s="7">
        <v>41037</v>
      </c>
      <c r="Z104" t="s">
        <v>455</v>
      </c>
      <c r="AA104" s="54"/>
      <c r="AB104" s="51"/>
      <c r="AC104" s="21"/>
      <c r="AD104" s="21"/>
      <c r="AG104" s="52"/>
      <c r="AH104" s="116" t="s">
        <v>456</v>
      </c>
      <c r="AI104" s="41">
        <v>41047</v>
      </c>
      <c r="AJ104" s="52" t="s">
        <v>457</v>
      </c>
      <c r="AK104" s="55" t="s">
        <v>458</v>
      </c>
      <c r="AL104" s="41" t="s">
        <v>334</v>
      </c>
      <c r="AR104" s="74" t="s">
        <v>459</v>
      </c>
      <c r="AS104" s="74" t="s">
        <v>460</v>
      </c>
      <c r="AX104" s="75" t="s">
        <v>312</v>
      </c>
      <c r="AY104" s="7" t="s">
        <v>312</v>
      </c>
      <c r="AZ104" s="61" t="s">
        <v>312</v>
      </c>
      <c r="BA104" s="7" t="s">
        <v>312</v>
      </c>
      <c r="BB104" s="75" t="s">
        <v>312</v>
      </c>
      <c r="BC104" s="7" t="s">
        <v>312</v>
      </c>
      <c r="BD104" s="76" t="s">
        <v>312</v>
      </c>
      <c r="BE104" s="7" t="s">
        <v>312</v>
      </c>
      <c r="BV104" s="156" t="s">
        <v>479</v>
      </c>
      <c r="CA104" s="86" t="s">
        <v>386</v>
      </c>
      <c r="CB104" t="s">
        <v>464</v>
      </c>
      <c r="CC104" s="76">
        <v>0.33</v>
      </c>
      <c r="CD104" t="s">
        <v>387</v>
      </c>
      <c r="CE104" s="86" t="s">
        <v>386</v>
      </c>
      <c r="CF104" t="s">
        <v>465</v>
      </c>
      <c r="CG104" s="61" t="s">
        <v>480</v>
      </c>
      <c r="CH104" t="s">
        <v>387</v>
      </c>
      <c r="CQ104" s="86" t="s">
        <v>386</v>
      </c>
      <c r="CR104" t="s">
        <v>466</v>
      </c>
      <c r="CS104" s="76">
        <v>0.17</v>
      </c>
      <c r="CT104" t="s">
        <v>387</v>
      </c>
      <c r="DO104" s="42"/>
      <c r="DP104" s="32"/>
      <c r="DQ104" s="32"/>
      <c r="DR104" s="73" t="s">
        <v>320</v>
      </c>
      <c r="EA104" s="72" t="s">
        <v>481</v>
      </c>
      <c r="EB104" s="72" t="s">
        <v>482</v>
      </c>
    </row>
    <row r="105" spans="1:132">
      <c r="AA105" s="54"/>
      <c r="AB105" s="51"/>
      <c r="AC105" s="21"/>
      <c r="AD105" s="21"/>
      <c r="AG105" s="52"/>
      <c r="AK105" s="41"/>
    </row>
    <row r="106" spans="1:132">
      <c r="A106" t="s">
        <v>24</v>
      </c>
      <c r="B106" s="46" t="s">
        <v>445</v>
      </c>
      <c r="C106">
        <v>47</v>
      </c>
      <c r="D106" t="s">
        <v>446</v>
      </c>
      <c r="E106">
        <v>2014</v>
      </c>
      <c r="F106">
        <v>2011</v>
      </c>
      <c r="G106" t="s">
        <v>485</v>
      </c>
      <c r="H106" s="160" t="s">
        <v>448</v>
      </c>
      <c r="J106" s="73" t="s">
        <v>449</v>
      </c>
      <c r="L106" t="s">
        <v>451</v>
      </c>
      <c r="M106" s="50" t="s">
        <v>325</v>
      </c>
      <c r="N106" s="15" t="s">
        <v>452</v>
      </c>
      <c r="O106" s="41">
        <v>40428</v>
      </c>
      <c r="P106" s="119" t="s">
        <v>453</v>
      </c>
      <c r="Q106" s="41" t="s">
        <v>454</v>
      </c>
      <c r="Y106" s="7">
        <v>40675</v>
      </c>
      <c r="Z106" t="s">
        <v>455</v>
      </c>
      <c r="AA106" s="54"/>
      <c r="AB106" s="51"/>
      <c r="AC106" s="21"/>
      <c r="AD106" s="21"/>
      <c r="AG106" s="52"/>
      <c r="AH106" s="116" t="s">
        <v>456</v>
      </c>
      <c r="AI106" s="41">
        <v>40679</v>
      </c>
      <c r="AJ106" s="52" t="s">
        <v>457</v>
      </c>
      <c r="AK106" s="55" t="s">
        <v>458</v>
      </c>
      <c r="AL106" s="41" t="s">
        <v>334</v>
      </c>
      <c r="AR106" s="74" t="s">
        <v>459</v>
      </c>
      <c r="AS106" s="74" t="s">
        <v>460</v>
      </c>
      <c r="AX106" s="75" t="s">
        <v>461</v>
      </c>
      <c r="AY106" s="7">
        <v>40466</v>
      </c>
      <c r="AZ106" s="61">
        <v>109</v>
      </c>
      <c r="BA106" s="7" t="s">
        <v>462</v>
      </c>
      <c r="BB106" s="75" t="s">
        <v>461</v>
      </c>
      <c r="BC106" s="7">
        <v>40668</v>
      </c>
      <c r="BD106" s="76">
        <v>591</v>
      </c>
      <c r="BE106" s="7" t="s">
        <v>462</v>
      </c>
      <c r="BV106" s="156" t="s">
        <v>486</v>
      </c>
      <c r="CA106" s="86" t="s">
        <v>386</v>
      </c>
      <c r="CB106" t="s">
        <v>464</v>
      </c>
      <c r="CC106" s="76">
        <v>19</v>
      </c>
      <c r="CD106" t="s">
        <v>387</v>
      </c>
      <c r="CE106" s="86" t="s">
        <v>386</v>
      </c>
      <c r="CF106" t="s">
        <v>465</v>
      </c>
      <c r="CG106" s="61">
        <v>14.5</v>
      </c>
      <c r="CH106" t="s">
        <v>387</v>
      </c>
      <c r="CQ106" s="86" t="s">
        <v>386</v>
      </c>
      <c r="CR106" t="s">
        <v>466</v>
      </c>
      <c r="CS106" s="76">
        <v>11.8</v>
      </c>
      <c r="CT106" t="s">
        <v>387</v>
      </c>
      <c r="DO106" s="42"/>
      <c r="DP106" s="32"/>
      <c r="DQ106" s="32"/>
      <c r="DR106" s="73" t="s">
        <v>320</v>
      </c>
      <c r="EA106" s="72" t="s">
        <v>467</v>
      </c>
      <c r="EB106" s="72" t="s">
        <v>468</v>
      </c>
    </row>
    <row r="107" spans="1:132">
      <c r="A107" t="s">
        <v>24</v>
      </c>
      <c r="B107" s="46" t="s">
        <v>445</v>
      </c>
      <c r="C107">
        <v>47</v>
      </c>
      <c r="D107" t="s">
        <v>446</v>
      </c>
      <c r="E107">
        <v>2014</v>
      </c>
      <c r="F107">
        <v>2011</v>
      </c>
      <c r="G107" t="s">
        <v>485</v>
      </c>
      <c r="H107" s="160" t="s">
        <v>448</v>
      </c>
      <c r="J107" s="73" t="s">
        <v>449</v>
      </c>
      <c r="L107" t="s">
        <v>312</v>
      </c>
      <c r="M107" s="50" t="s">
        <v>298</v>
      </c>
      <c r="N107" s="15" t="s">
        <v>469</v>
      </c>
      <c r="O107" s="41" t="s">
        <v>312</v>
      </c>
      <c r="P107" s="119" t="s">
        <v>312</v>
      </c>
      <c r="Q107" s="41" t="s">
        <v>312</v>
      </c>
      <c r="Y107" s="7">
        <v>40675</v>
      </c>
      <c r="Z107" t="s">
        <v>455</v>
      </c>
      <c r="AA107" s="54" t="s">
        <v>470</v>
      </c>
      <c r="AB107" s="50" t="s">
        <v>487</v>
      </c>
      <c r="AC107" s="21"/>
      <c r="AD107" s="21"/>
      <c r="AG107" s="52"/>
      <c r="AH107" s="116" t="s">
        <v>456</v>
      </c>
      <c r="AI107" s="41">
        <v>40679</v>
      </c>
      <c r="AJ107" s="52" t="s">
        <v>457</v>
      </c>
      <c r="AK107" s="55" t="s">
        <v>458</v>
      </c>
      <c r="AL107" s="41" t="s">
        <v>334</v>
      </c>
      <c r="AR107" s="74" t="s">
        <v>459</v>
      </c>
      <c r="AS107" s="74" t="s">
        <v>460</v>
      </c>
      <c r="AX107" s="75" t="s">
        <v>312</v>
      </c>
      <c r="AY107" s="7" t="s">
        <v>312</v>
      </c>
      <c r="AZ107" s="61" t="s">
        <v>312</v>
      </c>
      <c r="BA107" s="7" t="s">
        <v>312</v>
      </c>
      <c r="BB107" s="75" t="s">
        <v>312</v>
      </c>
      <c r="BC107" s="7" t="s">
        <v>312</v>
      </c>
      <c r="BD107" s="76" t="s">
        <v>312</v>
      </c>
      <c r="BE107" s="7" t="s">
        <v>312</v>
      </c>
      <c r="BV107" s="156" t="s">
        <v>486</v>
      </c>
      <c r="CA107" s="86" t="s">
        <v>386</v>
      </c>
      <c r="CB107" t="s">
        <v>464</v>
      </c>
      <c r="CC107" s="76">
        <v>6.1</v>
      </c>
      <c r="CD107" t="s">
        <v>387</v>
      </c>
      <c r="CE107" s="86" t="s">
        <v>386</v>
      </c>
      <c r="CF107" t="s">
        <v>465</v>
      </c>
      <c r="CG107" s="61">
        <v>6.6</v>
      </c>
      <c r="CH107" t="s">
        <v>387</v>
      </c>
      <c r="CQ107" s="86" t="s">
        <v>386</v>
      </c>
      <c r="CR107" t="s">
        <v>466</v>
      </c>
      <c r="CS107" s="76">
        <v>9.9</v>
      </c>
      <c r="CT107" t="s">
        <v>387</v>
      </c>
      <c r="DO107" s="42"/>
      <c r="DP107" s="32"/>
      <c r="DQ107" s="32"/>
      <c r="DR107" s="73" t="s">
        <v>320</v>
      </c>
      <c r="EA107" s="72" t="s">
        <v>467</v>
      </c>
      <c r="EB107" s="72" t="s">
        <v>468</v>
      </c>
    </row>
    <row r="108" spans="1:132">
      <c r="A108" t="s">
        <v>24</v>
      </c>
      <c r="B108" s="46" t="s">
        <v>445</v>
      </c>
      <c r="C108">
        <v>47</v>
      </c>
      <c r="D108" t="s">
        <v>446</v>
      </c>
      <c r="E108">
        <v>2014</v>
      </c>
      <c r="F108">
        <v>2011</v>
      </c>
      <c r="G108" t="s">
        <v>485</v>
      </c>
      <c r="H108" s="160" t="s">
        <v>448</v>
      </c>
      <c r="J108" s="73" t="s">
        <v>449</v>
      </c>
      <c r="L108" t="s">
        <v>472</v>
      </c>
      <c r="M108" s="50" t="s">
        <v>325</v>
      </c>
      <c r="N108" s="15" t="s">
        <v>473</v>
      </c>
      <c r="O108" s="41">
        <v>40428</v>
      </c>
      <c r="P108" s="119" t="s">
        <v>474</v>
      </c>
      <c r="Q108" s="41" t="s">
        <v>475</v>
      </c>
      <c r="W108" s="135" t="s">
        <v>476</v>
      </c>
      <c r="X108" s="141" t="s">
        <v>477</v>
      </c>
      <c r="Y108" s="7">
        <v>40675</v>
      </c>
      <c r="Z108" t="s">
        <v>455</v>
      </c>
      <c r="AA108" s="54"/>
      <c r="AB108" s="51"/>
      <c r="AC108" s="21"/>
      <c r="AD108" s="21"/>
      <c r="AG108" s="52"/>
      <c r="AH108" s="116" t="s">
        <v>456</v>
      </c>
      <c r="AI108" s="41">
        <v>40679</v>
      </c>
      <c r="AJ108" s="52" t="s">
        <v>457</v>
      </c>
      <c r="AK108" s="55" t="s">
        <v>458</v>
      </c>
      <c r="AL108" s="41" t="s">
        <v>334</v>
      </c>
      <c r="AR108" s="74" t="s">
        <v>459</v>
      </c>
      <c r="AS108" s="74" t="s">
        <v>460</v>
      </c>
      <c r="AX108" s="75" t="s">
        <v>461</v>
      </c>
      <c r="AY108" s="7">
        <v>40466</v>
      </c>
      <c r="AZ108" s="106">
        <v>137.30000000000001</v>
      </c>
      <c r="BA108" s="7" t="s">
        <v>462</v>
      </c>
      <c r="BB108" s="75" t="s">
        <v>461</v>
      </c>
      <c r="BC108" s="7">
        <v>40668</v>
      </c>
      <c r="BD108" s="117">
        <v>113</v>
      </c>
      <c r="BE108" s="7" t="s">
        <v>462</v>
      </c>
      <c r="BV108" s="156" t="s">
        <v>486</v>
      </c>
      <c r="CA108" s="86" t="s">
        <v>386</v>
      </c>
      <c r="CB108" t="s">
        <v>464</v>
      </c>
      <c r="CC108" s="76">
        <v>55.9</v>
      </c>
      <c r="CD108" t="s">
        <v>387</v>
      </c>
      <c r="CE108" s="86" t="s">
        <v>386</v>
      </c>
      <c r="CF108" t="s">
        <v>465</v>
      </c>
      <c r="CG108" s="61">
        <v>54.7</v>
      </c>
      <c r="CH108" t="s">
        <v>387</v>
      </c>
      <c r="CQ108" s="86" t="s">
        <v>386</v>
      </c>
      <c r="CR108" t="s">
        <v>466</v>
      </c>
      <c r="CS108" s="76">
        <v>36.299999999999997</v>
      </c>
      <c r="CT108" t="s">
        <v>387</v>
      </c>
      <c r="DO108" s="42"/>
      <c r="DP108" s="32"/>
      <c r="DQ108" s="32"/>
      <c r="DR108" s="73" t="s">
        <v>320</v>
      </c>
      <c r="EA108" s="72" t="s">
        <v>467</v>
      </c>
      <c r="EB108" s="72" t="s">
        <v>468</v>
      </c>
    </row>
    <row r="109" spans="1:132">
      <c r="A109" t="s">
        <v>24</v>
      </c>
      <c r="B109" s="46" t="s">
        <v>445</v>
      </c>
      <c r="C109">
        <v>47</v>
      </c>
      <c r="D109" t="s">
        <v>446</v>
      </c>
      <c r="E109">
        <v>2014</v>
      </c>
      <c r="F109">
        <v>2011</v>
      </c>
      <c r="G109" t="s">
        <v>485</v>
      </c>
      <c r="H109" s="160" t="s">
        <v>448</v>
      </c>
      <c r="J109" s="73" t="s">
        <v>449</v>
      </c>
      <c r="L109" t="s">
        <v>312</v>
      </c>
      <c r="M109" s="50" t="s">
        <v>298</v>
      </c>
      <c r="N109" s="15" t="s">
        <v>478</v>
      </c>
      <c r="O109" s="41" t="s">
        <v>312</v>
      </c>
      <c r="P109" s="119" t="s">
        <v>312</v>
      </c>
      <c r="Q109" s="41" t="s">
        <v>312</v>
      </c>
      <c r="Y109" s="7">
        <v>40675</v>
      </c>
      <c r="Z109" t="s">
        <v>455</v>
      </c>
      <c r="AA109" s="54"/>
      <c r="AB109" s="51"/>
      <c r="AC109" s="21"/>
      <c r="AD109" s="21"/>
      <c r="AG109" s="52"/>
      <c r="AH109" s="116" t="s">
        <v>456</v>
      </c>
      <c r="AI109" s="41">
        <v>40679</v>
      </c>
      <c r="AJ109" s="52" t="s">
        <v>457</v>
      </c>
      <c r="AK109" s="55" t="s">
        <v>458</v>
      </c>
      <c r="AL109" s="41" t="s">
        <v>334</v>
      </c>
      <c r="AR109" s="74" t="s">
        <v>459</v>
      </c>
      <c r="AS109" s="74" t="s">
        <v>460</v>
      </c>
      <c r="AX109" s="75" t="s">
        <v>312</v>
      </c>
      <c r="AY109" s="7" t="s">
        <v>312</v>
      </c>
      <c r="AZ109" s="61" t="s">
        <v>312</v>
      </c>
      <c r="BA109" s="7" t="s">
        <v>312</v>
      </c>
      <c r="BB109" s="75" t="s">
        <v>312</v>
      </c>
      <c r="BC109" s="7" t="s">
        <v>312</v>
      </c>
      <c r="BD109" s="76" t="s">
        <v>312</v>
      </c>
      <c r="BE109" s="7" t="s">
        <v>312</v>
      </c>
      <c r="BV109" s="156" t="s">
        <v>486</v>
      </c>
      <c r="CA109" s="86" t="s">
        <v>386</v>
      </c>
      <c r="CB109" t="s">
        <v>464</v>
      </c>
      <c r="CC109" s="76">
        <v>46.6</v>
      </c>
      <c r="CD109" t="s">
        <v>387</v>
      </c>
      <c r="CE109" s="86" t="s">
        <v>386</v>
      </c>
      <c r="CF109" t="s">
        <v>465</v>
      </c>
      <c r="CG109" s="61">
        <v>61.9</v>
      </c>
      <c r="CH109" t="s">
        <v>387</v>
      </c>
      <c r="CQ109" s="86" t="s">
        <v>386</v>
      </c>
      <c r="CR109" t="s">
        <v>466</v>
      </c>
      <c r="CS109" s="76">
        <v>51.2</v>
      </c>
      <c r="CT109" t="s">
        <v>387</v>
      </c>
      <c r="DO109" s="42"/>
      <c r="DP109" s="32"/>
      <c r="DQ109" s="32"/>
      <c r="DR109" s="73" t="s">
        <v>320</v>
      </c>
      <c r="EA109" s="72" t="s">
        <v>467</v>
      </c>
      <c r="EB109" s="72" t="s">
        <v>468</v>
      </c>
    </row>
    <row r="110" spans="1:132" s="21" customFormat="1">
      <c r="M110" s="51"/>
      <c r="N110" s="68"/>
      <c r="O110" s="52"/>
      <c r="P110" s="148"/>
      <c r="Q110" s="52"/>
      <c r="R110" s="53"/>
      <c r="S110" s="53"/>
      <c r="T110" s="53"/>
      <c r="U110" s="53"/>
      <c r="V110" s="53"/>
      <c r="W110" s="137"/>
      <c r="X110" s="140"/>
      <c r="Y110" s="54"/>
      <c r="AA110" s="54"/>
      <c r="AB110" s="51"/>
      <c r="AE110" s="54"/>
      <c r="AG110" s="52"/>
      <c r="AH110" s="73"/>
      <c r="AI110" s="52"/>
      <c r="AJ110" s="52"/>
      <c r="AK110" s="52"/>
      <c r="AL110" s="52"/>
      <c r="AM110" s="75"/>
      <c r="AN110" s="75"/>
      <c r="AO110" s="54"/>
      <c r="AP110" s="54"/>
      <c r="AQ110" s="54"/>
      <c r="AR110" s="75"/>
      <c r="AS110" s="75"/>
      <c r="AT110" s="75"/>
      <c r="AU110" s="75"/>
      <c r="AV110" s="75"/>
      <c r="AW110" s="75"/>
      <c r="AX110" s="75"/>
      <c r="AY110" s="54"/>
      <c r="AZ110" s="62"/>
      <c r="BA110" s="54"/>
      <c r="BB110" s="54"/>
      <c r="BC110" s="54"/>
      <c r="BD110" s="80"/>
      <c r="BE110" s="54"/>
      <c r="BF110" s="54"/>
      <c r="BG110" s="54"/>
      <c r="BH110" s="80"/>
      <c r="BI110" s="54"/>
      <c r="BJ110" s="54"/>
      <c r="BK110" s="54"/>
      <c r="BL110" s="80"/>
      <c r="BM110" s="54"/>
      <c r="BN110" s="54"/>
      <c r="BO110" s="54"/>
      <c r="BP110" s="80"/>
      <c r="BQ110" s="54"/>
      <c r="BR110" s="54"/>
      <c r="BS110" s="54"/>
      <c r="BT110" s="98"/>
      <c r="BU110" s="54"/>
      <c r="BV110" s="144"/>
      <c r="BW110" s="54"/>
      <c r="BX110" s="54"/>
      <c r="BY110" s="47"/>
      <c r="CB110" s="54"/>
      <c r="CC110" s="80"/>
      <c r="CG110" s="62"/>
      <c r="CR110" s="54"/>
      <c r="CS110" s="80"/>
      <c r="CU110" s="73"/>
      <c r="CW110" s="62"/>
      <c r="DH110" s="54"/>
      <c r="DI110" s="80"/>
      <c r="DO110" s="54"/>
      <c r="DS110" s="54"/>
      <c r="DT110" s="62"/>
      <c r="DX110" s="62"/>
    </row>
    <row r="111" spans="1:132">
      <c r="A111" t="s">
        <v>24</v>
      </c>
      <c r="B111" s="46" t="s">
        <v>445</v>
      </c>
      <c r="C111">
        <v>47</v>
      </c>
      <c r="D111" t="s">
        <v>446</v>
      </c>
      <c r="E111">
        <v>2014</v>
      </c>
      <c r="F111">
        <v>2012</v>
      </c>
      <c r="G111" t="s">
        <v>485</v>
      </c>
      <c r="H111" s="160" t="s">
        <v>448</v>
      </c>
      <c r="J111" s="73" t="s">
        <v>449</v>
      </c>
      <c r="L111" t="s">
        <v>451</v>
      </c>
      <c r="M111" s="50" t="s">
        <v>325</v>
      </c>
      <c r="N111" s="15" t="s">
        <v>452</v>
      </c>
      <c r="O111" s="41">
        <v>40771</v>
      </c>
      <c r="P111" s="119" t="s">
        <v>453</v>
      </c>
      <c r="Q111" s="41" t="s">
        <v>454</v>
      </c>
      <c r="Y111" s="7">
        <v>41037</v>
      </c>
      <c r="Z111" t="s">
        <v>455</v>
      </c>
      <c r="AA111" s="54"/>
      <c r="AB111" s="51"/>
      <c r="AC111" s="21"/>
      <c r="AD111" s="21"/>
      <c r="AG111" s="52"/>
      <c r="AH111" s="116" t="s">
        <v>456</v>
      </c>
      <c r="AI111" s="41">
        <v>41047</v>
      </c>
      <c r="AJ111" s="52" t="s">
        <v>457</v>
      </c>
      <c r="AK111" s="55" t="s">
        <v>458</v>
      </c>
      <c r="AL111" s="41" t="s">
        <v>334</v>
      </c>
      <c r="AR111" s="74" t="s">
        <v>459</v>
      </c>
      <c r="AS111" s="74" t="s">
        <v>460</v>
      </c>
      <c r="AX111" s="75" t="s">
        <v>461</v>
      </c>
      <c r="AY111" s="7">
        <v>40837</v>
      </c>
      <c r="AZ111" s="61">
        <v>75</v>
      </c>
      <c r="BA111" s="7" t="s">
        <v>462</v>
      </c>
      <c r="BB111" s="75" t="s">
        <v>461</v>
      </c>
      <c r="BC111" s="7">
        <v>41036</v>
      </c>
      <c r="BD111" s="76">
        <v>577</v>
      </c>
      <c r="BE111" s="7" t="s">
        <v>462</v>
      </c>
      <c r="BV111" s="156" t="s">
        <v>488</v>
      </c>
      <c r="CA111" s="86" t="s">
        <v>386</v>
      </c>
      <c r="CB111" t="s">
        <v>464</v>
      </c>
      <c r="CC111" s="76">
        <v>0.3</v>
      </c>
      <c r="CD111" t="s">
        <v>387</v>
      </c>
      <c r="CE111" s="86" t="s">
        <v>386</v>
      </c>
      <c r="CF111" t="s">
        <v>465</v>
      </c>
      <c r="CG111" s="61">
        <v>14.4</v>
      </c>
      <c r="CH111" t="s">
        <v>387</v>
      </c>
      <c r="CQ111" s="86" t="s">
        <v>386</v>
      </c>
      <c r="CR111" t="s">
        <v>466</v>
      </c>
      <c r="CS111" s="76">
        <v>4.3</v>
      </c>
      <c r="CT111" t="s">
        <v>387</v>
      </c>
      <c r="DO111" s="42"/>
      <c r="DP111" s="32"/>
      <c r="DQ111" s="32"/>
      <c r="DR111" s="73" t="s">
        <v>320</v>
      </c>
      <c r="EA111" s="72" t="s">
        <v>481</v>
      </c>
      <c r="EB111" s="72" t="s">
        <v>482</v>
      </c>
    </row>
    <row r="112" spans="1:132">
      <c r="A112" t="s">
        <v>24</v>
      </c>
      <c r="B112" s="46" t="s">
        <v>445</v>
      </c>
      <c r="C112">
        <v>47</v>
      </c>
      <c r="D112" t="s">
        <v>446</v>
      </c>
      <c r="E112">
        <v>2014</v>
      </c>
      <c r="F112">
        <v>2012</v>
      </c>
      <c r="G112" t="s">
        <v>485</v>
      </c>
      <c r="H112" s="160" t="s">
        <v>448</v>
      </c>
      <c r="J112" s="73" t="s">
        <v>449</v>
      </c>
      <c r="L112" t="s">
        <v>312</v>
      </c>
      <c r="M112" s="50" t="s">
        <v>298</v>
      </c>
      <c r="N112" s="15" t="s">
        <v>469</v>
      </c>
      <c r="O112" s="41" t="s">
        <v>312</v>
      </c>
      <c r="P112" s="119" t="s">
        <v>312</v>
      </c>
      <c r="Q112" s="41" t="s">
        <v>312</v>
      </c>
      <c r="Y112" s="7">
        <v>41037</v>
      </c>
      <c r="Z112" t="s">
        <v>455</v>
      </c>
      <c r="AA112" s="88" t="s">
        <v>483</v>
      </c>
      <c r="AB112" s="161" t="s">
        <v>484</v>
      </c>
      <c r="AC112" s="21"/>
      <c r="AD112" s="21"/>
      <c r="AG112" s="52"/>
      <c r="AH112" s="116" t="s">
        <v>456</v>
      </c>
      <c r="AI112" s="41">
        <v>41047</v>
      </c>
      <c r="AJ112" s="52" t="s">
        <v>457</v>
      </c>
      <c r="AK112" s="55" t="s">
        <v>458</v>
      </c>
      <c r="AL112" s="41" t="s">
        <v>334</v>
      </c>
      <c r="AR112" s="74" t="s">
        <v>459</v>
      </c>
      <c r="AS112" s="74" t="s">
        <v>460</v>
      </c>
      <c r="AX112" s="75" t="s">
        <v>312</v>
      </c>
      <c r="AY112" s="7" t="s">
        <v>312</v>
      </c>
      <c r="AZ112" s="61" t="s">
        <v>312</v>
      </c>
      <c r="BA112" s="7" t="s">
        <v>312</v>
      </c>
      <c r="BB112" s="75" t="s">
        <v>312</v>
      </c>
      <c r="BC112" s="7" t="s">
        <v>312</v>
      </c>
      <c r="BD112" s="76" t="s">
        <v>312</v>
      </c>
      <c r="BE112" s="7" t="s">
        <v>312</v>
      </c>
      <c r="BV112" s="156" t="s">
        <v>488</v>
      </c>
      <c r="CA112" s="86" t="s">
        <v>386</v>
      </c>
      <c r="CB112" t="s">
        <v>464</v>
      </c>
      <c r="CC112" s="76">
        <v>8.5</v>
      </c>
      <c r="CD112" t="s">
        <v>387</v>
      </c>
      <c r="CE112" s="86" t="s">
        <v>386</v>
      </c>
      <c r="CF112" t="s">
        <v>465</v>
      </c>
      <c r="CG112" s="61">
        <v>4</v>
      </c>
      <c r="CH112" t="s">
        <v>387</v>
      </c>
      <c r="CQ112" s="86" t="s">
        <v>386</v>
      </c>
      <c r="CR112" t="s">
        <v>466</v>
      </c>
      <c r="CS112" s="76">
        <v>1.3</v>
      </c>
      <c r="CT112" t="s">
        <v>387</v>
      </c>
      <c r="DO112" s="42"/>
      <c r="DP112" s="32"/>
      <c r="DQ112" s="32"/>
      <c r="DR112" s="73" t="s">
        <v>320</v>
      </c>
      <c r="EA112" s="72" t="s">
        <v>481</v>
      </c>
      <c r="EB112" s="72" t="s">
        <v>482</v>
      </c>
    </row>
    <row r="113" spans="1:132">
      <c r="A113" t="s">
        <v>24</v>
      </c>
      <c r="B113" s="46" t="s">
        <v>445</v>
      </c>
      <c r="C113">
        <v>47</v>
      </c>
      <c r="D113" t="s">
        <v>446</v>
      </c>
      <c r="E113">
        <v>2014</v>
      </c>
      <c r="F113">
        <v>2012</v>
      </c>
      <c r="G113" t="s">
        <v>485</v>
      </c>
      <c r="H113" s="160" t="s">
        <v>448</v>
      </c>
      <c r="J113" s="73" t="s">
        <v>449</v>
      </c>
      <c r="L113" t="s">
        <v>472</v>
      </c>
      <c r="M113" s="50" t="s">
        <v>325</v>
      </c>
      <c r="N113" s="15" t="s">
        <v>473</v>
      </c>
      <c r="O113" s="41">
        <v>40771</v>
      </c>
      <c r="P113" s="119" t="s">
        <v>474</v>
      </c>
      <c r="Q113" s="41" t="s">
        <v>475</v>
      </c>
      <c r="W113" s="135" t="s">
        <v>476</v>
      </c>
      <c r="X113" s="141" t="s">
        <v>477</v>
      </c>
      <c r="Y113" s="7">
        <v>41037</v>
      </c>
      <c r="Z113" t="s">
        <v>455</v>
      </c>
      <c r="AA113" s="54"/>
      <c r="AB113" s="51"/>
      <c r="AC113" s="21"/>
      <c r="AD113" s="21"/>
      <c r="AG113" s="52"/>
      <c r="AH113" s="116" t="s">
        <v>456</v>
      </c>
      <c r="AI113" s="41">
        <v>41047</v>
      </c>
      <c r="AJ113" s="52" t="s">
        <v>457</v>
      </c>
      <c r="AK113" s="55" t="s">
        <v>458</v>
      </c>
      <c r="AL113" s="41" t="s">
        <v>334</v>
      </c>
      <c r="AR113" s="74" t="s">
        <v>459</v>
      </c>
      <c r="AS113" s="74" t="s">
        <v>460</v>
      </c>
      <c r="AX113" s="75" t="s">
        <v>461</v>
      </c>
      <c r="AY113" s="7">
        <v>40837</v>
      </c>
      <c r="AZ113" s="106">
        <v>104.8</v>
      </c>
      <c r="BA113" s="7" t="s">
        <v>462</v>
      </c>
      <c r="BB113" s="75" t="s">
        <v>461</v>
      </c>
      <c r="BC113" s="7">
        <v>41036</v>
      </c>
      <c r="BD113" s="117">
        <v>358</v>
      </c>
      <c r="BE113" s="7" t="s">
        <v>462</v>
      </c>
      <c r="BV113" s="156" t="s">
        <v>488</v>
      </c>
      <c r="CA113" s="86" t="s">
        <v>386</v>
      </c>
      <c r="CB113" t="s">
        <v>464</v>
      </c>
      <c r="CC113" s="76">
        <v>4</v>
      </c>
      <c r="CD113" t="s">
        <v>387</v>
      </c>
      <c r="CE113" s="86" t="s">
        <v>386</v>
      </c>
      <c r="CF113" t="s">
        <v>465</v>
      </c>
      <c r="CG113" s="61">
        <v>57.3</v>
      </c>
      <c r="CH113" t="s">
        <v>387</v>
      </c>
      <c r="CQ113" s="86" t="s">
        <v>386</v>
      </c>
      <c r="CR113" t="s">
        <v>466</v>
      </c>
      <c r="CS113" s="76">
        <v>12.8</v>
      </c>
      <c r="CT113" t="s">
        <v>387</v>
      </c>
      <c r="DO113" s="42"/>
      <c r="DP113" s="32"/>
      <c r="DQ113" s="32"/>
      <c r="DR113" s="73" t="s">
        <v>320</v>
      </c>
      <c r="EA113" s="72" t="s">
        <v>481</v>
      </c>
      <c r="EB113" s="72" t="s">
        <v>482</v>
      </c>
    </row>
    <row r="114" spans="1:132">
      <c r="A114" t="s">
        <v>24</v>
      </c>
      <c r="B114" s="46" t="s">
        <v>445</v>
      </c>
      <c r="C114">
        <v>47</v>
      </c>
      <c r="D114" t="s">
        <v>446</v>
      </c>
      <c r="E114">
        <v>2014</v>
      </c>
      <c r="F114">
        <v>2012</v>
      </c>
      <c r="G114" t="s">
        <v>485</v>
      </c>
      <c r="H114" s="160" t="s">
        <v>448</v>
      </c>
      <c r="J114" s="73" t="s">
        <v>449</v>
      </c>
      <c r="L114" t="s">
        <v>312</v>
      </c>
      <c r="M114" s="50" t="s">
        <v>298</v>
      </c>
      <c r="N114" s="15" t="s">
        <v>478</v>
      </c>
      <c r="O114" s="41" t="s">
        <v>312</v>
      </c>
      <c r="P114" s="119" t="s">
        <v>312</v>
      </c>
      <c r="Q114" s="41" t="s">
        <v>312</v>
      </c>
      <c r="Y114" s="7">
        <v>41037</v>
      </c>
      <c r="Z114" t="s">
        <v>455</v>
      </c>
      <c r="AA114" s="54"/>
      <c r="AB114" s="51"/>
      <c r="AC114" s="21"/>
      <c r="AD114" s="21"/>
      <c r="AG114" s="52"/>
      <c r="AH114" s="116" t="s">
        <v>456</v>
      </c>
      <c r="AI114" s="41">
        <v>41047</v>
      </c>
      <c r="AJ114" s="52" t="s">
        <v>457</v>
      </c>
      <c r="AK114" s="55" t="s">
        <v>458</v>
      </c>
      <c r="AL114" s="41" t="s">
        <v>334</v>
      </c>
      <c r="AR114" s="74" t="s">
        <v>459</v>
      </c>
      <c r="AS114" s="74" t="s">
        <v>460</v>
      </c>
      <c r="AX114" s="75" t="s">
        <v>312</v>
      </c>
      <c r="AY114" s="7" t="s">
        <v>312</v>
      </c>
      <c r="AZ114" s="61" t="s">
        <v>312</v>
      </c>
      <c r="BA114" s="7" t="s">
        <v>312</v>
      </c>
      <c r="BB114" s="75" t="s">
        <v>312</v>
      </c>
      <c r="BC114" s="7" t="s">
        <v>312</v>
      </c>
      <c r="BD114" s="76" t="s">
        <v>312</v>
      </c>
      <c r="BE114" s="7" t="s">
        <v>312</v>
      </c>
      <c r="BV114" s="156" t="s">
        <v>488</v>
      </c>
      <c r="CA114" s="86" t="s">
        <v>386</v>
      </c>
      <c r="CB114" t="s">
        <v>464</v>
      </c>
      <c r="CC114" s="76">
        <v>8.9</v>
      </c>
      <c r="CD114" t="s">
        <v>387</v>
      </c>
      <c r="CE114" s="86" t="s">
        <v>386</v>
      </c>
      <c r="CF114" t="s">
        <v>465</v>
      </c>
      <c r="CG114" s="61">
        <v>29.3</v>
      </c>
      <c r="CH114" t="s">
        <v>387</v>
      </c>
      <c r="CQ114" s="86" t="s">
        <v>386</v>
      </c>
      <c r="CR114" t="s">
        <v>466</v>
      </c>
      <c r="CS114" s="76">
        <v>5.9</v>
      </c>
      <c r="CT114" t="s">
        <v>387</v>
      </c>
      <c r="DO114" s="42"/>
      <c r="DP114" s="32"/>
      <c r="DQ114" s="32"/>
      <c r="DR114" s="73" t="s">
        <v>320</v>
      </c>
      <c r="EA114" s="72" t="s">
        <v>481</v>
      </c>
      <c r="EB114" s="72" t="s">
        <v>482</v>
      </c>
    </row>
    <row r="116" spans="1:132" ht="15.75" customHeight="1">
      <c r="A116" t="s">
        <v>24</v>
      </c>
      <c r="B116" t="s">
        <v>290</v>
      </c>
      <c r="C116">
        <v>75</v>
      </c>
      <c r="D116" t="s">
        <v>489</v>
      </c>
      <c r="E116">
        <v>2001</v>
      </c>
      <c r="F116">
        <v>1994</v>
      </c>
      <c r="G116" t="s">
        <v>490</v>
      </c>
      <c r="H116" t="s">
        <v>491</v>
      </c>
      <c r="I116" s="86" t="s">
        <v>492</v>
      </c>
      <c r="J116" s="21" t="s">
        <v>493</v>
      </c>
      <c r="L116" t="s">
        <v>494</v>
      </c>
      <c r="M116" s="41" t="s">
        <v>495</v>
      </c>
      <c r="O116" s="41">
        <v>34554</v>
      </c>
      <c r="P116" s="119" t="s">
        <v>496</v>
      </c>
      <c r="Q116" s="41" t="s">
        <v>497</v>
      </c>
      <c r="W116" s="135" t="s">
        <v>498</v>
      </c>
      <c r="X116" s="139" t="s">
        <v>499</v>
      </c>
      <c r="Y116" s="7" t="s">
        <v>500</v>
      </c>
      <c r="Z116" t="s">
        <v>501</v>
      </c>
      <c r="AC116" s="41" t="s">
        <v>502</v>
      </c>
      <c r="AD116" t="s">
        <v>503</v>
      </c>
      <c r="AH116" s="110" t="s">
        <v>504</v>
      </c>
      <c r="AI116" s="41" t="s">
        <v>505</v>
      </c>
      <c r="AJ116" s="41" t="s">
        <v>506</v>
      </c>
      <c r="AK116" s="52" t="s">
        <v>306</v>
      </c>
      <c r="AL116" s="41" t="s">
        <v>507</v>
      </c>
      <c r="AR116" s="7" t="s">
        <v>508</v>
      </c>
      <c r="AS116" s="74" t="s">
        <v>509</v>
      </c>
      <c r="AX116" s="75" t="s">
        <v>510</v>
      </c>
      <c r="AY116" s="7" t="s">
        <v>511</v>
      </c>
      <c r="AZ116" s="61">
        <v>3.1</v>
      </c>
      <c r="BA116" s="7" t="s">
        <v>512</v>
      </c>
      <c r="BV116" s="144" t="s">
        <v>513</v>
      </c>
      <c r="CA116" s="73" t="s">
        <v>514</v>
      </c>
      <c r="CB116" s="162" t="s">
        <v>515</v>
      </c>
      <c r="CC116" s="76">
        <v>53</v>
      </c>
      <c r="CD116" s="86" t="s">
        <v>387</v>
      </c>
      <c r="CE116" s="73" t="s">
        <v>514</v>
      </c>
      <c r="CF116" s="162" t="s">
        <v>515</v>
      </c>
      <c r="CG116" s="61">
        <v>65.7</v>
      </c>
      <c r="CH116" t="s">
        <v>462</v>
      </c>
      <c r="CI116" s="72" t="s">
        <v>516</v>
      </c>
      <c r="CJ116" s="162" t="s">
        <v>515</v>
      </c>
      <c r="CK116" s="46">
        <v>12.6</v>
      </c>
      <c r="CL116" s="86" t="s">
        <v>387</v>
      </c>
      <c r="CM116" s="72" t="s">
        <v>516</v>
      </c>
      <c r="CN116" s="162" t="s">
        <v>515</v>
      </c>
      <c r="CO116" s="61">
        <v>2.2999999999999998</v>
      </c>
      <c r="CP116" t="s">
        <v>462</v>
      </c>
      <c r="CQ116" s="73" t="s">
        <v>517</v>
      </c>
      <c r="CR116" s="163" t="s">
        <v>518</v>
      </c>
      <c r="CS116" s="76">
        <v>4</v>
      </c>
      <c r="CT116" s="86" t="s">
        <v>387</v>
      </c>
      <c r="CU116" s="73" t="s">
        <v>517</v>
      </c>
      <c r="CV116" s="163" t="s">
        <v>518</v>
      </c>
      <c r="CW116" s="85">
        <v>2.2000000000000002</v>
      </c>
      <c r="CX116" t="s">
        <v>462</v>
      </c>
      <c r="CY116" s="72" t="s">
        <v>516</v>
      </c>
      <c r="CZ116" s="163" t="s">
        <v>518</v>
      </c>
      <c r="DA116">
        <v>5.5</v>
      </c>
      <c r="DB116" s="86" t="s">
        <v>387</v>
      </c>
      <c r="DC116" s="72" t="s">
        <v>516</v>
      </c>
      <c r="DD116" s="163" t="s">
        <v>518</v>
      </c>
      <c r="DE116" s="61">
        <v>1.1000000000000001</v>
      </c>
      <c r="DF116" t="s">
        <v>462</v>
      </c>
      <c r="DO116" s="109"/>
      <c r="DP116" s="89"/>
      <c r="DQ116" s="89"/>
    </row>
    <row r="117" spans="1:132" ht="15.75" customHeight="1">
      <c r="A117" t="s">
        <v>24</v>
      </c>
      <c r="B117" t="s">
        <v>290</v>
      </c>
      <c r="C117">
        <v>75</v>
      </c>
      <c r="D117" t="s">
        <v>489</v>
      </c>
      <c r="E117">
        <v>2001</v>
      </c>
      <c r="F117">
        <v>1994</v>
      </c>
      <c r="G117" t="s">
        <v>490</v>
      </c>
      <c r="H117" t="s">
        <v>491</v>
      </c>
      <c r="I117" s="86" t="s">
        <v>492</v>
      </c>
      <c r="J117" s="21" t="s">
        <v>493</v>
      </c>
      <c r="L117" t="s">
        <v>519</v>
      </c>
      <c r="M117" s="41" t="s">
        <v>495</v>
      </c>
      <c r="O117" s="41">
        <v>34554</v>
      </c>
      <c r="P117" s="119" t="s">
        <v>520</v>
      </c>
      <c r="Q117" s="41" t="s">
        <v>497</v>
      </c>
      <c r="W117" s="135" t="s">
        <v>498</v>
      </c>
      <c r="X117" s="139" t="s">
        <v>499</v>
      </c>
      <c r="Y117" s="7" t="s">
        <v>500</v>
      </c>
      <c r="Z117" t="s">
        <v>501</v>
      </c>
      <c r="AC117" s="41" t="s">
        <v>502</v>
      </c>
      <c r="AD117" t="s">
        <v>503</v>
      </c>
      <c r="AH117" s="110" t="s">
        <v>504</v>
      </c>
      <c r="AI117" s="41" t="s">
        <v>505</v>
      </c>
      <c r="AJ117" s="41" t="s">
        <v>506</v>
      </c>
      <c r="AK117" s="52" t="s">
        <v>306</v>
      </c>
      <c r="AL117" s="41" t="s">
        <v>507</v>
      </c>
      <c r="AR117" s="7" t="s">
        <v>508</v>
      </c>
      <c r="AS117" s="74" t="s">
        <v>509</v>
      </c>
      <c r="AX117" s="75" t="s">
        <v>510</v>
      </c>
      <c r="AY117" s="7" t="s">
        <v>511</v>
      </c>
      <c r="AZ117" s="61">
        <v>5.3</v>
      </c>
      <c r="BA117" s="7" t="s">
        <v>512</v>
      </c>
      <c r="BV117" s="144" t="s">
        <v>513</v>
      </c>
      <c r="CA117" s="73" t="s">
        <v>514</v>
      </c>
      <c r="CB117" s="162" t="s">
        <v>515</v>
      </c>
      <c r="CC117" s="76">
        <v>29</v>
      </c>
      <c r="CD117" s="86" t="s">
        <v>387</v>
      </c>
      <c r="CE117" s="73" t="s">
        <v>514</v>
      </c>
      <c r="CF117" s="162" t="s">
        <v>515</v>
      </c>
      <c r="CG117" s="61">
        <v>52.5</v>
      </c>
      <c r="CH117" t="s">
        <v>462</v>
      </c>
      <c r="CI117" s="72" t="s">
        <v>516</v>
      </c>
      <c r="CJ117" s="162" t="s">
        <v>515</v>
      </c>
      <c r="CK117" s="46">
        <v>19</v>
      </c>
      <c r="CL117" s="86" t="s">
        <v>387</v>
      </c>
      <c r="CM117" s="72" t="s">
        <v>516</v>
      </c>
      <c r="CN117" s="162" t="s">
        <v>515</v>
      </c>
      <c r="CO117" s="61">
        <v>6.4</v>
      </c>
      <c r="CP117" t="s">
        <v>462</v>
      </c>
      <c r="CQ117" s="73" t="s">
        <v>517</v>
      </c>
      <c r="CR117" s="163" t="s">
        <v>518</v>
      </c>
      <c r="CS117" s="76">
        <v>4.8</v>
      </c>
      <c r="CT117" s="86" t="s">
        <v>387</v>
      </c>
      <c r="CU117" s="73" t="s">
        <v>517</v>
      </c>
      <c r="CV117" s="163" t="s">
        <v>518</v>
      </c>
      <c r="CW117" s="85">
        <v>2.4</v>
      </c>
      <c r="CX117" t="s">
        <v>462</v>
      </c>
      <c r="CY117" s="72" t="s">
        <v>516</v>
      </c>
      <c r="CZ117" s="163" t="s">
        <v>518</v>
      </c>
      <c r="DA117">
        <v>5.3</v>
      </c>
      <c r="DB117" s="86" t="s">
        <v>387</v>
      </c>
      <c r="DC117" s="72" t="s">
        <v>516</v>
      </c>
      <c r="DD117" s="163" t="s">
        <v>518</v>
      </c>
      <c r="DE117" s="61">
        <v>0.4</v>
      </c>
      <c r="DF117" t="s">
        <v>462</v>
      </c>
      <c r="DO117" s="109"/>
      <c r="DP117" s="89"/>
      <c r="DQ117" s="89"/>
    </row>
    <row r="118" spans="1:132" ht="15.75" customHeight="1">
      <c r="A118" t="s">
        <v>24</v>
      </c>
      <c r="B118" t="s">
        <v>290</v>
      </c>
      <c r="C118">
        <v>75</v>
      </c>
      <c r="D118" t="s">
        <v>489</v>
      </c>
      <c r="E118">
        <v>2001</v>
      </c>
      <c r="F118">
        <v>1994</v>
      </c>
      <c r="G118" t="s">
        <v>490</v>
      </c>
      <c r="H118" t="s">
        <v>491</v>
      </c>
      <c r="I118" s="86" t="s">
        <v>492</v>
      </c>
      <c r="J118" s="21" t="s">
        <v>493</v>
      </c>
      <c r="L118" t="s">
        <v>521</v>
      </c>
      <c r="M118" s="41" t="s">
        <v>495</v>
      </c>
      <c r="O118" s="41">
        <v>34554</v>
      </c>
      <c r="P118" s="119" t="s">
        <v>522</v>
      </c>
      <c r="Q118" s="41" t="s">
        <v>497</v>
      </c>
      <c r="W118" s="164" t="s">
        <v>523</v>
      </c>
      <c r="X118" s="165" t="s">
        <v>524</v>
      </c>
      <c r="Y118" s="7" t="s">
        <v>500</v>
      </c>
      <c r="Z118" t="s">
        <v>501</v>
      </c>
      <c r="AC118" s="41" t="s">
        <v>502</v>
      </c>
      <c r="AD118" t="s">
        <v>503</v>
      </c>
      <c r="AH118" s="110" t="s">
        <v>504</v>
      </c>
      <c r="AI118" s="41" t="s">
        <v>505</v>
      </c>
      <c r="AJ118" s="41" t="s">
        <v>506</v>
      </c>
      <c r="AK118" s="52" t="s">
        <v>306</v>
      </c>
      <c r="AL118" s="41" t="s">
        <v>507</v>
      </c>
      <c r="AR118" s="7" t="s">
        <v>508</v>
      </c>
      <c r="AS118" s="74" t="s">
        <v>525</v>
      </c>
      <c r="AX118" s="75" t="s">
        <v>510</v>
      </c>
      <c r="AY118" s="7" t="s">
        <v>511</v>
      </c>
      <c r="AZ118" s="61">
        <v>1.9</v>
      </c>
      <c r="BA118" s="7" t="s">
        <v>512</v>
      </c>
      <c r="BV118" s="144" t="s">
        <v>513</v>
      </c>
      <c r="CA118" s="73" t="s">
        <v>514</v>
      </c>
      <c r="CB118" s="162" t="s">
        <v>515</v>
      </c>
      <c r="CC118" s="76">
        <v>20.3</v>
      </c>
      <c r="CD118" s="86" t="s">
        <v>387</v>
      </c>
      <c r="CE118" s="73" t="s">
        <v>514</v>
      </c>
      <c r="CF118" s="162" t="s">
        <v>515</v>
      </c>
      <c r="CG118" s="61">
        <v>51.4</v>
      </c>
      <c r="CH118" t="s">
        <v>462</v>
      </c>
      <c r="CI118" s="72" t="s">
        <v>516</v>
      </c>
      <c r="CJ118" s="162" t="s">
        <v>515</v>
      </c>
      <c r="CK118" s="46">
        <v>9.8000000000000007</v>
      </c>
      <c r="CL118" s="86" t="s">
        <v>387</v>
      </c>
      <c r="CM118" s="72" t="s">
        <v>516</v>
      </c>
      <c r="CN118" s="162" t="s">
        <v>515</v>
      </c>
      <c r="CO118" s="61">
        <v>1.5</v>
      </c>
      <c r="CP118" t="s">
        <v>462</v>
      </c>
      <c r="CQ118" s="73" t="s">
        <v>517</v>
      </c>
      <c r="CR118" s="163" t="s">
        <v>518</v>
      </c>
      <c r="CS118" s="76">
        <v>46.5</v>
      </c>
      <c r="CT118" s="86" t="s">
        <v>387</v>
      </c>
      <c r="CU118" s="73" t="s">
        <v>517</v>
      </c>
      <c r="CV118" s="163" t="s">
        <v>518</v>
      </c>
      <c r="CW118" s="85">
        <v>2.2999999999999998</v>
      </c>
      <c r="CX118" t="s">
        <v>462</v>
      </c>
      <c r="CY118" s="72" t="s">
        <v>516</v>
      </c>
      <c r="CZ118" s="163" t="s">
        <v>518</v>
      </c>
      <c r="DA118">
        <v>9.5</v>
      </c>
      <c r="DB118" s="86" t="s">
        <v>387</v>
      </c>
      <c r="DC118" s="72" t="s">
        <v>516</v>
      </c>
      <c r="DD118" s="163" t="s">
        <v>518</v>
      </c>
      <c r="DE118" s="61">
        <v>1.9</v>
      </c>
      <c r="DF118" t="s">
        <v>462</v>
      </c>
      <c r="DO118" s="109"/>
      <c r="DP118" s="89"/>
      <c r="DQ118" s="89"/>
    </row>
    <row r="119" spans="1:132" ht="15.75" customHeight="1">
      <c r="A119" t="s">
        <v>24</v>
      </c>
      <c r="B119" t="s">
        <v>290</v>
      </c>
      <c r="C119">
        <v>75</v>
      </c>
      <c r="D119" t="s">
        <v>489</v>
      </c>
      <c r="E119">
        <v>2001</v>
      </c>
      <c r="F119">
        <v>1994</v>
      </c>
      <c r="G119" t="s">
        <v>490</v>
      </c>
      <c r="H119" t="s">
        <v>491</v>
      </c>
      <c r="I119" s="86" t="s">
        <v>492</v>
      </c>
      <c r="J119" s="21" t="s">
        <v>493</v>
      </c>
      <c r="L119" t="s">
        <v>526</v>
      </c>
      <c r="M119" s="41" t="s">
        <v>495</v>
      </c>
      <c r="O119" s="41">
        <v>34554</v>
      </c>
      <c r="P119" s="119" t="s">
        <v>522</v>
      </c>
      <c r="Q119" s="41" t="s">
        <v>497</v>
      </c>
      <c r="W119" s="135" t="s">
        <v>498</v>
      </c>
      <c r="X119" s="139" t="s">
        <v>499</v>
      </c>
      <c r="Y119" s="7" t="s">
        <v>500</v>
      </c>
      <c r="Z119" t="s">
        <v>501</v>
      </c>
      <c r="AC119" s="41" t="s">
        <v>502</v>
      </c>
      <c r="AD119" t="s">
        <v>503</v>
      </c>
      <c r="AH119" s="110" t="s">
        <v>504</v>
      </c>
      <c r="AI119" s="41" t="s">
        <v>505</v>
      </c>
      <c r="AJ119" s="41" t="s">
        <v>506</v>
      </c>
      <c r="AK119" s="52" t="s">
        <v>306</v>
      </c>
      <c r="AL119" s="41" t="s">
        <v>507</v>
      </c>
      <c r="AR119" s="7" t="s">
        <v>508</v>
      </c>
      <c r="AS119" s="74" t="s">
        <v>509</v>
      </c>
      <c r="AX119" s="75" t="s">
        <v>510</v>
      </c>
      <c r="AY119" s="7" t="s">
        <v>511</v>
      </c>
      <c r="AZ119" s="61">
        <v>4.0999999999999996</v>
      </c>
      <c r="BA119" s="7" t="s">
        <v>512</v>
      </c>
      <c r="BV119" s="144" t="s">
        <v>513</v>
      </c>
      <c r="CA119" s="73" t="s">
        <v>514</v>
      </c>
      <c r="CB119" s="162" t="s">
        <v>515</v>
      </c>
      <c r="CC119" s="76">
        <v>29</v>
      </c>
      <c r="CD119" s="86" t="s">
        <v>387</v>
      </c>
      <c r="CE119" s="73" t="s">
        <v>514</v>
      </c>
      <c r="CF119" s="162" t="s">
        <v>515</v>
      </c>
      <c r="CG119" s="61">
        <v>46.2</v>
      </c>
      <c r="CH119" t="s">
        <v>462</v>
      </c>
      <c r="CI119" s="72" t="s">
        <v>516</v>
      </c>
      <c r="CJ119" s="162" t="s">
        <v>515</v>
      </c>
      <c r="CK119" s="46">
        <v>13.8</v>
      </c>
      <c r="CL119" s="86" t="s">
        <v>387</v>
      </c>
      <c r="CM119" s="72" t="s">
        <v>516</v>
      </c>
      <c r="CN119" s="162" t="s">
        <v>515</v>
      </c>
      <c r="CO119" s="61">
        <v>5.5</v>
      </c>
      <c r="CP119" t="s">
        <v>462</v>
      </c>
      <c r="CQ119" s="73" t="s">
        <v>517</v>
      </c>
      <c r="CR119" s="163" t="s">
        <v>518</v>
      </c>
      <c r="CS119" s="76">
        <v>7.8</v>
      </c>
      <c r="CT119" s="86" t="s">
        <v>387</v>
      </c>
      <c r="CU119" s="73" t="s">
        <v>517</v>
      </c>
      <c r="CV119" s="163" t="s">
        <v>518</v>
      </c>
      <c r="CW119" s="85">
        <v>2.9</v>
      </c>
      <c r="CX119" t="s">
        <v>462</v>
      </c>
      <c r="CY119" s="72" t="s">
        <v>516</v>
      </c>
      <c r="CZ119" s="163" t="s">
        <v>518</v>
      </c>
      <c r="DA119">
        <v>13</v>
      </c>
      <c r="DB119" s="86" t="s">
        <v>387</v>
      </c>
      <c r="DC119" s="72" t="s">
        <v>516</v>
      </c>
      <c r="DD119" s="163" t="s">
        <v>518</v>
      </c>
      <c r="DE119" s="61">
        <v>1.2</v>
      </c>
      <c r="DF119" t="s">
        <v>462</v>
      </c>
      <c r="DO119" s="109"/>
      <c r="DP119" s="89"/>
      <c r="DQ119" s="89"/>
    </row>
    <row r="120" spans="1:132" ht="15.75" customHeight="1">
      <c r="A120" t="s">
        <v>24</v>
      </c>
      <c r="B120" t="s">
        <v>290</v>
      </c>
      <c r="C120">
        <v>75</v>
      </c>
      <c r="D120" t="s">
        <v>489</v>
      </c>
      <c r="E120">
        <v>2001</v>
      </c>
      <c r="F120">
        <v>1994</v>
      </c>
      <c r="G120" t="s">
        <v>490</v>
      </c>
      <c r="H120" t="s">
        <v>491</v>
      </c>
      <c r="I120" s="86" t="s">
        <v>492</v>
      </c>
      <c r="J120" s="21" t="s">
        <v>312</v>
      </c>
      <c r="L120" t="s">
        <v>312</v>
      </c>
      <c r="M120" s="41" t="s">
        <v>398</v>
      </c>
      <c r="O120" s="41" t="s">
        <v>312</v>
      </c>
      <c r="P120" s="119" t="s">
        <v>312</v>
      </c>
      <c r="Q120" s="41" t="s">
        <v>312</v>
      </c>
      <c r="W120" s="135" t="s">
        <v>312</v>
      </c>
      <c r="X120" s="139" t="s">
        <v>312</v>
      </c>
      <c r="Y120" s="7" t="s">
        <v>500</v>
      </c>
      <c r="Z120" t="s">
        <v>501</v>
      </c>
      <c r="AC120" s="41" t="s">
        <v>502</v>
      </c>
      <c r="AD120" t="s">
        <v>503</v>
      </c>
      <c r="AH120" s="110" t="s">
        <v>504</v>
      </c>
      <c r="AI120" s="41" t="s">
        <v>505</v>
      </c>
      <c r="AJ120" s="41" t="s">
        <v>506</v>
      </c>
      <c r="AK120" s="52" t="s">
        <v>306</v>
      </c>
      <c r="AL120" s="41" t="s">
        <v>507</v>
      </c>
      <c r="AR120" s="7" t="s">
        <v>508</v>
      </c>
      <c r="AS120" s="74" t="s">
        <v>509</v>
      </c>
      <c r="AX120" s="75" t="s">
        <v>312</v>
      </c>
      <c r="AY120" s="7" t="s">
        <v>312</v>
      </c>
      <c r="AZ120" s="61" t="s">
        <v>312</v>
      </c>
      <c r="BA120" s="61" t="s">
        <v>312</v>
      </c>
      <c r="BB120" s="62"/>
      <c r="BV120" s="144" t="s">
        <v>513</v>
      </c>
      <c r="CA120" s="73" t="s">
        <v>514</v>
      </c>
      <c r="CB120" s="162" t="s">
        <v>515</v>
      </c>
      <c r="CC120" s="76">
        <v>91</v>
      </c>
      <c r="CD120" s="86" t="s">
        <v>387</v>
      </c>
      <c r="CE120" s="73" t="s">
        <v>514</v>
      </c>
      <c r="CF120" s="162" t="s">
        <v>515</v>
      </c>
      <c r="CG120" s="61">
        <v>234</v>
      </c>
      <c r="CH120" t="s">
        <v>462</v>
      </c>
      <c r="CI120" s="72" t="s">
        <v>516</v>
      </c>
      <c r="CJ120" s="162" t="s">
        <v>515</v>
      </c>
      <c r="CK120" s="46">
        <v>15.8</v>
      </c>
      <c r="CL120" s="86" t="s">
        <v>387</v>
      </c>
      <c r="CM120" s="72" t="s">
        <v>516</v>
      </c>
      <c r="CN120" s="162" t="s">
        <v>515</v>
      </c>
      <c r="CO120" s="61">
        <v>8</v>
      </c>
      <c r="CP120" t="s">
        <v>462</v>
      </c>
      <c r="CQ120" s="73" t="s">
        <v>517</v>
      </c>
      <c r="CR120" s="163" t="s">
        <v>518</v>
      </c>
      <c r="CS120" s="76">
        <v>42.1</v>
      </c>
      <c r="CT120" s="86" t="s">
        <v>387</v>
      </c>
      <c r="CU120" s="73" t="s">
        <v>517</v>
      </c>
      <c r="CV120" s="163" t="s">
        <v>518</v>
      </c>
      <c r="CW120" s="85">
        <v>8.6</v>
      </c>
      <c r="CX120" t="s">
        <v>462</v>
      </c>
      <c r="CY120" s="72" t="s">
        <v>516</v>
      </c>
      <c r="CZ120" s="163" t="s">
        <v>518</v>
      </c>
      <c r="DA120">
        <v>10.3</v>
      </c>
      <c r="DB120" s="86" t="s">
        <v>387</v>
      </c>
      <c r="DC120" s="72" t="s">
        <v>516</v>
      </c>
      <c r="DD120" s="163" t="s">
        <v>518</v>
      </c>
      <c r="DE120" s="61">
        <v>0.8</v>
      </c>
      <c r="DF120" t="s">
        <v>462</v>
      </c>
      <c r="DO120" s="109"/>
      <c r="DP120" s="89"/>
      <c r="DQ120" s="89"/>
    </row>
    <row r="121" spans="1:132" ht="15.75" customHeight="1">
      <c r="CA121" s="72"/>
      <c r="CB121" s="74"/>
      <c r="CE121" s="72"/>
      <c r="CF121" s="74"/>
      <c r="CI121" s="72"/>
      <c r="CJ121" s="74"/>
      <c r="CL121"/>
      <c r="CM121" s="72"/>
      <c r="CN121" s="74"/>
      <c r="CO121" s="61"/>
      <c r="CP121"/>
      <c r="CQ121" s="72"/>
      <c r="CR121" s="163"/>
      <c r="CV121" s="163"/>
      <c r="CY121" s="72"/>
      <c r="CZ121" s="87"/>
      <c r="DC121" s="72"/>
      <c r="DD121" s="87"/>
      <c r="DE121" s="61"/>
    </row>
    <row r="122" spans="1:132" ht="15.75" customHeight="1">
      <c r="A122" t="s">
        <v>24</v>
      </c>
      <c r="B122" t="s">
        <v>290</v>
      </c>
      <c r="C122">
        <v>75</v>
      </c>
      <c r="D122" t="s">
        <v>489</v>
      </c>
      <c r="E122">
        <v>2001</v>
      </c>
      <c r="F122">
        <v>1995</v>
      </c>
      <c r="G122" t="s">
        <v>490</v>
      </c>
      <c r="H122" t="s">
        <v>491</v>
      </c>
      <c r="I122" s="21" t="s">
        <v>527</v>
      </c>
      <c r="J122" s="21" t="s">
        <v>493</v>
      </c>
      <c r="L122" t="s">
        <v>494</v>
      </c>
      <c r="M122" s="41" t="s">
        <v>495</v>
      </c>
      <c r="O122" s="41">
        <v>34920</v>
      </c>
      <c r="P122" s="119" t="s">
        <v>496</v>
      </c>
      <c r="Q122" s="41" t="s">
        <v>497</v>
      </c>
      <c r="W122" s="135" t="s">
        <v>498</v>
      </c>
      <c r="X122" s="139" t="s">
        <v>499</v>
      </c>
      <c r="Y122" s="7" t="s">
        <v>500</v>
      </c>
      <c r="Z122" t="s">
        <v>501</v>
      </c>
      <c r="AC122" s="41" t="s">
        <v>502</v>
      </c>
      <c r="AD122" t="s">
        <v>503</v>
      </c>
      <c r="AH122" s="110" t="s">
        <v>504</v>
      </c>
      <c r="AI122" s="41" t="s">
        <v>528</v>
      </c>
      <c r="AJ122" s="41" t="s">
        <v>506</v>
      </c>
      <c r="AK122" s="52" t="s">
        <v>306</v>
      </c>
      <c r="AL122" s="41" t="s">
        <v>507</v>
      </c>
      <c r="AR122" s="88" t="s">
        <v>529</v>
      </c>
      <c r="AS122" s="74" t="s">
        <v>530</v>
      </c>
      <c r="AX122" s="75" t="s">
        <v>510</v>
      </c>
      <c r="AY122" s="7" t="s">
        <v>531</v>
      </c>
      <c r="AZ122" s="61">
        <v>2.2000000000000002</v>
      </c>
      <c r="BA122" s="7" t="s">
        <v>512</v>
      </c>
      <c r="BV122" s="144" t="s">
        <v>532</v>
      </c>
      <c r="CA122" s="73" t="s">
        <v>514</v>
      </c>
      <c r="CB122" s="162" t="s">
        <v>515</v>
      </c>
      <c r="CC122" s="76">
        <v>19.5</v>
      </c>
      <c r="CD122" s="86" t="s">
        <v>387</v>
      </c>
      <c r="CE122" s="73" t="s">
        <v>514</v>
      </c>
      <c r="CF122" s="162" t="s">
        <v>515</v>
      </c>
      <c r="CG122" s="61">
        <v>19.899999999999999</v>
      </c>
      <c r="CH122" t="s">
        <v>462</v>
      </c>
      <c r="CI122" s="72" t="s">
        <v>516</v>
      </c>
      <c r="CJ122" s="162" t="s">
        <v>515</v>
      </c>
      <c r="CK122" s="46">
        <v>12.6</v>
      </c>
      <c r="CL122" s="86" t="s">
        <v>387</v>
      </c>
      <c r="CM122" s="72" t="s">
        <v>516</v>
      </c>
      <c r="CN122" s="162" t="s">
        <v>515</v>
      </c>
      <c r="CO122" s="61">
        <v>2.6</v>
      </c>
      <c r="CP122" t="s">
        <v>462</v>
      </c>
      <c r="CQ122" s="73" t="s">
        <v>517</v>
      </c>
      <c r="CR122" s="163" t="s">
        <v>518</v>
      </c>
      <c r="CS122" s="76">
        <v>29.8</v>
      </c>
      <c r="CT122" s="86" t="s">
        <v>387</v>
      </c>
      <c r="CU122" s="73" t="s">
        <v>517</v>
      </c>
      <c r="CV122" s="163" t="s">
        <v>518</v>
      </c>
      <c r="CW122" s="85">
        <v>4.7</v>
      </c>
      <c r="CX122" t="s">
        <v>462</v>
      </c>
      <c r="CY122" s="72" t="s">
        <v>516</v>
      </c>
      <c r="CZ122" s="163" t="s">
        <v>518</v>
      </c>
      <c r="DA122">
        <v>5.8</v>
      </c>
      <c r="DB122" s="86" t="s">
        <v>387</v>
      </c>
      <c r="DC122" s="72" t="s">
        <v>516</v>
      </c>
      <c r="DD122" s="163" t="s">
        <v>518</v>
      </c>
      <c r="DE122" s="61">
        <v>0.7</v>
      </c>
      <c r="DF122" t="s">
        <v>462</v>
      </c>
      <c r="DO122" s="109"/>
      <c r="DP122" s="89"/>
      <c r="DQ122" s="89"/>
    </row>
    <row r="123" spans="1:132" ht="15.75" customHeight="1">
      <c r="A123" t="s">
        <v>24</v>
      </c>
      <c r="B123" t="s">
        <v>290</v>
      </c>
      <c r="C123">
        <v>75</v>
      </c>
      <c r="D123" t="s">
        <v>489</v>
      </c>
      <c r="E123">
        <v>2001</v>
      </c>
      <c r="F123">
        <v>1995</v>
      </c>
      <c r="G123" t="s">
        <v>490</v>
      </c>
      <c r="H123" t="s">
        <v>491</v>
      </c>
      <c r="I123" s="21" t="s">
        <v>527</v>
      </c>
      <c r="J123" s="21" t="s">
        <v>493</v>
      </c>
      <c r="L123" t="s">
        <v>519</v>
      </c>
      <c r="M123" s="41" t="s">
        <v>495</v>
      </c>
      <c r="O123" s="41">
        <v>34920</v>
      </c>
      <c r="P123" s="119" t="s">
        <v>520</v>
      </c>
      <c r="Q123" s="41" t="s">
        <v>497</v>
      </c>
      <c r="W123" s="135" t="s">
        <v>498</v>
      </c>
      <c r="X123" s="139" t="s">
        <v>499</v>
      </c>
      <c r="Y123" s="7" t="s">
        <v>500</v>
      </c>
      <c r="Z123" t="s">
        <v>501</v>
      </c>
      <c r="AC123" s="41" t="s">
        <v>502</v>
      </c>
      <c r="AD123" t="s">
        <v>503</v>
      </c>
      <c r="AH123" s="110" t="s">
        <v>504</v>
      </c>
      <c r="AI123" s="41" t="s">
        <v>528</v>
      </c>
      <c r="AJ123" s="41" t="s">
        <v>506</v>
      </c>
      <c r="AK123" s="52" t="s">
        <v>306</v>
      </c>
      <c r="AL123" s="41" t="s">
        <v>507</v>
      </c>
      <c r="AR123" s="88" t="s">
        <v>529</v>
      </c>
      <c r="AS123" s="74" t="s">
        <v>533</v>
      </c>
      <c r="AX123" s="75" t="s">
        <v>510</v>
      </c>
      <c r="AY123" s="7" t="s">
        <v>531</v>
      </c>
      <c r="AZ123" s="61">
        <v>1.8</v>
      </c>
      <c r="BA123" s="7" t="s">
        <v>512</v>
      </c>
      <c r="BV123" s="144" t="s">
        <v>532</v>
      </c>
      <c r="CA123" s="73" t="s">
        <v>514</v>
      </c>
      <c r="CB123" s="162" t="s">
        <v>515</v>
      </c>
      <c r="CC123" s="76">
        <v>39.5</v>
      </c>
      <c r="CD123" s="86" t="s">
        <v>387</v>
      </c>
      <c r="CE123" s="73" t="s">
        <v>514</v>
      </c>
      <c r="CF123" s="162" t="s">
        <v>515</v>
      </c>
      <c r="CG123" s="61">
        <v>35.1</v>
      </c>
      <c r="CH123" t="s">
        <v>462</v>
      </c>
      <c r="CI123" s="72" t="s">
        <v>516</v>
      </c>
      <c r="CJ123" s="162" t="s">
        <v>515</v>
      </c>
      <c r="CK123" s="46">
        <v>19</v>
      </c>
      <c r="CL123" s="86" t="s">
        <v>387</v>
      </c>
      <c r="CM123" s="72" t="s">
        <v>516</v>
      </c>
      <c r="CN123" s="162" t="s">
        <v>515</v>
      </c>
      <c r="CO123" s="61">
        <v>5.4</v>
      </c>
      <c r="CP123" t="s">
        <v>462</v>
      </c>
      <c r="CQ123" s="73" t="s">
        <v>517</v>
      </c>
      <c r="CR123" s="163" t="s">
        <v>518</v>
      </c>
      <c r="CS123" s="76">
        <v>36.299999999999997</v>
      </c>
      <c r="CT123" s="86" t="s">
        <v>387</v>
      </c>
      <c r="CU123" s="73" t="s">
        <v>517</v>
      </c>
      <c r="CV123" s="163" t="s">
        <v>518</v>
      </c>
      <c r="CW123" s="85">
        <v>12.2</v>
      </c>
      <c r="CX123" t="s">
        <v>462</v>
      </c>
      <c r="CY123" s="72" t="s">
        <v>516</v>
      </c>
      <c r="CZ123" s="163" t="s">
        <v>518</v>
      </c>
      <c r="DA123">
        <v>9.3000000000000007</v>
      </c>
      <c r="DB123" s="86" t="s">
        <v>387</v>
      </c>
      <c r="DC123" s="72" t="s">
        <v>516</v>
      </c>
      <c r="DD123" s="163" t="s">
        <v>518</v>
      </c>
      <c r="DE123" s="61">
        <v>2.1</v>
      </c>
      <c r="DF123" t="s">
        <v>462</v>
      </c>
      <c r="DO123" s="109"/>
      <c r="DP123" s="89"/>
      <c r="DQ123" s="89"/>
    </row>
    <row r="124" spans="1:132" ht="15.75" customHeight="1">
      <c r="A124" t="s">
        <v>24</v>
      </c>
      <c r="B124" t="s">
        <v>290</v>
      </c>
      <c r="C124">
        <v>75</v>
      </c>
      <c r="D124" t="s">
        <v>489</v>
      </c>
      <c r="E124">
        <v>2001</v>
      </c>
      <c r="F124">
        <v>1995</v>
      </c>
      <c r="G124" t="s">
        <v>490</v>
      </c>
      <c r="H124" t="s">
        <v>491</v>
      </c>
      <c r="I124" s="21" t="s">
        <v>527</v>
      </c>
      <c r="J124" s="21" t="s">
        <v>493</v>
      </c>
      <c r="L124" t="s">
        <v>521</v>
      </c>
      <c r="M124" s="41" t="s">
        <v>495</v>
      </c>
      <c r="O124" s="41">
        <v>34920</v>
      </c>
      <c r="P124" s="119" t="s">
        <v>522</v>
      </c>
      <c r="Q124" s="41" t="s">
        <v>497</v>
      </c>
      <c r="W124" s="164" t="s">
        <v>534</v>
      </c>
      <c r="X124" s="165" t="s">
        <v>502</v>
      </c>
      <c r="Y124" s="7" t="s">
        <v>500</v>
      </c>
      <c r="Z124" t="s">
        <v>501</v>
      </c>
      <c r="AC124" s="41" t="s">
        <v>502</v>
      </c>
      <c r="AD124" t="s">
        <v>503</v>
      </c>
      <c r="AH124" s="110" t="s">
        <v>504</v>
      </c>
      <c r="AI124" s="41" t="s">
        <v>528</v>
      </c>
      <c r="AJ124" s="41" t="s">
        <v>506</v>
      </c>
      <c r="AK124" s="52" t="s">
        <v>306</v>
      </c>
      <c r="AL124" s="41" t="s">
        <v>507</v>
      </c>
      <c r="AR124" s="88" t="s">
        <v>529</v>
      </c>
      <c r="AS124" s="74" t="s">
        <v>533</v>
      </c>
      <c r="AX124" s="75" t="s">
        <v>510</v>
      </c>
      <c r="AY124" s="7" t="s">
        <v>531</v>
      </c>
      <c r="AZ124" s="61">
        <v>1.3</v>
      </c>
      <c r="BA124" s="7" t="s">
        <v>512</v>
      </c>
      <c r="BV124" s="144" t="s">
        <v>532</v>
      </c>
      <c r="CA124" s="73" t="s">
        <v>514</v>
      </c>
      <c r="CB124" s="162" t="s">
        <v>515</v>
      </c>
      <c r="CC124" s="76">
        <v>17.3</v>
      </c>
      <c r="CD124" s="86" t="s">
        <v>387</v>
      </c>
      <c r="CE124" s="73" t="s">
        <v>514</v>
      </c>
      <c r="CF124" s="162" t="s">
        <v>515</v>
      </c>
      <c r="CG124" s="61">
        <v>12.5</v>
      </c>
      <c r="CH124" t="s">
        <v>462</v>
      </c>
      <c r="CI124" s="72" t="s">
        <v>516</v>
      </c>
      <c r="CJ124" s="162" t="s">
        <v>515</v>
      </c>
      <c r="CK124" s="46">
        <v>9.8000000000000007</v>
      </c>
      <c r="CL124" s="86" t="s">
        <v>387</v>
      </c>
      <c r="CM124" s="72" t="s">
        <v>516</v>
      </c>
      <c r="CN124" s="162" t="s">
        <v>515</v>
      </c>
      <c r="CO124" s="61">
        <v>2.8</v>
      </c>
      <c r="CP124" t="s">
        <v>462</v>
      </c>
      <c r="CQ124" s="73" t="s">
        <v>517</v>
      </c>
      <c r="CR124" s="163" t="s">
        <v>518</v>
      </c>
      <c r="CS124" s="76">
        <v>10.5</v>
      </c>
      <c r="CT124" s="86" t="s">
        <v>387</v>
      </c>
      <c r="CU124" s="73" t="s">
        <v>517</v>
      </c>
      <c r="CV124" s="163" t="s">
        <v>518</v>
      </c>
      <c r="CW124" s="85">
        <v>4.5</v>
      </c>
      <c r="CX124" t="s">
        <v>462</v>
      </c>
      <c r="CY124" s="72" t="s">
        <v>516</v>
      </c>
      <c r="CZ124" s="163" t="s">
        <v>518</v>
      </c>
      <c r="DA124">
        <v>7.8</v>
      </c>
      <c r="DB124" s="86" t="s">
        <v>387</v>
      </c>
      <c r="DC124" s="72" t="s">
        <v>516</v>
      </c>
      <c r="DD124" s="163" t="s">
        <v>518</v>
      </c>
      <c r="DE124" s="61">
        <v>1.1000000000000001</v>
      </c>
      <c r="DF124" t="s">
        <v>462</v>
      </c>
      <c r="DO124" s="109"/>
      <c r="DP124" s="89"/>
      <c r="DQ124" s="89"/>
    </row>
    <row r="125" spans="1:132" ht="15.75" customHeight="1">
      <c r="A125" t="s">
        <v>24</v>
      </c>
      <c r="B125" t="s">
        <v>290</v>
      </c>
      <c r="C125">
        <v>75</v>
      </c>
      <c r="D125" t="s">
        <v>489</v>
      </c>
      <c r="E125">
        <v>2001</v>
      </c>
      <c r="F125">
        <v>1995</v>
      </c>
      <c r="G125" t="s">
        <v>490</v>
      </c>
      <c r="H125" t="s">
        <v>491</v>
      </c>
      <c r="I125" s="21" t="s">
        <v>527</v>
      </c>
      <c r="J125" s="21" t="s">
        <v>493</v>
      </c>
      <c r="L125" s="86" t="s">
        <v>526</v>
      </c>
      <c r="M125" s="41" t="s">
        <v>495</v>
      </c>
      <c r="O125" s="41">
        <v>34920</v>
      </c>
      <c r="P125" s="119" t="s">
        <v>522</v>
      </c>
      <c r="Q125" s="41" t="s">
        <v>497</v>
      </c>
      <c r="W125" s="135" t="s">
        <v>498</v>
      </c>
      <c r="X125" s="139" t="s">
        <v>499</v>
      </c>
      <c r="Y125" s="7" t="s">
        <v>500</v>
      </c>
      <c r="Z125" t="s">
        <v>501</v>
      </c>
      <c r="AC125" s="41" t="s">
        <v>502</v>
      </c>
      <c r="AD125" t="s">
        <v>503</v>
      </c>
      <c r="AH125" s="110" t="s">
        <v>504</v>
      </c>
      <c r="AI125" s="41" t="s">
        <v>528</v>
      </c>
      <c r="AJ125" s="41" t="s">
        <v>506</v>
      </c>
      <c r="AK125" s="52" t="s">
        <v>306</v>
      </c>
      <c r="AL125" s="41" t="s">
        <v>507</v>
      </c>
      <c r="AR125" s="88" t="s">
        <v>529</v>
      </c>
      <c r="AS125" s="74" t="s">
        <v>533</v>
      </c>
      <c r="AX125" s="75" t="s">
        <v>510</v>
      </c>
      <c r="AY125" s="7" t="s">
        <v>531</v>
      </c>
      <c r="AZ125" s="106" t="s">
        <v>535</v>
      </c>
      <c r="BA125" s="7" t="s">
        <v>512</v>
      </c>
      <c r="BV125" s="144" t="s">
        <v>532</v>
      </c>
      <c r="CA125" s="73" t="s">
        <v>514</v>
      </c>
      <c r="CB125" s="162" t="s">
        <v>515</v>
      </c>
      <c r="CC125" s="103" t="s">
        <v>312</v>
      </c>
      <c r="CD125" s="86" t="s">
        <v>387</v>
      </c>
      <c r="CE125" s="73" t="s">
        <v>514</v>
      </c>
      <c r="CF125" s="162" t="s">
        <v>515</v>
      </c>
      <c r="CG125" s="103" t="s">
        <v>312</v>
      </c>
      <c r="CH125" t="s">
        <v>462</v>
      </c>
      <c r="CI125" s="72" t="s">
        <v>516</v>
      </c>
      <c r="CJ125" s="162" t="s">
        <v>515</v>
      </c>
      <c r="CK125" s="46">
        <v>13.8</v>
      </c>
      <c r="CL125" s="86" t="s">
        <v>387</v>
      </c>
      <c r="CM125" s="72" t="s">
        <v>516</v>
      </c>
      <c r="CN125" s="162" t="s">
        <v>515</v>
      </c>
      <c r="CO125" s="112" t="s">
        <v>312</v>
      </c>
      <c r="CP125" t="s">
        <v>462</v>
      </c>
      <c r="CQ125" s="73" t="s">
        <v>517</v>
      </c>
      <c r="CR125" s="163" t="s">
        <v>518</v>
      </c>
      <c r="CS125" s="103" t="s">
        <v>312</v>
      </c>
      <c r="CT125" s="86" t="s">
        <v>387</v>
      </c>
      <c r="CU125" s="73" t="s">
        <v>517</v>
      </c>
      <c r="CV125" s="163" t="s">
        <v>518</v>
      </c>
      <c r="CW125" s="85" t="s">
        <v>312</v>
      </c>
      <c r="CX125" t="s">
        <v>462</v>
      </c>
      <c r="CY125" s="72" t="s">
        <v>516</v>
      </c>
      <c r="CZ125" s="163" t="s">
        <v>518</v>
      </c>
      <c r="DA125" s="112" t="s">
        <v>312</v>
      </c>
      <c r="DB125" s="86" t="s">
        <v>387</v>
      </c>
      <c r="DC125" s="72" t="s">
        <v>516</v>
      </c>
      <c r="DD125" s="163" t="s">
        <v>518</v>
      </c>
      <c r="DE125" s="112" t="s">
        <v>312</v>
      </c>
      <c r="DF125" t="s">
        <v>462</v>
      </c>
      <c r="DO125" s="109"/>
      <c r="DP125" s="89"/>
      <c r="DQ125" s="89"/>
    </row>
    <row r="126" spans="1:132" ht="15.75" customHeight="1">
      <c r="A126" t="s">
        <v>24</v>
      </c>
      <c r="B126" t="s">
        <v>290</v>
      </c>
      <c r="C126">
        <v>75</v>
      </c>
      <c r="D126" t="s">
        <v>489</v>
      </c>
      <c r="E126">
        <v>2001</v>
      </c>
      <c r="F126">
        <v>1995</v>
      </c>
      <c r="G126" t="s">
        <v>490</v>
      </c>
      <c r="H126" t="s">
        <v>491</v>
      </c>
      <c r="I126" s="21" t="s">
        <v>527</v>
      </c>
      <c r="J126" s="21" t="s">
        <v>312</v>
      </c>
      <c r="L126" t="s">
        <v>312</v>
      </c>
      <c r="M126" s="41" t="s">
        <v>398</v>
      </c>
      <c r="O126" s="41" t="s">
        <v>312</v>
      </c>
      <c r="P126" s="119" t="s">
        <v>312</v>
      </c>
      <c r="Q126" s="41" t="s">
        <v>312</v>
      </c>
      <c r="W126" s="135" t="s">
        <v>312</v>
      </c>
      <c r="X126" s="139" t="s">
        <v>312</v>
      </c>
      <c r="Y126" s="7" t="s">
        <v>500</v>
      </c>
      <c r="Z126" t="s">
        <v>501</v>
      </c>
      <c r="AC126" s="41" t="s">
        <v>502</v>
      </c>
      <c r="AD126" t="s">
        <v>503</v>
      </c>
      <c r="AH126" s="110" t="s">
        <v>504</v>
      </c>
      <c r="AI126" s="41" t="s">
        <v>528</v>
      </c>
      <c r="AJ126" s="41" t="s">
        <v>506</v>
      </c>
      <c r="AK126" s="52" t="s">
        <v>306</v>
      </c>
      <c r="AL126" s="41" t="s">
        <v>507</v>
      </c>
      <c r="AR126" s="88" t="s">
        <v>529</v>
      </c>
      <c r="AS126" s="74" t="s">
        <v>533</v>
      </c>
      <c r="AX126" s="75" t="s">
        <v>312</v>
      </c>
      <c r="AY126" s="7" t="s">
        <v>312</v>
      </c>
      <c r="AZ126" s="61" t="s">
        <v>312</v>
      </c>
      <c r="BA126" s="61" t="s">
        <v>312</v>
      </c>
      <c r="BB126" s="62"/>
      <c r="BV126" s="144" t="s">
        <v>532</v>
      </c>
      <c r="CA126" s="73" t="s">
        <v>514</v>
      </c>
      <c r="CB126" s="162" t="s">
        <v>515</v>
      </c>
      <c r="CC126" s="76">
        <v>30.5</v>
      </c>
      <c r="CD126" s="86" t="s">
        <v>387</v>
      </c>
      <c r="CE126" s="73" t="s">
        <v>514</v>
      </c>
      <c r="CF126" s="162" t="s">
        <v>515</v>
      </c>
      <c r="CG126" s="61">
        <v>43</v>
      </c>
      <c r="CH126" t="s">
        <v>462</v>
      </c>
      <c r="CI126" s="72" t="s">
        <v>516</v>
      </c>
      <c r="CJ126" s="162" t="s">
        <v>515</v>
      </c>
      <c r="CK126" s="46">
        <v>15.8</v>
      </c>
      <c r="CL126" s="86" t="s">
        <v>387</v>
      </c>
      <c r="CM126" s="72" t="s">
        <v>516</v>
      </c>
      <c r="CN126" s="162" t="s">
        <v>515</v>
      </c>
      <c r="CO126" s="61">
        <v>9.9</v>
      </c>
      <c r="CP126" t="s">
        <v>462</v>
      </c>
      <c r="CQ126" s="73" t="s">
        <v>517</v>
      </c>
      <c r="CR126" s="163" t="s">
        <v>518</v>
      </c>
      <c r="CS126" s="76">
        <v>37.799999999999997</v>
      </c>
      <c r="CT126" s="86" t="s">
        <v>387</v>
      </c>
      <c r="CU126" s="73" t="s">
        <v>517</v>
      </c>
      <c r="CV126" s="163" t="s">
        <v>518</v>
      </c>
      <c r="CW126" s="85">
        <v>7.9</v>
      </c>
      <c r="CX126" t="s">
        <v>462</v>
      </c>
      <c r="CY126" s="72" t="s">
        <v>516</v>
      </c>
      <c r="CZ126" s="163" t="s">
        <v>518</v>
      </c>
      <c r="DA126">
        <v>11.5</v>
      </c>
      <c r="DB126" s="86" t="s">
        <v>387</v>
      </c>
      <c r="DC126" s="72" t="s">
        <v>516</v>
      </c>
      <c r="DD126" s="163" t="s">
        <v>518</v>
      </c>
      <c r="DE126" s="61">
        <v>4.0999999999999996</v>
      </c>
      <c r="DF126" t="s">
        <v>462</v>
      </c>
      <c r="DO126" s="109"/>
      <c r="DP126" s="89"/>
      <c r="DQ126" s="89"/>
    </row>
    <row r="127" spans="1:132" ht="15.75" customHeight="1">
      <c r="CA127" s="72"/>
      <c r="CB127" s="74"/>
      <c r="CE127" s="72"/>
      <c r="CF127" s="74"/>
      <c r="CI127" s="72"/>
      <c r="CJ127" s="74"/>
      <c r="CL127"/>
      <c r="CM127" s="72"/>
      <c r="CN127" s="74"/>
      <c r="CO127" s="61"/>
      <c r="CP127"/>
      <c r="CQ127" s="72"/>
      <c r="CR127" s="163"/>
      <c r="CV127" s="163"/>
      <c r="CY127" s="72"/>
      <c r="CZ127" s="87"/>
      <c r="DC127" s="72"/>
      <c r="DD127" s="87"/>
      <c r="DE127" s="61"/>
    </row>
    <row r="128" spans="1:132" ht="15.75" customHeight="1">
      <c r="A128" t="s">
        <v>24</v>
      </c>
      <c r="B128" t="s">
        <v>290</v>
      </c>
      <c r="C128">
        <v>75</v>
      </c>
      <c r="D128" t="s">
        <v>489</v>
      </c>
      <c r="E128">
        <v>2001</v>
      </c>
      <c r="F128">
        <v>1994</v>
      </c>
      <c r="G128" t="s">
        <v>536</v>
      </c>
      <c r="H128" t="s">
        <v>491</v>
      </c>
      <c r="I128" s="21" t="s">
        <v>527</v>
      </c>
      <c r="J128" s="21" t="s">
        <v>493</v>
      </c>
      <c r="L128" t="s">
        <v>494</v>
      </c>
      <c r="M128" s="41" t="s">
        <v>495</v>
      </c>
      <c r="O128" s="41">
        <v>34555</v>
      </c>
      <c r="P128" s="119" t="s">
        <v>496</v>
      </c>
      <c r="Q128" s="41" t="s">
        <v>497</v>
      </c>
      <c r="W128" s="135" t="s">
        <v>498</v>
      </c>
      <c r="X128" s="139" t="s">
        <v>499</v>
      </c>
      <c r="Y128" s="7" t="s">
        <v>500</v>
      </c>
      <c r="Z128" t="s">
        <v>501</v>
      </c>
      <c r="AC128" s="41" t="s">
        <v>502</v>
      </c>
      <c r="AD128" t="s">
        <v>503</v>
      </c>
      <c r="AH128" s="110" t="s">
        <v>504</v>
      </c>
      <c r="AI128" s="41" t="s">
        <v>505</v>
      </c>
      <c r="AJ128" s="41" t="s">
        <v>506</v>
      </c>
      <c r="AK128" s="52" t="s">
        <v>306</v>
      </c>
      <c r="AL128" s="41" t="s">
        <v>507</v>
      </c>
      <c r="AR128" s="7" t="s">
        <v>508</v>
      </c>
      <c r="AS128" s="74" t="s">
        <v>537</v>
      </c>
      <c r="AX128" s="75" t="s">
        <v>510</v>
      </c>
      <c r="AY128" s="7" t="s">
        <v>511</v>
      </c>
      <c r="AZ128" s="61">
        <v>2</v>
      </c>
      <c r="BA128" s="7" t="s">
        <v>512</v>
      </c>
      <c r="BV128" s="144" t="s">
        <v>513</v>
      </c>
      <c r="CA128" s="73" t="s">
        <v>514</v>
      </c>
      <c r="CB128" s="162" t="s">
        <v>515</v>
      </c>
      <c r="CC128" s="76">
        <v>21</v>
      </c>
      <c r="CD128" s="86" t="s">
        <v>387</v>
      </c>
      <c r="CE128" s="73" t="s">
        <v>514</v>
      </c>
      <c r="CF128" s="162" t="s">
        <v>515</v>
      </c>
      <c r="CG128" s="61">
        <v>70.8</v>
      </c>
      <c r="CH128" t="s">
        <v>462</v>
      </c>
      <c r="CI128" s="72" t="s">
        <v>516</v>
      </c>
      <c r="CJ128" s="162" t="s">
        <v>515</v>
      </c>
      <c r="CK128" s="46">
        <v>12.6</v>
      </c>
      <c r="CL128" s="86" t="s">
        <v>387</v>
      </c>
      <c r="CM128" s="72" t="s">
        <v>516</v>
      </c>
      <c r="CN128" s="162" t="s">
        <v>515</v>
      </c>
      <c r="CO128" s="61">
        <v>1.9</v>
      </c>
      <c r="CP128" t="s">
        <v>462</v>
      </c>
      <c r="CQ128" s="73" t="s">
        <v>517</v>
      </c>
      <c r="CR128" s="163" t="s">
        <v>518</v>
      </c>
      <c r="CS128" s="76">
        <v>22.5</v>
      </c>
      <c r="CT128" s="86" t="s">
        <v>387</v>
      </c>
      <c r="CU128" s="73" t="s">
        <v>517</v>
      </c>
      <c r="CV128" s="163" t="s">
        <v>518</v>
      </c>
      <c r="CW128" s="85">
        <v>2.2000000000000002</v>
      </c>
      <c r="CX128" t="s">
        <v>462</v>
      </c>
      <c r="CY128" s="72" t="s">
        <v>516</v>
      </c>
      <c r="CZ128" s="163" t="s">
        <v>518</v>
      </c>
      <c r="DA128">
        <v>22.5</v>
      </c>
      <c r="DB128" s="86" t="s">
        <v>387</v>
      </c>
      <c r="DC128" s="72" t="s">
        <v>516</v>
      </c>
      <c r="DD128" s="163" t="s">
        <v>518</v>
      </c>
      <c r="DE128" s="61">
        <v>2.9</v>
      </c>
      <c r="DF128" t="s">
        <v>462</v>
      </c>
      <c r="DO128" s="109"/>
      <c r="DP128" s="89"/>
      <c r="DQ128" s="89"/>
    </row>
    <row r="129" spans="1:121" ht="15.75" customHeight="1">
      <c r="A129" t="s">
        <v>24</v>
      </c>
      <c r="B129" t="s">
        <v>290</v>
      </c>
      <c r="C129">
        <v>75</v>
      </c>
      <c r="D129" t="s">
        <v>489</v>
      </c>
      <c r="E129">
        <v>2001</v>
      </c>
      <c r="F129">
        <v>1994</v>
      </c>
      <c r="G129" t="s">
        <v>536</v>
      </c>
      <c r="H129" t="s">
        <v>491</v>
      </c>
      <c r="I129" s="21" t="s">
        <v>527</v>
      </c>
      <c r="J129" s="21" t="s">
        <v>493</v>
      </c>
      <c r="L129" t="s">
        <v>519</v>
      </c>
      <c r="M129" s="41" t="s">
        <v>495</v>
      </c>
      <c r="O129" s="41">
        <v>34555</v>
      </c>
      <c r="P129" s="119" t="s">
        <v>520</v>
      </c>
      <c r="Q129" s="41" t="s">
        <v>497</v>
      </c>
      <c r="W129" s="135" t="s">
        <v>498</v>
      </c>
      <c r="X129" s="139" t="s">
        <v>499</v>
      </c>
      <c r="Y129" s="7" t="s">
        <v>500</v>
      </c>
      <c r="Z129" t="s">
        <v>501</v>
      </c>
      <c r="AC129" s="41" t="s">
        <v>502</v>
      </c>
      <c r="AD129" t="s">
        <v>503</v>
      </c>
      <c r="AH129" s="110" t="s">
        <v>504</v>
      </c>
      <c r="AI129" s="41" t="s">
        <v>505</v>
      </c>
      <c r="AJ129" s="41" t="s">
        <v>506</v>
      </c>
      <c r="AK129" s="52" t="s">
        <v>306</v>
      </c>
      <c r="AL129" s="41" t="s">
        <v>507</v>
      </c>
      <c r="AR129" s="7" t="s">
        <v>508</v>
      </c>
      <c r="AS129" s="74" t="s">
        <v>537</v>
      </c>
      <c r="AX129" s="75" t="s">
        <v>510</v>
      </c>
      <c r="AY129" s="7" t="s">
        <v>511</v>
      </c>
      <c r="AZ129" s="61">
        <v>2.2999999999999998</v>
      </c>
      <c r="BA129" s="7" t="s">
        <v>512</v>
      </c>
      <c r="BV129" s="144" t="s">
        <v>513</v>
      </c>
      <c r="CA129" s="73" t="s">
        <v>514</v>
      </c>
      <c r="CB129" s="162" t="s">
        <v>515</v>
      </c>
      <c r="CC129" s="76">
        <v>19.5</v>
      </c>
      <c r="CD129" s="86" t="s">
        <v>387</v>
      </c>
      <c r="CE129" s="73" t="s">
        <v>514</v>
      </c>
      <c r="CF129" s="162" t="s">
        <v>515</v>
      </c>
      <c r="CG129" s="61">
        <v>51.7</v>
      </c>
      <c r="CH129" t="s">
        <v>462</v>
      </c>
      <c r="CI129" s="72" t="s">
        <v>516</v>
      </c>
      <c r="CJ129" s="162" t="s">
        <v>515</v>
      </c>
      <c r="CK129" s="46">
        <v>19</v>
      </c>
      <c r="CL129" s="86" t="s">
        <v>387</v>
      </c>
      <c r="CM129" s="72" t="s">
        <v>516</v>
      </c>
      <c r="CN129" s="162" t="s">
        <v>515</v>
      </c>
      <c r="CO129" s="61">
        <v>2.4</v>
      </c>
      <c r="CP129" t="s">
        <v>462</v>
      </c>
      <c r="CQ129" s="73" t="s">
        <v>517</v>
      </c>
      <c r="CR129" s="163" t="s">
        <v>518</v>
      </c>
      <c r="CS129" s="76">
        <v>14</v>
      </c>
      <c r="CT129" s="86" t="s">
        <v>387</v>
      </c>
      <c r="CU129" s="73" t="s">
        <v>517</v>
      </c>
      <c r="CV129" s="163" t="s">
        <v>518</v>
      </c>
      <c r="CW129" s="85">
        <v>2.4</v>
      </c>
      <c r="CX129" t="s">
        <v>462</v>
      </c>
      <c r="CY129" s="72" t="s">
        <v>516</v>
      </c>
      <c r="CZ129" s="163" t="s">
        <v>518</v>
      </c>
      <c r="DA129">
        <v>14</v>
      </c>
      <c r="DB129" s="86" t="s">
        <v>387</v>
      </c>
      <c r="DC129" s="72" t="s">
        <v>516</v>
      </c>
      <c r="DD129" s="163" t="s">
        <v>518</v>
      </c>
      <c r="DE129" s="61">
        <v>2.7</v>
      </c>
      <c r="DF129" t="s">
        <v>462</v>
      </c>
      <c r="DO129" s="109"/>
      <c r="DP129" s="89"/>
      <c r="DQ129" s="89"/>
    </row>
    <row r="130" spans="1:121" ht="15.75" customHeight="1">
      <c r="A130" t="s">
        <v>24</v>
      </c>
      <c r="B130" t="s">
        <v>290</v>
      </c>
      <c r="C130">
        <v>75</v>
      </c>
      <c r="D130" t="s">
        <v>489</v>
      </c>
      <c r="E130">
        <v>2001</v>
      </c>
      <c r="F130">
        <v>1994</v>
      </c>
      <c r="G130" t="s">
        <v>536</v>
      </c>
      <c r="H130" t="s">
        <v>491</v>
      </c>
      <c r="I130" s="21" t="s">
        <v>527</v>
      </c>
      <c r="J130" s="21" t="s">
        <v>493</v>
      </c>
      <c r="L130" t="s">
        <v>521</v>
      </c>
      <c r="M130" s="41" t="s">
        <v>495</v>
      </c>
      <c r="O130" s="41">
        <v>34555</v>
      </c>
      <c r="P130" s="119" t="s">
        <v>522</v>
      </c>
      <c r="Q130" s="41" t="s">
        <v>497</v>
      </c>
      <c r="W130" s="164" t="s">
        <v>523</v>
      </c>
      <c r="X130" s="165" t="s">
        <v>524</v>
      </c>
      <c r="Y130" s="7" t="s">
        <v>500</v>
      </c>
      <c r="Z130" t="s">
        <v>501</v>
      </c>
      <c r="AC130" s="41" t="s">
        <v>502</v>
      </c>
      <c r="AD130" t="s">
        <v>503</v>
      </c>
      <c r="AH130" s="110" t="s">
        <v>504</v>
      </c>
      <c r="AI130" s="41" t="s">
        <v>505</v>
      </c>
      <c r="AJ130" s="41" t="s">
        <v>506</v>
      </c>
      <c r="AK130" s="52" t="s">
        <v>306</v>
      </c>
      <c r="AL130" s="41" t="s">
        <v>507</v>
      </c>
      <c r="AR130" s="7" t="s">
        <v>508</v>
      </c>
      <c r="AS130" s="74" t="s">
        <v>538</v>
      </c>
      <c r="AX130" s="75" t="s">
        <v>510</v>
      </c>
      <c r="AY130" s="7" t="s">
        <v>511</v>
      </c>
      <c r="AZ130" s="61">
        <v>1.4</v>
      </c>
      <c r="BA130" s="7" t="s">
        <v>512</v>
      </c>
      <c r="BV130" s="144" t="s">
        <v>513</v>
      </c>
      <c r="CA130" s="73" t="s">
        <v>514</v>
      </c>
      <c r="CB130" s="162" t="s">
        <v>515</v>
      </c>
      <c r="CC130" s="76">
        <v>20.5</v>
      </c>
      <c r="CD130" s="86" t="s">
        <v>387</v>
      </c>
      <c r="CE130" s="73" t="s">
        <v>514</v>
      </c>
      <c r="CF130" s="162" t="s">
        <v>515</v>
      </c>
      <c r="CG130" s="61">
        <v>42.4</v>
      </c>
      <c r="CH130" t="s">
        <v>462</v>
      </c>
      <c r="CI130" s="72" t="s">
        <v>516</v>
      </c>
      <c r="CJ130" s="162" t="s">
        <v>515</v>
      </c>
      <c r="CK130" s="46">
        <v>9.8000000000000007</v>
      </c>
      <c r="CL130" s="86" t="s">
        <v>387</v>
      </c>
      <c r="CM130" s="72" t="s">
        <v>516</v>
      </c>
      <c r="CN130" s="162" t="s">
        <v>515</v>
      </c>
      <c r="CO130" s="61">
        <v>0.1</v>
      </c>
      <c r="CP130" t="s">
        <v>462</v>
      </c>
      <c r="CQ130" s="73" t="s">
        <v>517</v>
      </c>
      <c r="CR130" s="163" t="s">
        <v>518</v>
      </c>
      <c r="CS130" s="76">
        <v>17.3</v>
      </c>
      <c r="CT130" s="86" t="s">
        <v>387</v>
      </c>
      <c r="CU130" s="73" t="s">
        <v>517</v>
      </c>
      <c r="CV130" s="163" t="s">
        <v>518</v>
      </c>
      <c r="CW130" s="85">
        <v>2.2999999999999998</v>
      </c>
      <c r="CX130" t="s">
        <v>462</v>
      </c>
      <c r="CY130" s="72" t="s">
        <v>516</v>
      </c>
      <c r="CZ130" s="163" t="s">
        <v>518</v>
      </c>
      <c r="DA130">
        <v>17.3</v>
      </c>
      <c r="DB130" s="86" t="s">
        <v>387</v>
      </c>
      <c r="DC130" s="72" t="s">
        <v>516</v>
      </c>
      <c r="DD130" s="163" t="s">
        <v>518</v>
      </c>
      <c r="DE130" s="61">
        <v>2.2999999999999998</v>
      </c>
      <c r="DF130" t="s">
        <v>462</v>
      </c>
      <c r="DO130" s="109"/>
      <c r="DP130" s="89"/>
      <c r="DQ130" s="89"/>
    </row>
    <row r="131" spans="1:121" ht="15.75" customHeight="1">
      <c r="A131" t="s">
        <v>24</v>
      </c>
      <c r="B131" t="s">
        <v>290</v>
      </c>
      <c r="C131">
        <v>75</v>
      </c>
      <c r="D131" t="s">
        <v>489</v>
      </c>
      <c r="E131">
        <v>2001</v>
      </c>
      <c r="F131">
        <v>1994</v>
      </c>
      <c r="G131" t="s">
        <v>536</v>
      </c>
      <c r="H131" t="s">
        <v>491</v>
      </c>
      <c r="I131" s="21" t="s">
        <v>527</v>
      </c>
      <c r="J131" s="21" t="s">
        <v>493</v>
      </c>
      <c r="L131" t="s">
        <v>526</v>
      </c>
      <c r="M131" s="41" t="s">
        <v>495</v>
      </c>
      <c r="O131" s="41">
        <v>34555</v>
      </c>
      <c r="P131" s="119" t="s">
        <v>522</v>
      </c>
      <c r="Q131" s="41" t="s">
        <v>497</v>
      </c>
      <c r="W131" s="135" t="s">
        <v>498</v>
      </c>
      <c r="X131" s="139" t="s">
        <v>499</v>
      </c>
      <c r="Y131" s="7" t="s">
        <v>500</v>
      </c>
      <c r="Z131" t="s">
        <v>501</v>
      </c>
      <c r="AC131" s="41" t="s">
        <v>502</v>
      </c>
      <c r="AD131" t="s">
        <v>503</v>
      </c>
      <c r="AH131" s="110" t="s">
        <v>504</v>
      </c>
      <c r="AI131" s="41" t="s">
        <v>505</v>
      </c>
      <c r="AJ131" s="41" t="s">
        <v>506</v>
      </c>
      <c r="AK131" s="52" t="s">
        <v>306</v>
      </c>
      <c r="AL131" s="41" t="s">
        <v>507</v>
      </c>
      <c r="AR131" s="7" t="s">
        <v>508</v>
      </c>
      <c r="AS131" s="74" t="s">
        <v>537</v>
      </c>
      <c r="AX131" s="75" t="s">
        <v>510</v>
      </c>
      <c r="AY131" s="7" t="s">
        <v>511</v>
      </c>
      <c r="AZ131" s="61">
        <v>2.2000000000000002</v>
      </c>
      <c r="BA131" s="7" t="s">
        <v>512</v>
      </c>
      <c r="BV131" s="144" t="s">
        <v>513</v>
      </c>
      <c r="CA131" s="73" t="s">
        <v>514</v>
      </c>
      <c r="CB131" s="162" t="s">
        <v>515</v>
      </c>
      <c r="CC131" s="76">
        <v>22.5</v>
      </c>
      <c r="CD131" s="86" t="s">
        <v>387</v>
      </c>
      <c r="CE131" s="73" t="s">
        <v>514</v>
      </c>
      <c r="CF131" s="162" t="s">
        <v>515</v>
      </c>
      <c r="CG131" s="61">
        <v>74.400000000000006</v>
      </c>
      <c r="CH131" t="s">
        <v>462</v>
      </c>
      <c r="CI131" s="72" t="s">
        <v>516</v>
      </c>
      <c r="CJ131" s="162" t="s">
        <v>515</v>
      </c>
      <c r="CK131" s="46">
        <v>13.8</v>
      </c>
      <c r="CL131" s="86" t="s">
        <v>387</v>
      </c>
      <c r="CM131" s="72" t="s">
        <v>516</v>
      </c>
      <c r="CN131" s="162" t="s">
        <v>515</v>
      </c>
      <c r="CO131" s="61">
        <v>17.399999999999999</v>
      </c>
      <c r="CP131" t="s">
        <v>462</v>
      </c>
      <c r="CQ131" s="73" t="s">
        <v>517</v>
      </c>
      <c r="CR131" s="163" t="s">
        <v>518</v>
      </c>
      <c r="CS131" s="76">
        <v>24.5</v>
      </c>
      <c r="CT131" s="86" t="s">
        <v>387</v>
      </c>
      <c r="CU131" s="73" t="s">
        <v>517</v>
      </c>
      <c r="CV131" s="163" t="s">
        <v>518</v>
      </c>
      <c r="CW131" s="85">
        <v>2.9</v>
      </c>
      <c r="CX131" t="s">
        <v>462</v>
      </c>
      <c r="CY131" s="72" t="s">
        <v>516</v>
      </c>
      <c r="CZ131" s="163" t="s">
        <v>518</v>
      </c>
      <c r="DA131">
        <v>24.5</v>
      </c>
      <c r="DB131" s="86" t="s">
        <v>387</v>
      </c>
      <c r="DC131" s="72" t="s">
        <v>516</v>
      </c>
      <c r="DD131" s="163" t="s">
        <v>518</v>
      </c>
      <c r="DE131" s="61">
        <v>3.7</v>
      </c>
      <c r="DF131" t="s">
        <v>462</v>
      </c>
      <c r="DO131" s="109"/>
      <c r="DP131" s="89"/>
      <c r="DQ131" s="89"/>
    </row>
    <row r="132" spans="1:121" ht="15.75" customHeight="1">
      <c r="A132" t="s">
        <v>24</v>
      </c>
      <c r="B132" t="s">
        <v>290</v>
      </c>
      <c r="C132">
        <v>75</v>
      </c>
      <c r="D132" t="s">
        <v>489</v>
      </c>
      <c r="E132">
        <v>2001</v>
      </c>
      <c r="F132">
        <v>1994</v>
      </c>
      <c r="G132" t="s">
        <v>536</v>
      </c>
      <c r="H132" t="s">
        <v>491</v>
      </c>
      <c r="I132" s="21" t="s">
        <v>527</v>
      </c>
      <c r="J132" s="21" t="s">
        <v>312</v>
      </c>
      <c r="L132" t="s">
        <v>312</v>
      </c>
      <c r="M132" s="41" t="s">
        <v>398</v>
      </c>
      <c r="O132" s="41" t="s">
        <v>312</v>
      </c>
      <c r="P132" s="119" t="s">
        <v>312</v>
      </c>
      <c r="Q132" s="41" t="s">
        <v>312</v>
      </c>
      <c r="W132" s="135" t="s">
        <v>312</v>
      </c>
      <c r="X132" s="139" t="s">
        <v>312</v>
      </c>
      <c r="Y132" s="7" t="s">
        <v>500</v>
      </c>
      <c r="Z132" t="s">
        <v>501</v>
      </c>
      <c r="AC132" s="41" t="s">
        <v>502</v>
      </c>
      <c r="AD132" t="s">
        <v>503</v>
      </c>
      <c r="AH132" s="110" t="s">
        <v>504</v>
      </c>
      <c r="AI132" s="41" t="s">
        <v>505</v>
      </c>
      <c r="AJ132" s="41" t="s">
        <v>506</v>
      </c>
      <c r="AK132" s="52" t="s">
        <v>306</v>
      </c>
      <c r="AL132" s="41" t="s">
        <v>507</v>
      </c>
      <c r="AR132" s="7" t="s">
        <v>508</v>
      </c>
      <c r="AS132" s="74" t="s">
        <v>537</v>
      </c>
      <c r="AX132" s="75" t="s">
        <v>312</v>
      </c>
      <c r="AY132" s="7" t="s">
        <v>312</v>
      </c>
      <c r="AZ132" s="61" t="s">
        <v>312</v>
      </c>
      <c r="BA132" s="61" t="s">
        <v>312</v>
      </c>
      <c r="BB132" s="62"/>
      <c r="CA132" s="73" t="s">
        <v>514</v>
      </c>
      <c r="CB132" s="162" t="s">
        <v>515</v>
      </c>
      <c r="CC132" s="76">
        <v>26.8</v>
      </c>
      <c r="CD132" s="86" t="s">
        <v>387</v>
      </c>
      <c r="CE132" s="73" t="s">
        <v>514</v>
      </c>
      <c r="CF132" s="162" t="s">
        <v>515</v>
      </c>
      <c r="CG132" s="61">
        <v>124</v>
      </c>
      <c r="CH132" t="s">
        <v>462</v>
      </c>
      <c r="CI132" s="72" t="s">
        <v>516</v>
      </c>
      <c r="CJ132" s="162" t="s">
        <v>515</v>
      </c>
      <c r="CK132" s="46">
        <v>15.8</v>
      </c>
      <c r="CL132" s="86" t="s">
        <v>387</v>
      </c>
      <c r="CM132" s="72" t="s">
        <v>516</v>
      </c>
      <c r="CN132" s="162" t="s">
        <v>515</v>
      </c>
      <c r="CO132" s="61">
        <v>8.4</v>
      </c>
      <c r="CP132" t="s">
        <v>462</v>
      </c>
      <c r="CQ132" s="73" t="s">
        <v>517</v>
      </c>
      <c r="CR132" s="163" t="s">
        <v>518</v>
      </c>
      <c r="CS132" s="76">
        <v>18.8</v>
      </c>
      <c r="CT132" s="86" t="s">
        <v>387</v>
      </c>
      <c r="CU132" s="73" t="s">
        <v>517</v>
      </c>
      <c r="CV132" s="163" t="s">
        <v>518</v>
      </c>
      <c r="CW132" s="85">
        <v>8.6</v>
      </c>
      <c r="CX132" t="s">
        <v>462</v>
      </c>
      <c r="CY132" s="72" t="s">
        <v>516</v>
      </c>
      <c r="CZ132" s="163" t="s">
        <v>518</v>
      </c>
      <c r="DA132">
        <v>18.8</v>
      </c>
      <c r="DB132" s="86" t="s">
        <v>387</v>
      </c>
      <c r="DC132" s="72" t="s">
        <v>516</v>
      </c>
      <c r="DD132" s="163" t="s">
        <v>518</v>
      </c>
      <c r="DE132" s="61">
        <v>2.6</v>
      </c>
      <c r="DF132" t="s">
        <v>462</v>
      </c>
      <c r="DO132" s="109"/>
      <c r="DP132" s="89"/>
      <c r="DQ132" s="89"/>
    </row>
    <row r="133" spans="1:121" ht="15.75" customHeight="1">
      <c r="CA133" s="72"/>
      <c r="CB133" s="74"/>
      <c r="CE133" s="72"/>
      <c r="CF133" s="74"/>
      <c r="CI133" s="72"/>
      <c r="CJ133" s="74"/>
      <c r="CL133"/>
      <c r="CM133" s="72"/>
      <c r="CN133" s="74"/>
      <c r="CO133" s="61"/>
      <c r="CP133"/>
      <c r="CQ133" s="72"/>
      <c r="CR133" s="163"/>
      <c r="CV133" s="163"/>
      <c r="CY133" s="72"/>
      <c r="CZ133" s="87"/>
      <c r="DC133" s="72"/>
      <c r="DD133" s="87"/>
      <c r="DE133" s="61"/>
    </row>
    <row r="134" spans="1:121" ht="15.75" customHeight="1">
      <c r="A134" t="s">
        <v>24</v>
      </c>
      <c r="B134" t="s">
        <v>290</v>
      </c>
      <c r="C134">
        <v>75</v>
      </c>
      <c r="D134" t="s">
        <v>489</v>
      </c>
      <c r="E134">
        <v>2001</v>
      </c>
      <c r="F134">
        <v>1995</v>
      </c>
      <c r="G134" t="s">
        <v>536</v>
      </c>
      <c r="H134" t="s">
        <v>491</v>
      </c>
      <c r="I134" s="21" t="s">
        <v>527</v>
      </c>
      <c r="J134" s="21" t="s">
        <v>493</v>
      </c>
      <c r="L134" t="s">
        <v>494</v>
      </c>
      <c r="M134" s="41" t="s">
        <v>495</v>
      </c>
      <c r="O134" s="41">
        <v>34922</v>
      </c>
      <c r="P134" s="119" t="s">
        <v>496</v>
      </c>
      <c r="Q134" s="41" t="s">
        <v>497</v>
      </c>
      <c r="W134" s="135" t="s">
        <v>498</v>
      </c>
      <c r="X134" s="139" t="s">
        <v>499</v>
      </c>
      <c r="Y134" s="7" t="s">
        <v>500</v>
      </c>
      <c r="Z134" t="s">
        <v>501</v>
      </c>
      <c r="AC134" s="41" t="s">
        <v>502</v>
      </c>
      <c r="AD134" t="s">
        <v>503</v>
      </c>
      <c r="AH134" s="110" t="s">
        <v>504</v>
      </c>
      <c r="AI134" s="41" t="s">
        <v>528</v>
      </c>
      <c r="AJ134" s="41" t="s">
        <v>506</v>
      </c>
      <c r="AK134" s="52" t="s">
        <v>306</v>
      </c>
      <c r="AL134" s="41" t="s">
        <v>507</v>
      </c>
      <c r="AR134" s="88" t="s">
        <v>529</v>
      </c>
      <c r="AS134" s="153" t="s">
        <v>539</v>
      </c>
      <c r="AX134" s="75" t="s">
        <v>510</v>
      </c>
      <c r="AY134" s="7" t="s">
        <v>531</v>
      </c>
      <c r="AZ134" s="61">
        <v>2.8</v>
      </c>
      <c r="BA134" s="7" t="s">
        <v>512</v>
      </c>
      <c r="BV134" s="144" t="s">
        <v>532</v>
      </c>
      <c r="CA134" s="73" t="s">
        <v>514</v>
      </c>
      <c r="CB134" s="162" t="s">
        <v>515</v>
      </c>
      <c r="CC134" s="76">
        <v>29.3</v>
      </c>
      <c r="CD134" s="86" t="s">
        <v>387</v>
      </c>
      <c r="CE134" s="73" t="s">
        <v>514</v>
      </c>
      <c r="CF134" s="162" t="s">
        <v>515</v>
      </c>
      <c r="CG134" s="61">
        <v>9.4</v>
      </c>
      <c r="CH134" t="s">
        <v>462</v>
      </c>
      <c r="CI134" s="72" t="s">
        <v>516</v>
      </c>
      <c r="CJ134" s="162" t="s">
        <v>515</v>
      </c>
      <c r="CK134" s="46">
        <v>12.6</v>
      </c>
      <c r="CL134" s="86" t="s">
        <v>387</v>
      </c>
      <c r="CM134" s="72" t="s">
        <v>516</v>
      </c>
      <c r="CN134" s="162" t="s">
        <v>515</v>
      </c>
      <c r="CO134" s="61">
        <v>3.2</v>
      </c>
      <c r="CP134" t="s">
        <v>462</v>
      </c>
      <c r="CQ134" s="73" t="s">
        <v>517</v>
      </c>
      <c r="CR134" s="163" t="s">
        <v>518</v>
      </c>
      <c r="CS134" s="76">
        <v>5.8</v>
      </c>
      <c r="CT134" s="86" t="s">
        <v>387</v>
      </c>
      <c r="CU134" s="73" t="s">
        <v>517</v>
      </c>
      <c r="CV134" s="163" t="s">
        <v>518</v>
      </c>
      <c r="CW134" s="85">
        <v>4.7</v>
      </c>
      <c r="CX134" t="s">
        <v>462</v>
      </c>
      <c r="CY134" s="72" t="s">
        <v>516</v>
      </c>
      <c r="CZ134" s="163" t="s">
        <v>518</v>
      </c>
      <c r="DA134">
        <v>10.5</v>
      </c>
      <c r="DB134" s="86" t="s">
        <v>387</v>
      </c>
      <c r="DC134" s="72" t="s">
        <v>516</v>
      </c>
      <c r="DD134" s="163" t="s">
        <v>518</v>
      </c>
      <c r="DE134" s="61">
        <v>1.1000000000000001</v>
      </c>
      <c r="DF134" t="s">
        <v>462</v>
      </c>
      <c r="DO134" s="109"/>
      <c r="DP134" s="89"/>
      <c r="DQ134" s="89"/>
    </row>
    <row r="135" spans="1:121" ht="15.75" customHeight="1">
      <c r="A135" t="s">
        <v>24</v>
      </c>
      <c r="B135" t="s">
        <v>290</v>
      </c>
      <c r="C135">
        <v>75</v>
      </c>
      <c r="D135" t="s">
        <v>489</v>
      </c>
      <c r="E135">
        <v>2001</v>
      </c>
      <c r="F135">
        <v>1995</v>
      </c>
      <c r="G135" t="s">
        <v>536</v>
      </c>
      <c r="H135" t="s">
        <v>491</v>
      </c>
      <c r="I135" s="21" t="s">
        <v>527</v>
      </c>
      <c r="J135" s="21" t="s">
        <v>493</v>
      </c>
      <c r="L135" t="s">
        <v>519</v>
      </c>
      <c r="M135" s="41" t="s">
        <v>495</v>
      </c>
      <c r="O135" s="41">
        <v>34922</v>
      </c>
      <c r="P135" s="119" t="s">
        <v>520</v>
      </c>
      <c r="Q135" s="41" t="s">
        <v>497</v>
      </c>
      <c r="W135" s="135" t="s">
        <v>498</v>
      </c>
      <c r="X135" s="139" t="s">
        <v>499</v>
      </c>
      <c r="Y135" s="7" t="s">
        <v>500</v>
      </c>
      <c r="Z135" t="s">
        <v>501</v>
      </c>
      <c r="AC135" s="41" t="s">
        <v>502</v>
      </c>
      <c r="AD135" t="s">
        <v>503</v>
      </c>
      <c r="AH135" s="110" t="s">
        <v>504</v>
      </c>
      <c r="AI135" s="41" t="s">
        <v>528</v>
      </c>
      <c r="AJ135" s="41" t="s">
        <v>506</v>
      </c>
      <c r="AK135" s="52" t="s">
        <v>306</v>
      </c>
      <c r="AL135" s="41" t="s">
        <v>507</v>
      </c>
      <c r="AR135" s="88" t="s">
        <v>529</v>
      </c>
      <c r="AS135" s="153" t="s">
        <v>539</v>
      </c>
      <c r="AX135" s="75" t="s">
        <v>510</v>
      </c>
      <c r="AY135" s="7" t="s">
        <v>531</v>
      </c>
      <c r="AZ135" s="61">
        <v>2.4</v>
      </c>
      <c r="BA135" s="7" t="s">
        <v>512</v>
      </c>
      <c r="BV135" s="144" t="s">
        <v>532</v>
      </c>
      <c r="CA135" s="73" t="s">
        <v>514</v>
      </c>
      <c r="CB135" s="162" t="s">
        <v>515</v>
      </c>
      <c r="CC135" s="76">
        <v>57.5</v>
      </c>
      <c r="CD135" s="86" t="s">
        <v>387</v>
      </c>
      <c r="CE135" s="73" t="s">
        <v>514</v>
      </c>
      <c r="CF135" s="162" t="s">
        <v>515</v>
      </c>
      <c r="CG135" s="61">
        <v>41.1</v>
      </c>
      <c r="CH135" t="s">
        <v>462</v>
      </c>
      <c r="CI135" s="72" t="s">
        <v>516</v>
      </c>
      <c r="CJ135" s="162" t="s">
        <v>515</v>
      </c>
      <c r="CK135" s="46">
        <v>19</v>
      </c>
      <c r="CL135" s="86" t="s">
        <v>387</v>
      </c>
      <c r="CM135" s="72" t="s">
        <v>516</v>
      </c>
      <c r="CN135" s="162" t="s">
        <v>515</v>
      </c>
      <c r="CO135" s="61">
        <v>10.3</v>
      </c>
      <c r="CP135" t="s">
        <v>462</v>
      </c>
      <c r="CQ135" s="73" t="s">
        <v>517</v>
      </c>
      <c r="CR135" s="163" t="s">
        <v>518</v>
      </c>
      <c r="CS135" s="76">
        <v>15.5</v>
      </c>
      <c r="CT135" s="86" t="s">
        <v>387</v>
      </c>
      <c r="CU135" s="73" t="s">
        <v>517</v>
      </c>
      <c r="CV135" s="163" t="s">
        <v>518</v>
      </c>
      <c r="CW135" s="85">
        <v>12.2</v>
      </c>
      <c r="CX135" t="s">
        <v>462</v>
      </c>
      <c r="CY135" s="72" t="s">
        <v>516</v>
      </c>
      <c r="CZ135" s="163" t="s">
        <v>518</v>
      </c>
      <c r="DA135">
        <v>19.8</v>
      </c>
      <c r="DB135" s="86" t="s">
        <v>387</v>
      </c>
      <c r="DC135" s="72" t="s">
        <v>516</v>
      </c>
      <c r="DD135" s="163" t="s">
        <v>518</v>
      </c>
      <c r="DE135" s="61">
        <v>4</v>
      </c>
      <c r="DF135" t="s">
        <v>462</v>
      </c>
      <c r="DO135" s="109"/>
      <c r="DP135" s="89"/>
      <c r="DQ135" s="89"/>
    </row>
    <row r="136" spans="1:121" ht="15.75" customHeight="1">
      <c r="A136" t="s">
        <v>24</v>
      </c>
      <c r="B136" t="s">
        <v>290</v>
      </c>
      <c r="C136">
        <v>75</v>
      </c>
      <c r="D136" t="s">
        <v>489</v>
      </c>
      <c r="E136">
        <v>2001</v>
      </c>
      <c r="F136">
        <v>1995</v>
      </c>
      <c r="G136" t="s">
        <v>536</v>
      </c>
      <c r="H136" t="s">
        <v>491</v>
      </c>
      <c r="I136" s="21" t="s">
        <v>527</v>
      </c>
      <c r="J136" s="21" t="s">
        <v>493</v>
      </c>
      <c r="L136" t="s">
        <v>521</v>
      </c>
      <c r="M136" s="41" t="s">
        <v>495</v>
      </c>
      <c r="O136" s="41">
        <v>34922</v>
      </c>
      <c r="P136" s="119" t="s">
        <v>522</v>
      </c>
      <c r="Q136" s="41" t="s">
        <v>497</v>
      </c>
      <c r="W136" s="164" t="s">
        <v>534</v>
      </c>
      <c r="X136" s="165" t="s">
        <v>502</v>
      </c>
      <c r="Y136" s="7" t="s">
        <v>500</v>
      </c>
      <c r="Z136" t="s">
        <v>501</v>
      </c>
      <c r="AC136" s="41" t="s">
        <v>502</v>
      </c>
      <c r="AD136" t="s">
        <v>503</v>
      </c>
      <c r="AH136" s="110" t="s">
        <v>504</v>
      </c>
      <c r="AI136" s="41" t="s">
        <v>528</v>
      </c>
      <c r="AJ136" s="41" t="s">
        <v>506</v>
      </c>
      <c r="AK136" s="52" t="s">
        <v>306</v>
      </c>
      <c r="AL136" s="41" t="s">
        <v>507</v>
      </c>
      <c r="AR136" s="88" t="s">
        <v>529</v>
      </c>
      <c r="AS136" s="153" t="s">
        <v>539</v>
      </c>
      <c r="AX136" s="75" t="s">
        <v>510</v>
      </c>
      <c r="AY136" s="7" t="s">
        <v>531</v>
      </c>
      <c r="AZ136" s="61">
        <v>1.7</v>
      </c>
      <c r="BA136" s="7" t="s">
        <v>512</v>
      </c>
      <c r="BV136" s="144" t="s">
        <v>532</v>
      </c>
      <c r="CA136" s="73" t="s">
        <v>514</v>
      </c>
      <c r="CB136" s="162" t="s">
        <v>515</v>
      </c>
      <c r="CC136" s="76">
        <v>27.8</v>
      </c>
      <c r="CD136" s="86" t="s">
        <v>387</v>
      </c>
      <c r="CE136" s="73" t="s">
        <v>514</v>
      </c>
      <c r="CF136" s="162" t="s">
        <v>515</v>
      </c>
      <c r="CG136" s="61">
        <v>26.3</v>
      </c>
      <c r="CH136" t="s">
        <v>462</v>
      </c>
      <c r="CI136" s="72" t="s">
        <v>516</v>
      </c>
      <c r="CJ136" s="162" t="s">
        <v>515</v>
      </c>
      <c r="CK136" s="46">
        <v>9.8000000000000007</v>
      </c>
      <c r="CL136" s="86" t="s">
        <v>387</v>
      </c>
      <c r="CM136" s="72" t="s">
        <v>516</v>
      </c>
      <c r="CN136" s="162" t="s">
        <v>515</v>
      </c>
      <c r="CO136" s="61">
        <v>5</v>
      </c>
      <c r="CP136" t="s">
        <v>462</v>
      </c>
      <c r="CQ136" s="73" t="s">
        <v>517</v>
      </c>
      <c r="CR136" s="163" t="s">
        <v>518</v>
      </c>
      <c r="CS136" s="76">
        <v>13</v>
      </c>
      <c r="CT136" s="86" t="s">
        <v>387</v>
      </c>
      <c r="CU136" s="73" t="s">
        <v>517</v>
      </c>
      <c r="CV136" s="163" t="s">
        <v>518</v>
      </c>
      <c r="CW136" s="85">
        <v>4.5</v>
      </c>
      <c r="CX136" t="s">
        <v>462</v>
      </c>
      <c r="CY136" s="72" t="s">
        <v>516</v>
      </c>
      <c r="CZ136" s="163" t="s">
        <v>518</v>
      </c>
      <c r="DA136">
        <v>32.5</v>
      </c>
      <c r="DB136" s="86" t="s">
        <v>387</v>
      </c>
      <c r="DC136" s="72" t="s">
        <v>516</v>
      </c>
      <c r="DD136" s="163" t="s">
        <v>518</v>
      </c>
      <c r="DE136" s="61">
        <v>4.2</v>
      </c>
      <c r="DF136" t="s">
        <v>462</v>
      </c>
      <c r="DO136" s="109"/>
      <c r="DP136" s="89"/>
      <c r="DQ136" s="89"/>
    </row>
    <row r="137" spans="1:121" ht="15.75" customHeight="1">
      <c r="A137" t="s">
        <v>24</v>
      </c>
      <c r="B137" t="s">
        <v>290</v>
      </c>
      <c r="C137">
        <v>75</v>
      </c>
      <c r="D137" t="s">
        <v>489</v>
      </c>
      <c r="E137">
        <v>2001</v>
      </c>
      <c r="F137">
        <v>1995</v>
      </c>
      <c r="G137" t="s">
        <v>536</v>
      </c>
      <c r="H137" t="s">
        <v>491</v>
      </c>
      <c r="I137" s="21" t="s">
        <v>527</v>
      </c>
      <c r="J137" s="21" t="s">
        <v>493</v>
      </c>
      <c r="L137" t="s">
        <v>526</v>
      </c>
      <c r="M137" s="41" t="s">
        <v>495</v>
      </c>
      <c r="O137" s="41">
        <v>34922</v>
      </c>
      <c r="P137" s="119" t="s">
        <v>522</v>
      </c>
      <c r="Q137" s="41" t="s">
        <v>497</v>
      </c>
      <c r="W137" s="135" t="s">
        <v>498</v>
      </c>
      <c r="X137" s="139" t="s">
        <v>499</v>
      </c>
      <c r="Y137" s="7" t="s">
        <v>500</v>
      </c>
      <c r="Z137" t="s">
        <v>501</v>
      </c>
      <c r="AC137" s="41" t="s">
        <v>502</v>
      </c>
      <c r="AD137" t="s">
        <v>503</v>
      </c>
      <c r="AH137" s="110" t="s">
        <v>504</v>
      </c>
      <c r="AI137" s="41" t="s">
        <v>528</v>
      </c>
      <c r="AJ137" s="41" t="s">
        <v>506</v>
      </c>
      <c r="AK137" s="52" t="s">
        <v>306</v>
      </c>
      <c r="AL137" s="41" t="s">
        <v>507</v>
      </c>
      <c r="AR137" s="88" t="s">
        <v>529</v>
      </c>
      <c r="AS137" s="153" t="s">
        <v>539</v>
      </c>
      <c r="AX137" s="75" t="s">
        <v>510</v>
      </c>
      <c r="AY137" s="7" t="s">
        <v>531</v>
      </c>
      <c r="AZ137" s="61">
        <v>1.6</v>
      </c>
      <c r="BA137" s="7" t="s">
        <v>512</v>
      </c>
      <c r="BV137" s="144" t="s">
        <v>532</v>
      </c>
      <c r="CA137" s="73" t="s">
        <v>514</v>
      </c>
      <c r="CB137" s="162" t="s">
        <v>515</v>
      </c>
      <c r="CC137" s="76">
        <v>77.3</v>
      </c>
      <c r="CD137" s="86" t="s">
        <v>387</v>
      </c>
      <c r="CE137" s="73" t="s">
        <v>514</v>
      </c>
      <c r="CF137" s="162" t="s">
        <v>515</v>
      </c>
      <c r="CG137" s="61">
        <v>56.6</v>
      </c>
      <c r="CH137" t="s">
        <v>462</v>
      </c>
      <c r="CI137" s="72" t="s">
        <v>516</v>
      </c>
      <c r="CJ137" s="162" t="s">
        <v>515</v>
      </c>
      <c r="CK137" s="46">
        <v>13.8</v>
      </c>
      <c r="CL137" s="86" t="s">
        <v>387</v>
      </c>
      <c r="CM137" s="72" t="s">
        <v>516</v>
      </c>
      <c r="CN137" s="162" t="s">
        <v>515</v>
      </c>
      <c r="CO137" s="61">
        <v>6.6</v>
      </c>
      <c r="CP137" t="s">
        <v>462</v>
      </c>
      <c r="CQ137" s="73" t="s">
        <v>517</v>
      </c>
      <c r="CR137" s="163" t="s">
        <v>518</v>
      </c>
      <c r="CS137" s="76">
        <v>9.8000000000000007</v>
      </c>
      <c r="CT137" s="86" t="s">
        <v>387</v>
      </c>
      <c r="CU137" s="73" t="s">
        <v>517</v>
      </c>
      <c r="CV137" s="163" t="s">
        <v>518</v>
      </c>
      <c r="CW137" s="85" t="s">
        <v>312</v>
      </c>
      <c r="CX137" t="s">
        <v>462</v>
      </c>
      <c r="CY137" s="72" t="s">
        <v>516</v>
      </c>
      <c r="CZ137" s="163" t="s">
        <v>518</v>
      </c>
      <c r="DA137">
        <v>11.8</v>
      </c>
      <c r="DB137" s="86" t="s">
        <v>387</v>
      </c>
      <c r="DC137" s="72" t="s">
        <v>516</v>
      </c>
      <c r="DD137" s="163" t="s">
        <v>518</v>
      </c>
      <c r="DE137" s="61">
        <v>1</v>
      </c>
      <c r="DF137" t="s">
        <v>462</v>
      </c>
      <c r="DO137" s="109"/>
      <c r="DP137" s="89"/>
      <c r="DQ137" s="89"/>
    </row>
    <row r="138" spans="1:121" ht="15.75" customHeight="1">
      <c r="A138" t="s">
        <v>24</v>
      </c>
      <c r="B138" t="s">
        <v>290</v>
      </c>
      <c r="C138">
        <v>75</v>
      </c>
      <c r="D138" t="s">
        <v>489</v>
      </c>
      <c r="E138">
        <v>2001</v>
      </c>
      <c r="F138">
        <v>1995</v>
      </c>
      <c r="G138" t="s">
        <v>536</v>
      </c>
      <c r="H138" t="s">
        <v>491</v>
      </c>
      <c r="I138" s="21" t="s">
        <v>527</v>
      </c>
      <c r="J138" s="21" t="s">
        <v>312</v>
      </c>
      <c r="L138" t="s">
        <v>312</v>
      </c>
      <c r="M138" s="41" t="s">
        <v>398</v>
      </c>
      <c r="O138" s="41" t="s">
        <v>312</v>
      </c>
      <c r="P138" s="119" t="s">
        <v>312</v>
      </c>
      <c r="Q138" s="41" t="s">
        <v>312</v>
      </c>
      <c r="W138" s="135" t="s">
        <v>312</v>
      </c>
      <c r="X138" s="139" t="s">
        <v>312</v>
      </c>
      <c r="Y138" s="7" t="s">
        <v>500</v>
      </c>
      <c r="Z138" t="s">
        <v>501</v>
      </c>
      <c r="AC138" s="41" t="s">
        <v>502</v>
      </c>
      <c r="AD138" t="s">
        <v>503</v>
      </c>
      <c r="AH138" s="110" t="s">
        <v>504</v>
      </c>
      <c r="AI138" s="41" t="s">
        <v>528</v>
      </c>
      <c r="AJ138" s="41" t="s">
        <v>506</v>
      </c>
      <c r="AK138" s="52" t="s">
        <v>306</v>
      </c>
      <c r="AL138" s="41" t="s">
        <v>507</v>
      </c>
      <c r="AR138" s="88" t="s">
        <v>529</v>
      </c>
      <c r="AS138" s="153" t="s">
        <v>539</v>
      </c>
      <c r="AX138" s="75" t="s">
        <v>312</v>
      </c>
      <c r="AY138" s="7" t="s">
        <v>312</v>
      </c>
      <c r="AZ138" s="61" t="s">
        <v>312</v>
      </c>
      <c r="BA138" s="61" t="s">
        <v>312</v>
      </c>
      <c r="BB138" s="62"/>
      <c r="BV138" s="144" t="s">
        <v>532</v>
      </c>
      <c r="CA138" s="73" t="s">
        <v>514</v>
      </c>
      <c r="CB138" s="162" t="s">
        <v>515</v>
      </c>
      <c r="CC138" s="76">
        <v>81.8</v>
      </c>
      <c r="CD138" s="86" t="s">
        <v>387</v>
      </c>
      <c r="CE138" s="73" t="s">
        <v>514</v>
      </c>
      <c r="CF138" s="162" t="s">
        <v>515</v>
      </c>
      <c r="CG138" s="61">
        <v>76.3</v>
      </c>
      <c r="CH138" t="s">
        <v>462</v>
      </c>
      <c r="CI138" s="72" t="s">
        <v>516</v>
      </c>
      <c r="CJ138" s="162" t="s">
        <v>515</v>
      </c>
      <c r="CK138" s="46">
        <v>15.8</v>
      </c>
      <c r="CL138" s="86" t="s">
        <v>387</v>
      </c>
      <c r="CM138" s="72" t="s">
        <v>516</v>
      </c>
      <c r="CN138" s="162" t="s">
        <v>515</v>
      </c>
      <c r="CO138" s="61">
        <v>13.1</v>
      </c>
      <c r="CP138" t="s">
        <v>462</v>
      </c>
      <c r="CQ138" s="73" t="s">
        <v>517</v>
      </c>
      <c r="CR138" s="163" t="s">
        <v>518</v>
      </c>
      <c r="CS138" s="76">
        <v>12.3</v>
      </c>
      <c r="CT138" s="86" t="s">
        <v>387</v>
      </c>
      <c r="CU138" s="73" t="s">
        <v>517</v>
      </c>
      <c r="CV138" s="163" t="s">
        <v>518</v>
      </c>
      <c r="CW138" s="85">
        <v>7.9</v>
      </c>
      <c r="CX138" t="s">
        <v>462</v>
      </c>
      <c r="CY138" s="72" t="s">
        <v>516</v>
      </c>
      <c r="CZ138" s="163" t="s">
        <v>518</v>
      </c>
      <c r="DA138">
        <v>16.5</v>
      </c>
      <c r="DB138" s="86" t="s">
        <v>387</v>
      </c>
      <c r="DC138" s="72" t="s">
        <v>516</v>
      </c>
      <c r="DD138" s="163" t="s">
        <v>518</v>
      </c>
      <c r="DE138" s="61">
        <v>0.8</v>
      </c>
      <c r="DF138" t="s">
        <v>462</v>
      </c>
      <c r="DO138" s="109"/>
      <c r="DP138" s="89"/>
      <c r="DQ138" s="89"/>
    </row>
    <row r="139" spans="1:121" ht="15.75" customHeight="1">
      <c r="CA139" s="72"/>
      <c r="CB139" s="74"/>
      <c r="CE139" s="72"/>
      <c r="CQ139" s="72"/>
      <c r="CR139" s="163"/>
      <c r="CV139" s="163"/>
      <c r="CY139" s="72"/>
      <c r="CZ139" s="87"/>
      <c r="DC139" s="72"/>
      <c r="DD139" s="87"/>
      <c r="DE139" s="61"/>
    </row>
    <row r="140" spans="1:121" ht="15.75" customHeight="1">
      <c r="A140" t="s">
        <v>24</v>
      </c>
      <c r="B140" s="86" t="s">
        <v>436</v>
      </c>
      <c r="C140">
        <v>75</v>
      </c>
      <c r="D140" t="s">
        <v>489</v>
      </c>
      <c r="E140">
        <v>2001</v>
      </c>
      <c r="F140" s="46" t="s">
        <v>540</v>
      </c>
      <c r="G140" s="46" t="s">
        <v>541</v>
      </c>
      <c r="H140" t="s">
        <v>491</v>
      </c>
      <c r="I140" s="46" t="s">
        <v>542</v>
      </c>
      <c r="J140" s="21" t="s">
        <v>493</v>
      </c>
      <c r="L140" t="s">
        <v>494</v>
      </c>
      <c r="M140" s="64" t="s">
        <v>495</v>
      </c>
      <c r="N140" s="115" t="s">
        <v>543</v>
      </c>
      <c r="O140" s="41">
        <v>34922</v>
      </c>
      <c r="P140" s="119" t="s">
        <v>496</v>
      </c>
      <c r="Q140" s="41" t="s">
        <v>497</v>
      </c>
      <c r="W140" s="135" t="s">
        <v>498</v>
      </c>
      <c r="X140" s="139" t="s">
        <v>499</v>
      </c>
      <c r="Y140" s="7" t="s">
        <v>500</v>
      </c>
      <c r="Z140" t="s">
        <v>501</v>
      </c>
      <c r="AC140" s="41" t="s">
        <v>502</v>
      </c>
      <c r="AD140" t="s">
        <v>503</v>
      </c>
      <c r="AH140" s="110" t="s">
        <v>504</v>
      </c>
      <c r="AI140" s="52" t="s">
        <v>544</v>
      </c>
      <c r="AJ140" s="41" t="s">
        <v>506</v>
      </c>
      <c r="AK140" s="52" t="s">
        <v>306</v>
      </c>
      <c r="AL140" s="41" t="s">
        <v>507</v>
      </c>
      <c r="AR140" s="63" t="s">
        <v>545</v>
      </c>
      <c r="AY140"/>
      <c r="CA140" s="73"/>
      <c r="CB140" s="9"/>
      <c r="CE140" s="72"/>
      <c r="CF140" s="9"/>
      <c r="CQ140" s="73" t="s">
        <v>517</v>
      </c>
      <c r="CR140" s="163" t="s">
        <v>518</v>
      </c>
      <c r="CS140" s="81">
        <v>34.1</v>
      </c>
      <c r="CT140" s="86" t="s">
        <v>387</v>
      </c>
      <c r="CU140" s="73" t="s">
        <v>517</v>
      </c>
      <c r="CV140" s="163" t="s">
        <v>518</v>
      </c>
      <c r="CW140" s="85">
        <v>8.1</v>
      </c>
      <c r="CX140" t="s">
        <v>462</v>
      </c>
      <c r="CY140" s="72" t="s">
        <v>516</v>
      </c>
      <c r="CZ140" s="163" t="s">
        <v>518</v>
      </c>
      <c r="DA140" s="85">
        <v>10.8</v>
      </c>
      <c r="DB140" s="86" t="s">
        <v>387</v>
      </c>
      <c r="DC140" s="72" t="s">
        <v>516</v>
      </c>
      <c r="DD140" s="163" t="s">
        <v>518</v>
      </c>
      <c r="DE140" s="85">
        <v>4.3</v>
      </c>
      <c r="DF140" t="s">
        <v>462</v>
      </c>
      <c r="DO140" s="109"/>
      <c r="DP140" s="89"/>
      <c r="DQ140" s="89"/>
    </row>
    <row r="141" spans="1:121" ht="15.75" customHeight="1">
      <c r="A141" t="s">
        <v>24</v>
      </c>
      <c r="B141" s="86" t="s">
        <v>436</v>
      </c>
      <c r="C141">
        <v>75</v>
      </c>
      <c r="D141" t="s">
        <v>489</v>
      </c>
      <c r="E141">
        <v>2001</v>
      </c>
      <c r="F141" s="46" t="s">
        <v>540</v>
      </c>
      <c r="G141" s="46" t="s">
        <v>541</v>
      </c>
      <c r="H141" t="s">
        <v>491</v>
      </c>
      <c r="I141" s="46" t="s">
        <v>542</v>
      </c>
      <c r="J141" s="21" t="s">
        <v>493</v>
      </c>
      <c r="L141" t="s">
        <v>494</v>
      </c>
      <c r="M141" s="64" t="s">
        <v>495</v>
      </c>
      <c r="N141" s="115" t="s">
        <v>546</v>
      </c>
      <c r="O141" s="41">
        <v>34922</v>
      </c>
      <c r="P141" s="119" t="s">
        <v>496</v>
      </c>
      <c r="Q141" s="41" t="s">
        <v>497</v>
      </c>
      <c r="W141" s="135" t="s">
        <v>498</v>
      </c>
      <c r="X141" s="139" t="s">
        <v>499</v>
      </c>
      <c r="Y141" s="7" t="s">
        <v>500</v>
      </c>
      <c r="Z141" t="s">
        <v>501</v>
      </c>
      <c r="AC141" s="41" t="s">
        <v>502</v>
      </c>
      <c r="AD141" t="s">
        <v>503</v>
      </c>
      <c r="AH141" s="110" t="s">
        <v>504</v>
      </c>
      <c r="AI141" s="52" t="s">
        <v>544</v>
      </c>
      <c r="AJ141" s="41" t="s">
        <v>506</v>
      </c>
      <c r="AK141" s="52" t="s">
        <v>306</v>
      </c>
      <c r="AL141" s="41" t="s">
        <v>507</v>
      </c>
      <c r="AR141" s="63" t="s">
        <v>545</v>
      </c>
      <c r="AY141"/>
      <c r="CA141" s="73"/>
      <c r="CB141" s="9"/>
      <c r="CE141" s="72"/>
      <c r="CF141" s="9"/>
      <c r="CQ141" s="73" t="s">
        <v>517</v>
      </c>
      <c r="CR141" s="163" t="s">
        <v>518</v>
      </c>
      <c r="CS141" s="81">
        <v>15.7</v>
      </c>
      <c r="CT141" s="86" t="s">
        <v>387</v>
      </c>
      <c r="CU141" s="73" t="s">
        <v>517</v>
      </c>
      <c r="CV141" s="163" t="s">
        <v>518</v>
      </c>
      <c r="CW141" s="85">
        <v>3.2</v>
      </c>
      <c r="CX141" t="s">
        <v>462</v>
      </c>
      <c r="CY141" s="72" t="s">
        <v>516</v>
      </c>
      <c r="CZ141" s="163" t="s">
        <v>518</v>
      </c>
      <c r="DA141" s="85">
        <v>7.1</v>
      </c>
      <c r="DB141" s="86" t="s">
        <v>387</v>
      </c>
      <c r="DC141" s="72" t="s">
        <v>516</v>
      </c>
      <c r="DD141" s="163" t="s">
        <v>518</v>
      </c>
      <c r="DE141" s="85">
        <v>1</v>
      </c>
      <c r="DF141" t="s">
        <v>462</v>
      </c>
      <c r="DO141" s="109"/>
      <c r="DP141" s="89"/>
      <c r="DQ141" s="89"/>
    </row>
    <row r="142" spans="1:121" ht="15.75" customHeight="1">
      <c r="A142" t="s">
        <v>24</v>
      </c>
      <c r="B142" s="86" t="s">
        <v>436</v>
      </c>
      <c r="C142">
        <v>75</v>
      </c>
      <c r="D142" t="s">
        <v>489</v>
      </c>
      <c r="E142">
        <v>2001</v>
      </c>
      <c r="F142" s="46" t="s">
        <v>540</v>
      </c>
      <c r="G142" s="46" t="s">
        <v>541</v>
      </c>
      <c r="H142" t="s">
        <v>491</v>
      </c>
      <c r="I142" s="46" t="s">
        <v>542</v>
      </c>
      <c r="J142" s="21" t="s">
        <v>493</v>
      </c>
      <c r="L142" t="s">
        <v>519</v>
      </c>
      <c r="M142" s="64" t="s">
        <v>495</v>
      </c>
      <c r="N142" s="115" t="s">
        <v>543</v>
      </c>
      <c r="O142" s="41">
        <v>34922</v>
      </c>
      <c r="P142" s="119" t="s">
        <v>520</v>
      </c>
      <c r="Q142" s="41" t="s">
        <v>497</v>
      </c>
      <c r="W142" s="135" t="s">
        <v>498</v>
      </c>
      <c r="X142" s="139" t="s">
        <v>499</v>
      </c>
      <c r="Y142" s="7" t="s">
        <v>500</v>
      </c>
      <c r="Z142" t="s">
        <v>501</v>
      </c>
      <c r="AC142" s="41" t="s">
        <v>502</v>
      </c>
      <c r="AD142" t="s">
        <v>503</v>
      </c>
      <c r="AH142" s="110" t="s">
        <v>504</v>
      </c>
      <c r="AI142" s="52" t="s">
        <v>544</v>
      </c>
      <c r="AJ142" s="41" t="s">
        <v>506</v>
      </c>
      <c r="AK142" s="52" t="s">
        <v>306</v>
      </c>
      <c r="AL142" s="41" t="s">
        <v>507</v>
      </c>
      <c r="AR142" s="63" t="s">
        <v>545</v>
      </c>
      <c r="AY142"/>
      <c r="CA142" s="73"/>
      <c r="CB142" s="9"/>
      <c r="CE142" s="72"/>
      <c r="CF142" s="9"/>
      <c r="CQ142" s="73" t="s">
        <v>517</v>
      </c>
      <c r="CR142" s="163" t="s">
        <v>518</v>
      </c>
      <c r="CS142" s="81">
        <v>29.2</v>
      </c>
      <c r="CT142" s="86" t="s">
        <v>387</v>
      </c>
      <c r="CU142" s="73" t="s">
        <v>517</v>
      </c>
      <c r="CV142" s="163" t="s">
        <v>518</v>
      </c>
      <c r="CW142" s="85">
        <v>9.8000000000000007</v>
      </c>
      <c r="CX142" t="s">
        <v>462</v>
      </c>
      <c r="CY142" s="72" t="s">
        <v>516</v>
      </c>
      <c r="CZ142" s="163" t="s">
        <v>518</v>
      </c>
      <c r="DA142" s="85">
        <v>17.5</v>
      </c>
      <c r="DB142" s="86" t="s">
        <v>387</v>
      </c>
      <c r="DC142" s="72" t="s">
        <v>516</v>
      </c>
      <c r="DD142" s="163" t="s">
        <v>518</v>
      </c>
      <c r="DE142" s="85">
        <v>5.5</v>
      </c>
      <c r="DF142" t="s">
        <v>462</v>
      </c>
      <c r="DO142" s="109"/>
      <c r="DP142" s="89"/>
      <c r="DQ142" s="89"/>
    </row>
    <row r="143" spans="1:121" ht="15.75" customHeight="1">
      <c r="A143" t="s">
        <v>24</v>
      </c>
      <c r="B143" s="86" t="s">
        <v>436</v>
      </c>
      <c r="C143">
        <v>75</v>
      </c>
      <c r="D143" t="s">
        <v>489</v>
      </c>
      <c r="E143">
        <v>2001</v>
      </c>
      <c r="F143" s="46" t="s">
        <v>540</v>
      </c>
      <c r="G143" s="46" t="s">
        <v>541</v>
      </c>
      <c r="H143" t="s">
        <v>491</v>
      </c>
      <c r="I143" s="46" t="s">
        <v>542</v>
      </c>
      <c r="J143" s="21" t="s">
        <v>493</v>
      </c>
      <c r="L143" t="s">
        <v>519</v>
      </c>
      <c r="M143" s="64" t="s">
        <v>495</v>
      </c>
      <c r="N143" s="115" t="s">
        <v>546</v>
      </c>
      <c r="O143" s="41">
        <v>34922</v>
      </c>
      <c r="P143" s="119" t="s">
        <v>520</v>
      </c>
      <c r="Q143" s="41" t="s">
        <v>497</v>
      </c>
      <c r="W143" s="135" t="s">
        <v>498</v>
      </c>
      <c r="X143" s="139" t="s">
        <v>499</v>
      </c>
      <c r="Y143" s="7" t="s">
        <v>500</v>
      </c>
      <c r="Z143" t="s">
        <v>501</v>
      </c>
      <c r="AC143" s="41" t="s">
        <v>502</v>
      </c>
      <c r="AD143" t="s">
        <v>503</v>
      </c>
      <c r="AH143" s="110" t="s">
        <v>504</v>
      </c>
      <c r="AI143" s="52" t="s">
        <v>544</v>
      </c>
      <c r="AJ143" s="41" t="s">
        <v>506</v>
      </c>
      <c r="AK143" s="52" t="s">
        <v>306</v>
      </c>
      <c r="AL143" s="41" t="s">
        <v>507</v>
      </c>
      <c r="AR143" s="63" t="s">
        <v>545</v>
      </c>
      <c r="AY143"/>
      <c r="CA143" s="73"/>
      <c r="CB143" s="9"/>
      <c r="CE143" s="72"/>
      <c r="CF143" s="9"/>
      <c r="CQ143" s="73" t="s">
        <v>517</v>
      </c>
      <c r="CR143" s="163" t="s">
        <v>518</v>
      </c>
      <c r="CS143" s="81">
        <v>18.399999999999999</v>
      </c>
      <c r="CT143" s="86" t="s">
        <v>387</v>
      </c>
      <c r="CU143" s="73" t="s">
        <v>517</v>
      </c>
      <c r="CV143" s="163" t="s">
        <v>518</v>
      </c>
      <c r="CW143" s="85">
        <v>7.1</v>
      </c>
      <c r="CX143" t="s">
        <v>462</v>
      </c>
      <c r="CY143" s="72" t="s">
        <v>516</v>
      </c>
      <c r="CZ143" s="163" t="s">
        <v>518</v>
      </c>
      <c r="DA143" s="85">
        <v>11.6</v>
      </c>
      <c r="DB143" s="86" t="s">
        <v>387</v>
      </c>
      <c r="DC143" s="72" t="s">
        <v>516</v>
      </c>
      <c r="DD143" s="163" t="s">
        <v>518</v>
      </c>
      <c r="DE143" s="85">
        <v>1.8</v>
      </c>
      <c r="DF143" t="s">
        <v>462</v>
      </c>
      <c r="DO143" s="109"/>
      <c r="DP143" s="89"/>
      <c r="DQ143" s="89"/>
    </row>
    <row r="144" spans="1:121" ht="15.75" customHeight="1">
      <c r="A144" t="s">
        <v>24</v>
      </c>
      <c r="B144" s="86" t="s">
        <v>436</v>
      </c>
      <c r="C144">
        <v>75</v>
      </c>
      <c r="D144" t="s">
        <v>489</v>
      </c>
      <c r="E144">
        <v>2001</v>
      </c>
      <c r="F144" s="46" t="s">
        <v>540</v>
      </c>
      <c r="G144" s="46" t="s">
        <v>541</v>
      </c>
      <c r="H144" t="s">
        <v>491</v>
      </c>
      <c r="I144" s="46" t="s">
        <v>542</v>
      </c>
      <c r="J144" s="21" t="s">
        <v>493</v>
      </c>
      <c r="L144" t="s">
        <v>521</v>
      </c>
      <c r="M144" s="64" t="s">
        <v>495</v>
      </c>
      <c r="N144" s="115" t="s">
        <v>543</v>
      </c>
      <c r="O144" s="41">
        <v>34922</v>
      </c>
      <c r="P144" s="119" t="s">
        <v>522</v>
      </c>
      <c r="Q144" s="41" t="s">
        <v>497</v>
      </c>
      <c r="W144" s="166" t="s">
        <v>547</v>
      </c>
      <c r="X144" s="139" t="s">
        <v>502</v>
      </c>
      <c r="Y144" s="7" t="s">
        <v>500</v>
      </c>
      <c r="Z144" t="s">
        <v>501</v>
      </c>
      <c r="AC144" s="41" t="s">
        <v>502</v>
      </c>
      <c r="AD144" t="s">
        <v>503</v>
      </c>
      <c r="AH144" s="110" t="s">
        <v>504</v>
      </c>
      <c r="AI144" s="52" t="s">
        <v>544</v>
      </c>
      <c r="AJ144" s="41" t="s">
        <v>506</v>
      </c>
      <c r="AK144" s="52" t="s">
        <v>306</v>
      </c>
      <c r="AL144" s="41" t="s">
        <v>507</v>
      </c>
      <c r="AR144" s="63" t="s">
        <v>545</v>
      </c>
      <c r="AY144"/>
      <c r="CA144" s="73"/>
      <c r="CB144" s="9"/>
      <c r="CE144" s="72"/>
      <c r="CF144" s="9"/>
      <c r="CQ144" s="73" t="s">
        <v>517</v>
      </c>
      <c r="CR144" s="163" t="s">
        <v>518</v>
      </c>
      <c r="CS144" s="81">
        <v>30.8</v>
      </c>
      <c r="CT144" s="86" t="s">
        <v>387</v>
      </c>
      <c r="CU144" s="73" t="s">
        <v>517</v>
      </c>
      <c r="CV144" s="163" t="s">
        <v>518</v>
      </c>
      <c r="CW144" s="85">
        <v>7.2</v>
      </c>
      <c r="CX144" t="s">
        <v>462</v>
      </c>
      <c r="CY144" s="72" t="s">
        <v>516</v>
      </c>
      <c r="CZ144" s="163" t="s">
        <v>518</v>
      </c>
      <c r="DA144" s="85">
        <v>19.899999999999999</v>
      </c>
      <c r="DB144" s="86" t="s">
        <v>387</v>
      </c>
      <c r="DC144" s="72" t="s">
        <v>516</v>
      </c>
      <c r="DD144" s="163" t="s">
        <v>518</v>
      </c>
      <c r="DE144" s="85">
        <v>7.2</v>
      </c>
      <c r="DF144" t="s">
        <v>462</v>
      </c>
      <c r="DO144" s="109"/>
      <c r="DP144" s="89"/>
      <c r="DQ144" s="89"/>
    </row>
    <row r="145" spans="1:132" ht="15.75" customHeight="1">
      <c r="A145" t="s">
        <v>24</v>
      </c>
      <c r="B145" s="86" t="s">
        <v>436</v>
      </c>
      <c r="C145">
        <v>75</v>
      </c>
      <c r="D145" t="s">
        <v>489</v>
      </c>
      <c r="E145">
        <v>2001</v>
      </c>
      <c r="F145" s="46" t="s">
        <v>540</v>
      </c>
      <c r="G145" s="46" t="s">
        <v>541</v>
      </c>
      <c r="H145" t="s">
        <v>491</v>
      </c>
      <c r="I145" s="46" t="s">
        <v>542</v>
      </c>
      <c r="J145" s="21" t="s">
        <v>493</v>
      </c>
      <c r="L145" t="s">
        <v>521</v>
      </c>
      <c r="M145" s="64" t="s">
        <v>495</v>
      </c>
      <c r="N145" s="115" t="s">
        <v>546</v>
      </c>
      <c r="O145" s="41">
        <v>34922</v>
      </c>
      <c r="P145" s="119" t="s">
        <v>522</v>
      </c>
      <c r="Q145" s="41" t="s">
        <v>497</v>
      </c>
      <c r="W145" s="166" t="s">
        <v>547</v>
      </c>
      <c r="X145" s="139" t="s">
        <v>502</v>
      </c>
      <c r="Y145" s="7" t="s">
        <v>500</v>
      </c>
      <c r="Z145" t="s">
        <v>501</v>
      </c>
      <c r="AC145" s="41" t="s">
        <v>502</v>
      </c>
      <c r="AD145" t="s">
        <v>503</v>
      </c>
      <c r="AH145" s="110" t="s">
        <v>504</v>
      </c>
      <c r="AI145" s="52" t="s">
        <v>544</v>
      </c>
      <c r="AJ145" s="41" t="s">
        <v>506</v>
      </c>
      <c r="AK145" s="52" t="s">
        <v>306</v>
      </c>
      <c r="AL145" s="41" t="s">
        <v>507</v>
      </c>
      <c r="AR145" s="63" t="s">
        <v>545</v>
      </c>
      <c r="AY145"/>
      <c r="CA145" s="73"/>
      <c r="CB145" s="9"/>
      <c r="CE145" s="72"/>
      <c r="CF145" s="9"/>
      <c r="CQ145" s="73" t="s">
        <v>517</v>
      </c>
      <c r="CR145" s="163" t="s">
        <v>518</v>
      </c>
      <c r="CS145" s="81">
        <v>21.9</v>
      </c>
      <c r="CT145" s="86" t="s">
        <v>387</v>
      </c>
      <c r="CU145" s="73" t="s">
        <v>517</v>
      </c>
      <c r="CV145" s="163" t="s">
        <v>518</v>
      </c>
      <c r="CW145" s="85">
        <v>3.3</v>
      </c>
      <c r="CX145" t="s">
        <v>462</v>
      </c>
      <c r="CY145" s="72" t="s">
        <v>516</v>
      </c>
      <c r="CZ145" s="163" t="s">
        <v>518</v>
      </c>
      <c r="DA145" s="85">
        <v>12.5</v>
      </c>
      <c r="DB145" s="86" t="s">
        <v>387</v>
      </c>
      <c r="DC145" s="72" t="s">
        <v>516</v>
      </c>
      <c r="DD145" s="163" t="s">
        <v>518</v>
      </c>
      <c r="DE145" s="85">
        <v>1.8</v>
      </c>
      <c r="DF145" t="s">
        <v>462</v>
      </c>
      <c r="DO145" s="109"/>
      <c r="DP145" s="89"/>
      <c r="DQ145" s="89"/>
    </row>
    <row r="146" spans="1:132" ht="15.75" customHeight="1">
      <c r="A146" t="s">
        <v>24</v>
      </c>
      <c r="B146" s="86" t="s">
        <v>436</v>
      </c>
      <c r="C146">
        <v>75</v>
      </c>
      <c r="D146" t="s">
        <v>489</v>
      </c>
      <c r="E146">
        <v>2001</v>
      </c>
      <c r="F146" s="46" t="s">
        <v>540</v>
      </c>
      <c r="G146" s="46" t="s">
        <v>541</v>
      </c>
      <c r="H146" t="s">
        <v>491</v>
      </c>
      <c r="I146" s="46" t="s">
        <v>542</v>
      </c>
      <c r="J146" s="21" t="s">
        <v>493</v>
      </c>
      <c r="L146" t="s">
        <v>526</v>
      </c>
      <c r="M146" s="64" t="s">
        <v>495</v>
      </c>
      <c r="N146" s="115" t="s">
        <v>543</v>
      </c>
      <c r="O146" s="41">
        <v>34922</v>
      </c>
      <c r="P146" s="119" t="s">
        <v>522</v>
      </c>
      <c r="Q146" s="41" t="s">
        <v>497</v>
      </c>
      <c r="W146" s="135" t="s">
        <v>498</v>
      </c>
      <c r="X146" s="139" t="s">
        <v>499</v>
      </c>
      <c r="Y146" s="7" t="s">
        <v>500</v>
      </c>
      <c r="Z146" t="s">
        <v>501</v>
      </c>
      <c r="AC146" s="41" t="s">
        <v>502</v>
      </c>
      <c r="AD146" t="s">
        <v>503</v>
      </c>
      <c r="AH146" s="110" t="s">
        <v>504</v>
      </c>
      <c r="AI146" s="52" t="s">
        <v>544</v>
      </c>
      <c r="AJ146" s="41" t="s">
        <v>506</v>
      </c>
      <c r="AK146" s="52" t="s">
        <v>306</v>
      </c>
      <c r="AL146" s="41" t="s">
        <v>507</v>
      </c>
      <c r="AR146" s="63" t="s">
        <v>545</v>
      </c>
      <c r="AY146"/>
      <c r="CA146" s="73"/>
      <c r="CB146" s="9"/>
      <c r="CE146" s="72"/>
      <c r="CF146" s="9"/>
      <c r="CQ146" s="73" t="s">
        <v>517</v>
      </c>
      <c r="CR146" s="163" t="s">
        <v>518</v>
      </c>
      <c r="CS146" s="81">
        <v>28.2</v>
      </c>
      <c r="CT146" s="86" t="s">
        <v>387</v>
      </c>
      <c r="CU146" s="73" t="s">
        <v>517</v>
      </c>
      <c r="CV146" s="163" t="s">
        <v>518</v>
      </c>
      <c r="CW146" s="85">
        <v>5.7</v>
      </c>
      <c r="CX146" t="s">
        <v>462</v>
      </c>
      <c r="CY146" s="72" t="s">
        <v>516</v>
      </c>
      <c r="CZ146" s="163" t="s">
        <v>518</v>
      </c>
      <c r="DA146" s="85">
        <v>13</v>
      </c>
      <c r="DB146" s="86" t="s">
        <v>387</v>
      </c>
      <c r="DC146" s="72" t="s">
        <v>516</v>
      </c>
      <c r="DD146" s="163" t="s">
        <v>518</v>
      </c>
      <c r="DE146" s="85">
        <v>4.7</v>
      </c>
      <c r="DF146" t="s">
        <v>462</v>
      </c>
      <c r="DO146" s="109"/>
      <c r="DP146" s="89"/>
      <c r="DQ146" s="89"/>
    </row>
    <row r="147" spans="1:132" ht="15.75" customHeight="1">
      <c r="A147" t="s">
        <v>24</v>
      </c>
      <c r="B147" s="86" t="s">
        <v>436</v>
      </c>
      <c r="C147">
        <v>75</v>
      </c>
      <c r="D147" t="s">
        <v>489</v>
      </c>
      <c r="E147">
        <v>2001</v>
      </c>
      <c r="F147" s="46" t="s">
        <v>540</v>
      </c>
      <c r="G147" s="46" t="s">
        <v>541</v>
      </c>
      <c r="H147" t="s">
        <v>491</v>
      </c>
      <c r="I147" s="46" t="s">
        <v>542</v>
      </c>
      <c r="J147" s="21" t="s">
        <v>493</v>
      </c>
      <c r="L147" t="s">
        <v>526</v>
      </c>
      <c r="M147" s="64" t="s">
        <v>495</v>
      </c>
      <c r="N147" s="115" t="s">
        <v>546</v>
      </c>
      <c r="O147" s="41">
        <v>34922</v>
      </c>
      <c r="P147" s="119" t="s">
        <v>522</v>
      </c>
      <c r="Q147" s="41" t="s">
        <v>497</v>
      </c>
      <c r="W147" s="135" t="s">
        <v>498</v>
      </c>
      <c r="X147" s="139" t="s">
        <v>499</v>
      </c>
      <c r="Y147" s="7" t="s">
        <v>500</v>
      </c>
      <c r="Z147" t="s">
        <v>501</v>
      </c>
      <c r="AC147" s="41" t="s">
        <v>502</v>
      </c>
      <c r="AD147" t="s">
        <v>503</v>
      </c>
      <c r="AH147" s="110" t="s">
        <v>504</v>
      </c>
      <c r="AI147" s="52" t="s">
        <v>544</v>
      </c>
      <c r="AJ147" s="41" t="s">
        <v>506</v>
      </c>
      <c r="AK147" s="52" t="s">
        <v>306</v>
      </c>
      <c r="AL147" s="41" t="s">
        <v>507</v>
      </c>
      <c r="AR147" s="63" t="s">
        <v>545</v>
      </c>
      <c r="AY147"/>
      <c r="CA147" s="73"/>
      <c r="CB147" s="9"/>
      <c r="CE147" s="72"/>
      <c r="CF147" s="9"/>
      <c r="CQ147" s="73" t="s">
        <v>517</v>
      </c>
      <c r="CR147" s="163" t="s">
        <v>518</v>
      </c>
      <c r="CS147" s="81">
        <v>15.3</v>
      </c>
      <c r="CT147" s="86" t="s">
        <v>387</v>
      </c>
      <c r="CU147" s="73" t="s">
        <v>517</v>
      </c>
      <c r="CV147" s="163" t="s">
        <v>518</v>
      </c>
      <c r="CW147" s="85">
        <v>3.4</v>
      </c>
      <c r="CX147" t="s">
        <v>462</v>
      </c>
      <c r="CY147" s="72" t="s">
        <v>516</v>
      </c>
      <c r="CZ147" s="163" t="s">
        <v>518</v>
      </c>
      <c r="DA147" s="85">
        <v>8.6999999999999993</v>
      </c>
      <c r="DB147" s="86" t="s">
        <v>387</v>
      </c>
      <c r="DC147" s="72" t="s">
        <v>516</v>
      </c>
      <c r="DD147" s="163" t="s">
        <v>518</v>
      </c>
      <c r="DE147" s="85">
        <v>0.8</v>
      </c>
      <c r="DF147" t="s">
        <v>462</v>
      </c>
      <c r="DO147" s="109"/>
      <c r="DP147" s="89"/>
      <c r="DQ147" s="89"/>
    </row>
    <row r="149" spans="1:132">
      <c r="A149" t="s">
        <v>24</v>
      </c>
      <c r="B149" s="21" t="s">
        <v>290</v>
      </c>
      <c r="C149">
        <v>136</v>
      </c>
      <c r="D149" t="s">
        <v>548</v>
      </c>
      <c r="E149">
        <v>2004</v>
      </c>
      <c r="F149">
        <v>2000</v>
      </c>
      <c r="G149" t="s">
        <v>549</v>
      </c>
      <c r="H149" s="159" t="s">
        <v>448</v>
      </c>
      <c r="K149" s="21" t="s">
        <v>417</v>
      </c>
      <c r="L149" t="s">
        <v>550</v>
      </c>
      <c r="M149" s="50" t="s">
        <v>325</v>
      </c>
      <c r="N149" s="15" t="s">
        <v>551</v>
      </c>
      <c r="O149" s="41">
        <v>36684</v>
      </c>
      <c r="P149" s="119" t="s">
        <v>552</v>
      </c>
      <c r="Q149" s="41" t="s">
        <v>553</v>
      </c>
      <c r="AH149" s="72" t="s">
        <v>554</v>
      </c>
      <c r="AI149" s="41">
        <v>36684</v>
      </c>
      <c r="AJ149" s="41" t="s">
        <v>555</v>
      </c>
      <c r="AK149" s="52" t="s">
        <v>333</v>
      </c>
      <c r="AL149" s="41" t="s">
        <v>553</v>
      </c>
      <c r="AM149" s="74" t="s">
        <v>556</v>
      </c>
      <c r="AR149" s="7" t="s">
        <v>312</v>
      </c>
      <c r="AS149" s="74" t="s">
        <v>557</v>
      </c>
      <c r="BJ149" s="88" t="s">
        <v>312</v>
      </c>
      <c r="BK149" s="7" t="s">
        <v>312</v>
      </c>
      <c r="BL149" s="76" t="s">
        <v>312</v>
      </c>
      <c r="BM149" s="7" t="s">
        <v>312</v>
      </c>
      <c r="BN149" s="167" t="s">
        <v>309</v>
      </c>
      <c r="BO149" s="54">
        <v>36756</v>
      </c>
      <c r="BP149" s="80">
        <v>3655</v>
      </c>
      <c r="BQ149" s="7" t="s">
        <v>318</v>
      </c>
      <c r="BS149" s="7"/>
      <c r="BT149" s="101"/>
      <c r="BU149" s="7"/>
      <c r="CQ149" s="88" t="s">
        <v>312</v>
      </c>
      <c r="CR149" s="7" t="s">
        <v>312</v>
      </c>
      <c r="CS149" s="76" t="s">
        <v>312</v>
      </c>
      <c r="CT149" s="7" t="s">
        <v>312</v>
      </c>
      <c r="DG149" s="167" t="s">
        <v>558</v>
      </c>
      <c r="DH149" s="54">
        <v>36756</v>
      </c>
      <c r="DI149" s="76">
        <v>39</v>
      </c>
      <c r="DJ149" s="7" t="s">
        <v>318</v>
      </c>
      <c r="DO149" s="88" t="s">
        <v>559</v>
      </c>
      <c r="DP149">
        <v>2573</v>
      </c>
      <c r="DQ149" s="54" t="s">
        <v>318</v>
      </c>
      <c r="DR149" s="73" t="s">
        <v>320</v>
      </c>
      <c r="DS149" s="7" t="s">
        <v>312</v>
      </c>
      <c r="DT149" s="88" t="s">
        <v>312</v>
      </c>
      <c r="DU149" s="7" t="s">
        <v>312</v>
      </c>
      <c r="DV149" s="54"/>
      <c r="DW149" s="54">
        <v>36756</v>
      </c>
      <c r="DX149" s="61">
        <v>4201</v>
      </c>
      <c r="DY149" s="7" t="s">
        <v>318</v>
      </c>
      <c r="DZ149" s="87" t="s">
        <v>560</v>
      </c>
      <c r="EA149" t="s">
        <v>561</v>
      </c>
      <c r="EB149" s="86" t="s">
        <v>562</v>
      </c>
    </row>
    <row r="150" spans="1:132">
      <c r="A150" t="s">
        <v>24</v>
      </c>
      <c r="B150" s="21" t="s">
        <v>290</v>
      </c>
      <c r="C150">
        <v>136</v>
      </c>
      <c r="D150" t="s">
        <v>548</v>
      </c>
      <c r="E150">
        <v>2004</v>
      </c>
      <c r="F150">
        <v>2000</v>
      </c>
      <c r="G150" t="s">
        <v>549</v>
      </c>
      <c r="H150" s="159" t="s">
        <v>448</v>
      </c>
      <c r="K150" s="21" t="s">
        <v>417</v>
      </c>
      <c r="L150" t="s">
        <v>550</v>
      </c>
      <c r="M150" s="50" t="s">
        <v>325</v>
      </c>
      <c r="N150" s="15" t="s">
        <v>563</v>
      </c>
      <c r="O150" s="41">
        <v>36684</v>
      </c>
      <c r="P150" s="119" t="s">
        <v>552</v>
      </c>
      <c r="Q150" s="41" t="s">
        <v>553</v>
      </c>
      <c r="AH150" s="72" t="s">
        <v>554</v>
      </c>
      <c r="AI150" s="41">
        <v>36684</v>
      </c>
      <c r="AJ150" s="41" t="s">
        <v>564</v>
      </c>
      <c r="AK150" s="52" t="s">
        <v>333</v>
      </c>
      <c r="AL150" s="41" t="s">
        <v>553</v>
      </c>
      <c r="AM150" s="74" t="s">
        <v>556</v>
      </c>
      <c r="AR150" s="7" t="s">
        <v>312</v>
      </c>
      <c r="AS150" s="74" t="s">
        <v>557</v>
      </c>
      <c r="BJ150" s="88" t="s">
        <v>312</v>
      </c>
      <c r="BK150" s="7" t="s">
        <v>312</v>
      </c>
      <c r="BL150" s="76" t="s">
        <v>312</v>
      </c>
      <c r="BM150" s="7" t="s">
        <v>312</v>
      </c>
      <c r="BN150" s="167" t="s">
        <v>309</v>
      </c>
      <c r="BO150" s="54">
        <v>36756</v>
      </c>
      <c r="BP150" s="80">
        <v>242</v>
      </c>
      <c r="BQ150" s="7" t="s">
        <v>318</v>
      </c>
      <c r="BS150" s="7"/>
      <c r="BT150" s="101"/>
      <c r="BU150" s="7"/>
      <c r="CQ150" s="88" t="s">
        <v>312</v>
      </c>
      <c r="CR150" s="7" t="s">
        <v>312</v>
      </c>
      <c r="CS150" s="76" t="s">
        <v>312</v>
      </c>
      <c r="CT150" s="7" t="s">
        <v>312</v>
      </c>
      <c r="DG150" s="167" t="s">
        <v>558</v>
      </c>
      <c r="DH150" s="54">
        <v>36756</v>
      </c>
      <c r="DI150" s="76">
        <v>26</v>
      </c>
      <c r="DJ150" s="7" t="s">
        <v>318</v>
      </c>
      <c r="DO150" s="88" t="s">
        <v>559</v>
      </c>
      <c r="DP150">
        <v>3024</v>
      </c>
      <c r="DQ150" s="54" t="s">
        <v>318</v>
      </c>
      <c r="DR150" s="73" t="s">
        <v>320</v>
      </c>
      <c r="DS150" s="7" t="s">
        <v>312</v>
      </c>
      <c r="DT150" s="88" t="s">
        <v>312</v>
      </c>
      <c r="DU150" s="7" t="s">
        <v>312</v>
      </c>
      <c r="DV150" s="54"/>
      <c r="DW150" s="54">
        <v>36756</v>
      </c>
      <c r="DX150" s="61">
        <v>5149</v>
      </c>
      <c r="DY150" s="7" t="s">
        <v>318</v>
      </c>
      <c r="DZ150" s="87" t="s">
        <v>560</v>
      </c>
      <c r="EA150" t="s">
        <v>561</v>
      </c>
      <c r="EB150" s="86" t="s">
        <v>562</v>
      </c>
    </row>
    <row r="151" spans="1:132">
      <c r="A151" t="s">
        <v>24</v>
      </c>
      <c r="B151" s="21" t="s">
        <v>290</v>
      </c>
      <c r="C151">
        <v>136</v>
      </c>
      <c r="D151" t="s">
        <v>548</v>
      </c>
      <c r="E151">
        <v>2004</v>
      </c>
      <c r="F151">
        <v>2000</v>
      </c>
      <c r="G151" t="s">
        <v>549</v>
      </c>
      <c r="H151" s="159" t="s">
        <v>448</v>
      </c>
      <c r="K151" s="21" t="s">
        <v>417</v>
      </c>
      <c r="L151" t="s">
        <v>550</v>
      </c>
      <c r="M151" s="50" t="s">
        <v>325</v>
      </c>
      <c r="N151" s="15" t="s">
        <v>565</v>
      </c>
      <c r="O151" s="41">
        <v>36684</v>
      </c>
      <c r="P151" s="119" t="s">
        <v>552</v>
      </c>
      <c r="Q151" s="41" t="s">
        <v>553</v>
      </c>
      <c r="AH151" s="72" t="s">
        <v>554</v>
      </c>
      <c r="AI151" s="41">
        <v>36684</v>
      </c>
      <c r="AJ151" s="41" t="s">
        <v>566</v>
      </c>
      <c r="AK151" s="52" t="s">
        <v>333</v>
      </c>
      <c r="AL151" s="41" t="s">
        <v>553</v>
      </c>
      <c r="AM151" s="74" t="s">
        <v>556</v>
      </c>
      <c r="AR151" s="7" t="s">
        <v>312</v>
      </c>
      <c r="AS151" s="74" t="s">
        <v>557</v>
      </c>
      <c r="BJ151" s="88" t="s">
        <v>312</v>
      </c>
      <c r="BK151" s="7" t="s">
        <v>312</v>
      </c>
      <c r="BL151" s="76" t="s">
        <v>312</v>
      </c>
      <c r="BM151" s="7" t="s">
        <v>312</v>
      </c>
      <c r="BN151" s="167" t="s">
        <v>309</v>
      </c>
      <c r="BO151" s="54">
        <v>36756</v>
      </c>
      <c r="BP151" s="80">
        <v>161</v>
      </c>
      <c r="BQ151" s="7" t="s">
        <v>318</v>
      </c>
      <c r="BS151" s="7"/>
      <c r="BT151" s="101"/>
      <c r="BU151" s="7"/>
      <c r="CQ151" s="88" t="s">
        <v>312</v>
      </c>
      <c r="CR151" s="7" t="s">
        <v>312</v>
      </c>
      <c r="CS151" s="76" t="s">
        <v>312</v>
      </c>
      <c r="CT151" s="7" t="s">
        <v>312</v>
      </c>
      <c r="DG151" s="167" t="s">
        <v>558</v>
      </c>
      <c r="DH151" s="54">
        <v>36756</v>
      </c>
      <c r="DI151" s="76">
        <v>0</v>
      </c>
      <c r="DJ151" s="7" t="s">
        <v>318</v>
      </c>
      <c r="DO151" s="88" t="s">
        <v>559</v>
      </c>
      <c r="DP151">
        <v>3017</v>
      </c>
      <c r="DQ151" s="54" t="s">
        <v>318</v>
      </c>
      <c r="DR151" s="73" t="s">
        <v>320</v>
      </c>
      <c r="DS151" s="7" t="s">
        <v>312</v>
      </c>
      <c r="DT151" s="88" t="s">
        <v>312</v>
      </c>
      <c r="DU151" s="7" t="s">
        <v>312</v>
      </c>
      <c r="DV151" s="54"/>
      <c r="DW151" s="54">
        <v>36756</v>
      </c>
      <c r="DX151" s="61">
        <v>4882</v>
      </c>
      <c r="DY151" s="7" t="s">
        <v>318</v>
      </c>
      <c r="DZ151" s="87" t="s">
        <v>560</v>
      </c>
      <c r="EA151" t="s">
        <v>561</v>
      </c>
      <c r="EB151" s="86" t="s">
        <v>562</v>
      </c>
    </row>
    <row r="152" spans="1:132">
      <c r="A152" t="s">
        <v>24</v>
      </c>
      <c r="B152" s="21" t="s">
        <v>290</v>
      </c>
      <c r="C152">
        <v>136</v>
      </c>
      <c r="D152" t="s">
        <v>548</v>
      </c>
      <c r="E152">
        <v>2004</v>
      </c>
      <c r="F152">
        <v>2000</v>
      </c>
      <c r="G152" t="s">
        <v>549</v>
      </c>
      <c r="H152" s="159" t="s">
        <v>448</v>
      </c>
      <c r="K152" s="21" t="s">
        <v>417</v>
      </c>
      <c r="L152" t="s">
        <v>312</v>
      </c>
      <c r="M152" s="50" t="s">
        <v>298</v>
      </c>
      <c r="N152" s="15" t="s">
        <v>567</v>
      </c>
      <c r="O152" s="41" t="s">
        <v>312</v>
      </c>
      <c r="P152" s="119" t="s">
        <v>312</v>
      </c>
      <c r="Q152" s="41" t="s">
        <v>312</v>
      </c>
      <c r="AH152" s="72" t="s">
        <v>554</v>
      </c>
      <c r="AI152" s="41">
        <v>36684</v>
      </c>
      <c r="AJ152" s="41" t="s">
        <v>555</v>
      </c>
      <c r="AK152" s="52" t="s">
        <v>333</v>
      </c>
      <c r="AL152" s="41" t="s">
        <v>553</v>
      </c>
      <c r="AM152" s="74" t="s">
        <v>556</v>
      </c>
      <c r="AR152" s="7" t="s">
        <v>312</v>
      </c>
      <c r="AS152" s="74" t="s">
        <v>557</v>
      </c>
      <c r="BJ152" s="88" t="s">
        <v>312</v>
      </c>
      <c r="BK152" s="7" t="s">
        <v>312</v>
      </c>
      <c r="BL152" s="76" t="s">
        <v>312</v>
      </c>
      <c r="BM152" s="7" t="s">
        <v>312</v>
      </c>
      <c r="BN152" s="54" t="s">
        <v>312</v>
      </c>
      <c r="BO152" s="7" t="s">
        <v>312</v>
      </c>
      <c r="BP152" s="76" t="s">
        <v>312</v>
      </c>
      <c r="BQ152" s="7" t="s">
        <v>312</v>
      </c>
      <c r="BS152" s="7"/>
      <c r="BT152" s="101"/>
      <c r="BU152" s="7"/>
      <c r="CQ152" s="88" t="s">
        <v>312</v>
      </c>
      <c r="CR152" s="7" t="s">
        <v>312</v>
      </c>
      <c r="CS152" s="76" t="s">
        <v>312</v>
      </c>
      <c r="CT152" s="7" t="s">
        <v>312</v>
      </c>
      <c r="DG152" s="167" t="s">
        <v>558</v>
      </c>
      <c r="DH152" s="54">
        <v>36756</v>
      </c>
      <c r="DI152" s="76">
        <v>301</v>
      </c>
      <c r="DJ152" s="7" t="s">
        <v>318</v>
      </c>
      <c r="DO152" s="88" t="s">
        <v>559</v>
      </c>
      <c r="DP152">
        <v>2540</v>
      </c>
      <c r="DQ152" s="54" t="s">
        <v>318</v>
      </c>
      <c r="DR152" s="73" t="s">
        <v>320</v>
      </c>
      <c r="DS152" s="7" t="s">
        <v>312</v>
      </c>
      <c r="DT152" s="88" t="s">
        <v>312</v>
      </c>
      <c r="DU152" s="7" t="s">
        <v>312</v>
      </c>
      <c r="DV152" s="54"/>
      <c r="DW152" s="54">
        <v>36756</v>
      </c>
      <c r="DX152" s="61">
        <v>3926</v>
      </c>
      <c r="DY152" s="7" t="s">
        <v>318</v>
      </c>
      <c r="DZ152" s="87" t="s">
        <v>560</v>
      </c>
      <c r="EA152" t="s">
        <v>561</v>
      </c>
      <c r="EB152" s="86" t="s">
        <v>562</v>
      </c>
    </row>
    <row r="153" spans="1:132">
      <c r="A153" t="s">
        <v>24</v>
      </c>
      <c r="B153" s="21" t="s">
        <v>290</v>
      </c>
      <c r="C153">
        <v>136</v>
      </c>
      <c r="D153" t="s">
        <v>548</v>
      </c>
      <c r="E153">
        <v>2004</v>
      </c>
      <c r="F153">
        <v>2000</v>
      </c>
      <c r="G153" t="s">
        <v>549</v>
      </c>
      <c r="H153" s="159" t="s">
        <v>448</v>
      </c>
      <c r="K153" s="21" t="s">
        <v>417</v>
      </c>
      <c r="L153" t="s">
        <v>312</v>
      </c>
      <c r="M153" s="50" t="s">
        <v>298</v>
      </c>
      <c r="N153" s="15" t="s">
        <v>568</v>
      </c>
      <c r="O153" s="41" t="s">
        <v>312</v>
      </c>
      <c r="P153" s="119" t="s">
        <v>312</v>
      </c>
      <c r="Q153" s="41" t="s">
        <v>312</v>
      </c>
      <c r="AH153" s="72" t="s">
        <v>554</v>
      </c>
      <c r="AI153" s="41">
        <v>36684</v>
      </c>
      <c r="AJ153" s="41" t="s">
        <v>564</v>
      </c>
      <c r="AK153" s="52" t="s">
        <v>333</v>
      </c>
      <c r="AL153" s="41" t="s">
        <v>553</v>
      </c>
      <c r="AM153" s="74" t="s">
        <v>556</v>
      </c>
      <c r="AR153" s="7" t="s">
        <v>312</v>
      </c>
      <c r="AS153" s="74" t="s">
        <v>557</v>
      </c>
      <c r="BJ153" s="88" t="s">
        <v>312</v>
      </c>
      <c r="BK153" s="7" t="s">
        <v>312</v>
      </c>
      <c r="BL153" s="76" t="s">
        <v>312</v>
      </c>
      <c r="BM153" s="7" t="s">
        <v>312</v>
      </c>
      <c r="BN153" s="54" t="s">
        <v>312</v>
      </c>
      <c r="BO153" s="7" t="s">
        <v>312</v>
      </c>
      <c r="BP153" s="76" t="s">
        <v>312</v>
      </c>
      <c r="BQ153" s="7" t="s">
        <v>312</v>
      </c>
      <c r="BS153" s="7"/>
      <c r="BT153" s="101"/>
      <c r="BU153" s="7"/>
      <c r="CQ153" s="88" t="s">
        <v>312</v>
      </c>
      <c r="CR153" s="7" t="s">
        <v>312</v>
      </c>
      <c r="CS153" s="76" t="s">
        <v>312</v>
      </c>
      <c r="CT153" s="7" t="s">
        <v>312</v>
      </c>
      <c r="DG153" s="167" t="s">
        <v>558</v>
      </c>
      <c r="DH153" s="54">
        <v>36756</v>
      </c>
      <c r="DI153" s="76">
        <v>18</v>
      </c>
      <c r="DJ153" s="7" t="s">
        <v>318</v>
      </c>
      <c r="DO153" s="88" t="s">
        <v>559</v>
      </c>
      <c r="DP153">
        <v>2849</v>
      </c>
      <c r="DQ153" s="54" t="s">
        <v>318</v>
      </c>
      <c r="DR153" s="73" t="s">
        <v>320</v>
      </c>
      <c r="DS153" s="7" t="s">
        <v>312</v>
      </c>
      <c r="DT153" s="88" t="s">
        <v>312</v>
      </c>
      <c r="DU153" s="7" t="s">
        <v>312</v>
      </c>
      <c r="DV153" s="54"/>
      <c r="DW153" s="54">
        <v>36756</v>
      </c>
      <c r="DX153" s="61">
        <v>5692</v>
      </c>
      <c r="DY153" s="7" t="s">
        <v>318</v>
      </c>
      <c r="DZ153" s="87" t="s">
        <v>560</v>
      </c>
      <c r="EA153" t="s">
        <v>561</v>
      </c>
      <c r="EB153" s="86" t="s">
        <v>562</v>
      </c>
    </row>
    <row r="154" spans="1:132">
      <c r="A154" t="s">
        <v>24</v>
      </c>
      <c r="B154" s="21" t="s">
        <v>290</v>
      </c>
      <c r="C154">
        <v>136</v>
      </c>
      <c r="D154" t="s">
        <v>548</v>
      </c>
      <c r="E154">
        <v>2004</v>
      </c>
      <c r="F154">
        <v>2000</v>
      </c>
      <c r="G154" t="s">
        <v>549</v>
      </c>
      <c r="H154" s="159" t="s">
        <v>448</v>
      </c>
      <c r="K154" s="21" t="s">
        <v>417</v>
      </c>
      <c r="L154" t="s">
        <v>312</v>
      </c>
      <c r="M154" s="50" t="s">
        <v>298</v>
      </c>
      <c r="N154" s="15" t="s">
        <v>569</v>
      </c>
      <c r="O154" s="41" t="s">
        <v>312</v>
      </c>
      <c r="P154" s="119" t="s">
        <v>312</v>
      </c>
      <c r="Q154" s="41" t="s">
        <v>312</v>
      </c>
      <c r="AH154" s="72" t="s">
        <v>554</v>
      </c>
      <c r="AI154" s="41">
        <v>36684</v>
      </c>
      <c r="AJ154" s="41" t="s">
        <v>566</v>
      </c>
      <c r="AK154" s="52" t="s">
        <v>333</v>
      </c>
      <c r="AL154" s="41" t="s">
        <v>553</v>
      </c>
      <c r="AM154" s="74" t="s">
        <v>556</v>
      </c>
      <c r="AR154" s="7" t="s">
        <v>312</v>
      </c>
      <c r="AS154" s="74" t="s">
        <v>557</v>
      </c>
      <c r="BJ154" s="88" t="s">
        <v>312</v>
      </c>
      <c r="BK154" s="7" t="s">
        <v>312</v>
      </c>
      <c r="BL154" s="76" t="s">
        <v>312</v>
      </c>
      <c r="BM154" s="7" t="s">
        <v>312</v>
      </c>
      <c r="BN154" s="54" t="s">
        <v>312</v>
      </c>
      <c r="BO154" s="7" t="s">
        <v>312</v>
      </c>
      <c r="BP154" s="76" t="s">
        <v>312</v>
      </c>
      <c r="BQ154" s="7" t="s">
        <v>312</v>
      </c>
      <c r="BS154" s="7"/>
      <c r="BT154" s="101"/>
      <c r="BU154" s="7"/>
      <c r="CQ154" s="88" t="s">
        <v>312</v>
      </c>
      <c r="CR154" s="7" t="s">
        <v>312</v>
      </c>
      <c r="CS154" s="76" t="s">
        <v>312</v>
      </c>
      <c r="CT154" s="7" t="s">
        <v>312</v>
      </c>
      <c r="DG154" s="167" t="s">
        <v>558</v>
      </c>
      <c r="DH154" s="54">
        <v>36756</v>
      </c>
      <c r="DI154" s="76">
        <v>7</v>
      </c>
      <c r="DJ154" s="7" t="s">
        <v>318</v>
      </c>
      <c r="DO154" s="88" t="s">
        <v>559</v>
      </c>
      <c r="DP154">
        <v>2950</v>
      </c>
      <c r="DQ154" s="54" t="s">
        <v>318</v>
      </c>
      <c r="DR154" s="73" t="s">
        <v>320</v>
      </c>
      <c r="DS154" s="7" t="s">
        <v>312</v>
      </c>
      <c r="DT154" s="88" t="s">
        <v>312</v>
      </c>
      <c r="DU154" s="7" t="s">
        <v>312</v>
      </c>
      <c r="DV154" s="54"/>
      <c r="DW154" s="54">
        <v>36756</v>
      </c>
      <c r="DX154" s="61">
        <v>5074</v>
      </c>
      <c r="DY154" s="7" t="s">
        <v>318</v>
      </c>
      <c r="DZ154" s="87" t="s">
        <v>560</v>
      </c>
      <c r="EA154" t="s">
        <v>561</v>
      </c>
      <c r="EB154" s="86" t="s">
        <v>562</v>
      </c>
    </row>
    <row r="155" spans="1:132">
      <c r="BK155" s="7"/>
      <c r="BL155" s="76"/>
      <c r="BM155" s="7"/>
      <c r="DH155" s="54"/>
      <c r="DW155" s="54"/>
    </row>
    <row r="156" spans="1:132">
      <c r="A156" t="s">
        <v>24</v>
      </c>
      <c r="B156" s="21" t="s">
        <v>290</v>
      </c>
      <c r="C156">
        <v>136</v>
      </c>
      <c r="D156" t="s">
        <v>548</v>
      </c>
      <c r="E156">
        <v>2004</v>
      </c>
      <c r="F156">
        <v>2001</v>
      </c>
      <c r="G156" t="s">
        <v>549</v>
      </c>
      <c r="H156" s="159" t="s">
        <v>448</v>
      </c>
      <c r="K156" s="21" t="s">
        <v>417</v>
      </c>
      <c r="L156" t="s">
        <v>550</v>
      </c>
      <c r="M156" s="50" t="s">
        <v>325</v>
      </c>
      <c r="N156" s="15" t="s">
        <v>551</v>
      </c>
      <c r="O156" s="41">
        <v>37031</v>
      </c>
      <c r="P156" s="119" t="s">
        <v>552</v>
      </c>
      <c r="Q156" s="41" t="s">
        <v>553</v>
      </c>
      <c r="AH156" s="72" t="s">
        <v>554</v>
      </c>
      <c r="AI156" s="41">
        <v>37031</v>
      </c>
      <c r="AJ156" s="41" t="s">
        <v>555</v>
      </c>
      <c r="AK156" s="52" t="s">
        <v>333</v>
      </c>
      <c r="AL156" s="41" t="s">
        <v>553</v>
      </c>
      <c r="AM156" s="74" t="s">
        <v>570</v>
      </c>
      <c r="AR156" s="7" t="s">
        <v>312</v>
      </c>
      <c r="AS156" s="74" t="s">
        <v>557</v>
      </c>
      <c r="BJ156" s="167" t="s">
        <v>309</v>
      </c>
      <c r="BK156" s="7">
        <v>37069</v>
      </c>
      <c r="BL156" s="76">
        <v>773</v>
      </c>
      <c r="BM156" s="7" t="s">
        <v>318</v>
      </c>
      <c r="BN156" s="167" t="s">
        <v>309</v>
      </c>
      <c r="BO156" s="54">
        <v>37123</v>
      </c>
      <c r="BP156" s="80">
        <v>1264</v>
      </c>
      <c r="BQ156" s="7" t="s">
        <v>318</v>
      </c>
      <c r="BS156" s="7"/>
      <c r="BT156" s="101"/>
      <c r="BU156" s="7"/>
      <c r="CQ156" s="167" t="s">
        <v>558</v>
      </c>
      <c r="CR156" s="7">
        <v>37069</v>
      </c>
      <c r="CS156" s="76">
        <v>117</v>
      </c>
      <c r="CT156" s="7" t="s">
        <v>318</v>
      </c>
      <c r="DG156" s="167" t="s">
        <v>558</v>
      </c>
      <c r="DH156" s="54">
        <v>37123</v>
      </c>
      <c r="DI156" s="76">
        <v>72</v>
      </c>
      <c r="DJ156" s="7" t="s">
        <v>318</v>
      </c>
      <c r="DO156" s="88" t="s">
        <v>559</v>
      </c>
      <c r="DP156">
        <v>826</v>
      </c>
      <c r="DQ156" s="54" t="s">
        <v>318</v>
      </c>
      <c r="DR156" s="73" t="s">
        <v>320</v>
      </c>
      <c r="DS156" s="7">
        <v>37069</v>
      </c>
      <c r="DT156" s="61">
        <v>179</v>
      </c>
      <c r="DU156" s="7" t="s">
        <v>318</v>
      </c>
      <c r="DV156" s="54"/>
      <c r="DW156" s="54">
        <v>37123</v>
      </c>
      <c r="DX156" s="62">
        <v>783</v>
      </c>
      <c r="DY156" s="7" t="s">
        <v>318</v>
      </c>
      <c r="DZ156" s="87" t="s">
        <v>560</v>
      </c>
      <c r="EA156" t="s">
        <v>571</v>
      </c>
      <c r="EB156" s="86" t="s">
        <v>562</v>
      </c>
    </row>
    <row r="157" spans="1:132">
      <c r="A157" t="s">
        <v>24</v>
      </c>
      <c r="B157" s="21" t="s">
        <v>290</v>
      </c>
      <c r="C157">
        <v>136</v>
      </c>
      <c r="D157" t="s">
        <v>548</v>
      </c>
      <c r="E157">
        <v>2004</v>
      </c>
      <c r="F157">
        <v>2001</v>
      </c>
      <c r="G157" t="s">
        <v>549</v>
      </c>
      <c r="H157" s="159" t="s">
        <v>448</v>
      </c>
      <c r="K157" s="21" t="s">
        <v>417</v>
      </c>
      <c r="L157" t="s">
        <v>550</v>
      </c>
      <c r="M157" s="50" t="s">
        <v>325</v>
      </c>
      <c r="N157" s="15" t="s">
        <v>563</v>
      </c>
      <c r="O157" s="41">
        <v>37031</v>
      </c>
      <c r="P157" s="119" t="s">
        <v>552</v>
      </c>
      <c r="Q157" s="41" t="s">
        <v>553</v>
      </c>
      <c r="AH157" s="72" t="s">
        <v>554</v>
      </c>
      <c r="AI157" s="41">
        <v>37031</v>
      </c>
      <c r="AJ157" s="41" t="s">
        <v>564</v>
      </c>
      <c r="AK157" s="52" t="s">
        <v>333</v>
      </c>
      <c r="AL157" s="41" t="s">
        <v>553</v>
      </c>
      <c r="AM157" s="74" t="s">
        <v>570</v>
      </c>
      <c r="AR157" s="7" t="s">
        <v>312</v>
      </c>
      <c r="AS157" s="74" t="s">
        <v>557</v>
      </c>
      <c r="BJ157" s="167" t="s">
        <v>309</v>
      </c>
      <c r="BK157" s="7">
        <v>37069</v>
      </c>
      <c r="BL157" s="76">
        <v>899</v>
      </c>
      <c r="BM157" s="7" t="s">
        <v>318</v>
      </c>
      <c r="BN157" s="167" t="s">
        <v>309</v>
      </c>
      <c r="BO157" s="54">
        <v>37123</v>
      </c>
      <c r="BP157" s="80">
        <v>1030</v>
      </c>
      <c r="BQ157" s="7" t="s">
        <v>318</v>
      </c>
      <c r="BS157" s="7"/>
      <c r="BT157" s="101"/>
      <c r="BU157" s="7"/>
      <c r="CQ157" s="167" t="s">
        <v>558</v>
      </c>
      <c r="CR157" s="7">
        <v>37069</v>
      </c>
      <c r="CS157" s="76">
        <v>26</v>
      </c>
      <c r="CT157" s="7" t="s">
        <v>318</v>
      </c>
      <c r="DG157" s="167" t="s">
        <v>558</v>
      </c>
      <c r="DH157" s="54">
        <v>37123</v>
      </c>
      <c r="DI157" s="76">
        <v>114</v>
      </c>
      <c r="DJ157" s="7" t="s">
        <v>318</v>
      </c>
      <c r="DO157" s="88" t="s">
        <v>559</v>
      </c>
      <c r="DP157">
        <v>1344</v>
      </c>
      <c r="DQ157" s="54" t="s">
        <v>318</v>
      </c>
      <c r="DR157" s="73" t="s">
        <v>320</v>
      </c>
      <c r="DS157" s="7">
        <v>37069</v>
      </c>
      <c r="DT157" s="61">
        <v>313</v>
      </c>
      <c r="DU157" s="7" t="s">
        <v>318</v>
      </c>
      <c r="DV157" s="54"/>
      <c r="DW157" s="54">
        <v>37123</v>
      </c>
      <c r="DX157" s="61">
        <v>1429</v>
      </c>
      <c r="DY157" s="7" t="s">
        <v>318</v>
      </c>
      <c r="DZ157" s="87" t="s">
        <v>560</v>
      </c>
      <c r="EA157" t="s">
        <v>571</v>
      </c>
      <c r="EB157" s="86" t="s">
        <v>562</v>
      </c>
    </row>
    <row r="158" spans="1:132">
      <c r="A158" t="s">
        <v>24</v>
      </c>
      <c r="B158" s="21" t="s">
        <v>290</v>
      </c>
      <c r="C158">
        <v>136</v>
      </c>
      <c r="D158" t="s">
        <v>548</v>
      </c>
      <c r="E158">
        <v>2004</v>
      </c>
      <c r="F158">
        <v>2001</v>
      </c>
      <c r="G158" t="s">
        <v>549</v>
      </c>
      <c r="H158" s="159" t="s">
        <v>448</v>
      </c>
      <c r="K158" s="21" t="s">
        <v>417</v>
      </c>
      <c r="L158" t="s">
        <v>550</v>
      </c>
      <c r="M158" s="50" t="s">
        <v>325</v>
      </c>
      <c r="N158" s="15" t="s">
        <v>565</v>
      </c>
      <c r="O158" s="41">
        <v>37031</v>
      </c>
      <c r="P158" s="119" t="s">
        <v>552</v>
      </c>
      <c r="Q158" s="41" t="s">
        <v>553</v>
      </c>
      <c r="AH158" s="72" t="s">
        <v>554</v>
      </c>
      <c r="AI158" s="41">
        <v>37031</v>
      </c>
      <c r="AJ158" s="41" t="s">
        <v>566</v>
      </c>
      <c r="AK158" s="52" t="s">
        <v>333</v>
      </c>
      <c r="AL158" s="41" t="s">
        <v>553</v>
      </c>
      <c r="AM158" s="74" t="s">
        <v>570</v>
      </c>
      <c r="AR158" s="7" t="s">
        <v>312</v>
      </c>
      <c r="AS158" s="74" t="s">
        <v>557</v>
      </c>
      <c r="BJ158" s="167" t="s">
        <v>309</v>
      </c>
      <c r="BK158" s="7">
        <v>37069</v>
      </c>
      <c r="BL158" s="76">
        <v>777</v>
      </c>
      <c r="BM158" s="7" t="s">
        <v>318</v>
      </c>
      <c r="BN158" s="167" t="s">
        <v>309</v>
      </c>
      <c r="BO158" s="54">
        <v>37123</v>
      </c>
      <c r="BP158" s="80">
        <v>796</v>
      </c>
      <c r="BQ158" s="7" t="s">
        <v>318</v>
      </c>
      <c r="BS158" s="7"/>
      <c r="BT158" s="101"/>
      <c r="BU158" s="7"/>
      <c r="CQ158" s="167" t="s">
        <v>558</v>
      </c>
      <c r="CR158" s="7">
        <v>37069</v>
      </c>
      <c r="CS158" s="76">
        <v>64</v>
      </c>
      <c r="CT158" s="7" t="s">
        <v>318</v>
      </c>
      <c r="DG158" s="167" t="s">
        <v>558</v>
      </c>
      <c r="DH158" s="54">
        <v>37123</v>
      </c>
      <c r="DI158" s="76">
        <v>45</v>
      </c>
      <c r="DJ158" s="7" t="s">
        <v>318</v>
      </c>
      <c r="DO158" s="88" t="s">
        <v>559</v>
      </c>
      <c r="DP158">
        <v>1720</v>
      </c>
      <c r="DQ158" s="54" t="s">
        <v>318</v>
      </c>
      <c r="DR158" s="73" t="s">
        <v>320</v>
      </c>
      <c r="DS158" s="7">
        <v>37069</v>
      </c>
      <c r="DT158" s="61">
        <v>489</v>
      </c>
      <c r="DU158" s="7" t="s">
        <v>318</v>
      </c>
      <c r="DV158" s="54"/>
      <c r="DW158" s="54">
        <v>37123</v>
      </c>
      <c r="DX158" s="61">
        <v>2180</v>
      </c>
      <c r="DY158" s="7" t="s">
        <v>318</v>
      </c>
      <c r="DZ158" s="87" t="s">
        <v>560</v>
      </c>
      <c r="EA158" t="s">
        <v>571</v>
      </c>
      <c r="EB158" s="86" t="s">
        <v>562</v>
      </c>
    </row>
    <row r="159" spans="1:132">
      <c r="A159" t="s">
        <v>24</v>
      </c>
      <c r="B159" s="21" t="s">
        <v>290</v>
      </c>
      <c r="C159">
        <v>136</v>
      </c>
      <c r="D159" t="s">
        <v>548</v>
      </c>
      <c r="E159">
        <v>2004</v>
      </c>
      <c r="F159">
        <v>2001</v>
      </c>
      <c r="G159" t="s">
        <v>549</v>
      </c>
      <c r="H159" s="159" t="s">
        <v>448</v>
      </c>
      <c r="K159" s="21" t="s">
        <v>417</v>
      </c>
      <c r="L159" t="s">
        <v>312</v>
      </c>
      <c r="M159" s="50" t="s">
        <v>298</v>
      </c>
      <c r="N159" s="15" t="s">
        <v>567</v>
      </c>
      <c r="O159" s="41" t="s">
        <v>312</v>
      </c>
      <c r="P159" s="119" t="s">
        <v>312</v>
      </c>
      <c r="Q159" s="41" t="s">
        <v>312</v>
      </c>
      <c r="AH159" s="72" t="s">
        <v>554</v>
      </c>
      <c r="AI159" s="41">
        <v>37031</v>
      </c>
      <c r="AJ159" s="41" t="s">
        <v>555</v>
      </c>
      <c r="AK159" s="52" t="s">
        <v>333</v>
      </c>
      <c r="AL159" s="41" t="s">
        <v>553</v>
      </c>
      <c r="AM159" s="74" t="s">
        <v>570</v>
      </c>
      <c r="AR159" s="7" t="s">
        <v>312</v>
      </c>
      <c r="AS159" s="74" t="s">
        <v>557</v>
      </c>
      <c r="BJ159" s="54" t="s">
        <v>312</v>
      </c>
      <c r="BK159" s="7" t="s">
        <v>312</v>
      </c>
      <c r="BL159" s="76" t="s">
        <v>312</v>
      </c>
      <c r="BM159" s="7" t="s">
        <v>312</v>
      </c>
      <c r="BN159" s="54" t="s">
        <v>312</v>
      </c>
      <c r="BO159" s="7" t="s">
        <v>312</v>
      </c>
      <c r="BP159" s="76" t="s">
        <v>312</v>
      </c>
      <c r="BQ159" s="7" t="s">
        <v>312</v>
      </c>
      <c r="BS159" s="7"/>
      <c r="BT159" s="101"/>
      <c r="BU159" s="7"/>
      <c r="CQ159" s="167" t="s">
        <v>558</v>
      </c>
      <c r="CR159" s="7">
        <v>37069</v>
      </c>
      <c r="CS159" s="76">
        <v>144</v>
      </c>
      <c r="CT159" s="7" t="s">
        <v>318</v>
      </c>
      <c r="DG159" s="167" t="s">
        <v>558</v>
      </c>
      <c r="DH159" s="54">
        <v>37123</v>
      </c>
      <c r="DI159" s="76">
        <v>1335</v>
      </c>
      <c r="DJ159" s="7" t="s">
        <v>318</v>
      </c>
      <c r="DO159" s="88" t="s">
        <v>559</v>
      </c>
      <c r="DP159">
        <v>1068</v>
      </c>
      <c r="DQ159" s="54" t="s">
        <v>318</v>
      </c>
      <c r="DR159" s="73" t="s">
        <v>320</v>
      </c>
      <c r="DS159" s="7">
        <v>37069</v>
      </c>
      <c r="DT159" s="61">
        <v>209</v>
      </c>
      <c r="DU159" s="7" t="s">
        <v>318</v>
      </c>
      <c r="DV159" s="54"/>
      <c r="DW159" s="54">
        <v>37123</v>
      </c>
      <c r="DX159" s="61">
        <v>2365</v>
      </c>
      <c r="DY159" s="7" t="s">
        <v>318</v>
      </c>
      <c r="DZ159" s="87" t="s">
        <v>560</v>
      </c>
      <c r="EA159" t="s">
        <v>571</v>
      </c>
      <c r="EB159" s="86" t="s">
        <v>562</v>
      </c>
    </row>
    <row r="160" spans="1:132">
      <c r="A160" t="s">
        <v>24</v>
      </c>
      <c r="B160" s="21" t="s">
        <v>290</v>
      </c>
      <c r="C160">
        <v>136</v>
      </c>
      <c r="D160" t="s">
        <v>548</v>
      </c>
      <c r="E160">
        <v>2004</v>
      </c>
      <c r="F160">
        <v>2001</v>
      </c>
      <c r="G160" t="s">
        <v>549</v>
      </c>
      <c r="H160" s="159" t="s">
        <v>448</v>
      </c>
      <c r="K160" s="21" t="s">
        <v>417</v>
      </c>
      <c r="L160" t="s">
        <v>312</v>
      </c>
      <c r="M160" s="50" t="s">
        <v>298</v>
      </c>
      <c r="N160" s="15" t="s">
        <v>568</v>
      </c>
      <c r="O160" s="41" t="s">
        <v>312</v>
      </c>
      <c r="P160" s="119" t="s">
        <v>312</v>
      </c>
      <c r="Q160" s="41" t="s">
        <v>312</v>
      </c>
      <c r="AH160" s="72" t="s">
        <v>554</v>
      </c>
      <c r="AI160" s="41">
        <v>37031</v>
      </c>
      <c r="AJ160" s="41" t="s">
        <v>564</v>
      </c>
      <c r="AK160" s="52" t="s">
        <v>333</v>
      </c>
      <c r="AL160" s="41" t="s">
        <v>553</v>
      </c>
      <c r="AM160" s="74" t="s">
        <v>570</v>
      </c>
      <c r="AR160" s="7" t="s">
        <v>312</v>
      </c>
      <c r="AS160" s="74" t="s">
        <v>557</v>
      </c>
      <c r="BJ160" s="54" t="s">
        <v>312</v>
      </c>
      <c r="BK160" s="7" t="s">
        <v>312</v>
      </c>
      <c r="BL160" s="76" t="s">
        <v>312</v>
      </c>
      <c r="BM160" s="7" t="s">
        <v>312</v>
      </c>
      <c r="BN160" s="54" t="s">
        <v>312</v>
      </c>
      <c r="BO160" s="7" t="s">
        <v>312</v>
      </c>
      <c r="BP160" s="76" t="s">
        <v>312</v>
      </c>
      <c r="BQ160" s="7" t="s">
        <v>312</v>
      </c>
      <c r="BS160" s="7"/>
      <c r="BT160" s="101"/>
      <c r="BU160" s="7"/>
      <c r="CQ160" s="167" t="s">
        <v>558</v>
      </c>
      <c r="CR160" s="7">
        <v>37069</v>
      </c>
      <c r="CS160" s="76">
        <v>82</v>
      </c>
      <c r="CT160" s="7" t="s">
        <v>318</v>
      </c>
      <c r="DG160" s="167" t="s">
        <v>558</v>
      </c>
      <c r="DH160" s="54">
        <v>37123</v>
      </c>
      <c r="DI160" s="76">
        <v>605</v>
      </c>
      <c r="DJ160" s="7" t="s">
        <v>318</v>
      </c>
      <c r="DO160" s="88" t="s">
        <v>559</v>
      </c>
      <c r="DP160">
        <v>1848</v>
      </c>
      <c r="DQ160" s="54" t="s">
        <v>318</v>
      </c>
      <c r="DR160" s="73" t="s">
        <v>320</v>
      </c>
      <c r="DS160" s="7">
        <v>37069</v>
      </c>
      <c r="DT160" s="61">
        <v>460</v>
      </c>
      <c r="DU160" s="7" t="s">
        <v>318</v>
      </c>
      <c r="DV160" s="54"/>
      <c r="DW160" s="54">
        <v>37123</v>
      </c>
      <c r="DX160" s="61">
        <v>3638</v>
      </c>
      <c r="DY160" s="7" t="s">
        <v>318</v>
      </c>
      <c r="DZ160" s="87" t="s">
        <v>560</v>
      </c>
      <c r="EA160" t="s">
        <v>571</v>
      </c>
      <c r="EB160" s="86" t="s">
        <v>562</v>
      </c>
    </row>
    <row r="161" spans="1:132">
      <c r="A161" t="s">
        <v>24</v>
      </c>
      <c r="B161" s="21" t="s">
        <v>290</v>
      </c>
      <c r="C161">
        <v>136</v>
      </c>
      <c r="D161" t="s">
        <v>548</v>
      </c>
      <c r="E161">
        <v>2004</v>
      </c>
      <c r="F161">
        <v>2001</v>
      </c>
      <c r="G161" t="s">
        <v>549</v>
      </c>
      <c r="H161" s="159" t="s">
        <v>448</v>
      </c>
      <c r="K161" s="21" t="s">
        <v>417</v>
      </c>
      <c r="L161" t="s">
        <v>312</v>
      </c>
      <c r="M161" s="50" t="s">
        <v>298</v>
      </c>
      <c r="N161" s="15" t="s">
        <v>569</v>
      </c>
      <c r="O161" s="41" t="s">
        <v>312</v>
      </c>
      <c r="P161" s="119" t="s">
        <v>312</v>
      </c>
      <c r="Q161" s="41" t="s">
        <v>312</v>
      </c>
      <c r="AH161" s="72" t="s">
        <v>554</v>
      </c>
      <c r="AI161" s="41">
        <v>37031</v>
      </c>
      <c r="AJ161" s="41" t="s">
        <v>566</v>
      </c>
      <c r="AK161" s="52" t="s">
        <v>333</v>
      </c>
      <c r="AL161" s="41" t="s">
        <v>553</v>
      </c>
      <c r="AM161" s="74" t="s">
        <v>570</v>
      </c>
      <c r="AR161" s="7" t="s">
        <v>312</v>
      </c>
      <c r="AS161" s="74" t="s">
        <v>557</v>
      </c>
      <c r="BJ161" s="54" t="s">
        <v>312</v>
      </c>
      <c r="BK161" s="7" t="s">
        <v>312</v>
      </c>
      <c r="BL161" s="76" t="s">
        <v>312</v>
      </c>
      <c r="BM161" s="7" t="s">
        <v>312</v>
      </c>
      <c r="BN161" s="54" t="s">
        <v>312</v>
      </c>
      <c r="BO161" s="7" t="s">
        <v>312</v>
      </c>
      <c r="BP161" s="76" t="s">
        <v>312</v>
      </c>
      <c r="BQ161" s="7" t="s">
        <v>312</v>
      </c>
      <c r="BS161" s="7"/>
      <c r="BT161" s="101"/>
      <c r="BU161" s="7"/>
      <c r="CQ161" s="167" t="s">
        <v>558</v>
      </c>
      <c r="CR161" s="7">
        <v>37069</v>
      </c>
      <c r="CS161" s="76">
        <v>99</v>
      </c>
      <c r="CT161" s="7" t="s">
        <v>318</v>
      </c>
      <c r="DG161" s="167" t="s">
        <v>558</v>
      </c>
      <c r="DH161" s="54">
        <v>37123</v>
      </c>
      <c r="DI161" s="76">
        <v>381</v>
      </c>
      <c r="DJ161" s="7" t="s">
        <v>318</v>
      </c>
      <c r="DO161" s="88" t="s">
        <v>559</v>
      </c>
      <c r="DP161">
        <v>2102</v>
      </c>
      <c r="DQ161" s="54" t="s">
        <v>318</v>
      </c>
      <c r="DR161" s="73" t="s">
        <v>320</v>
      </c>
      <c r="DS161" s="7">
        <v>37069</v>
      </c>
      <c r="DT161" s="61">
        <v>909</v>
      </c>
      <c r="DU161" s="7" t="s">
        <v>318</v>
      </c>
      <c r="DV161" s="54"/>
      <c r="DW161" s="54">
        <v>37123</v>
      </c>
      <c r="DX161" s="61">
        <v>3256</v>
      </c>
      <c r="DY161" s="7" t="s">
        <v>318</v>
      </c>
      <c r="DZ161" s="87" t="s">
        <v>560</v>
      </c>
      <c r="EA161" t="s">
        <v>571</v>
      </c>
      <c r="EB161" s="86" t="s">
        <v>562</v>
      </c>
    </row>
    <row r="162" spans="1:132">
      <c r="BK162" s="7"/>
      <c r="BL162" s="76"/>
      <c r="BM162" s="7"/>
      <c r="DH162" s="54"/>
      <c r="DW162" s="54"/>
    </row>
    <row r="163" spans="1:132">
      <c r="A163" t="s">
        <v>24</v>
      </c>
      <c r="B163" s="21" t="s">
        <v>290</v>
      </c>
      <c r="C163">
        <v>136</v>
      </c>
      <c r="D163" t="s">
        <v>548</v>
      </c>
      <c r="E163">
        <v>2004</v>
      </c>
      <c r="F163">
        <v>2002</v>
      </c>
      <c r="G163" t="s">
        <v>549</v>
      </c>
      <c r="H163" s="159" t="s">
        <v>448</v>
      </c>
      <c r="K163" s="21" t="s">
        <v>417</v>
      </c>
      <c r="L163" t="s">
        <v>550</v>
      </c>
      <c r="M163" s="50" t="s">
        <v>325</v>
      </c>
      <c r="N163" s="15" t="s">
        <v>551</v>
      </c>
      <c r="O163" s="41">
        <v>37406</v>
      </c>
      <c r="P163" s="119" t="s">
        <v>552</v>
      </c>
      <c r="Q163" s="41" t="s">
        <v>553</v>
      </c>
      <c r="AH163" s="72" t="s">
        <v>554</v>
      </c>
      <c r="AI163" s="41">
        <v>37406</v>
      </c>
      <c r="AJ163" s="41" t="s">
        <v>555</v>
      </c>
      <c r="AK163" s="52" t="s">
        <v>333</v>
      </c>
      <c r="AL163" s="41" t="s">
        <v>553</v>
      </c>
      <c r="AM163" s="74" t="s">
        <v>572</v>
      </c>
      <c r="AN163" s="167" t="s">
        <v>309</v>
      </c>
      <c r="AO163" s="167" t="s">
        <v>309</v>
      </c>
      <c r="AP163" s="167" t="s">
        <v>309</v>
      </c>
      <c r="AQ163" s="167" t="s">
        <v>309</v>
      </c>
      <c r="AR163" s="167" t="s">
        <v>309</v>
      </c>
      <c r="AS163" s="167" t="s">
        <v>309</v>
      </c>
      <c r="AT163" s="167" t="s">
        <v>309</v>
      </c>
      <c r="AU163" s="167" t="s">
        <v>309</v>
      </c>
      <c r="AV163" s="167"/>
      <c r="AW163" s="167"/>
      <c r="AX163" s="167" t="s">
        <v>309</v>
      </c>
      <c r="AY163" s="167" t="s">
        <v>309</v>
      </c>
      <c r="AZ163" s="167" t="s">
        <v>309</v>
      </c>
      <c r="BA163" s="167" t="s">
        <v>309</v>
      </c>
      <c r="BB163" s="167" t="s">
        <v>309</v>
      </c>
      <c r="BC163" s="167" t="s">
        <v>309</v>
      </c>
      <c r="BD163" s="167" t="s">
        <v>309</v>
      </c>
      <c r="BE163" s="167" t="s">
        <v>309</v>
      </c>
      <c r="BF163" s="167" t="s">
        <v>309</v>
      </c>
      <c r="BG163" s="167" t="s">
        <v>309</v>
      </c>
      <c r="BH163" s="167" t="s">
        <v>309</v>
      </c>
      <c r="BI163" s="167" t="s">
        <v>309</v>
      </c>
      <c r="BJ163" s="167" t="s">
        <v>309</v>
      </c>
      <c r="BK163" s="7">
        <v>37454</v>
      </c>
      <c r="BL163" s="76">
        <v>416</v>
      </c>
      <c r="BM163" s="7" t="s">
        <v>318</v>
      </c>
      <c r="BN163" s="167" t="s">
        <v>309</v>
      </c>
      <c r="BO163" s="54">
        <v>37512</v>
      </c>
      <c r="BP163" s="80">
        <v>1</v>
      </c>
      <c r="BQ163" s="7" t="s">
        <v>318</v>
      </c>
      <c r="BS163" s="7"/>
      <c r="BT163" s="101"/>
      <c r="BU163" s="7"/>
      <c r="CQ163" s="167" t="s">
        <v>558</v>
      </c>
      <c r="CR163" s="7">
        <v>37454</v>
      </c>
      <c r="CS163" s="76">
        <v>38</v>
      </c>
      <c r="CT163" s="7" t="s">
        <v>318</v>
      </c>
      <c r="DG163" s="167" t="s">
        <v>558</v>
      </c>
      <c r="DH163" s="54">
        <v>37512</v>
      </c>
      <c r="DI163" s="76">
        <v>328</v>
      </c>
      <c r="DJ163" s="7" t="s">
        <v>318</v>
      </c>
      <c r="DO163" s="88" t="s">
        <v>559</v>
      </c>
      <c r="DP163">
        <v>2365</v>
      </c>
      <c r="DQ163" s="54" t="s">
        <v>318</v>
      </c>
      <c r="DR163" s="73" t="s">
        <v>320</v>
      </c>
      <c r="DS163" s="7">
        <v>37454</v>
      </c>
      <c r="DT163" s="61">
        <v>694</v>
      </c>
      <c r="DU163" s="7" t="s">
        <v>318</v>
      </c>
      <c r="DV163" s="54"/>
      <c r="DW163" s="54">
        <v>37512</v>
      </c>
      <c r="DX163" s="61">
        <v>7671</v>
      </c>
      <c r="DY163" s="7" t="s">
        <v>318</v>
      </c>
      <c r="DZ163" s="87" t="s">
        <v>560</v>
      </c>
      <c r="EA163" t="s">
        <v>573</v>
      </c>
      <c r="EB163" s="86" t="s">
        <v>562</v>
      </c>
    </row>
    <row r="164" spans="1:132">
      <c r="A164" t="s">
        <v>24</v>
      </c>
      <c r="B164" s="21" t="s">
        <v>290</v>
      </c>
      <c r="C164">
        <v>136</v>
      </c>
      <c r="D164" t="s">
        <v>548</v>
      </c>
      <c r="E164">
        <v>2004</v>
      </c>
      <c r="F164">
        <v>2002</v>
      </c>
      <c r="G164" t="s">
        <v>549</v>
      </c>
      <c r="H164" s="159" t="s">
        <v>448</v>
      </c>
      <c r="K164" s="21" t="s">
        <v>417</v>
      </c>
      <c r="L164" t="s">
        <v>550</v>
      </c>
      <c r="M164" s="50" t="s">
        <v>325</v>
      </c>
      <c r="N164" s="15" t="s">
        <v>563</v>
      </c>
      <c r="O164" s="41">
        <v>37406</v>
      </c>
      <c r="P164" s="119" t="s">
        <v>552</v>
      </c>
      <c r="Q164" s="41" t="s">
        <v>553</v>
      </c>
      <c r="AH164" s="72" t="s">
        <v>554</v>
      </c>
      <c r="AI164" s="41">
        <v>37406</v>
      </c>
      <c r="AJ164" s="41" t="s">
        <v>564</v>
      </c>
      <c r="AK164" s="52" t="s">
        <v>333</v>
      </c>
      <c r="AL164" s="41" t="s">
        <v>553</v>
      </c>
      <c r="AM164" s="74" t="s">
        <v>572</v>
      </c>
      <c r="AN164" s="167" t="s">
        <v>309</v>
      </c>
      <c r="AO164" s="167" t="s">
        <v>309</v>
      </c>
      <c r="AP164" s="167" t="s">
        <v>309</v>
      </c>
      <c r="AQ164" s="167" t="s">
        <v>309</v>
      </c>
      <c r="AR164" s="167" t="s">
        <v>309</v>
      </c>
      <c r="AS164" s="167" t="s">
        <v>309</v>
      </c>
      <c r="AT164" s="167" t="s">
        <v>309</v>
      </c>
      <c r="AU164" s="167" t="s">
        <v>309</v>
      </c>
      <c r="AV164" s="167"/>
      <c r="AW164" s="167"/>
      <c r="AX164" s="167" t="s">
        <v>309</v>
      </c>
      <c r="AY164" s="167" t="s">
        <v>309</v>
      </c>
      <c r="AZ164" s="167" t="s">
        <v>309</v>
      </c>
      <c r="BA164" s="167" t="s">
        <v>309</v>
      </c>
      <c r="BB164" s="167" t="s">
        <v>309</v>
      </c>
      <c r="BC164" s="167" t="s">
        <v>309</v>
      </c>
      <c r="BD164" s="167" t="s">
        <v>309</v>
      </c>
      <c r="BE164" s="167" t="s">
        <v>309</v>
      </c>
      <c r="BF164" s="167" t="s">
        <v>309</v>
      </c>
      <c r="BG164" s="167" t="s">
        <v>309</v>
      </c>
      <c r="BH164" s="167" t="s">
        <v>309</v>
      </c>
      <c r="BI164" s="167" t="s">
        <v>309</v>
      </c>
      <c r="BJ164" s="167" t="s">
        <v>309</v>
      </c>
      <c r="BK164" s="7">
        <v>37454</v>
      </c>
      <c r="BL164" s="76">
        <v>474</v>
      </c>
      <c r="BM164" s="7" t="s">
        <v>318</v>
      </c>
      <c r="BN164" s="167" t="s">
        <v>309</v>
      </c>
      <c r="BO164" s="54">
        <v>37512</v>
      </c>
      <c r="BP164" s="80">
        <v>0</v>
      </c>
      <c r="BQ164" s="7" t="s">
        <v>318</v>
      </c>
      <c r="BS164" s="7"/>
      <c r="BT164" s="101"/>
      <c r="BU164" s="7"/>
      <c r="CQ164" s="167" t="s">
        <v>558</v>
      </c>
      <c r="CR164" s="7">
        <v>37454</v>
      </c>
      <c r="CS164" s="76">
        <v>7</v>
      </c>
      <c r="CT164" s="7" t="s">
        <v>318</v>
      </c>
      <c r="DG164" s="167" t="s">
        <v>558</v>
      </c>
      <c r="DH164" s="54">
        <v>37512</v>
      </c>
      <c r="DI164" s="76">
        <v>40</v>
      </c>
      <c r="DJ164" s="7" t="s">
        <v>318</v>
      </c>
      <c r="DO164" s="88" t="s">
        <v>559</v>
      </c>
      <c r="DP164">
        <v>2681</v>
      </c>
      <c r="DQ164" s="54" t="s">
        <v>318</v>
      </c>
      <c r="DR164" s="73" t="s">
        <v>320</v>
      </c>
      <c r="DS164" s="7">
        <v>37454</v>
      </c>
      <c r="DT164" s="61">
        <v>875</v>
      </c>
      <c r="DU164" s="7" t="s">
        <v>318</v>
      </c>
      <c r="DV164" s="54"/>
      <c r="DW164" s="54">
        <v>37512</v>
      </c>
      <c r="DX164" s="61">
        <v>6951</v>
      </c>
      <c r="DY164" s="7" t="s">
        <v>318</v>
      </c>
      <c r="DZ164" s="87" t="s">
        <v>560</v>
      </c>
      <c r="EA164" t="s">
        <v>573</v>
      </c>
      <c r="EB164" s="86" t="s">
        <v>562</v>
      </c>
    </row>
    <row r="165" spans="1:132">
      <c r="A165" t="s">
        <v>24</v>
      </c>
      <c r="B165" s="21" t="s">
        <v>290</v>
      </c>
      <c r="C165">
        <v>136</v>
      </c>
      <c r="D165" t="s">
        <v>548</v>
      </c>
      <c r="E165">
        <v>2004</v>
      </c>
      <c r="F165">
        <v>2002</v>
      </c>
      <c r="G165" t="s">
        <v>549</v>
      </c>
      <c r="H165" s="159" t="s">
        <v>448</v>
      </c>
      <c r="K165" s="21" t="s">
        <v>417</v>
      </c>
      <c r="L165" t="s">
        <v>550</v>
      </c>
      <c r="M165" s="50" t="s">
        <v>325</v>
      </c>
      <c r="N165" s="15" t="s">
        <v>565</v>
      </c>
      <c r="O165" s="41">
        <v>37406</v>
      </c>
      <c r="P165" s="119" t="s">
        <v>552</v>
      </c>
      <c r="Q165" s="41" t="s">
        <v>553</v>
      </c>
      <c r="AH165" s="72" t="s">
        <v>554</v>
      </c>
      <c r="AI165" s="41">
        <v>37406</v>
      </c>
      <c r="AJ165" s="41" t="s">
        <v>566</v>
      </c>
      <c r="AK165" s="52" t="s">
        <v>333</v>
      </c>
      <c r="AL165" s="41" t="s">
        <v>553</v>
      </c>
      <c r="AM165" s="74" t="s">
        <v>572</v>
      </c>
      <c r="AN165" s="167" t="s">
        <v>309</v>
      </c>
      <c r="AO165" s="167" t="s">
        <v>309</v>
      </c>
      <c r="AP165" s="167" t="s">
        <v>309</v>
      </c>
      <c r="AQ165" s="167" t="s">
        <v>309</v>
      </c>
      <c r="AR165" s="167" t="s">
        <v>309</v>
      </c>
      <c r="AS165" s="167" t="s">
        <v>309</v>
      </c>
      <c r="AT165" s="167" t="s">
        <v>309</v>
      </c>
      <c r="AU165" s="167" t="s">
        <v>309</v>
      </c>
      <c r="AV165" s="167"/>
      <c r="AW165" s="167"/>
      <c r="AX165" s="167" t="s">
        <v>309</v>
      </c>
      <c r="AY165" s="167" t="s">
        <v>309</v>
      </c>
      <c r="AZ165" s="167" t="s">
        <v>309</v>
      </c>
      <c r="BA165" s="167" t="s">
        <v>309</v>
      </c>
      <c r="BB165" s="167" t="s">
        <v>309</v>
      </c>
      <c r="BC165" s="167" t="s">
        <v>309</v>
      </c>
      <c r="BD165" s="167" t="s">
        <v>309</v>
      </c>
      <c r="BE165" s="167" t="s">
        <v>309</v>
      </c>
      <c r="BF165" s="167" t="s">
        <v>309</v>
      </c>
      <c r="BG165" s="167" t="s">
        <v>309</v>
      </c>
      <c r="BH165" s="167" t="s">
        <v>309</v>
      </c>
      <c r="BI165" s="167" t="s">
        <v>309</v>
      </c>
      <c r="BJ165" s="167" t="s">
        <v>309</v>
      </c>
      <c r="BK165" s="7">
        <v>37454</v>
      </c>
      <c r="BL165" s="76">
        <v>418</v>
      </c>
      <c r="BM165" s="7" t="s">
        <v>318</v>
      </c>
      <c r="BN165" s="167" t="s">
        <v>309</v>
      </c>
      <c r="BO165" s="54">
        <v>37512</v>
      </c>
      <c r="BP165" s="80">
        <v>0</v>
      </c>
      <c r="BQ165" s="7" t="s">
        <v>318</v>
      </c>
      <c r="BS165" s="7"/>
      <c r="BT165" s="101"/>
      <c r="BU165" s="7"/>
      <c r="CQ165" s="167" t="s">
        <v>558</v>
      </c>
      <c r="CR165" s="7">
        <v>37454</v>
      </c>
      <c r="CS165" s="76">
        <v>11</v>
      </c>
      <c r="CT165" s="7" t="s">
        <v>318</v>
      </c>
      <c r="DG165" s="167" t="s">
        <v>558</v>
      </c>
      <c r="DH165" s="54">
        <v>37512</v>
      </c>
      <c r="DI165" s="76">
        <v>631</v>
      </c>
      <c r="DJ165" s="7" t="s">
        <v>318</v>
      </c>
      <c r="DO165" s="88" t="s">
        <v>559</v>
      </c>
      <c r="DP165">
        <v>2768</v>
      </c>
      <c r="DQ165" s="54" t="s">
        <v>318</v>
      </c>
      <c r="DR165" s="73" t="s">
        <v>320</v>
      </c>
      <c r="DS165" s="7">
        <v>37454</v>
      </c>
      <c r="DT165" s="61">
        <v>657</v>
      </c>
      <c r="DU165" s="7" t="s">
        <v>318</v>
      </c>
      <c r="DV165" s="54"/>
      <c r="DW165" s="54">
        <v>37512</v>
      </c>
      <c r="DX165" s="61">
        <v>7385</v>
      </c>
      <c r="DY165" s="7" t="s">
        <v>318</v>
      </c>
      <c r="DZ165" s="87" t="s">
        <v>560</v>
      </c>
      <c r="EA165" t="s">
        <v>573</v>
      </c>
      <c r="EB165" s="86" t="s">
        <v>562</v>
      </c>
    </row>
    <row r="166" spans="1:132">
      <c r="A166" t="s">
        <v>24</v>
      </c>
      <c r="B166" s="21" t="s">
        <v>290</v>
      </c>
      <c r="C166">
        <v>136</v>
      </c>
      <c r="D166" t="s">
        <v>548</v>
      </c>
      <c r="E166">
        <v>2004</v>
      </c>
      <c r="F166">
        <v>2002</v>
      </c>
      <c r="G166" t="s">
        <v>549</v>
      </c>
      <c r="H166" s="159" t="s">
        <v>448</v>
      </c>
      <c r="K166" s="21" t="s">
        <v>417</v>
      </c>
      <c r="L166" t="s">
        <v>312</v>
      </c>
      <c r="M166" s="50" t="s">
        <v>298</v>
      </c>
      <c r="N166" s="15" t="s">
        <v>567</v>
      </c>
      <c r="O166" s="41" t="s">
        <v>312</v>
      </c>
      <c r="P166" s="119" t="s">
        <v>312</v>
      </c>
      <c r="Q166" s="41" t="s">
        <v>312</v>
      </c>
      <c r="AH166" s="72" t="s">
        <v>554</v>
      </c>
      <c r="AI166" s="41">
        <v>37406</v>
      </c>
      <c r="AJ166" s="41" t="s">
        <v>555</v>
      </c>
      <c r="AK166" s="52" t="s">
        <v>333</v>
      </c>
      <c r="AL166" s="41" t="s">
        <v>553</v>
      </c>
      <c r="AM166" s="74" t="s">
        <v>572</v>
      </c>
      <c r="AN166" s="54" t="s">
        <v>312</v>
      </c>
      <c r="AO166" s="54" t="s">
        <v>312</v>
      </c>
      <c r="AP166" s="54" t="s">
        <v>312</v>
      </c>
      <c r="AQ166" s="54" t="s">
        <v>312</v>
      </c>
      <c r="AR166" s="54" t="s">
        <v>312</v>
      </c>
      <c r="AS166" s="54" t="s">
        <v>312</v>
      </c>
      <c r="AT166" s="54" t="s">
        <v>312</v>
      </c>
      <c r="AU166" s="54" t="s">
        <v>312</v>
      </c>
      <c r="AV166" s="54"/>
      <c r="AW166" s="54"/>
      <c r="AX166" s="54" t="s">
        <v>312</v>
      </c>
      <c r="AY166" s="54" t="s">
        <v>312</v>
      </c>
      <c r="AZ166" s="54" t="s">
        <v>312</v>
      </c>
      <c r="BA166" s="54" t="s">
        <v>312</v>
      </c>
      <c r="BB166" s="54" t="s">
        <v>312</v>
      </c>
      <c r="BC166" s="54" t="s">
        <v>312</v>
      </c>
      <c r="BD166" s="54" t="s">
        <v>312</v>
      </c>
      <c r="BE166" s="54" t="s">
        <v>312</v>
      </c>
      <c r="BF166" s="54" t="s">
        <v>312</v>
      </c>
      <c r="BG166" s="54" t="s">
        <v>312</v>
      </c>
      <c r="BH166" s="54" t="s">
        <v>312</v>
      </c>
      <c r="BI166" s="54" t="s">
        <v>312</v>
      </c>
      <c r="BJ166" s="54" t="s">
        <v>312</v>
      </c>
      <c r="BK166" s="7" t="s">
        <v>312</v>
      </c>
      <c r="BL166" s="76" t="s">
        <v>312</v>
      </c>
      <c r="BM166" s="7" t="s">
        <v>312</v>
      </c>
      <c r="BN166" s="54" t="s">
        <v>312</v>
      </c>
      <c r="BO166" s="7" t="s">
        <v>312</v>
      </c>
      <c r="BP166" s="76" t="s">
        <v>312</v>
      </c>
      <c r="BQ166" s="7" t="s">
        <v>312</v>
      </c>
      <c r="BS166" s="7"/>
      <c r="BT166" s="101"/>
      <c r="BU166" s="7"/>
      <c r="CQ166" s="167" t="s">
        <v>558</v>
      </c>
      <c r="CR166" s="7">
        <v>37454</v>
      </c>
      <c r="CS166" s="76">
        <v>211</v>
      </c>
      <c r="CT166" s="7" t="s">
        <v>318</v>
      </c>
      <c r="DG166" s="167" t="s">
        <v>558</v>
      </c>
      <c r="DH166" s="54">
        <v>37512</v>
      </c>
      <c r="DI166" s="76">
        <v>732</v>
      </c>
      <c r="DJ166" s="7" t="s">
        <v>318</v>
      </c>
      <c r="DO166" s="88" t="s">
        <v>559</v>
      </c>
      <c r="DP166">
        <v>2929</v>
      </c>
      <c r="DQ166" s="54" t="s">
        <v>318</v>
      </c>
      <c r="DR166" s="73" t="s">
        <v>320</v>
      </c>
      <c r="DS166" s="7">
        <v>37454</v>
      </c>
      <c r="DT166" s="61">
        <v>1169</v>
      </c>
      <c r="DU166" s="7" t="s">
        <v>318</v>
      </c>
      <c r="DV166" s="54"/>
      <c r="DW166" s="54">
        <v>37512</v>
      </c>
      <c r="DX166" s="61">
        <v>8699</v>
      </c>
      <c r="DY166" s="7" t="s">
        <v>318</v>
      </c>
      <c r="DZ166" s="87" t="s">
        <v>560</v>
      </c>
      <c r="EA166" t="s">
        <v>573</v>
      </c>
      <c r="EB166" s="86" t="s">
        <v>562</v>
      </c>
    </row>
    <row r="167" spans="1:132">
      <c r="A167" t="s">
        <v>24</v>
      </c>
      <c r="B167" s="21" t="s">
        <v>290</v>
      </c>
      <c r="C167">
        <v>136</v>
      </c>
      <c r="D167" t="s">
        <v>548</v>
      </c>
      <c r="E167">
        <v>2004</v>
      </c>
      <c r="F167">
        <v>2002</v>
      </c>
      <c r="G167" t="s">
        <v>549</v>
      </c>
      <c r="H167" s="159" t="s">
        <v>448</v>
      </c>
      <c r="K167" s="21" t="s">
        <v>417</v>
      </c>
      <c r="L167" t="s">
        <v>312</v>
      </c>
      <c r="M167" s="50" t="s">
        <v>298</v>
      </c>
      <c r="N167" s="15" t="s">
        <v>568</v>
      </c>
      <c r="O167" s="41" t="s">
        <v>312</v>
      </c>
      <c r="P167" s="119" t="s">
        <v>312</v>
      </c>
      <c r="Q167" s="41" t="s">
        <v>312</v>
      </c>
      <c r="AH167" s="72" t="s">
        <v>554</v>
      </c>
      <c r="AI167" s="41">
        <v>37406</v>
      </c>
      <c r="AJ167" s="41" t="s">
        <v>564</v>
      </c>
      <c r="AK167" s="52" t="s">
        <v>333</v>
      </c>
      <c r="AL167" s="41" t="s">
        <v>553</v>
      </c>
      <c r="AM167" s="74" t="s">
        <v>572</v>
      </c>
      <c r="AN167" s="54" t="s">
        <v>312</v>
      </c>
      <c r="AO167" s="54" t="s">
        <v>312</v>
      </c>
      <c r="AP167" s="54" t="s">
        <v>312</v>
      </c>
      <c r="AQ167" s="54" t="s">
        <v>312</v>
      </c>
      <c r="AR167" s="54" t="s">
        <v>312</v>
      </c>
      <c r="AS167" s="54" t="s">
        <v>312</v>
      </c>
      <c r="AT167" s="54" t="s">
        <v>312</v>
      </c>
      <c r="AU167" s="54" t="s">
        <v>312</v>
      </c>
      <c r="AV167" s="54"/>
      <c r="AW167" s="54"/>
      <c r="AX167" s="54" t="s">
        <v>312</v>
      </c>
      <c r="AY167" s="54" t="s">
        <v>312</v>
      </c>
      <c r="AZ167" s="54" t="s">
        <v>312</v>
      </c>
      <c r="BA167" s="54" t="s">
        <v>312</v>
      </c>
      <c r="BB167" s="54" t="s">
        <v>312</v>
      </c>
      <c r="BC167" s="54" t="s">
        <v>312</v>
      </c>
      <c r="BD167" s="54" t="s">
        <v>312</v>
      </c>
      <c r="BE167" s="54" t="s">
        <v>312</v>
      </c>
      <c r="BF167" s="54" t="s">
        <v>312</v>
      </c>
      <c r="BG167" s="54" t="s">
        <v>312</v>
      </c>
      <c r="BH167" s="54" t="s">
        <v>312</v>
      </c>
      <c r="BI167" s="54" t="s">
        <v>312</v>
      </c>
      <c r="BJ167" s="54" t="s">
        <v>312</v>
      </c>
      <c r="BK167" s="7" t="s">
        <v>312</v>
      </c>
      <c r="BL167" s="76" t="s">
        <v>312</v>
      </c>
      <c r="BM167" s="7" t="s">
        <v>312</v>
      </c>
      <c r="BN167" s="54" t="s">
        <v>312</v>
      </c>
      <c r="BO167" s="7" t="s">
        <v>312</v>
      </c>
      <c r="BP167" s="76" t="s">
        <v>312</v>
      </c>
      <c r="BQ167" s="7" t="s">
        <v>312</v>
      </c>
      <c r="BS167" s="7"/>
      <c r="BT167" s="101"/>
      <c r="BU167" s="7"/>
      <c r="CQ167" s="167" t="s">
        <v>558</v>
      </c>
      <c r="CR167" s="7">
        <v>37454</v>
      </c>
      <c r="CS167" s="76">
        <v>70</v>
      </c>
      <c r="CT167" s="7" t="s">
        <v>318</v>
      </c>
      <c r="DG167" s="167" t="s">
        <v>558</v>
      </c>
      <c r="DH167" s="54">
        <v>37512</v>
      </c>
      <c r="DI167" s="76">
        <v>84</v>
      </c>
      <c r="DJ167" s="7" t="s">
        <v>318</v>
      </c>
      <c r="DO167" s="88" t="s">
        <v>559</v>
      </c>
      <c r="DP167">
        <v>3286</v>
      </c>
      <c r="DQ167" s="54" t="s">
        <v>318</v>
      </c>
      <c r="DR167" s="73" t="s">
        <v>320</v>
      </c>
      <c r="DS167" s="7">
        <v>37454</v>
      </c>
      <c r="DT167" s="61">
        <v>1406</v>
      </c>
      <c r="DU167" s="7" t="s">
        <v>318</v>
      </c>
      <c r="DV167" s="54"/>
      <c r="DW167" s="54">
        <v>37512</v>
      </c>
      <c r="DX167" s="61">
        <v>9866</v>
      </c>
      <c r="DY167" s="7" t="s">
        <v>318</v>
      </c>
      <c r="DZ167" s="87" t="s">
        <v>560</v>
      </c>
      <c r="EA167" t="s">
        <v>573</v>
      </c>
      <c r="EB167" s="86" t="s">
        <v>562</v>
      </c>
    </row>
    <row r="168" spans="1:132">
      <c r="A168" t="s">
        <v>24</v>
      </c>
      <c r="B168" s="21" t="s">
        <v>290</v>
      </c>
      <c r="C168">
        <v>136</v>
      </c>
      <c r="D168" t="s">
        <v>548</v>
      </c>
      <c r="E168">
        <v>2004</v>
      </c>
      <c r="F168">
        <v>2002</v>
      </c>
      <c r="G168" t="s">
        <v>549</v>
      </c>
      <c r="H168" s="159" t="s">
        <v>448</v>
      </c>
      <c r="K168" s="21" t="s">
        <v>417</v>
      </c>
      <c r="L168" t="s">
        <v>312</v>
      </c>
      <c r="M168" s="50" t="s">
        <v>298</v>
      </c>
      <c r="N168" s="15" t="s">
        <v>569</v>
      </c>
      <c r="O168" s="41" t="s">
        <v>312</v>
      </c>
      <c r="P168" s="119" t="s">
        <v>312</v>
      </c>
      <c r="Q168" s="41" t="s">
        <v>312</v>
      </c>
      <c r="AH168" s="72" t="s">
        <v>554</v>
      </c>
      <c r="AI168" s="41">
        <v>37406</v>
      </c>
      <c r="AJ168" s="41" t="s">
        <v>566</v>
      </c>
      <c r="AK168" s="52" t="s">
        <v>333</v>
      </c>
      <c r="AL168" s="41" t="s">
        <v>553</v>
      </c>
      <c r="AM168" s="74" t="s">
        <v>572</v>
      </c>
      <c r="AN168" s="54" t="s">
        <v>312</v>
      </c>
      <c r="AO168" s="54" t="s">
        <v>312</v>
      </c>
      <c r="AP168" s="54" t="s">
        <v>312</v>
      </c>
      <c r="AQ168" s="54" t="s">
        <v>312</v>
      </c>
      <c r="AR168" s="54" t="s">
        <v>312</v>
      </c>
      <c r="AS168" s="54" t="s">
        <v>312</v>
      </c>
      <c r="AT168" s="54" t="s">
        <v>312</v>
      </c>
      <c r="AU168" s="54" t="s">
        <v>312</v>
      </c>
      <c r="AV168" s="54"/>
      <c r="AW168" s="54"/>
      <c r="AX168" s="54" t="s">
        <v>312</v>
      </c>
      <c r="AY168" s="54" t="s">
        <v>312</v>
      </c>
      <c r="AZ168" s="54" t="s">
        <v>312</v>
      </c>
      <c r="BA168" s="54" t="s">
        <v>312</v>
      </c>
      <c r="BB168" s="54" t="s">
        <v>312</v>
      </c>
      <c r="BC168" s="54" t="s">
        <v>312</v>
      </c>
      <c r="BD168" s="54" t="s">
        <v>312</v>
      </c>
      <c r="BE168" s="54" t="s">
        <v>312</v>
      </c>
      <c r="BF168" s="54" t="s">
        <v>312</v>
      </c>
      <c r="BG168" s="54" t="s">
        <v>312</v>
      </c>
      <c r="BH168" s="54" t="s">
        <v>312</v>
      </c>
      <c r="BI168" s="54" t="s">
        <v>312</v>
      </c>
      <c r="BJ168" s="54" t="s">
        <v>312</v>
      </c>
      <c r="BK168" s="7" t="s">
        <v>312</v>
      </c>
      <c r="BL168" s="76" t="s">
        <v>312</v>
      </c>
      <c r="BM168" s="7" t="s">
        <v>312</v>
      </c>
      <c r="BN168" s="54" t="s">
        <v>312</v>
      </c>
      <c r="BO168" s="7" t="s">
        <v>312</v>
      </c>
      <c r="BP168" s="76" t="s">
        <v>312</v>
      </c>
      <c r="BQ168" s="7" t="s">
        <v>312</v>
      </c>
      <c r="BS168" s="7"/>
      <c r="BT168" s="101"/>
      <c r="BU168" s="7"/>
      <c r="CQ168" s="167" t="s">
        <v>558</v>
      </c>
      <c r="CR168" s="7">
        <v>37454</v>
      </c>
      <c r="CS168" s="76">
        <v>12</v>
      </c>
      <c r="CT168" s="7" t="s">
        <v>318</v>
      </c>
      <c r="DG168" s="167" t="s">
        <v>558</v>
      </c>
      <c r="DH168" s="54">
        <v>37512</v>
      </c>
      <c r="DI168" s="76">
        <v>167</v>
      </c>
      <c r="DJ168" s="7" t="s">
        <v>318</v>
      </c>
      <c r="DO168" s="88" t="s">
        <v>559</v>
      </c>
      <c r="DP168">
        <v>3151</v>
      </c>
      <c r="DQ168" s="54" t="s">
        <v>318</v>
      </c>
      <c r="DR168" s="73" t="s">
        <v>320</v>
      </c>
      <c r="DS168" s="7">
        <v>37454</v>
      </c>
      <c r="DT168" s="61">
        <v>1605</v>
      </c>
      <c r="DU168" s="7" t="s">
        <v>318</v>
      </c>
      <c r="DV168" s="54"/>
      <c r="DW168" s="54">
        <v>37512</v>
      </c>
      <c r="DX168" s="61">
        <v>8850</v>
      </c>
      <c r="DY168" s="7" t="s">
        <v>318</v>
      </c>
      <c r="DZ168" s="87" t="s">
        <v>560</v>
      </c>
      <c r="EA168" t="s">
        <v>573</v>
      </c>
      <c r="EB168" s="86" t="s">
        <v>562</v>
      </c>
    </row>
    <row r="170" spans="1:132">
      <c r="A170" t="s">
        <v>24</v>
      </c>
      <c r="B170" s="21" t="s">
        <v>290</v>
      </c>
      <c r="C170">
        <v>136</v>
      </c>
      <c r="D170" t="s">
        <v>548</v>
      </c>
      <c r="E170">
        <v>2004</v>
      </c>
      <c r="F170">
        <v>2000</v>
      </c>
      <c r="G170" t="s">
        <v>549</v>
      </c>
      <c r="H170" s="159" t="s">
        <v>448</v>
      </c>
      <c r="K170" s="21" t="s">
        <v>417</v>
      </c>
      <c r="L170" t="s">
        <v>550</v>
      </c>
      <c r="M170" s="50" t="s">
        <v>325</v>
      </c>
      <c r="N170" s="15" t="s">
        <v>574</v>
      </c>
      <c r="O170" s="41">
        <v>36684</v>
      </c>
      <c r="P170" s="119" t="s">
        <v>552</v>
      </c>
      <c r="Q170" s="41" t="s">
        <v>553</v>
      </c>
      <c r="AH170" s="72" t="s">
        <v>554</v>
      </c>
      <c r="AI170" s="41">
        <v>36684</v>
      </c>
      <c r="AJ170" s="123" t="s">
        <v>480</v>
      </c>
      <c r="AK170" s="52" t="s">
        <v>306</v>
      </c>
      <c r="AL170" s="41" t="s">
        <v>575</v>
      </c>
      <c r="AM170" s="74" t="s">
        <v>556</v>
      </c>
      <c r="BJ170" s="88" t="s">
        <v>312</v>
      </c>
      <c r="BK170" s="88" t="s">
        <v>312</v>
      </c>
      <c r="BL170" s="7" t="s">
        <v>312</v>
      </c>
      <c r="BM170" s="7" t="s">
        <v>312</v>
      </c>
      <c r="BN170" s="88" t="s">
        <v>312</v>
      </c>
      <c r="BO170" s="88" t="s">
        <v>312</v>
      </c>
      <c r="BP170" s="7" t="s">
        <v>312</v>
      </c>
      <c r="BQ170" s="7" t="s">
        <v>312</v>
      </c>
      <c r="BS170" s="7"/>
      <c r="BT170" s="101"/>
      <c r="BU170" s="7"/>
      <c r="CQ170" s="167" t="s">
        <v>558</v>
      </c>
      <c r="CR170" s="7" t="s">
        <v>312</v>
      </c>
      <c r="CS170" s="76" t="s">
        <v>312</v>
      </c>
      <c r="CT170" s="7" t="s">
        <v>312</v>
      </c>
      <c r="DG170" s="88" t="s">
        <v>312</v>
      </c>
      <c r="DH170" s="7" t="s">
        <v>312</v>
      </c>
      <c r="DI170" s="76" t="s">
        <v>312</v>
      </c>
      <c r="DJ170" s="7" t="s">
        <v>312</v>
      </c>
      <c r="DO170" s="88" t="s">
        <v>559</v>
      </c>
      <c r="DP170">
        <v>2513</v>
      </c>
      <c r="DQ170" s="54" t="s">
        <v>318</v>
      </c>
      <c r="DR170" s="73" t="s">
        <v>320</v>
      </c>
      <c r="DS170" s="88" t="s">
        <v>312</v>
      </c>
      <c r="DT170" s="7" t="s">
        <v>312</v>
      </c>
      <c r="DU170" s="7" t="s">
        <v>312</v>
      </c>
      <c r="DV170" s="54"/>
      <c r="DW170" s="88" t="s">
        <v>312</v>
      </c>
      <c r="DX170" s="7" t="s">
        <v>312</v>
      </c>
      <c r="DY170" s="7" t="s">
        <v>312</v>
      </c>
      <c r="DZ170" s="87" t="s">
        <v>560</v>
      </c>
      <c r="EA170" t="s">
        <v>561</v>
      </c>
      <c r="EB170" s="86" t="s">
        <v>562</v>
      </c>
    </row>
    <row r="171" spans="1:132">
      <c r="A171" t="s">
        <v>24</v>
      </c>
      <c r="B171" s="21" t="s">
        <v>290</v>
      </c>
      <c r="C171">
        <v>136</v>
      </c>
      <c r="D171" t="s">
        <v>548</v>
      </c>
      <c r="E171">
        <v>2004</v>
      </c>
      <c r="F171">
        <v>2000</v>
      </c>
      <c r="G171" t="s">
        <v>549</v>
      </c>
      <c r="H171" s="159" t="s">
        <v>448</v>
      </c>
      <c r="K171" s="21" t="s">
        <v>417</v>
      </c>
      <c r="L171" t="s">
        <v>550</v>
      </c>
      <c r="M171" s="50" t="s">
        <v>325</v>
      </c>
      <c r="N171" s="15" t="s">
        <v>576</v>
      </c>
      <c r="O171" s="41">
        <v>36684</v>
      </c>
      <c r="P171" s="119" t="s">
        <v>552</v>
      </c>
      <c r="Q171" s="41" t="s">
        <v>553</v>
      </c>
      <c r="W171" s="135" t="s">
        <v>577</v>
      </c>
      <c r="X171" s="139" t="s">
        <v>578</v>
      </c>
      <c r="AH171" s="72" t="s">
        <v>554</v>
      </c>
      <c r="AI171" s="41">
        <v>36684</v>
      </c>
      <c r="AJ171" s="123" t="s">
        <v>480</v>
      </c>
      <c r="AK171" s="52" t="s">
        <v>306</v>
      </c>
      <c r="AL171" s="41" t="s">
        <v>575</v>
      </c>
      <c r="AM171" s="74" t="s">
        <v>579</v>
      </c>
      <c r="BJ171" s="88" t="s">
        <v>312</v>
      </c>
      <c r="BK171" s="88" t="s">
        <v>312</v>
      </c>
      <c r="BL171" s="7" t="s">
        <v>312</v>
      </c>
      <c r="BM171" s="7" t="s">
        <v>312</v>
      </c>
      <c r="BN171" s="88" t="s">
        <v>312</v>
      </c>
      <c r="BO171" s="88" t="s">
        <v>312</v>
      </c>
      <c r="BP171" s="7" t="s">
        <v>312</v>
      </c>
      <c r="BQ171" s="7" t="s">
        <v>312</v>
      </c>
      <c r="BS171" s="7"/>
      <c r="BT171" s="101"/>
      <c r="BU171" s="7"/>
      <c r="CQ171" s="167" t="s">
        <v>558</v>
      </c>
      <c r="CR171" s="7" t="s">
        <v>312</v>
      </c>
      <c r="CS171" s="76" t="s">
        <v>312</v>
      </c>
      <c r="CT171" s="7" t="s">
        <v>312</v>
      </c>
      <c r="DG171" s="88" t="s">
        <v>312</v>
      </c>
      <c r="DH171" s="7" t="s">
        <v>312</v>
      </c>
      <c r="DI171" s="76" t="s">
        <v>312</v>
      </c>
      <c r="DJ171" s="7" t="s">
        <v>312</v>
      </c>
      <c r="DO171" s="88" t="s">
        <v>559</v>
      </c>
      <c r="DP171">
        <v>2029</v>
      </c>
      <c r="DQ171" s="54" t="s">
        <v>318</v>
      </c>
      <c r="DR171" s="73" t="s">
        <v>320</v>
      </c>
      <c r="DS171" s="88" t="s">
        <v>312</v>
      </c>
      <c r="DT171" s="7" t="s">
        <v>312</v>
      </c>
      <c r="DU171" s="7" t="s">
        <v>312</v>
      </c>
      <c r="DV171" s="54"/>
      <c r="DW171" s="88" t="s">
        <v>312</v>
      </c>
      <c r="DX171" s="7" t="s">
        <v>312</v>
      </c>
      <c r="DY171" s="7" t="s">
        <v>312</v>
      </c>
      <c r="DZ171" s="87" t="s">
        <v>560</v>
      </c>
      <c r="EA171" t="s">
        <v>561</v>
      </c>
      <c r="EB171" s="86" t="s">
        <v>562</v>
      </c>
    </row>
    <row r="172" spans="1:132">
      <c r="A172" t="s">
        <v>24</v>
      </c>
      <c r="B172" s="21" t="s">
        <v>290</v>
      </c>
      <c r="C172">
        <v>136</v>
      </c>
      <c r="D172" t="s">
        <v>548</v>
      </c>
      <c r="E172">
        <v>2004</v>
      </c>
      <c r="F172">
        <v>2000</v>
      </c>
      <c r="G172" t="s">
        <v>549</v>
      </c>
      <c r="H172" s="159" t="s">
        <v>448</v>
      </c>
      <c r="K172" s="21" t="s">
        <v>417</v>
      </c>
      <c r="L172" t="s">
        <v>312</v>
      </c>
      <c r="M172" s="50" t="s">
        <v>298</v>
      </c>
      <c r="N172" s="15" t="s">
        <v>580</v>
      </c>
      <c r="O172" s="41" t="s">
        <v>312</v>
      </c>
      <c r="P172" s="119" t="s">
        <v>312</v>
      </c>
      <c r="Q172" s="41" t="s">
        <v>312</v>
      </c>
      <c r="W172" s="135" t="s">
        <v>577</v>
      </c>
      <c r="X172" s="139" t="s">
        <v>578</v>
      </c>
      <c r="AH172" s="72" t="s">
        <v>554</v>
      </c>
      <c r="AI172" s="41">
        <v>36684</v>
      </c>
      <c r="AJ172" s="123" t="s">
        <v>480</v>
      </c>
      <c r="AK172" s="52" t="s">
        <v>306</v>
      </c>
      <c r="AL172" s="41" t="s">
        <v>575</v>
      </c>
      <c r="AM172" s="74" t="s">
        <v>579</v>
      </c>
      <c r="BJ172" s="88" t="s">
        <v>312</v>
      </c>
      <c r="BK172" s="88" t="s">
        <v>312</v>
      </c>
      <c r="BL172" s="7" t="s">
        <v>312</v>
      </c>
      <c r="BM172" s="7" t="s">
        <v>312</v>
      </c>
      <c r="BN172" s="88" t="s">
        <v>312</v>
      </c>
      <c r="BO172" s="88" t="s">
        <v>312</v>
      </c>
      <c r="BP172" s="7" t="s">
        <v>312</v>
      </c>
      <c r="BQ172" s="7" t="s">
        <v>312</v>
      </c>
      <c r="BS172" s="7"/>
      <c r="BT172" s="101"/>
      <c r="BU172" s="7"/>
      <c r="CQ172" s="167" t="s">
        <v>558</v>
      </c>
      <c r="CR172" s="7" t="s">
        <v>312</v>
      </c>
      <c r="CS172" s="76" t="s">
        <v>312</v>
      </c>
      <c r="CT172" s="7" t="s">
        <v>312</v>
      </c>
      <c r="DG172" s="88" t="s">
        <v>312</v>
      </c>
      <c r="DH172" s="7" t="s">
        <v>312</v>
      </c>
      <c r="DI172" s="76" t="s">
        <v>312</v>
      </c>
      <c r="DJ172" s="7" t="s">
        <v>312</v>
      </c>
      <c r="DO172" s="88" t="s">
        <v>559</v>
      </c>
      <c r="DP172">
        <v>3279</v>
      </c>
      <c r="DQ172" s="54" t="s">
        <v>318</v>
      </c>
      <c r="DR172" s="73" t="s">
        <v>320</v>
      </c>
      <c r="DS172" s="88" t="s">
        <v>312</v>
      </c>
      <c r="DT172" s="7" t="s">
        <v>312</v>
      </c>
      <c r="DU172" s="7" t="s">
        <v>312</v>
      </c>
      <c r="DV172" s="54"/>
      <c r="DW172" s="88" t="s">
        <v>312</v>
      </c>
      <c r="DX172" s="7" t="s">
        <v>312</v>
      </c>
      <c r="DY172" s="7" t="s">
        <v>312</v>
      </c>
      <c r="DZ172" s="87" t="s">
        <v>560</v>
      </c>
      <c r="EA172" t="s">
        <v>561</v>
      </c>
      <c r="EB172" s="86" t="s">
        <v>562</v>
      </c>
    </row>
    <row r="173" spans="1:132">
      <c r="A173" t="s">
        <v>24</v>
      </c>
      <c r="B173" s="21" t="s">
        <v>290</v>
      </c>
      <c r="C173">
        <v>136</v>
      </c>
      <c r="D173" t="s">
        <v>548</v>
      </c>
      <c r="E173">
        <v>2004</v>
      </c>
      <c r="F173">
        <v>2000</v>
      </c>
      <c r="G173" t="s">
        <v>549</v>
      </c>
      <c r="H173" s="159" t="s">
        <v>448</v>
      </c>
      <c r="K173" s="21" t="s">
        <v>417</v>
      </c>
      <c r="L173" t="s">
        <v>312</v>
      </c>
      <c r="M173" s="50" t="s">
        <v>298</v>
      </c>
      <c r="N173" s="15" t="s">
        <v>581</v>
      </c>
      <c r="O173" s="41" t="s">
        <v>312</v>
      </c>
      <c r="P173" s="119" t="s">
        <v>312</v>
      </c>
      <c r="Q173" s="41" t="s">
        <v>312</v>
      </c>
      <c r="AH173" s="72" t="s">
        <v>554</v>
      </c>
      <c r="AI173" s="41">
        <v>36684</v>
      </c>
      <c r="AJ173" s="123" t="s">
        <v>480</v>
      </c>
      <c r="AK173" s="52" t="s">
        <v>306</v>
      </c>
      <c r="AL173" s="41" t="s">
        <v>575</v>
      </c>
      <c r="AM173" s="74" t="s">
        <v>556</v>
      </c>
      <c r="BJ173" s="88" t="s">
        <v>312</v>
      </c>
      <c r="BK173" s="88" t="s">
        <v>312</v>
      </c>
      <c r="BL173" s="7" t="s">
        <v>312</v>
      </c>
      <c r="BM173" s="7" t="s">
        <v>312</v>
      </c>
      <c r="BN173" s="88" t="s">
        <v>312</v>
      </c>
      <c r="BO173" s="88" t="s">
        <v>312</v>
      </c>
      <c r="BP173" s="7" t="s">
        <v>312</v>
      </c>
      <c r="BQ173" s="7" t="s">
        <v>312</v>
      </c>
      <c r="BS173" s="7"/>
      <c r="BT173" s="101"/>
      <c r="BU173" s="7"/>
      <c r="CQ173" s="167" t="s">
        <v>558</v>
      </c>
      <c r="CR173" s="7" t="s">
        <v>312</v>
      </c>
      <c r="CS173" s="76" t="s">
        <v>312</v>
      </c>
      <c r="CT173" s="7" t="s">
        <v>312</v>
      </c>
      <c r="DG173" s="88" t="s">
        <v>312</v>
      </c>
      <c r="DH173" s="7" t="s">
        <v>312</v>
      </c>
      <c r="DI173" s="76" t="s">
        <v>312</v>
      </c>
      <c r="DJ173" s="7" t="s">
        <v>312</v>
      </c>
      <c r="DO173" s="88" t="s">
        <v>559</v>
      </c>
      <c r="DP173">
        <v>2856</v>
      </c>
      <c r="DQ173" s="54" t="s">
        <v>318</v>
      </c>
      <c r="DR173" s="73" t="s">
        <v>320</v>
      </c>
      <c r="DS173" s="88" t="s">
        <v>312</v>
      </c>
      <c r="DT173" s="7" t="s">
        <v>312</v>
      </c>
      <c r="DU173" s="7" t="s">
        <v>312</v>
      </c>
      <c r="DV173" s="54"/>
      <c r="DW173" s="88" t="s">
        <v>312</v>
      </c>
      <c r="DX173" s="7" t="s">
        <v>312</v>
      </c>
      <c r="DY173" s="7" t="s">
        <v>312</v>
      </c>
      <c r="DZ173" s="87" t="s">
        <v>560</v>
      </c>
      <c r="EA173" t="s">
        <v>561</v>
      </c>
      <c r="EB173" s="86" t="s">
        <v>562</v>
      </c>
    </row>
    <row r="174" spans="1:132">
      <c r="CR174" s="54"/>
      <c r="DH174" s="54"/>
      <c r="DS174" s="54"/>
      <c r="DW174" s="54"/>
    </row>
    <row r="175" spans="1:132">
      <c r="A175" t="s">
        <v>24</v>
      </c>
      <c r="B175" s="21" t="s">
        <v>290</v>
      </c>
      <c r="C175">
        <v>136</v>
      </c>
      <c r="D175" t="s">
        <v>548</v>
      </c>
      <c r="E175">
        <v>2004</v>
      </c>
      <c r="F175">
        <v>2001</v>
      </c>
      <c r="G175" t="s">
        <v>549</v>
      </c>
      <c r="H175" s="159" t="s">
        <v>448</v>
      </c>
      <c r="K175" s="21" t="s">
        <v>417</v>
      </c>
      <c r="L175" t="s">
        <v>550</v>
      </c>
      <c r="M175" s="50" t="s">
        <v>325</v>
      </c>
      <c r="N175" s="15" t="s">
        <v>574</v>
      </c>
      <c r="O175" s="41">
        <v>37031</v>
      </c>
      <c r="P175" s="119" t="s">
        <v>552</v>
      </c>
      <c r="Q175" s="41" t="s">
        <v>553</v>
      </c>
      <c r="AH175" s="72" t="s">
        <v>554</v>
      </c>
      <c r="AI175" s="41">
        <v>37031</v>
      </c>
      <c r="AJ175" s="123" t="s">
        <v>480</v>
      </c>
      <c r="AK175" s="52" t="s">
        <v>306</v>
      </c>
      <c r="AL175" s="41" t="s">
        <v>575</v>
      </c>
      <c r="AM175" s="74" t="s">
        <v>570</v>
      </c>
      <c r="BJ175" s="167" t="s">
        <v>309</v>
      </c>
      <c r="BK175" s="7">
        <v>37069</v>
      </c>
      <c r="BL175" s="80">
        <v>881</v>
      </c>
      <c r="BM175" s="54" t="s">
        <v>318</v>
      </c>
      <c r="BN175" s="167" t="s">
        <v>309</v>
      </c>
      <c r="BO175" s="54">
        <v>37123</v>
      </c>
      <c r="BP175" s="80">
        <v>1240</v>
      </c>
      <c r="BQ175" s="54" t="s">
        <v>318</v>
      </c>
      <c r="CQ175" s="167" t="s">
        <v>558</v>
      </c>
      <c r="CR175" s="7">
        <v>37069</v>
      </c>
      <c r="CS175" s="76">
        <v>45</v>
      </c>
      <c r="CT175" s="54" t="s">
        <v>318</v>
      </c>
      <c r="DG175" s="167" t="s">
        <v>558</v>
      </c>
      <c r="DH175" s="54">
        <v>37123</v>
      </c>
      <c r="DI175" s="76">
        <v>310</v>
      </c>
      <c r="DJ175" s="54" t="s">
        <v>318</v>
      </c>
      <c r="DO175" s="88" t="s">
        <v>559</v>
      </c>
      <c r="DP175">
        <v>847</v>
      </c>
      <c r="DQ175" s="54" t="s">
        <v>318</v>
      </c>
      <c r="DR175" s="73" t="s">
        <v>320</v>
      </c>
      <c r="DS175" s="7">
        <v>37069</v>
      </c>
      <c r="DT175" s="61">
        <v>168</v>
      </c>
      <c r="DU175" s="54" t="s">
        <v>318</v>
      </c>
      <c r="DV175" s="54"/>
      <c r="DW175" s="54">
        <v>37123</v>
      </c>
      <c r="DX175" s="61">
        <v>1208</v>
      </c>
      <c r="DY175" s="54" t="s">
        <v>318</v>
      </c>
      <c r="DZ175" s="87" t="s">
        <v>560</v>
      </c>
      <c r="EA175" t="s">
        <v>571</v>
      </c>
      <c r="EB175" s="86" t="s">
        <v>562</v>
      </c>
    </row>
    <row r="176" spans="1:132">
      <c r="A176" t="s">
        <v>24</v>
      </c>
      <c r="B176" s="21" t="s">
        <v>290</v>
      </c>
      <c r="C176">
        <v>136</v>
      </c>
      <c r="D176" t="s">
        <v>548</v>
      </c>
      <c r="E176">
        <v>2004</v>
      </c>
      <c r="F176">
        <v>2001</v>
      </c>
      <c r="G176" t="s">
        <v>549</v>
      </c>
      <c r="H176" s="159" t="s">
        <v>448</v>
      </c>
      <c r="K176" s="21" t="s">
        <v>417</v>
      </c>
      <c r="L176" t="s">
        <v>550</v>
      </c>
      <c r="M176" s="50" t="s">
        <v>325</v>
      </c>
      <c r="N176" s="15" t="s">
        <v>576</v>
      </c>
      <c r="O176" s="41">
        <v>37031</v>
      </c>
      <c r="P176" s="119" t="s">
        <v>552</v>
      </c>
      <c r="Q176" s="41" t="s">
        <v>553</v>
      </c>
      <c r="W176" s="135" t="s">
        <v>577</v>
      </c>
      <c r="X176" s="139" t="s">
        <v>578</v>
      </c>
      <c r="AH176" s="72" t="s">
        <v>554</v>
      </c>
      <c r="AI176" s="41">
        <v>37031</v>
      </c>
      <c r="AJ176" s="123" t="s">
        <v>480</v>
      </c>
      <c r="AK176" s="52" t="s">
        <v>306</v>
      </c>
      <c r="AL176" s="41" t="s">
        <v>575</v>
      </c>
      <c r="AM176" s="74" t="s">
        <v>582</v>
      </c>
      <c r="BJ176" s="167" t="s">
        <v>309</v>
      </c>
      <c r="BK176" s="7">
        <v>37069</v>
      </c>
      <c r="BL176" s="80">
        <v>739</v>
      </c>
      <c r="BM176" s="54" t="s">
        <v>318</v>
      </c>
      <c r="BN176" s="167" t="s">
        <v>309</v>
      </c>
      <c r="BO176" s="54">
        <v>37123</v>
      </c>
      <c r="BP176" s="80">
        <v>486</v>
      </c>
      <c r="BQ176" s="54" t="s">
        <v>318</v>
      </c>
      <c r="CQ176" s="167" t="s">
        <v>558</v>
      </c>
      <c r="CR176" s="7">
        <v>37069</v>
      </c>
      <c r="CS176" s="76">
        <v>68</v>
      </c>
      <c r="CT176" s="54" t="s">
        <v>318</v>
      </c>
      <c r="DG176" s="167" t="s">
        <v>558</v>
      </c>
      <c r="DH176" s="54">
        <v>37123</v>
      </c>
      <c r="DI176" s="76">
        <v>20</v>
      </c>
      <c r="DJ176" s="54" t="s">
        <v>318</v>
      </c>
      <c r="DO176" s="88" t="s">
        <v>559</v>
      </c>
      <c r="DP176">
        <v>1989</v>
      </c>
      <c r="DQ176" s="54" t="s">
        <v>318</v>
      </c>
      <c r="DR176" s="73" t="s">
        <v>320</v>
      </c>
      <c r="DS176" s="7">
        <v>37069</v>
      </c>
      <c r="DT176" s="61">
        <v>152</v>
      </c>
      <c r="DU176" s="54" t="s">
        <v>318</v>
      </c>
      <c r="DV176" s="54"/>
      <c r="DW176" s="54">
        <v>37123</v>
      </c>
      <c r="DX176" s="61">
        <v>2632</v>
      </c>
      <c r="DY176" s="54" t="s">
        <v>318</v>
      </c>
      <c r="DZ176" s="87" t="s">
        <v>560</v>
      </c>
      <c r="EA176" t="s">
        <v>571</v>
      </c>
      <c r="EB176" s="86" t="s">
        <v>562</v>
      </c>
    </row>
    <row r="177" spans="1:132">
      <c r="A177" t="s">
        <v>24</v>
      </c>
      <c r="B177" s="21" t="s">
        <v>290</v>
      </c>
      <c r="C177">
        <v>136</v>
      </c>
      <c r="D177" t="s">
        <v>548</v>
      </c>
      <c r="E177">
        <v>2004</v>
      </c>
      <c r="F177">
        <v>2001</v>
      </c>
      <c r="G177" t="s">
        <v>549</v>
      </c>
      <c r="H177" s="159" t="s">
        <v>448</v>
      </c>
      <c r="K177" s="21" t="s">
        <v>417</v>
      </c>
      <c r="L177" t="s">
        <v>312</v>
      </c>
      <c r="M177" s="50" t="s">
        <v>298</v>
      </c>
      <c r="N177" s="15" t="s">
        <v>580</v>
      </c>
      <c r="O177" s="41" t="s">
        <v>312</v>
      </c>
      <c r="P177" s="119" t="s">
        <v>312</v>
      </c>
      <c r="Q177" s="41" t="s">
        <v>312</v>
      </c>
      <c r="W177" s="135" t="s">
        <v>577</v>
      </c>
      <c r="X177" s="139" t="s">
        <v>578</v>
      </c>
      <c r="AH177" s="72" t="s">
        <v>554</v>
      </c>
      <c r="AI177" s="41">
        <v>37031</v>
      </c>
      <c r="AJ177" s="123" t="s">
        <v>480</v>
      </c>
      <c r="AK177" s="52" t="s">
        <v>306</v>
      </c>
      <c r="AL177" s="41" t="s">
        <v>575</v>
      </c>
      <c r="AM177" s="74" t="s">
        <v>582</v>
      </c>
      <c r="BJ177" s="54" t="s">
        <v>312</v>
      </c>
      <c r="BK177" s="7" t="s">
        <v>312</v>
      </c>
      <c r="BL177" s="7" t="s">
        <v>312</v>
      </c>
      <c r="BM177" s="7" t="s">
        <v>312</v>
      </c>
      <c r="BN177" s="54" t="s">
        <v>312</v>
      </c>
      <c r="BO177" s="7" t="s">
        <v>312</v>
      </c>
      <c r="BP177" s="7" t="s">
        <v>312</v>
      </c>
      <c r="BQ177" s="7" t="s">
        <v>312</v>
      </c>
      <c r="BS177" s="7"/>
      <c r="BT177" s="101"/>
      <c r="BU177" s="7"/>
      <c r="CQ177" s="167" t="s">
        <v>558</v>
      </c>
      <c r="CR177" s="7">
        <v>37069</v>
      </c>
      <c r="CS177" s="76">
        <v>88</v>
      </c>
      <c r="CT177" s="54" t="s">
        <v>318</v>
      </c>
      <c r="DG177" s="167" t="s">
        <v>558</v>
      </c>
      <c r="DH177" s="54">
        <v>37123</v>
      </c>
      <c r="DI177" s="76">
        <v>6</v>
      </c>
      <c r="DJ177" s="54" t="s">
        <v>318</v>
      </c>
      <c r="DO177" s="88" t="s">
        <v>559</v>
      </c>
      <c r="DP177">
        <v>2399</v>
      </c>
      <c r="DQ177" s="54" t="s">
        <v>318</v>
      </c>
      <c r="DR177" s="73" t="s">
        <v>320</v>
      </c>
      <c r="DS177" s="7">
        <v>37069</v>
      </c>
      <c r="DT177" s="61">
        <v>288</v>
      </c>
      <c r="DU177" s="54" t="s">
        <v>318</v>
      </c>
      <c r="DV177" s="54"/>
      <c r="DW177" s="54">
        <v>37123</v>
      </c>
      <c r="DX177" s="61">
        <v>4155</v>
      </c>
      <c r="DY177" s="54" t="s">
        <v>318</v>
      </c>
      <c r="DZ177" s="87" t="s">
        <v>560</v>
      </c>
      <c r="EA177" t="s">
        <v>571</v>
      </c>
      <c r="EB177" s="86" t="s">
        <v>562</v>
      </c>
    </row>
    <row r="178" spans="1:132">
      <c r="A178" t="s">
        <v>24</v>
      </c>
      <c r="B178" s="21" t="s">
        <v>290</v>
      </c>
      <c r="C178">
        <v>136</v>
      </c>
      <c r="D178" t="s">
        <v>548</v>
      </c>
      <c r="E178">
        <v>2004</v>
      </c>
      <c r="F178">
        <v>2001</v>
      </c>
      <c r="G178" t="s">
        <v>549</v>
      </c>
      <c r="H178" s="159" t="s">
        <v>448</v>
      </c>
      <c r="K178" s="21" t="s">
        <v>417</v>
      </c>
      <c r="L178" t="s">
        <v>312</v>
      </c>
      <c r="M178" s="50" t="s">
        <v>298</v>
      </c>
      <c r="N178" s="15" t="s">
        <v>581</v>
      </c>
      <c r="O178" s="41" t="s">
        <v>312</v>
      </c>
      <c r="P178" s="119" t="s">
        <v>312</v>
      </c>
      <c r="Q178" s="41" t="s">
        <v>312</v>
      </c>
      <c r="AH178" s="72" t="s">
        <v>554</v>
      </c>
      <c r="AI178" s="41">
        <v>37031</v>
      </c>
      <c r="AJ178" s="123" t="s">
        <v>480</v>
      </c>
      <c r="AK178" s="52" t="s">
        <v>306</v>
      </c>
      <c r="AL178" s="41" t="s">
        <v>575</v>
      </c>
      <c r="AM178" s="74" t="s">
        <v>570</v>
      </c>
      <c r="BJ178" s="54" t="s">
        <v>312</v>
      </c>
      <c r="BK178" s="7" t="s">
        <v>312</v>
      </c>
      <c r="BL178" s="7" t="s">
        <v>312</v>
      </c>
      <c r="BM178" s="7" t="s">
        <v>312</v>
      </c>
      <c r="BN178" s="54" t="s">
        <v>312</v>
      </c>
      <c r="BO178" s="7" t="s">
        <v>312</v>
      </c>
      <c r="BP178" s="7" t="s">
        <v>312</v>
      </c>
      <c r="BQ178" s="7" t="s">
        <v>312</v>
      </c>
      <c r="BS178" s="7"/>
      <c r="BT178" s="101"/>
      <c r="BU178" s="7"/>
      <c r="CQ178" s="167" t="s">
        <v>558</v>
      </c>
      <c r="CR178" s="7">
        <v>37069</v>
      </c>
      <c r="CS178" s="76">
        <v>113</v>
      </c>
      <c r="CT178" s="54" t="s">
        <v>318</v>
      </c>
      <c r="DG178" s="167" t="s">
        <v>558</v>
      </c>
      <c r="DH178" s="54">
        <v>37123</v>
      </c>
      <c r="DI178" s="76">
        <v>1883</v>
      </c>
      <c r="DJ178" s="54" t="s">
        <v>318</v>
      </c>
      <c r="DO178" s="88" t="s">
        <v>559</v>
      </c>
      <c r="DP178">
        <v>1498</v>
      </c>
      <c r="DQ178" s="54" t="s">
        <v>318</v>
      </c>
      <c r="DR178" s="73" t="s">
        <v>320</v>
      </c>
      <c r="DS178" s="7">
        <v>37069</v>
      </c>
      <c r="DT178" s="61">
        <v>308</v>
      </c>
      <c r="DU178" s="54" t="s">
        <v>318</v>
      </c>
      <c r="DV178" s="54"/>
      <c r="DW178" s="54">
        <v>37123</v>
      </c>
      <c r="DX178" s="61">
        <v>2976</v>
      </c>
      <c r="DY178" s="54" t="s">
        <v>318</v>
      </c>
      <c r="DZ178" s="87" t="s">
        <v>560</v>
      </c>
      <c r="EA178" t="s">
        <v>571</v>
      </c>
      <c r="EB178" s="86" t="s">
        <v>562</v>
      </c>
    </row>
    <row r="179" spans="1:132">
      <c r="BK179" s="7"/>
      <c r="DH179" s="54"/>
      <c r="DW179" s="54"/>
      <c r="DY179" s="61"/>
    </row>
    <row r="180" spans="1:132">
      <c r="A180" t="s">
        <v>24</v>
      </c>
      <c r="B180" s="21" t="s">
        <v>290</v>
      </c>
      <c r="C180">
        <v>136</v>
      </c>
      <c r="D180" t="s">
        <v>548</v>
      </c>
      <c r="E180">
        <v>2004</v>
      </c>
      <c r="F180">
        <v>2001</v>
      </c>
      <c r="G180" t="s">
        <v>549</v>
      </c>
      <c r="H180" s="159" t="s">
        <v>448</v>
      </c>
      <c r="K180" s="21" t="s">
        <v>417</v>
      </c>
      <c r="L180" t="s">
        <v>550</v>
      </c>
      <c r="M180" s="50" t="s">
        <v>325</v>
      </c>
      <c r="N180" s="15" t="s">
        <v>574</v>
      </c>
      <c r="O180" s="41">
        <v>37406</v>
      </c>
      <c r="P180" s="119" t="s">
        <v>552</v>
      </c>
      <c r="Q180" s="41" t="s">
        <v>553</v>
      </c>
      <c r="AH180" s="72" t="s">
        <v>554</v>
      </c>
      <c r="AI180" s="41">
        <v>37406</v>
      </c>
      <c r="AJ180" s="123" t="s">
        <v>480</v>
      </c>
      <c r="AK180" s="52" t="s">
        <v>306</v>
      </c>
      <c r="AL180" s="41" t="s">
        <v>575</v>
      </c>
      <c r="AM180" s="74" t="s">
        <v>572</v>
      </c>
      <c r="BJ180" s="167" t="s">
        <v>309</v>
      </c>
      <c r="BK180" s="7">
        <v>37454</v>
      </c>
      <c r="BL180" s="80">
        <v>473</v>
      </c>
      <c r="BM180" s="54" t="s">
        <v>318</v>
      </c>
      <c r="BN180" s="167" t="s">
        <v>309</v>
      </c>
      <c r="BO180" s="54">
        <v>37512</v>
      </c>
      <c r="BP180" s="80">
        <v>62</v>
      </c>
      <c r="BQ180" s="54" t="s">
        <v>318</v>
      </c>
      <c r="CQ180" s="167" t="s">
        <v>558</v>
      </c>
      <c r="CR180" s="7">
        <v>37454</v>
      </c>
      <c r="CS180" s="76">
        <v>109</v>
      </c>
      <c r="CT180" s="54" t="s">
        <v>318</v>
      </c>
      <c r="DG180" s="167" t="s">
        <v>558</v>
      </c>
      <c r="DH180" s="54">
        <v>37512</v>
      </c>
      <c r="DI180" s="76">
        <v>1627</v>
      </c>
      <c r="DJ180" s="54" t="s">
        <v>318</v>
      </c>
      <c r="DO180" s="88" t="s">
        <v>559</v>
      </c>
      <c r="DP180">
        <v>1774</v>
      </c>
      <c r="DQ180" s="54" t="s">
        <v>318</v>
      </c>
      <c r="DR180" s="73" t="s">
        <v>320</v>
      </c>
      <c r="DS180" s="7">
        <v>37454</v>
      </c>
      <c r="DT180" s="61">
        <v>422</v>
      </c>
      <c r="DU180" s="54" t="s">
        <v>318</v>
      </c>
      <c r="DV180" s="54"/>
      <c r="DW180" s="54">
        <v>37512</v>
      </c>
      <c r="DX180" s="61">
        <v>5152</v>
      </c>
      <c r="DY180" s="54" t="s">
        <v>318</v>
      </c>
      <c r="DZ180" s="87" t="s">
        <v>560</v>
      </c>
      <c r="EA180" t="s">
        <v>573</v>
      </c>
      <c r="EB180" s="86" t="s">
        <v>562</v>
      </c>
    </row>
    <row r="181" spans="1:132">
      <c r="A181" t="s">
        <v>24</v>
      </c>
      <c r="B181" s="21" t="s">
        <v>290</v>
      </c>
      <c r="C181">
        <v>136</v>
      </c>
      <c r="D181" t="s">
        <v>548</v>
      </c>
      <c r="E181">
        <v>2004</v>
      </c>
      <c r="F181">
        <v>2001</v>
      </c>
      <c r="G181" t="s">
        <v>549</v>
      </c>
      <c r="H181" s="159" t="s">
        <v>448</v>
      </c>
      <c r="K181" s="21" t="s">
        <v>417</v>
      </c>
      <c r="L181" t="s">
        <v>550</v>
      </c>
      <c r="M181" s="50" t="s">
        <v>325</v>
      </c>
      <c r="N181" s="15" t="s">
        <v>576</v>
      </c>
      <c r="O181" s="41">
        <v>37406</v>
      </c>
      <c r="P181" s="119" t="s">
        <v>552</v>
      </c>
      <c r="Q181" s="41" t="s">
        <v>553</v>
      </c>
      <c r="W181" s="135" t="s">
        <v>577</v>
      </c>
      <c r="X181" s="139" t="s">
        <v>578</v>
      </c>
      <c r="AH181" s="72" t="s">
        <v>554</v>
      </c>
      <c r="AI181" s="41">
        <v>37406</v>
      </c>
      <c r="AJ181" s="123" t="s">
        <v>480</v>
      </c>
      <c r="AK181" s="52" t="s">
        <v>306</v>
      </c>
      <c r="AL181" s="41" t="s">
        <v>575</v>
      </c>
      <c r="AM181" s="74" t="s">
        <v>583</v>
      </c>
      <c r="BJ181" s="167" t="s">
        <v>309</v>
      </c>
      <c r="BK181" s="7">
        <v>37454</v>
      </c>
      <c r="BL181" s="80">
        <v>208</v>
      </c>
      <c r="BM181" s="54" t="s">
        <v>318</v>
      </c>
      <c r="BN181" s="167" t="s">
        <v>309</v>
      </c>
      <c r="BO181" s="54">
        <v>37512</v>
      </c>
      <c r="BP181" s="80">
        <v>0</v>
      </c>
      <c r="BQ181" s="54" t="s">
        <v>318</v>
      </c>
      <c r="CQ181" s="167" t="s">
        <v>558</v>
      </c>
      <c r="CR181" s="7">
        <v>37454</v>
      </c>
      <c r="CS181" s="76">
        <v>3</v>
      </c>
      <c r="CT181" s="54" t="s">
        <v>318</v>
      </c>
      <c r="DG181" s="167" t="s">
        <v>558</v>
      </c>
      <c r="DH181" s="54">
        <v>37512</v>
      </c>
      <c r="DI181" s="76">
        <v>1267</v>
      </c>
      <c r="DJ181" s="54" t="s">
        <v>318</v>
      </c>
      <c r="DO181" s="88" t="s">
        <v>559</v>
      </c>
      <c r="DP181">
        <v>2520</v>
      </c>
      <c r="DQ181" s="54" t="s">
        <v>318</v>
      </c>
      <c r="DR181" s="73" t="s">
        <v>320</v>
      </c>
      <c r="DS181" s="7">
        <v>37454</v>
      </c>
      <c r="DT181" s="61">
        <v>486</v>
      </c>
      <c r="DU181" s="54" t="s">
        <v>318</v>
      </c>
      <c r="DV181" s="54"/>
      <c r="DW181" s="54">
        <v>37512</v>
      </c>
      <c r="DX181" s="61">
        <v>5787</v>
      </c>
      <c r="DY181" s="54" t="s">
        <v>318</v>
      </c>
      <c r="DZ181" s="87" t="s">
        <v>560</v>
      </c>
      <c r="EA181" t="s">
        <v>573</v>
      </c>
      <c r="EB181" s="86" t="s">
        <v>562</v>
      </c>
    </row>
    <row r="182" spans="1:132">
      <c r="A182" t="s">
        <v>24</v>
      </c>
      <c r="B182" s="21" t="s">
        <v>290</v>
      </c>
      <c r="C182">
        <v>136</v>
      </c>
      <c r="D182" t="s">
        <v>548</v>
      </c>
      <c r="E182">
        <v>2004</v>
      </c>
      <c r="F182">
        <v>2001</v>
      </c>
      <c r="G182" t="s">
        <v>549</v>
      </c>
      <c r="H182" s="159" t="s">
        <v>448</v>
      </c>
      <c r="K182" s="21" t="s">
        <v>417</v>
      </c>
      <c r="L182" t="s">
        <v>312</v>
      </c>
      <c r="M182" s="50" t="s">
        <v>298</v>
      </c>
      <c r="N182" s="15" t="s">
        <v>580</v>
      </c>
      <c r="O182" s="41" t="s">
        <v>312</v>
      </c>
      <c r="P182" s="119" t="s">
        <v>312</v>
      </c>
      <c r="Q182" s="41" t="s">
        <v>312</v>
      </c>
      <c r="W182" s="135" t="s">
        <v>577</v>
      </c>
      <c r="X182" s="139" t="s">
        <v>578</v>
      </c>
      <c r="AH182" s="72" t="s">
        <v>554</v>
      </c>
      <c r="AI182" s="41">
        <v>37406</v>
      </c>
      <c r="AJ182" s="123" t="s">
        <v>480</v>
      </c>
      <c r="AK182" s="52" t="s">
        <v>306</v>
      </c>
      <c r="AL182" s="41" t="s">
        <v>575</v>
      </c>
      <c r="AM182" s="74" t="s">
        <v>583</v>
      </c>
      <c r="BJ182" s="54" t="s">
        <v>312</v>
      </c>
      <c r="BK182" s="7" t="s">
        <v>312</v>
      </c>
      <c r="BL182" s="7" t="s">
        <v>312</v>
      </c>
      <c r="BM182" s="7" t="s">
        <v>312</v>
      </c>
      <c r="BN182" s="54" t="s">
        <v>312</v>
      </c>
      <c r="BO182" s="7" t="s">
        <v>312</v>
      </c>
      <c r="BP182" s="7" t="s">
        <v>312</v>
      </c>
      <c r="BQ182" s="7" t="s">
        <v>312</v>
      </c>
      <c r="BS182" s="7"/>
      <c r="BT182" s="101"/>
      <c r="BU182" s="7"/>
      <c r="CQ182" s="167" t="s">
        <v>558</v>
      </c>
      <c r="CR182" s="7">
        <v>37454</v>
      </c>
      <c r="CS182" s="76">
        <v>31</v>
      </c>
      <c r="CT182" s="54" t="s">
        <v>318</v>
      </c>
      <c r="DG182" s="167" t="s">
        <v>558</v>
      </c>
      <c r="DH182" s="54">
        <v>37512</v>
      </c>
      <c r="DI182" s="76">
        <v>6</v>
      </c>
      <c r="DJ182" s="54" t="s">
        <v>318</v>
      </c>
      <c r="DO182" s="88" t="s">
        <v>559</v>
      </c>
      <c r="DP182">
        <v>3171</v>
      </c>
      <c r="DQ182" s="54" t="s">
        <v>318</v>
      </c>
      <c r="DR182" s="73" t="s">
        <v>320</v>
      </c>
      <c r="DS182" s="7">
        <v>37454</v>
      </c>
      <c r="DT182" s="61">
        <v>999</v>
      </c>
      <c r="DU182" s="54" t="s">
        <v>318</v>
      </c>
      <c r="DV182" s="54"/>
      <c r="DW182" s="54">
        <v>37512</v>
      </c>
      <c r="DX182" s="61">
        <v>7069</v>
      </c>
      <c r="DY182" s="54" t="s">
        <v>318</v>
      </c>
      <c r="DZ182" s="87" t="s">
        <v>560</v>
      </c>
      <c r="EA182" t="s">
        <v>573</v>
      </c>
      <c r="EB182" s="86" t="s">
        <v>562</v>
      </c>
    </row>
    <row r="183" spans="1:132">
      <c r="A183" t="s">
        <v>24</v>
      </c>
      <c r="B183" s="21" t="s">
        <v>290</v>
      </c>
      <c r="C183">
        <v>136</v>
      </c>
      <c r="D183" t="s">
        <v>548</v>
      </c>
      <c r="E183">
        <v>2004</v>
      </c>
      <c r="F183">
        <v>2001</v>
      </c>
      <c r="G183" t="s">
        <v>549</v>
      </c>
      <c r="H183" s="159" t="s">
        <v>448</v>
      </c>
      <c r="K183" s="21" t="s">
        <v>417</v>
      </c>
      <c r="L183" t="s">
        <v>312</v>
      </c>
      <c r="M183" s="50" t="s">
        <v>298</v>
      </c>
      <c r="N183" s="15" t="s">
        <v>581</v>
      </c>
      <c r="O183" s="41" t="s">
        <v>312</v>
      </c>
      <c r="P183" s="119" t="s">
        <v>312</v>
      </c>
      <c r="Q183" s="41" t="s">
        <v>312</v>
      </c>
      <c r="AH183" s="72" t="s">
        <v>554</v>
      </c>
      <c r="AI183" s="41">
        <v>37406</v>
      </c>
      <c r="AJ183" s="123" t="s">
        <v>480</v>
      </c>
      <c r="AK183" s="52" t="s">
        <v>306</v>
      </c>
      <c r="AL183" s="41" t="s">
        <v>575</v>
      </c>
      <c r="AM183" s="74" t="s">
        <v>572</v>
      </c>
      <c r="BJ183" s="54" t="s">
        <v>312</v>
      </c>
      <c r="BK183" s="7" t="s">
        <v>312</v>
      </c>
      <c r="BL183" s="7" t="s">
        <v>312</v>
      </c>
      <c r="BM183" s="7" t="s">
        <v>312</v>
      </c>
      <c r="BN183" s="54" t="s">
        <v>312</v>
      </c>
      <c r="BO183" s="7" t="s">
        <v>312</v>
      </c>
      <c r="BP183" s="7" t="s">
        <v>312</v>
      </c>
      <c r="BQ183" s="7" t="s">
        <v>312</v>
      </c>
      <c r="BS183" s="7"/>
      <c r="BT183" s="101"/>
      <c r="BU183" s="7"/>
      <c r="CQ183" s="167" t="s">
        <v>558</v>
      </c>
      <c r="CR183" s="7">
        <v>37454</v>
      </c>
      <c r="CS183" s="76">
        <v>533</v>
      </c>
      <c r="CT183" s="54" t="s">
        <v>318</v>
      </c>
      <c r="DG183" s="167" t="s">
        <v>558</v>
      </c>
      <c r="DH183" s="54">
        <v>37512</v>
      </c>
      <c r="DI183" s="76">
        <v>1996</v>
      </c>
      <c r="DJ183" s="54" t="s">
        <v>318</v>
      </c>
      <c r="DO183" s="88" t="s">
        <v>559</v>
      </c>
      <c r="DP183">
        <v>2392</v>
      </c>
      <c r="DQ183" s="54" t="s">
        <v>318</v>
      </c>
      <c r="DR183" s="73" t="s">
        <v>320</v>
      </c>
      <c r="DS183" s="7">
        <v>37454</v>
      </c>
      <c r="DT183" s="61">
        <v>802</v>
      </c>
      <c r="DU183" s="54" t="s">
        <v>318</v>
      </c>
      <c r="DV183" s="54"/>
      <c r="DW183" s="54">
        <v>37512</v>
      </c>
      <c r="DX183" s="61">
        <v>5426</v>
      </c>
      <c r="DY183" s="54" t="s">
        <v>318</v>
      </c>
      <c r="DZ183" s="87" t="s">
        <v>560</v>
      </c>
      <c r="EA183" t="s">
        <v>573</v>
      </c>
      <c r="EB183" s="86" t="s">
        <v>562</v>
      </c>
    </row>
    <row r="185" spans="1:132">
      <c r="A185" t="s">
        <v>24</v>
      </c>
      <c r="B185" t="s">
        <v>290</v>
      </c>
      <c r="C185">
        <v>82</v>
      </c>
      <c r="D185" t="s">
        <v>584</v>
      </c>
      <c r="E185">
        <v>2003</v>
      </c>
      <c r="F185">
        <v>1994</v>
      </c>
      <c r="G185" t="s">
        <v>585</v>
      </c>
      <c r="H185" t="s">
        <v>448</v>
      </c>
      <c r="I185" s="169" t="s">
        <v>586</v>
      </c>
      <c r="K185" s="168" t="s">
        <v>587</v>
      </c>
      <c r="L185" t="s">
        <v>588</v>
      </c>
      <c r="M185" s="50" t="s">
        <v>325</v>
      </c>
      <c r="N185" s="15" t="s">
        <v>589</v>
      </c>
      <c r="O185" s="41" t="s">
        <v>590</v>
      </c>
      <c r="P185" s="119" t="s">
        <v>591</v>
      </c>
      <c r="Q185" s="41" t="s">
        <v>592</v>
      </c>
      <c r="Y185" s="7">
        <v>34458</v>
      </c>
      <c r="Z185" t="s">
        <v>593</v>
      </c>
      <c r="AC185" s="87" t="s">
        <v>312</v>
      </c>
      <c r="AD185" s="87" t="s">
        <v>312</v>
      </c>
      <c r="AH185" s="72" t="s">
        <v>594</v>
      </c>
      <c r="AI185" s="41">
        <v>34465</v>
      </c>
      <c r="AJ185" s="41" t="s">
        <v>595</v>
      </c>
      <c r="AK185" s="52" t="s">
        <v>596</v>
      </c>
      <c r="AL185" s="41" t="s">
        <v>334</v>
      </c>
      <c r="AR185" s="7">
        <v>34510</v>
      </c>
      <c r="AS185" s="74" t="s">
        <v>597</v>
      </c>
      <c r="BC185" s="42"/>
      <c r="BD185" s="78"/>
      <c r="BE185" s="42"/>
      <c r="BV185" s="144" t="s">
        <v>598</v>
      </c>
      <c r="CQ185" s="32"/>
      <c r="CR185" s="42"/>
      <c r="CS185" s="78"/>
      <c r="CT185" s="32"/>
      <c r="DG185" s="86" t="s">
        <v>599</v>
      </c>
      <c r="DH185" t="s">
        <v>600</v>
      </c>
      <c r="DI185" s="78"/>
      <c r="DJ185" s="32"/>
      <c r="DO185" s="42"/>
      <c r="DP185" s="32"/>
      <c r="DQ185" s="32"/>
      <c r="DR185" s="73" t="s">
        <v>320</v>
      </c>
    </row>
    <row r="186" spans="1:132">
      <c r="A186" t="s">
        <v>24</v>
      </c>
      <c r="B186" t="s">
        <v>290</v>
      </c>
      <c r="C186">
        <v>82</v>
      </c>
      <c r="D186" t="s">
        <v>584</v>
      </c>
      <c r="E186">
        <v>2003</v>
      </c>
      <c r="F186">
        <v>1994</v>
      </c>
      <c r="G186" t="s">
        <v>585</v>
      </c>
      <c r="H186" t="s">
        <v>448</v>
      </c>
      <c r="I186" s="169" t="s">
        <v>586</v>
      </c>
      <c r="K186" s="168" t="s">
        <v>587</v>
      </c>
      <c r="L186" t="s">
        <v>588</v>
      </c>
      <c r="M186" s="50" t="s">
        <v>325</v>
      </c>
      <c r="N186" s="15" t="s">
        <v>601</v>
      </c>
      <c r="O186" s="41" t="s">
        <v>590</v>
      </c>
      <c r="P186" s="119" t="s">
        <v>591</v>
      </c>
      <c r="Q186" s="41" t="s">
        <v>592</v>
      </c>
      <c r="Y186" s="7">
        <v>34458</v>
      </c>
      <c r="Z186" t="s">
        <v>593</v>
      </c>
      <c r="AC186" s="87" t="s">
        <v>312</v>
      </c>
      <c r="AD186" s="87" t="s">
        <v>312</v>
      </c>
      <c r="AH186" s="72" t="s">
        <v>594</v>
      </c>
      <c r="AI186" s="41">
        <v>34465</v>
      </c>
      <c r="AJ186" s="41" t="s">
        <v>595</v>
      </c>
      <c r="AK186" s="52" t="s">
        <v>596</v>
      </c>
      <c r="AL186" s="41" t="s">
        <v>334</v>
      </c>
      <c r="AR186" s="7">
        <v>34502</v>
      </c>
      <c r="AS186" s="74" t="s">
        <v>602</v>
      </c>
      <c r="BC186" s="42"/>
      <c r="BD186" s="78"/>
      <c r="BE186" s="42"/>
      <c r="BV186" s="144" t="s">
        <v>598</v>
      </c>
      <c r="CQ186" s="32"/>
      <c r="CR186" s="42"/>
      <c r="CS186" s="78"/>
      <c r="CT186" s="32"/>
      <c r="DG186" s="86" t="s">
        <v>599</v>
      </c>
      <c r="DH186" t="s">
        <v>600</v>
      </c>
      <c r="DI186" s="78"/>
      <c r="DJ186" s="32"/>
      <c r="DO186" s="42"/>
      <c r="DP186" s="32"/>
      <c r="DQ186" s="32"/>
      <c r="DR186" s="73" t="s">
        <v>320</v>
      </c>
    </row>
    <row r="187" spans="1:132">
      <c r="A187" t="s">
        <v>24</v>
      </c>
      <c r="B187" t="s">
        <v>290</v>
      </c>
      <c r="C187">
        <v>82</v>
      </c>
      <c r="D187" t="s">
        <v>584</v>
      </c>
      <c r="E187">
        <v>2003</v>
      </c>
      <c r="F187">
        <v>1994</v>
      </c>
      <c r="G187" t="s">
        <v>585</v>
      </c>
      <c r="H187" t="s">
        <v>448</v>
      </c>
      <c r="I187" s="169" t="s">
        <v>586</v>
      </c>
      <c r="K187" s="168" t="s">
        <v>587</v>
      </c>
      <c r="L187" t="s">
        <v>588</v>
      </c>
      <c r="M187" s="50" t="s">
        <v>325</v>
      </c>
      <c r="N187" s="15" t="s">
        <v>603</v>
      </c>
      <c r="O187" s="41" t="s">
        <v>590</v>
      </c>
      <c r="P187" s="119" t="s">
        <v>591</v>
      </c>
      <c r="Q187" s="41" t="s">
        <v>592</v>
      </c>
      <c r="Y187" s="7">
        <v>34458</v>
      </c>
      <c r="Z187" t="s">
        <v>593</v>
      </c>
      <c r="AC187" s="87" t="s">
        <v>312</v>
      </c>
      <c r="AD187" s="87" t="s">
        <v>312</v>
      </c>
      <c r="AH187" s="72" t="s">
        <v>594</v>
      </c>
      <c r="AI187" s="41">
        <v>34465</v>
      </c>
      <c r="AJ187" s="41" t="s">
        <v>595</v>
      </c>
      <c r="AK187" s="52" t="s">
        <v>596</v>
      </c>
      <c r="AL187" s="41" t="s">
        <v>334</v>
      </c>
      <c r="AR187" s="7">
        <v>34497</v>
      </c>
      <c r="AS187" s="74" t="s">
        <v>604</v>
      </c>
      <c r="BC187" s="42"/>
      <c r="BD187" s="78"/>
      <c r="BE187" s="42"/>
      <c r="BV187" s="144" t="s">
        <v>598</v>
      </c>
      <c r="CQ187" s="32"/>
      <c r="CR187" s="42"/>
      <c r="CS187" s="78"/>
      <c r="CT187" s="32"/>
      <c r="DG187" s="86" t="s">
        <v>599</v>
      </c>
      <c r="DH187" t="s">
        <v>600</v>
      </c>
      <c r="DI187" s="78"/>
      <c r="DJ187" s="32"/>
      <c r="DO187" s="42"/>
      <c r="DP187" s="32"/>
      <c r="DQ187" s="32"/>
      <c r="DR187" s="73" t="s">
        <v>320</v>
      </c>
    </row>
    <row r="188" spans="1:132">
      <c r="A188" t="s">
        <v>24</v>
      </c>
      <c r="B188" t="s">
        <v>290</v>
      </c>
      <c r="C188">
        <v>82</v>
      </c>
      <c r="D188" t="s">
        <v>584</v>
      </c>
      <c r="E188">
        <v>2003</v>
      </c>
      <c r="F188">
        <v>1994</v>
      </c>
      <c r="G188" t="s">
        <v>585</v>
      </c>
      <c r="H188" t="s">
        <v>448</v>
      </c>
      <c r="I188" s="169" t="s">
        <v>586</v>
      </c>
      <c r="K188" s="168" t="s">
        <v>587</v>
      </c>
      <c r="L188" t="s">
        <v>588</v>
      </c>
      <c r="M188" s="50" t="s">
        <v>325</v>
      </c>
      <c r="N188" s="15" t="s">
        <v>605</v>
      </c>
      <c r="O188" s="41" t="s">
        <v>590</v>
      </c>
      <c r="P188" s="119" t="s">
        <v>591</v>
      </c>
      <c r="Q188" s="41" t="s">
        <v>592</v>
      </c>
      <c r="Y188" s="7">
        <v>34458</v>
      </c>
      <c r="Z188" t="s">
        <v>593</v>
      </c>
      <c r="AC188" s="87" t="s">
        <v>312</v>
      </c>
      <c r="AD188" s="87" t="s">
        <v>312</v>
      </c>
      <c r="AH188" s="72" t="s">
        <v>594</v>
      </c>
      <c r="AI188" s="41">
        <v>34465</v>
      </c>
      <c r="AJ188" s="41" t="s">
        <v>595</v>
      </c>
      <c r="AK188" s="52" t="s">
        <v>596</v>
      </c>
      <c r="AL188" s="41" t="s">
        <v>334</v>
      </c>
      <c r="AR188" s="7" t="s">
        <v>606</v>
      </c>
      <c r="AS188" s="74" t="s">
        <v>607</v>
      </c>
      <c r="BC188" s="42"/>
      <c r="BD188" s="78"/>
      <c r="BE188" s="42"/>
      <c r="BV188" s="144" t="s">
        <v>598</v>
      </c>
      <c r="CQ188" s="32"/>
      <c r="CR188" s="42"/>
      <c r="CS188" s="78"/>
      <c r="CT188" s="32"/>
      <c r="DG188" s="86" t="s">
        <v>599</v>
      </c>
      <c r="DH188" t="s">
        <v>600</v>
      </c>
      <c r="DI188" s="78"/>
      <c r="DJ188" s="32"/>
      <c r="DO188" s="42"/>
      <c r="DP188" s="32"/>
      <c r="DQ188" s="32"/>
      <c r="DR188" s="73" t="s">
        <v>320</v>
      </c>
    </row>
    <row r="189" spans="1:132">
      <c r="A189" t="s">
        <v>24</v>
      </c>
      <c r="B189" t="s">
        <v>290</v>
      </c>
      <c r="C189">
        <v>82</v>
      </c>
      <c r="D189" t="s">
        <v>584</v>
      </c>
      <c r="E189">
        <v>2003</v>
      </c>
      <c r="F189">
        <v>1994</v>
      </c>
      <c r="G189" t="s">
        <v>585</v>
      </c>
      <c r="H189" t="s">
        <v>448</v>
      </c>
      <c r="I189" s="169" t="s">
        <v>586</v>
      </c>
      <c r="K189" s="168" t="s">
        <v>587</v>
      </c>
      <c r="L189" t="s">
        <v>588</v>
      </c>
      <c r="M189" s="50" t="s">
        <v>325</v>
      </c>
      <c r="N189" s="15" t="s">
        <v>608</v>
      </c>
      <c r="O189" s="41" t="s">
        <v>590</v>
      </c>
      <c r="P189" s="119" t="s">
        <v>591</v>
      </c>
      <c r="Q189" s="41" t="s">
        <v>592</v>
      </c>
      <c r="Y189" s="7">
        <v>34458</v>
      </c>
      <c r="Z189" t="s">
        <v>593</v>
      </c>
      <c r="AC189" s="87" t="s">
        <v>312</v>
      </c>
      <c r="AD189" s="87" t="s">
        <v>312</v>
      </c>
      <c r="AH189" s="72" t="s">
        <v>594</v>
      </c>
      <c r="AI189" s="41">
        <v>34465</v>
      </c>
      <c r="AJ189" s="41" t="s">
        <v>595</v>
      </c>
      <c r="AK189" s="52" t="s">
        <v>596</v>
      </c>
      <c r="AL189" s="41" t="s">
        <v>334</v>
      </c>
      <c r="AR189" s="7" t="s">
        <v>609</v>
      </c>
      <c r="AS189" s="74" t="s">
        <v>610</v>
      </c>
      <c r="BC189" s="42"/>
      <c r="BD189" s="78"/>
      <c r="BE189" s="42"/>
      <c r="BV189" s="144" t="s">
        <v>598</v>
      </c>
      <c r="CQ189" s="32"/>
      <c r="CR189" s="42"/>
      <c r="CS189" s="78"/>
      <c r="CT189" s="32"/>
      <c r="DG189" s="86" t="s">
        <v>599</v>
      </c>
      <c r="DH189" t="s">
        <v>600</v>
      </c>
      <c r="DI189" s="78"/>
      <c r="DJ189" s="32"/>
      <c r="DO189" s="42"/>
      <c r="DP189" s="32"/>
      <c r="DQ189" s="32"/>
      <c r="DR189" s="73" t="s">
        <v>320</v>
      </c>
    </row>
    <row r="190" spans="1:132">
      <c r="A190" t="s">
        <v>24</v>
      </c>
      <c r="B190" t="s">
        <v>290</v>
      </c>
      <c r="C190">
        <v>82</v>
      </c>
      <c r="D190" t="s">
        <v>584</v>
      </c>
      <c r="E190">
        <v>2003</v>
      </c>
      <c r="F190">
        <v>1994</v>
      </c>
      <c r="G190" t="s">
        <v>585</v>
      </c>
      <c r="H190" t="s">
        <v>448</v>
      </c>
      <c r="I190" s="169" t="s">
        <v>586</v>
      </c>
      <c r="K190" s="168" t="s">
        <v>587</v>
      </c>
      <c r="L190" t="s">
        <v>588</v>
      </c>
      <c r="M190" s="50" t="s">
        <v>325</v>
      </c>
      <c r="N190" s="115" t="s">
        <v>611</v>
      </c>
      <c r="O190" s="41" t="s">
        <v>590</v>
      </c>
      <c r="P190" s="119" t="s">
        <v>591</v>
      </c>
      <c r="Q190" s="41" t="s">
        <v>592</v>
      </c>
      <c r="Y190" s="7">
        <v>34458</v>
      </c>
      <c r="Z190" t="s">
        <v>593</v>
      </c>
      <c r="AC190" s="87" t="s">
        <v>312</v>
      </c>
      <c r="AD190" s="87" t="s">
        <v>312</v>
      </c>
      <c r="AH190" s="72" t="s">
        <v>594</v>
      </c>
      <c r="AI190" s="41">
        <v>34465</v>
      </c>
      <c r="AJ190" s="41" t="s">
        <v>595</v>
      </c>
      <c r="AK190" s="52" t="s">
        <v>596</v>
      </c>
      <c r="AL190" s="41" t="s">
        <v>334</v>
      </c>
      <c r="AR190" s="7" t="s">
        <v>312</v>
      </c>
      <c r="AS190" s="74" t="s">
        <v>312</v>
      </c>
      <c r="BC190" s="54"/>
      <c r="BD190" s="80"/>
      <c r="BE190" s="54"/>
      <c r="BV190" s="144" t="s">
        <v>598</v>
      </c>
      <c r="CQ190" s="32"/>
      <c r="CR190" s="42"/>
      <c r="CS190" s="78"/>
      <c r="CT190" s="32"/>
      <c r="DG190" s="86" t="s">
        <v>599</v>
      </c>
      <c r="DH190" t="s">
        <v>600</v>
      </c>
      <c r="DI190" s="78"/>
      <c r="DJ190" s="32"/>
      <c r="DO190" s="42"/>
      <c r="DP190" s="32"/>
      <c r="DQ190" s="32"/>
      <c r="DR190" s="73" t="s">
        <v>320</v>
      </c>
    </row>
    <row r="191" spans="1:132">
      <c r="A191" t="s">
        <v>24</v>
      </c>
      <c r="B191" t="s">
        <v>290</v>
      </c>
      <c r="C191">
        <v>82</v>
      </c>
      <c r="D191" t="s">
        <v>584</v>
      </c>
      <c r="E191">
        <v>2003</v>
      </c>
      <c r="F191">
        <v>1994</v>
      </c>
      <c r="G191" t="s">
        <v>585</v>
      </c>
      <c r="H191" t="s">
        <v>448</v>
      </c>
      <c r="I191" s="169" t="s">
        <v>586</v>
      </c>
      <c r="K191" s="168" t="s">
        <v>587</v>
      </c>
      <c r="L191" t="s">
        <v>312</v>
      </c>
      <c r="M191" s="50" t="s">
        <v>298</v>
      </c>
      <c r="N191" s="15" t="s">
        <v>589</v>
      </c>
      <c r="O191" t="s">
        <v>312</v>
      </c>
      <c r="Y191" s="7">
        <v>34458</v>
      </c>
      <c r="Z191" t="s">
        <v>593</v>
      </c>
      <c r="AC191" s="87" t="s">
        <v>312</v>
      </c>
      <c r="AD191" s="87" t="s">
        <v>312</v>
      </c>
      <c r="AH191" s="72" t="s">
        <v>594</v>
      </c>
      <c r="AI191" s="41">
        <v>34465</v>
      </c>
      <c r="AJ191" s="41" t="s">
        <v>595</v>
      </c>
      <c r="AK191" s="52" t="s">
        <v>596</v>
      </c>
      <c r="AL191" s="41" t="s">
        <v>334</v>
      </c>
      <c r="AR191" s="7">
        <v>34510</v>
      </c>
      <c r="AS191" s="74" t="s">
        <v>597</v>
      </c>
      <c r="BV191" s="144" t="s">
        <v>598</v>
      </c>
      <c r="CQ191" s="32"/>
      <c r="CR191" s="42"/>
      <c r="CS191" s="78"/>
      <c r="CT191" s="32"/>
      <c r="DG191" s="86" t="s">
        <v>599</v>
      </c>
      <c r="DH191" t="s">
        <v>600</v>
      </c>
      <c r="DI191" s="78"/>
      <c r="DJ191" s="32"/>
      <c r="DO191" s="42"/>
      <c r="DP191" s="32"/>
      <c r="DQ191" s="32"/>
      <c r="DR191" s="73" t="s">
        <v>320</v>
      </c>
    </row>
    <row r="192" spans="1:132">
      <c r="A192" t="s">
        <v>24</v>
      </c>
      <c r="B192" t="s">
        <v>290</v>
      </c>
      <c r="C192">
        <v>82</v>
      </c>
      <c r="D192" t="s">
        <v>584</v>
      </c>
      <c r="E192">
        <v>2003</v>
      </c>
      <c r="F192">
        <v>1994</v>
      </c>
      <c r="G192" t="s">
        <v>585</v>
      </c>
      <c r="H192" t="s">
        <v>448</v>
      </c>
      <c r="I192" s="169" t="s">
        <v>586</v>
      </c>
      <c r="K192" s="168" t="s">
        <v>587</v>
      </c>
      <c r="L192" t="s">
        <v>312</v>
      </c>
      <c r="M192" s="50" t="s">
        <v>298</v>
      </c>
      <c r="N192" s="15" t="s">
        <v>601</v>
      </c>
      <c r="O192" t="s">
        <v>312</v>
      </c>
      <c r="Y192" s="7">
        <v>34458</v>
      </c>
      <c r="Z192" t="s">
        <v>593</v>
      </c>
      <c r="AC192" s="87" t="s">
        <v>312</v>
      </c>
      <c r="AD192" s="87" t="s">
        <v>312</v>
      </c>
      <c r="AH192" s="72" t="s">
        <v>594</v>
      </c>
      <c r="AI192" s="41">
        <v>34465</v>
      </c>
      <c r="AJ192" s="41" t="s">
        <v>595</v>
      </c>
      <c r="AK192" s="52" t="s">
        <v>596</v>
      </c>
      <c r="AL192" s="41" t="s">
        <v>334</v>
      </c>
      <c r="AR192" s="7">
        <v>34502</v>
      </c>
      <c r="AS192" s="74" t="s">
        <v>602</v>
      </c>
      <c r="BV192" s="144" t="s">
        <v>598</v>
      </c>
      <c r="CQ192" s="32"/>
      <c r="CR192" s="42"/>
      <c r="CS192" s="78"/>
      <c r="CT192" s="32"/>
      <c r="DG192" s="86" t="s">
        <v>599</v>
      </c>
      <c r="DH192" t="s">
        <v>600</v>
      </c>
      <c r="DI192" s="78"/>
      <c r="DJ192" s="32"/>
      <c r="DO192" s="42"/>
      <c r="DP192" s="32"/>
      <c r="DQ192" s="32"/>
      <c r="DR192" s="73" t="s">
        <v>320</v>
      </c>
    </row>
    <row r="193" spans="1:122">
      <c r="A193" t="s">
        <v>24</v>
      </c>
      <c r="B193" t="s">
        <v>290</v>
      </c>
      <c r="C193">
        <v>82</v>
      </c>
      <c r="D193" t="s">
        <v>584</v>
      </c>
      <c r="E193">
        <v>2003</v>
      </c>
      <c r="F193">
        <v>1994</v>
      </c>
      <c r="G193" t="s">
        <v>585</v>
      </c>
      <c r="H193" t="s">
        <v>448</v>
      </c>
      <c r="I193" s="169" t="s">
        <v>586</v>
      </c>
      <c r="K193" s="168" t="s">
        <v>587</v>
      </c>
      <c r="L193" t="s">
        <v>312</v>
      </c>
      <c r="M193" s="50" t="s">
        <v>298</v>
      </c>
      <c r="N193" s="15" t="s">
        <v>603</v>
      </c>
      <c r="O193" t="s">
        <v>312</v>
      </c>
      <c r="Y193" s="7">
        <v>34458</v>
      </c>
      <c r="Z193" t="s">
        <v>593</v>
      </c>
      <c r="AC193" s="87" t="s">
        <v>312</v>
      </c>
      <c r="AD193" s="87" t="s">
        <v>312</v>
      </c>
      <c r="AH193" s="72" t="s">
        <v>594</v>
      </c>
      <c r="AI193" s="41">
        <v>34465</v>
      </c>
      <c r="AJ193" s="41" t="s">
        <v>595</v>
      </c>
      <c r="AK193" s="52" t="s">
        <v>596</v>
      </c>
      <c r="AL193" s="41" t="s">
        <v>334</v>
      </c>
      <c r="AR193" s="7">
        <v>34497</v>
      </c>
      <c r="AS193" s="74" t="s">
        <v>604</v>
      </c>
      <c r="BV193" s="144" t="s">
        <v>598</v>
      </c>
      <c r="CQ193" s="32"/>
      <c r="CR193" s="42"/>
      <c r="CS193" s="78"/>
      <c r="CT193" s="32"/>
      <c r="DD193" s="94"/>
      <c r="DE193" s="94"/>
      <c r="DG193" s="86" t="s">
        <v>599</v>
      </c>
      <c r="DH193" t="s">
        <v>600</v>
      </c>
      <c r="DI193" s="78"/>
      <c r="DJ193" s="32"/>
      <c r="DO193" s="42"/>
      <c r="DP193" s="32"/>
      <c r="DQ193" s="32"/>
      <c r="DR193" s="73" t="s">
        <v>320</v>
      </c>
    </row>
    <row r="194" spans="1:122">
      <c r="A194" t="s">
        <v>24</v>
      </c>
      <c r="B194" t="s">
        <v>290</v>
      </c>
      <c r="C194">
        <v>82</v>
      </c>
      <c r="D194" t="s">
        <v>584</v>
      </c>
      <c r="E194">
        <v>2003</v>
      </c>
      <c r="F194">
        <v>1994</v>
      </c>
      <c r="G194" t="s">
        <v>585</v>
      </c>
      <c r="H194" t="s">
        <v>448</v>
      </c>
      <c r="I194" s="169" t="s">
        <v>586</v>
      </c>
      <c r="K194" s="168" t="s">
        <v>587</v>
      </c>
      <c r="L194" t="s">
        <v>312</v>
      </c>
      <c r="M194" s="50" t="s">
        <v>298</v>
      </c>
      <c r="N194" s="15" t="s">
        <v>605</v>
      </c>
      <c r="O194" t="s">
        <v>312</v>
      </c>
      <c r="Y194" s="7">
        <v>34458</v>
      </c>
      <c r="Z194" t="s">
        <v>593</v>
      </c>
      <c r="AC194" s="87" t="s">
        <v>312</v>
      </c>
      <c r="AD194" s="87" t="s">
        <v>312</v>
      </c>
      <c r="AH194" s="72" t="s">
        <v>594</v>
      </c>
      <c r="AI194" s="41">
        <v>34465</v>
      </c>
      <c r="AJ194" s="41" t="s">
        <v>595</v>
      </c>
      <c r="AK194" s="52" t="s">
        <v>596</v>
      </c>
      <c r="AL194" s="41" t="s">
        <v>334</v>
      </c>
      <c r="AR194" s="7" t="s">
        <v>612</v>
      </c>
      <c r="AS194" s="74" t="s">
        <v>607</v>
      </c>
      <c r="BV194" s="144" t="s">
        <v>598</v>
      </c>
      <c r="CQ194" s="32"/>
      <c r="CR194" s="42"/>
      <c r="CS194" s="78"/>
      <c r="CT194" s="32"/>
      <c r="DG194" s="86" t="s">
        <v>599</v>
      </c>
      <c r="DH194" t="s">
        <v>600</v>
      </c>
      <c r="DI194" s="78"/>
      <c r="DJ194" s="32"/>
      <c r="DO194" s="42"/>
      <c r="DP194" s="32"/>
      <c r="DQ194" s="32"/>
      <c r="DR194" s="73" t="s">
        <v>320</v>
      </c>
    </row>
    <row r="195" spans="1:122">
      <c r="A195" t="s">
        <v>24</v>
      </c>
      <c r="B195" t="s">
        <v>290</v>
      </c>
      <c r="C195">
        <v>82</v>
      </c>
      <c r="D195" t="s">
        <v>584</v>
      </c>
      <c r="E195">
        <v>2003</v>
      </c>
      <c r="F195">
        <v>1994</v>
      </c>
      <c r="G195" t="s">
        <v>585</v>
      </c>
      <c r="H195" t="s">
        <v>448</v>
      </c>
      <c r="I195" s="169" t="s">
        <v>586</v>
      </c>
      <c r="K195" s="168" t="s">
        <v>587</v>
      </c>
      <c r="L195" t="s">
        <v>312</v>
      </c>
      <c r="M195" s="50" t="s">
        <v>298</v>
      </c>
      <c r="N195" s="15" t="s">
        <v>608</v>
      </c>
      <c r="O195" t="s">
        <v>312</v>
      </c>
      <c r="Y195" s="7">
        <v>34458</v>
      </c>
      <c r="Z195" t="s">
        <v>593</v>
      </c>
      <c r="AC195" s="87" t="s">
        <v>312</v>
      </c>
      <c r="AD195" s="87" t="s">
        <v>312</v>
      </c>
      <c r="AH195" s="72" t="s">
        <v>594</v>
      </c>
      <c r="AI195" s="41">
        <v>34465</v>
      </c>
      <c r="AJ195" s="41" t="s">
        <v>595</v>
      </c>
      <c r="AK195" s="52" t="s">
        <v>596</v>
      </c>
      <c r="AL195" s="41" t="s">
        <v>334</v>
      </c>
      <c r="AR195" s="7" t="s">
        <v>613</v>
      </c>
      <c r="AS195" s="74" t="s">
        <v>610</v>
      </c>
      <c r="BV195" s="144" t="s">
        <v>598</v>
      </c>
      <c r="CQ195" s="32"/>
      <c r="CR195" s="42"/>
      <c r="CS195" s="78"/>
      <c r="CT195" s="32"/>
      <c r="DG195" s="86" t="s">
        <v>599</v>
      </c>
      <c r="DH195" t="s">
        <v>600</v>
      </c>
      <c r="DI195" s="78"/>
      <c r="DJ195" s="32"/>
      <c r="DO195" s="42"/>
      <c r="DP195" s="32"/>
      <c r="DQ195" s="32"/>
      <c r="DR195" s="73" t="s">
        <v>320</v>
      </c>
    </row>
    <row r="196" spans="1:122">
      <c r="A196" t="s">
        <v>24</v>
      </c>
      <c r="B196" t="s">
        <v>290</v>
      </c>
      <c r="C196">
        <v>82</v>
      </c>
      <c r="D196" t="s">
        <v>584</v>
      </c>
      <c r="E196">
        <v>2003</v>
      </c>
      <c r="F196">
        <v>1994</v>
      </c>
      <c r="G196" t="s">
        <v>585</v>
      </c>
      <c r="H196" t="s">
        <v>448</v>
      </c>
      <c r="I196" s="169" t="s">
        <v>586</v>
      </c>
      <c r="K196" s="168" t="s">
        <v>587</v>
      </c>
      <c r="L196" t="s">
        <v>312</v>
      </c>
      <c r="M196" s="50" t="s">
        <v>298</v>
      </c>
      <c r="N196" s="115" t="s">
        <v>611</v>
      </c>
      <c r="O196" t="s">
        <v>312</v>
      </c>
      <c r="Y196" s="7">
        <v>34458</v>
      </c>
      <c r="Z196" t="s">
        <v>593</v>
      </c>
      <c r="AC196" s="87" t="s">
        <v>312</v>
      </c>
      <c r="AD196" s="87" t="s">
        <v>312</v>
      </c>
      <c r="AH196" s="72" t="s">
        <v>594</v>
      </c>
      <c r="AI196" s="41">
        <v>34465</v>
      </c>
      <c r="AJ196" s="41" t="s">
        <v>595</v>
      </c>
      <c r="AK196" s="52" t="s">
        <v>596</v>
      </c>
      <c r="AL196" s="41" t="s">
        <v>334</v>
      </c>
      <c r="AR196" s="7" t="s">
        <v>312</v>
      </c>
      <c r="AS196" s="74" t="s">
        <v>312</v>
      </c>
      <c r="BV196" s="144" t="s">
        <v>598</v>
      </c>
      <c r="CQ196" s="32"/>
      <c r="CR196" s="42"/>
      <c r="CS196" s="78"/>
      <c r="CT196" s="32"/>
      <c r="DG196" s="86" t="s">
        <v>599</v>
      </c>
      <c r="DH196" t="s">
        <v>600</v>
      </c>
      <c r="DI196" s="78"/>
      <c r="DJ196" s="32"/>
      <c r="DO196" s="42"/>
      <c r="DP196" s="32"/>
      <c r="DQ196" s="32"/>
      <c r="DR196" s="73" t="s">
        <v>320</v>
      </c>
    </row>
    <row r="197" spans="1:122">
      <c r="AC197" s="87"/>
      <c r="AD197" s="87"/>
      <c r="DH197"/>
    </row>
    <row r="198" spans="1:122">
      <c r="A198" t="s">
        <v>24</v>
      </c>
      <c r="B198" t="s">
        <v>290</v>
      </c>
      <c r="C198">
        <v>82</v>
      </c>
      <c r="D198" t="s">
        <v>584</v>
      </c>
      <c r="E198">
        <v>2003</v>
      </c>
      <c r="F198">
        <v>1995</v>
      </c>
      <c r="G198" t="s">
        <v>585</v>
      </c>
      <c r="H198" t="s">
        <v>448</v>
      </c>
      <c r="I198" s="169" t="s">
        <v>586</v>
      </c>
      <c r="K198" s="168" t="s">
        <v>587</v>
      </c>
      <c r="L198" t="s">
        <v>588</v>
      </c>
      <c r="M198" s="50" t="s">
        <v>325</v>
      </c>
      <c r="N198" s="15" t="s">
        <v>589</v>
      </c>
      <c r="O198" s="41" t="s">
        <v>614</v>
      </c>
      <c r="P198" s="119" t="s">
        <v>591</v>
      </c>
      <c r="Q198" s="41" t="s">
        <v>592</v>
      </c>
      <c r="Y198" s="7">
        <v>34817</v>
      </c>
      <c r="Z198" t="s">
        <v>593</v>
      </c>
      <c r="AC198" s="87" t="s">
        <v>312</v>
      </c>
      <c r="AD198" s="87" t="s">
        <v>312</v>
      </c>
      <c r="AH198" s="72" t="s">
        <v>594</v>
      </c>
      <c r="AI198" s="41">
        <v>34824</v>
      </c>
      <c r="AJ198" s="41" t="s">
        <v>595</v>
      </c>
      <c r="AK198" s="52" t="s">
        <v>596</v>
      </c>
      <c r="AL198" s="41" t="s">
        <v>334</v>
      </c>
      <c r="AR198" s="7">
        <v>34861</v>
      </c>
      <c r="AS198" s="74" t="s">
        <v>597</v>
      </c>
      <c r="BC198" s="42"/>
      <c r="BD198" s="78"/>
      <c r="BE198" s="42"/>
      <c r="BV198" s="144" t="s">
        <v>615</v>
      </c>
      <c r="CQ198" s="32"/>
      <c r="CR198" s="42"/>
      <c r="CS198" s="78"/>
      <c r="CT198" s="32"/>
      <c r="DG198" s="86" t="s">
        <v>599</v>
      </c>
      <c r="DH198" t="s">
        <v>616</v>
      </c>
      <c r="DI198" s="78"/>
      <c r="DJ198" s="32"/>
      <c r="DO198" s="42"/>
      <c r="DP198" s="32"/>
      <c r="DQ198" s="32"/>
      <c r="DR198" s="73" t="s">
        <v>320</v>
      </c>
    </row>
    <row r="199" spans="1:122">
      <c r="A199" t="s">
        <v>24</v>
      </c>
      <c r="B199" t="s">
        <v>290</v>
      </c>
      <c r="C199">
        <v>82</v>
      </c>
      <c r="D199" t="s">
        <v>584</v>
      </c>
      <c r="E199">
        <v>2003</v>
      </c>
      <c r="F199">
        <v>1995</v>
      </c>
      <c r="G199" t="s">
        <v>585</v>
      </c>
      <c r="H199" t="s">
        <v>448</v>
      </c>
      <c r="I199" s="169" t="s">
        <v>586</v>
      </c>
      <c r="K199" s="168" t="s">
        <v>587</v>
      </c>
      <c r="L199" t="s">
        <v>588</v>
      </c>
      <c r="M199" s="50" t="s">
        <v>325</v>
      </c>
      <c r="N199" s="15" t="s">
        <v>601</v>
      </c>
      <c r="O199" s="41" t="s">
        <v>614</v>
      </c>
      <c r="P199" s="119" t="s">
        <v>591</v>
      </c>
      <c r="Q199" s="41" t="s">
        <v>592</v>
      </c>
      <c r="Y199" s="7">
        <v>34817</v>
      </c>
      <c r="Z199" t="s">
        <v>593</v>
      </c>
      <c r="AC199" s="87" t="s">
        <v>312</v>
      </c>
      <c r="AD199" s="87" t="s">
        <v>312</v>
      </c>
      <c r="AH199" s="72" t="s">
        <v>594</v>
      </c>
      <c r="AI199" s="41">
        <v>34824</v>
      </c>
      <c r="AJ199" s="41" t="s">
        <v>595</v>
      </c>
      <c r="AK199" s="52" t="s">
        <v>596</v>
      </c>
      <c r="AL199" s="41" t="s">
        <v>334</v>
      </c>
      <c r="AR199" s="7">
        <v>34854</v>
      </c>
      <c r="AS199" s="74" t="s">
        <v>602</v>
      </c>
      <c r="BC199" s="42"/>
      <c r="BD199" s="78"/>
      <c r="BE199" s="42"/>
      <c r="BV199" s="144" t="s">
        <v>615</v>
      </c>
      <c r="CQ199" s="32"/>
      <c r="CR199" s="42"/>
      <c r="CS199" s="78"/>
      <c r="CT199" s="32"/>
      <c r="DG199" s="86" t="s">
        <v>599</v>
      </c>
      <c r="DH199" t="s">
        <v>616</v>
      </c>
      <c r="DI199" s="78"/>
      <c r="DJ199" s="32"/>
      <c r="DO199" s="42"/>
      <c r="DP199" s="32"/>
      <c r="DQ199" s="32"/>
      <c r="DR199" s="73" t="s">
        <v>320</v>
      </c>
    </row>
    <row r="200" spans="1:122">
      <c r="A200" t="s">
        <v>24</v>
      </c>
      <c r="B200" t="s">
        <v>290</v>
      </c>
      <c r="C200">
        <v>82</v>
      </c>
      <c r="D200" t="s">
        <v>584</v>
      </c>
      <c r="E200">
        <v>2003</v>
      </c>
      <c r="F200">
        <v>1995</v>
      </c>
      <c r="G200" t="s">
        <v>585</v>
      </c>
      <c r="H200" t="s">
        <v>448</v>
      </c>
      <c r="I200" s="169" t="s">
        <v>586</v>
      </c>
      <c r="K200" s="168" t="s">
        <v>587</v>
      </c>
      <c r="L200" t="s">
        <v>588</v>
      </c>
      <c r="M200" s="50" t="s">
        <v>325</v>
      </c>
      <c r="N200" s="15" t="s">
        <v>603</v>
      </c>
      <c r="O200" s="41" t="s">
        <v>614</v>
      </c>
      <c r="P200" s="119" t="s">
        <v>591</v>
      </c>
      <c r="Q200" s="41" t="s">
        <v>592</v>
      </c>
      <c r="Y200" s="7">
        <v>34817</v>
      </c>
      <c r="Z200" t="s">
        <v>593</v>
      </c>
      <c r="AC200" s="87" t="s">
        <v>312</v>
      </c>
      <c r="AD200" s="87" t="s">
        <v>312</v>
      </c>
      <c r="AH200" s="72" t="s">
        <v>594</v>
      </c>
      <c r="AI200" s="41">
        <v>34824</v>
      </c>
      <c r="AJ200" s="41" t="s">
        <v>595</v>
      </c>
      <c r="AK200" s="52" t="s">
        <v>596</v>
      </c>
      <c r="AL200" s="41" t="s">
        <v>334</v>
      </c>
      <c r="AR200" s="7">
        <v>34849</v>
      </c>
      <c r="AS200" s="74" t="s">
        <v>604</v>
      </c>
      <c r="BC200" s="42"/>
      <c r="BD200" s="78"/>
      <c r="BE200" s="42"/>
      <c r="BV200" s="144" t="s">
        <v>615</v>
      </c>
      <c r="CQ200" s="32"/>
      <c r="CR200" s="42"/>
      <c r="CS200" s="78"/>
      <c r="CT200" s="32"/>
      <c r="DG200" s="86" t="s">
        <v>599</v>
      </c>
      <c r="DH200" t="s">
        <v>616</v>
      </c>
      <c r="DI200" s="78"/>
      <c r="DJ200" s="32"/>
      <c r="DO200" s="42"/>
      <c r="DP200" s="32"/>
      <c r="DQ200" s="32"/>
      <c r="DR200" s="73" t="s">
        <v>320</v>
      </c>
    </row>
    <row r="201" spans="1:122">
      <c r="A201" t="s">
        <v>24</v>
      </c>
      <c r="B201" t="s">
        <v>290</v>
      </c>
      <c r="C201">
        <v>82</v>
      </c>
      <c r="D201" t="s">
        <v>584</v>
      </c>
      <c r="E201">
        <v>2003</v>
      </c>
      <c r="F201">
        <v>1995</v>
      </c>
      <c r="G201" t="s">
        <v>585</v>
      </c>
      <c r="H201" t="s">
        <v>448</v>
      </c>
      <c r="I201" s="169" t="s">
        <v>586</v>
      </c>
      <c r="K201" s="168" t="s">
        <v>587</v>
      </c>
      <c r="L201" t="s">
        <v>588</v>
      </c>
      <c r="M201" s="50" t="s">
        <v>325</v>
      </c>
      <c r="N201" s="15" t="s">
        <v>605</v>
      </c>
      <c r="O201" s="41" t="s">
        <v>614</v>
      </c>
      <c r="P201" s="119" t="s">
        <v>591</v>
      </c>
      <c r="Q201" s="41" t="s">
        <v>592</v>
      </c>
      <c r="Y201" s="7">
        <v>34817</v>
      </c>
      <c r="Z201" t="s">
        <v>593</v>
      </c>
      <c r="AC201" s="87" t="s">
        <v>312</v>
      </c>
      <c r="AD201" s="87" t="s">
        <v>312</v>
      </c>
      <c r="AH201" s="72" t="s">
        <v>594</v>
      </c>
      <c r="AI201" s="41">
        <v>34824</v>
      </c>
      <c r="AJ201" s="41" t="s">
        <v>595</v>
      </c>
      <c r="AK201" s="52" t="s">
        <v>596</v>
      </c>
      <c r="AL201" s="41" t="s">
        <v>334</v>
      </c>
      <c r="AR201" s="7" t="s">
        <v>617</v>
      </c>
      <c r="AS201" s="74" t="s">
        <v>607</v>
      </c>
      <c r="BC201" s="42"/>
      <c r="BD201" s="78"/>
      <c r="BE201" s="42"/>
      <c r="BV201" s="144" t="s">
        <v>615</v>
      </c>
      <c r="CQ201" s="32"/>
      <c r="CR201" s="42"/>
      <c r="CS201" s="78"/>
      <c r="CT201" s="32"/>
      <c r="DG201" s="86" t="s">
        <v>599</v>
      </c>
      <c r="DH201" t="s">
        <v>616</v>
      </c>
      <c r="DI201" s="78"/>
      <c r="DJ201" s="32"/>
      <c r="DO201" s="42"/>
      <c r="DP201" s="32"/>
      <c r="DQ201" s="32"/>
      <c r="DR201" s="73" t="s">
        <v>320</v>
      </c>
    </row>
    <row r="202" spans="1:122">
      <c r="A202" t="s">
        <v>24</v>
      </c>
      <c r="B202" t="s">
        <v>290</v>
      </c>
      <c r="C202">
        <v>82</v>
      </c>
      <c r="D202" t="s">
        <v>584</v>
      </c>
      <c r="E202">
        <v>2003</v>
      </c>
      <c r="F202">
        <v>1995</v>
      </c>
      <c r="G202" t="s">
        <v>585</v>
      </c>
      <c r="H202" t="s">
        <v>448</v>
      </c>
      <c r="I202" s="169" t="s">
        <v>586</v>
      </c>
      <c r="K202" s="168" t="s">
        <v>587</v>
      </c>
      <c r="L202" t="s">
        <v>588</v>
      </c>
      <c r="M202" s="50" t="s">
        <v>325</v>
      </c>
      <c r="N202" s="15" t="s">
        <v>608</v>
      </c>
      <c r="O202" s="41" t="s">
        <v>614</v>
      </c>
      <c r="P202" s="119" t="s">
        <v>591</v>
      </c>
      <c r="Q202" s="41" t="s">
        <v>592</v>
      </c>
      <c r="Y202" s="7">
        <v>34817</v>
      </c>
      <c r="Z202" t="s">
        <v>593</v>
      </c>
      <c r="AC202" s="87" t="s">
        <v>312</v>
      </c>
      <c r="AD202" s="87" t="s">
        <v>312</v>
      </c>
      <c r="AH202" s="72" t="s">
        <v>594</v>
      </c>
      <c r="AI202" s="41">
        <v>34824</v>
      </c>
      <c r="AJ202" s="41" t="s">
        <v>595</v>
      </c>
      <c r="AK202" s="52" t="s">
        <v>596</v>
      </c>
      <c r="AL202" s="41" t="s">
        <v>334</v>
      </c>
      <c r="AR202" s="7" t="s">
        <v>618</v>
      </c>
      <c r="AS202" s="74" t="s">
        <v>610</v>
      </c>
      <c r="BC202" s="42"/>
      <c r="BD202" s="78"/>
      <c r="BE202" s="42"/>
      <c r="BV202" s="144" t="s">
        <v>615</v>
      </c>
      <c r="CQ202" s="32"/>
      <c r="CR202" s="42"/>
      <c r="CS202" s="78"/>
      <c r="CT202" s="32"/>
      <c r="DG202" s="86" t="s">
        <v>599</v>
      </c>
      <c r="DH202" t="s">
        <v>616</v>
      </c>
      <c r="DI202" s="78"/>
      <c r="DJ202" s="32"/>
      <c r="DO202" s="42"/>
      <c r="DP202" s="32"/>
      <c r="DQ202" s="32"/>
      <c r="DR202" s="73" t="s">
        <v>320</v>
      </c>
    </row>
    <row r="203" spans="1:122">
      <c r="A203" t="s">
        <v>24</v>
      </c>
      <c r="B203" t="s">
        <v>290</v>
      </c>
      <c r="C203">
        <v>82</v>
      </c>
      <c r="D203" t="s">
        <v>584</v>
      </c>
      <c r="E203">
        <v>2003</v>
      </c>
      <c r="F203">
        <v>1995</v>
      </c>
      <c r="G203" t="s">
        <v>585</v>
      </c>
      <c r="H203" t="s">
        <v>448</v>
      </c>
      <c r="I203" s="169" t="s">
        <v>586</v>
      </c>
      <c r="K203" s="168" t="s">
        <v>587</v>
      </c>
      <c r="L203" t="s">
        <v>588</v>
      </c>
      <c r="M203" s="50" t="s">
        <v>325</v>
      </c>
      <c r="N203" s="115" t="s">
        <v>611</v>
      </c>
      <c r="O203" s="41" t="s">
        <v>614</v>
      </c>
      <c r="P203" s="119" t="s">
        <v>591</v>
      </c>
      <c r="Q203" s="41" t="s">
        <v>592</v>
      </c>
      <c r="Y203" s="7">
        <v>34817</v>
      </c>
      <c r="Z203" t="s">
        <v>593</v>
      </c>
      <c r="AC203" s="87" t="s">
        <v>312</v>
      </c>
      <c r="AD203" s="87" t="s">
        <v>312</v>
      </c>
      <c r="AH203" s="72" t="s">
        <v>594</v>
      </c>
      <c r="AI203" s="41">
        <v>34824</v>
      </c>
      <c r="AJ203" s="41" t="s">
        <v>595</v>
      </c>
      <c r="AK203" s="52" t="s">
        <v>596</v>
      </c>
      <c r="AL203" s="41" t="s">
        <v>334</v>
      </c>
      <c r="AR203" s="7" t="s">
        <v>312</v>
      </c>
      <c r="AS203" s="74" t="s">
        <v>312</v>
      </c>
      <c r="BC203" s="42"/>
      <c r="BD203" s="78"/>
      <c r="BE203" s="42"/>
      <c r="BV203" s="144" t="s">
        <v>615</v>
      </c>
      <c r="CQ203" s="32"/>
      <c r="CR203" s="42"/>
      <c r="CS203" s="78"/>
      <c r="CT203" s="32"/>
      <c r="DG203" s="86" t="s">
        <v>599</v>
      </c>
      <c r="DH203" t="s">
        <v>616</v>
      </c>
      <c r="DI203" s="78"/>
      <c r="DJ203" s="32"/>
      <c r="DO203" s="42"/>
      <c r="DP203" s="32"/>
      <c r="DQ203" s="32"/>
      <c r="DR203" s="73" t="s">
        <v>320</v>
      </c>
    </row>
    <row r="204" spans="1:122">
      <c r="A204" t="s">
        <v>24</v>
      </c>
      <c r="B204" t="s">
        <v>290</v>
      </c>
      <c r="C204">
        <v>82</v>
      </c>
      <c r="D204" t="s">
        <v>584</v>
      </c>
      <c r="E204">
        <v>2003</v>
      </c>
      <c r="F204">
        <v>1995</v>
      </c>
      <c r="G204" t="s">
        <v>585</v>
      </c>
      <c r="H204" t="s">
        <v>448</v>
      </c>
      <c r="I204" s="169" t="s">
        <v>586</v>
      </c>
      <c r="K204" s="168" t="s">
        <v>587</v>
      </c>
      <c r="L204" t="s">
        <v>312</v>
      </c>
      <c r="M204" s="50" t="s">
        <v>298</v>
      </c>
      <c r="N204" s="15" t="s">
        <v>589</v>
      </c>
      <c r="O204" t="s">
        <v>312</v>
      </c>
      <c r="Y204" s="7">
        <v>34817</v>
      </c>
      <c r="Z204" t="s">
        <v>593</v>
      </c>
      <c r="AC204" s="87" t="s">
        <v>312</v>
      </c>
      <c r="AD204" s="87" t="s">
        <v>312</v>
      </c>
      <c r="AH204" s="72" t="s">
        <v>594</v>
      </c>
      <c r="AI204" s="41">
        <v>34824</v>
      </c>
      <c r="AJ204" s="41" t="s">
        <v>595</v>
      </c>
      <c r="AK204" s="52" t="s">
        <v>596</v>
      </c>
      <c r="AL204" s="41" t="s">
        <v>334</v>
      </c>
      <c r="AR204" s="7">
        <v>34861</v>
      </c>
      <c r="AS204" s="74" t="s">
        <v>597</v>
      </c>
      <c r="BV204" s="144" t="s">
        <v>615</v>
      </c>
      <c r="CQ204" s="32"/>
      <c r="CR204" s="42"/>
      <c r="CS204" s="78"/>
      <c r="CT204" s="32"/>
      <c r="DG204" s="86" t="s">
        <v>599</v>
      </c>
      <c r="DH204" t="s">
        <v>616</v>
      </c>
      <c r="DI204" s="78"/>
      <c r="DJ204" s="32"/>
      <c r="DO204" s="42"/>
      <c r="DP204" s="32"/>
      <c r="DQ204" s="32"/>
      <c r="DR204" s="73" t="s">
        <v>320</v>
      </c>
    </row>
    <row r="205" spans="1:122">
      <c r="A205" t="s">
        <v>24</v>
      </c>
      <c r="B205" t="s">
        <v>290</v>
      </c>
      <c r="C205">
        <v>82</v>
      </c>
      <c r="D205" t="s">
        <v>584</v>
      </c>
      <c r="E205">
        <v>2003</v>
      </c>
      <c r="F205">
        <v>1995</v>
      </c>
      <c r="G205" t="s">
        <v>585</v>
      </c>
      <c r="H205" t="s">
        <v>448</v>
      </c>
      <c r="I205" s="169" t="s">
        <v>586</v>
      </c>
      <c r="K205" s="168" t="s">
        <v>587</v>
      </c>
      <c r="L205" t="s">
        <v>312</v>
      </c>
      <c r="M205" s="50" t="s">
        <v>298</v>
      </c>
      <c r="N205" s="15" t="s">
        <v>601</v>
      </c>
      <c r="O205" t="s">
        <v>312</v>
      </c>
      <c r="Y205" s="7">
        <v>34817</v>
      </c>
      <c r="Z205" t="s">
        <v>593</v>
      </c>
      <c r="AC205" s="87" t="s">
        <v>312</v>
      </c>
      <c r="AD205" s="87" t="s">
        <v>312</v>
      </c>
      <c r="AH205" s="72" t="s">
        <v>594</v>
      </c>
      <c r="AI205" s="41">
        <v>34824</v>
      </c>
      <c r="AJ205" s="41" t="s">
        <v>595</v>
      </c>
      <c r="AK205" s="52" t="s">
        <v>596</v>
      </c>
      <c r="AL205" s="41" t="s">
        <v>334</v>
      </c>
      <c r="AR205" s="7">
        <v>34854</v>
      </c>
      <c r="AS205" s="74" t="s">
        <v>602</v>
      </c>
      <c r="BV205" s="144" t="s">
        <v>615</v>
      </c>
      <c r="CQ205" s="32"/>
      <c r="CR205" s="42"/>
      <c r="CS205" s="78"/>
      <c r="CT205" s="32"/>
      <c r="DG205" s="86" t="s">
        <v>599</v>
      </c>
      <c r="DH205" t="s">
        <v>616</v>
      </c>
      <c r="DI205" s="78"/>
      <c r="DJ205" s="32"/>
      <c r="DO205" s="42"/>
      <c r="DP205" s="32"/>
      <c r="DQ205" s="32"/>
      <c r="DR205" s="73" t="s">
        <v>320</v>
      </c>
    </row>
    <row r="206" spans="1:122">
      <c r="A206" t="s">
        <v>24</v>
      </c>
      <c r="B206" t="s">
        <v>290</v>
      </c>
      <c r="C206">
        <v>82</v>
      </c>
      <c r="D206" t="s">
        <v>584</v>
      </c>
      <c r="E206">
        <v>2003</v>
      </c>
      <c r="F206">
        <v>1995</v>
      </c>
      <c r="G206" t="s">
        <v>585</v>
      </c>
      <c r="H206" t="s">
        <v>448</v>
      </c>
      <c r="I206" s="169" t="s">
        <v>586</v>
      </c>
      <c r="K206" s="168" t="s">
        <v>587</v>
      </c>
      <c r="L206" t="s">
        <v>312</v>
      </c>
      <c r="M206" s="50" t="s">
        <v>298</v>
      </c>
      <c r="N206" s="15" t="s">
        <v>603</v>
      </c>
      <c r="O206" t="s">
        <v>312</v>
      </c>
      <c r="Y206" s="7">
        <v>34817</v>
      </c>
      <c r="Z206" t="s">
        <v>593</v>
      </c>
      <c r="AC206" s="87" t="s">
        <v>312</v>
      </c>
      <c r="AD206" s="87" t="s">
        <v>312</v>
      </c>
      <c r="AH206" s="72" t="s">
        <v>594</v>
      </c>
      <c r="AI206" s="41">
        <v>34824</v>
      </c>
      <c r="AJ206" s="41" t="s">
        <v>595</v>
      </c>
      <c r="AK206" s="52" t="s">
        <v>596</v>
      </c>
      <c r="AL206" s="41" t="s">
        <v>334</v>
      </c>
      <c r="AR206" s="7">
        <v>34849</v>
      </c>
      <c r="AS206" s="74" t="s">
        <v>604</v>
      </c>
      <c r="BV206" s="144" t="s">
        <v>615</v>
      </c>
      <c r="CQ206" s="32"/>
      <c r="CR206" s="42"/>
      <c r="CS206" s="78"/>
      <c r="CT206" s="32"/>
      <c r="DG206" s="86" t="s">
        <v>599</v>
      </c>
      <c r="DH206" t="s">
        <v>616</v>
      </c>
      <c r="DI206" s="78"/>
      <c r="DJ206" s="32"/>
      <c r="DO206" s="42"/>
      <c r="DP206" s="32"/>
      <c r="DQ206" s="32"/>
      <c r="DR206" s="73" t="s">
        <v>320</v>
      </c>
    </row>
    <row r="207" spans="1:122">
      <c r="A207" t="s">
        <v>24</v>
      </c>
      <c r="B207" t="s">
        <v>290</v>
      </c>
      <c r="C207">
        <v>82</v>
      </c>
      <c r="D207" t="s">
        <v>584</v>
      </c>
      <c r="E207">
        <v>2003</v>
      </c>
      <c r="F207">
        <v>1995</v>
      </c>
      <c r="G207" t="s">
        <v>585</v>
      </c>
      <c r="H207" t="s">
        <v>448</v>
      </c>
      <c r="I207" s="169" t="s">
        <v>586</v>
      </c>
      <c r="K207" s="168" t="s">
        <v>587</v>
      </c>
      <c r="L207" t="s">
        <v>312</v>
      </c>
      <c r="M207" s="50" t="s">
        <v>298</v>
      </c>
      <c r="N207" s="15" t="s">
        <v>605</v>
      </c>
      <c r="O207" t="s">
        <v>312</v>
      </c>
      <c r="Y207" s="7">
        <v>34817</v>
      </c>
      <c r="Z207" t="s">
        <v>593</v>
      </c>
      <c r="AC207" s="87" t="s">
        <v>312</v>
      </c>
      <c r="AD207" s="87" t="s">
        <v>312</v>
      </c>
      <c r="AH207" s="72" t="s">
        <v>594</v>
      </c>
      <c r="AI207" s="41">
        <v>34824</v>
      </c>
      <c r="AJ207" s="41" t="s">
        <v>595</v>
      </c>
      <c r="AK207" s="52" t="s">
        <v>596</v>
      </c>
      <c r="AL207" s="41" t="s">
        <v>334</v>
      </c>
      <c r="AR207" s="7" t="s">
        <v>617</v>
      </c>
      <c r="AS207" s="74" t="s">
        <v>607</v>
      </c>
      <c r="BV207" s="144" t="s">
        <v>615</v>
      </c>
      <c r="CQ207" s="32"/>
      <c r="CR207" s="42"/>
      <c r="CS207" s="78"/>
      <c r="CT207" s="32"/>
      <c r="DG207" s="86" t="s">
        <v>599</v>
      </c>
      <c r="DH207" t="s">
        <v>616</v>
      </c>
      <c r="DI207" s="78"/>
      <c r="DJ207" s="32"/>
      <c r="DO207" s="42"/>
      <c r="DP207" s="32"/>
      <c r="DQ207" s="32"/>
      <c r="DR207" s="73" t="s">
        <v>320</v>
      </c>
    </row>
    <row r="208" spans="1:122">
      <c r="A208" t="s">
        <v>24</v>
      </c>
      <c r="B208" t="s">
        <v>290</v>
      </c>
      <c r="C208">
        <v>82</v>
      </c>
      <c r="D208" t="s">
        <v>584</v>
      </c>
      <c r="E208">
        <v>2003</v>
      </c>
      <c r="F208">
        <v>1995</v>
      </c>
      <c r="G208" t="s">
        <v>585</v>
      </c>
      <c r="H208" t="s">
        <v>448</v>
      </c>
      <c r="I208" s="169" t="s">
        <v>586</v>
      </c>
      <c r="K208" s="168" t="s">
        <v>587</v>
      </c>
      <c r="L208" t="s">
        <v>312</v>
      </c>
      <c r="M208" s="50" t="s">
        <v>298</v>
      </c>
      <c r="N208" s="15" t="s">
        <v>608</v>
      </c>
      <c r="O208" t="s">
        <v>312</v>
      </c>
      <c r="Y208" s="7">
        <v>34817</v>
      </c>
      <c r="Z208" t="s">
        <v>593</v>
      </c>
      <c r="AC208" s="87" t="s">
        <v>312</v>
      </c>
      <c r="AD208" s="87" t="s">
        <v>312</v>
      </c>
      <c r="AH208" s="72" t="s">
        <v>594</v>
      </c>
      <c r="AI208" s="41">
        <v>34824</v>
      </c>
      <c r="AJ208" s="41" t="s">
        <v>595</v>
      </c>
      <c r="AK208" s="52" t="s">
        <v>596</v>
      </c>
      <c r="AL208" s="41" t="s">
        <v>334</v>
      </c>
      <c r="AR208" s="7" t="s">
        <v>618</v>
      </c>
      <c r="AS208" s="74" t="s">
        <v>610</v>
      </c>
      <c r="BV208" s="144" t="s">
        <v>615</v>
      </c>
      <c r="CQ208" s="32"/>
      <c r="CR208" s="42"/>
      <c r="CS208" s="78"/>
      <c r="CT208" s="32"/>
      <c r="DG208" s="86" t="s">
        <v>599</v>
      </c>
      <c r="DH208" t="s">
        <v>616</v>
      </c>
      <c r="DI208" s="78"/>
      <c r="DJ208" s="32"/>
      <c r="DO208" s="42"/>
      <c r="DP208" s="32"/>
      <c r="DQ208" s="32"/>
      <c r="DR208" s="73" t="s">
        <v>320</v>
      </c>
    </row>
    <row r="209" spans="1:125">
      <c r="A209" t="s">
        <v>24</v>
      </c>
      <c r="B209" t="s">
        <v>290</v>
      </c>
      <c r="C209">
        <v>82</v>
      </c>
      <c r="D209" t="s">
        <v>584</v>
      </c>
      <c r="E209">
        <v>2003</v>
      </c>
      <c r="F209">
        <v>1995</v>
      </c>
      <c r="G209" t="s">
        <v>585</v>
      </c>
      <c r="H209" t="s">
        <v>448</v>
      </c>
      <c r="I209" s="169" t="s">
        <v>586</v>
      </c>
      <c r="K209" s="168" t="s">
        <v>587</v>
      </c>
      <c r="L209" t="s">
        <v>312</v>
      </c>
      <c r="M209" s="50" t="s">
        <v>298</v>
      </c>
      <c r="N209" s="115" t="s">
        <v>611</v>
      </c>
      <c r="O209" t="s">
        <v>312</v>
      </c>
      <c r="Y209" s="7">
        <v>34817</v>
      </c>
      <c r="Z209" t="s">
        <v>593</v>
      </c>
      <c r="AC209" s="87" t="s">
        <v>312</v>
      </c>
      <c r="AD209" s="87" t="s">
        <v>312</v>
      </c>
      <c r="AH209" s="72" t="s">
        <v>594</v>
      </c>
      <c r="AI209" s="41">
        <v>34824</v>
      </c>
      <c r="AJ209" s="41" t="s">
        <v>595</v>
      </c>
      <c r="AK209" s="52" t="s">
        <v>596</v>
      </c>
      <c r="AL209" s="41" t="s">
        <v>334</v>
      </c>
      <c r="AR209" s="7" t="s">
        <v>312</v>
      </c>
      <c r="AS209" s="74" t="s">
        <v>312</v>
      </c>
      <c r="BV209" s="144" t="s">
        <v>615</v>
      </c>
      <c r="CQ209" s="32"/>
      <c r="CR209" s="42"/>
      <c r="CS209" s="78"/>
      <c r="CT209" s="32"/>
      <c r="DG209" s="86" t="s">
        <v>599</v>
      </c>
      <c r="DH209" t="s">
        <v>616</v>
      </c>
      <c r="DI209" s="78"/>
      <c r="DJ209" s="32"/>
      <c r="DO209" s="42"/>
      <c r="DP209" s="32"/>
      <c r="DQ209" s="32"/>
      <c r="DR209" s="73" t="s">
        <v>320</v>
      </c>
    </row>
    <row r="210" spans="1:125">
      <c r="AC210" s="87"/>
      <c r="AD210" s="87"/>
      <c r="DH210"/>
    </row>
    <row r="211" spans="1:125">
      <c r="A211" t="s">
        <v>24</v>
      </c>
      <c r="B211" t="s">
        <v>290</v>
      </c>
      <c r="C211">
        <v>82</v>
      </c>
      <c r="D211" t="s">
        <v>584</v>
      </c>
      <c r="E211">
        <v>2003</v>
      </c>
      <c r="F211">
        <v>1995</v>
      </c>
      <c r="G211" t="s">
        <v>585</v>
      </c>
      <c r="H211" t="s">
        <v>588</v>
      </c>
      <c r="I211" s="169" t="s">
        <v>586</v>
      </c>
      <c r="K211" s="168" t="s">
        <v>587</v>
      </c>
      <c r="L211" t="s">
        <v>619</v>
      </c>
      <c r="M211" s="50" t="s">
        <v>325</v>
      </c>
      <c r="N211" s="15" t="s">
        <v>589</v>
      </c>
      <c r="O211" s="41" t="s">
        <v>620</v>
      </c>
      <c r="P211" s="119" t="s">
        <v>621</v>
      </c>
      <c r="Q211" s="41" t="s">
        <v>592</v>
      </c>
      <c r="Y211" s="7">
        <v>34802</v>
      </c>
      <c r="Z211" t="s">
        <v>593</v>
      </c>
      <c r="AC211" s="87" t="s">
        <v>622</v>
      </c>
      <c r="AD211" s="87" t="s">
        <v>623</v>
      </c>
      <c r="AH211" s="108" t="s">
        <v>448</v>
      </c>
      <c r="AI211" s="41">
        <v>34809</v>
      </c>
      <c r="AJ211" s="41" t="s">
        <v>624</v>
      </c>
      <c r="AK211" s="52" t="s">
        <v>306</v>
      </c>
      <c r="AL211" s="41" t="s">
        <v>625</v>
      </c>
      <c r="AN211" s="74" t="s">
        <v>626</v>
      </c>
      <c r="AO211" s="7" t="s">
        <v>627</v>
      </c>
      <c r="AR211" s="7">
        <f>AI211+35</f>
        <v>34844</v>
      </c>
      <c r="AS211" s="74" t="s">
        <v>628</v>
      </c>
      <c r="BC211" s="42"/>
      <c r="BD211" s="78"/>
      <c r="BE211" s="42"/>
      <c r="BV211" s="144" t="s">
        <v>629</v>
      </c>
      <c r="CQ211" s="32"/>
      <c r="CR211" s="42"/>
      <c r="CS211" s="78"/>
      <c r="CT211" s="32"/>
      <c r="DG211" s="86" t="s">
        <v>599</v>
      </c>
      <c r="DH211" t="s">
        <v>616</v>
      </c>
      <c r="DI211" s="78"/>
      <c r="DJ211" s="32"/>
      <c r="DO211" s="42"/>
      <c r="DP211" s="32"/>
      <c r="DQ211" s="32"/>
      <c r="DR211" s="73" t="s">
        <v>390</v>
      </c>
      <c r="DS211" s="7" t="s">
        <v>630</v>
      </c>
      <c r="DT211" s="59"/>
      <c r="DU211" t="s">
        <v>321</v>
      </c>
    </row>
    <row r="212" spans="1:125">
      <c r="A212" t="s">
        <v>24</v>
      </c>
      <c r="B212" t="s">
        <v>290</v>
      </c>
      <c r="C212">
        <v>82</v>
      </c>
      <c r="D212" t="s">
        <v>584</v>
      </c>
      <c r="E212">
        <v>2003</v>
      </c>
      <c r="F212">
        <v>1995</v>
      </c>
      <c r="G212" t="s">
        <v>585</v>
      </c>
      <c r="H212" t="s">
        <v>588</v>
      </c>
      <c r="I212" s="169" t="s">
        <v>586</v>
      </c>
      <c r="K212" s="168" t="s">
        <v>587</v>
      </c>
      <c r="L212" t="s">
        <v>619</v>
      </c>
      <c r="M212" s="50" t="s">
        <v>325</v>
      </c>
      <c r="N212" s="15" t="s">
        <v>601</v>
      </c>
      <c r="O212" s="41" t="s">
        <v>620</v>
      </c>
      <c r="P212" s="119" t="s">
        <v>621</v>
      </c>
      <c r="Q212" s="41" t="s">
        <v>592</v>
      </c>
      <c r="Y212" s="7">
        <v>34802</v>
      </c>
      <c r="Z212" t="s">
        <v>593</v>
      </c>
      <c r="AC212" s="87" t="s">
        <v>622</v>
      </c>
      <c r="AD212" s="87" t="s">
        <v>623</v>
      </c>
      <c r="AH212" s="108" t="s">
        <v>448</v>
      </c>
      <c r="AI212" s="41">
        <v>34809</v>
      </c>
      <c r="AJ212" s="41" t="s">
        <v>624</v>
      </c>
      <c r="AK212" s="52" t="s">
        <v>306</v>
      </c>
      <c r="AL212" s="41" t="s">
        <v>625</v>
      </c>
      <c r="AN212" s="74" t="s">
        <v>626</v>
      </c>
      <c r="AO212" s="7" t="s">
        <v>627</v>
      </c>
      <c r="AR212" s="7">
        <f>AI212+27</f>
        <v>34836</v>
      </c>
      <c r="AS212" s="74" t="s">
        <v>631</v>
      </c>
      <c r="BC212" s="42"/>
      <c r="BD212" s="78"/>
      <c r="BE212" s="42"/>
      <c r="BV212" s="144" t="s">
        <v>629</v>
      </c>
      <c r="CQ212" s="32"/>
      <c r="CR212" s="42"/>
      <c r="CS212" s="78"/>
      <c r="CT212" s="32"/>
      <c r="DG212" s="86" t="s">
        <v>599</v>
      </c>
      <c r="DH212" t="s">
        <v>616</v>
      </c>
      <c r="DI212" s="78"/>
      <c r="DJ212" s="32"/>
      <c r="DO212" s="42"/>
      <c r="DP212" s="32"/>
      <c r="DQ212" s="32"/>
      <c r="DR212" s="73" t="s">
        <v>390</v>
      </c>
      <c r="DS212" s="7" t="s">
        <v>630</v>
      </c>
      <c r="DT212" s="59"/>
      <c r="DU212" t="s">
        <v>321</v>
      </c>
    </row>
    <row r="213" spans="1:125">
      <c r="A213" t="s">
        <v>24</v>
      </c>
      <c r="B213" t="s">
        <v>290</v>
      </c>
      <c r="C213">
        <v>82</v>
      </c>
      <c r="D213" t="s">
        <v>584</v>
      </c>
      <c r="E213">
        <v>2003</v>
      </c>
      <c r="F213">
        <v>1995</v>
      </c>
      <c r="G213" t="s">
        <v>585</v>
      </c>
      <c r="H213" t="s">
        <v>588</v>
      </c>
      <c r="I213" s="169" t="s">
        <v>586</v>
      </c>
      <c r="K213" s="168" t="s">
        <v>587</v>
      </c>
      <c r="L213" t="s">
        <v>619</v>
      </c>
      <c r="M213" s="50" t="s">
        <v>325</v>
      </c>
      <c r="N213" s="15" t="s">
        <v>603</v>
      </c>
      <c r="O213" s="41" t="s">
        <v>620</v>
      </c>
      <c r="P213" s="119" t="s">
        <v>621</v>
      </c>
      <c r="Q213" s="41" t="s">
        <v>592</v>
      </c>
      <c r="Y213" s="7">
        <v>34802</v>
      </c>
      <c r="Z213" t="s">
        <v>593</v>
      </c>
      <c r="AC213" s="87" t="s">
        <v>622</v>
      </c>
      <c r="AD213" s="87" t="s">
        <v>623</v>
      </c>
      <c r="AH213" s="108" t="s">
        <v>448</v>
      </c>
      <c r="AI213" s="41">
        <v>34809</v>
      </c>
      <c r="AJ213" s="41" t="s">
        <v>624</v>
      </c>
      <c r="AK213" s="52" t="s">
        <v>306</v>
      </c>
      <c r="AL213" s="41" t="s">
        <v>625</v>
      </c>
      <c r="AN213" s="74" t="s">
        <v>626</v>
      </c>
      <c r="AO213" s="7" t="s">
        <v>627</v>
      </c>
      <c r="AR213" s="7">
        <f>AI213+21</f>
        <v>34830</v>
      </c>
      <c r="AS213" s="74" t="s">
        <v>632</v>
      </c>
      <c r="BC213" s="42"/>
      <c r="BD213" s="78"/>
      <c r="BE213" s="42"/>
      <c r="BV213" s="144" t="s">
        <v>629</v>
      </c>
      <c r="CQ213" s="32"/>
      <c r="CR213" s="42"/>
      <c r="CS213" s="78"/>
      <c r="CT213" s="32"/>
      <c r="DG213" s="86" t="s">
        <v>599</v>
      </c>
      <c r="DH213" t="s">
        <v>616</v>
      </c>
      <c r="DI213" s="78"/>
      <c r="DJ213" s="32"/>
      <c r="DO213" s="42"/>
      <c r="DP213" s="32"/>
      <c r="DQ213" s="32"/>
      <c r="DR213" s="73" t="s">
        <v>390</v>
      </c>
      <c r="DS213" s="7" t="s">
        <v>630</v>
      </c>
      <c r="DT213" s="59"/>
      <c r="DU213" t="s">
        <v>321</v>
      </c>
    </row>
    <row r="214" spans="1:125">
      <c r="A214" t="s">
        <v>24</v>
      </c>
      <c r="B214" t="s">
        <v>290</v>
      </c>
      <c r="C214">
        <v>82</v>
      </c>
      <c r="D214" t="s">
        <v>584</v>
      </c>
      <c r="E214">
        <v>2003</v>
      </c>
      <c r="F214">
        <v>1995</v>
      </c>
      <c r="G214" t="s">
        <v>585</v>
      </c>
      <c r="H214" t="s">
        <v>588</v>
      </c>
      <c r="I214" s="169" t="s">
        <v>586</v>
      </c>
      <c r="K214" s="168" t="s">
        <v>587</v>
      </c>
      <c r="L214" t="s">
        <v>619</v>
      </c>
      <c r="M214" s="50" t="s">
        <v>325</v>
      </c>
      <c r="N214" s="15" t="s">
        <v>605</v>
      </c>
      <c r="O214" s="41" t="s">
        <v>620</v>
      </c>
      <c r="P214" s="119" t="s">
        <v>621</v>
      </c>
      <c r="Q214" s="41" t="s">
        <v>592</v>
      </c>
      <c r="Y214" s="7">
        <v>34802</v>
      </c>
      <c r="Z214" t="s">
        <v>593</v>
      </c>
      <c r="AC214" s="87" t="s">
        <v>622</v>
      </c>
      <c r="AD214" s="87" t="s">
        <v>623</v>
      </c>
      <c r="AH214" s="108" t="s">
        <v>448</v>
      </c>
      <c r="AI214" s="41">
        <v>34809</v>
      </c>
      <c r="AJ214" s="41" t="s">
        <v>624</v>
      </c>
      <c r="AK214" s="52" t="s">
        <v>306</v>
      </c>
      <c r="AL214" s="41" t="s">
        <v>625</v>
      </c>
      <c r="AN214" s="74" t="s">
        <v>626</v>
      </c>
      <c r="AO214" s="7" t="s">
        <v>627</v>
      </c>
      <c r="AR214" s="7" t="s">
        <v>633</v>
      </c>
      <c r="AS214" s="74" t="s">
        <v>634</v>
      </c>
      <c r="BC214" s="42"/>
      <c r="BD214" s="78"/>
      <c r="BE214" s="42"/>
      <c r="BV214" s="144" t="s">
        <v>629</v>
      </c>
      <c r="CQ214" s="32"/>
      <c r="CR214" s="42"/>
      <c r="CS214" s="78"/>
      <c r="CT214" s="32"/>
      <c r="DG214" s="86" t="s">
        <v>599</v>
      </c>
      <c r="DH214" t="s">
        <v>616</v>
      </c>
      <c r="DI214" s="78"/>
      <c r="DJ214" s="32"/>
      <c r="DO214" s="42"/>
      <c r="DP214" s="32"/>
      <c r="DQ214" s="32"/>
      <c r="DR214" s="73" t="s">
        <v>390</v>
      </c>
      <c r="DS214" s="7" t="s">
        <v>630</v>
      </c>
      <c r="DT214" s="59"/>
      <c r="DU214" t="s">
        <v>321</v>
      </c>
    </row>
    <row r="215" spans="1:125">
      <c r="A215" t="s">
        <v>24</v>
      </c>
      <c r="B215" t="s">
        <v>290</v>
      </c>
      <c r="C215">
        <v>82</v>
      </c>
      <c r="D215" t="s">
        <v>584</v>
      </c>
      <c r="E215">
        <v>2003</v>
      </c>
      <c r="F215">
        <v>1995</v>
      </c>
      <c r="G215" t="s">
        <v>585</v>
      </c>
      <c r="H215" t="s">
        <v>588</v>
      </c>
      <c r="I215" s="169" t="s">
        <v>586</v>
      </c>
      <c r="K215" s="168" t="s">
        <v>587</v>
      </c>
      <c r="L215" t="s">
        <v>619</v>
      </c>
      <c r="M215" s="50" t="s">
        <v>325</v>
      </c>
      <c r="N215" s="15" t="s">
        <v>608</v>
      </c>
      <c r="O215" s="41" t="s">
        <v>620</v>
      </c>
      <c r="P215" s="119" t="s">
        <v>621</v>
      </c>
      <c r="Q215" s="41" t="s">
        <v>592</v>
      </c>
      <c r="Y215" s="7">
        <v>34802</v>
      </c>
      <c r="Z215" t="s">
        <v>593</v>
      </c>
      <c r="AC215" s="87" t="s">
        <v>622</v>
      </c>
      <c r="AD215" s="87" t="s">
        <v>623</v>
      </c>
      <c r="AH215" s="108" t="s">
        <v>448</v>
      </c>
      <c r="AI215" s="41">
        <v>34809</v>
      </c>
      <c r="AJ215" s="41" t="s">
        <v>624</v>
      </c>
      <c r="AK215" s="52" t="s">
        <v>306</v>
      </c>
      <c r="AL215" s="41" t="s">
        <v>625</v>
      </c>
      <c r="AN215" s="74" t="s">
        <v>626</v>
      </c>
      <c r="AO215" s="7" t="s">
        <v>627</v>
      </c>
      <c r="AR215" s="7" t="s">
        <v>635</v>
      </c>
      <c r="AS215" s="74" t="s">
        <v>636</v>
      </c>
      <c r="BC215" s="42"/>
      <c r="BD215" s="78"/>
      <c r="BE215" s="42"/>
      <c r="BV215" s="144" t="s">
        <v>629</v>
      </c>
      <c r="CQ215" s="32"/>
      <c r="CR215" s="42"/>
      <c r="CS215" s="78"/>
      <c r="CT215" s="32"/>
      <c r="DG215" s="86" t="s">
        <v>599</v>
      </c>
      <c r="DH215" t="s">
        <v>616</v>
      </c>
      <c r="DI215" s="78"/>
      <c r="DJ215" s="32"/>
      <c r="DO215" s="42"/>
      <c r="DP215" s="32"/>
      <c r="DQ215" s="32"/>
      <c r="DR215" s="73" t="s">
        <v>390</v>
      </c>
      <c r="DS215" s="7" t="s">
        <v>630</v>
      </c>
      <c r="DT215" s="59"/>
      <c r="DU215" t="s">
        <v>321</v>
      </c>
    </row>
    <row r="216" spans="1:125">
      <c r="A216" t="s">
        <v>24</v>
      </c>
      <c r="B216" t="s">
        <v>290</v>
      </c>
      <c r="C216">
        <v>82</v>
      </c>
      <c r="D216" t="s">
        <v>584</v>
      </c>
      <c r="E216">
        <v>2003</v>
      </c>
      <c r="F216">
        <v>1995</v>
      </c>
      <c r="G216" t="s">
        <v>585</v>
      </c>
      <c r="H216" t="s">
        <v>588</v>
      </c>
      <c r="I216" s="169" t="s">
        <v>586</v>
      </c>
      <c r="K216" s="168" t="s">
        <v>587</v>
      </c>
      <c r="L216" t="s">
        <v>619</v>
      </c>
      <c r="M216" s="50" t="s">
        <v>325</v>
      </c>
      <c r="N216" s="115" t="s">
        <v>611</v>
      </c>
      <c r="O216" s="41" t="s">
        <v>620</v>
      </c>
      <c r="P216" s="119" t="s">
        <v>621</v>
      </c>
      <c r="Q216" s="41" t="s">
        <v>592</v>
      </c>
      <c r="Y216" s="7">
        <v>34802</v>
      </c>
      <c r="Z216" t="s">
        <v>593</v>
      </c>
      <c r="AC216" s="87" t="s">
        <v>622</v>
      </c>
      <c r="AD216" s="87" t="s">
        <v>623</v>
      </c>
      <c r="AH216" s="108" t="s">
        <v>448</v>
      </c>
      <c r="AI216" s="41">
        <v>34809</v>
      </c>
      <c r="AJ216" s="41" t="s">
        <v>624</v>
      </c>
      <c r="AK216" s="52" t="s">
        <v>306</v>
      </c>
      <c r="AL216" s="41" t="s">
        <v>625</v>
      </c>
      <c r="AN216" s="74" t="s">
        <v>626</v>
      </c>
      <c r="AO216" s="7" t="s">
        <v>627</v>
      </c>
      <c r="AR216" s="74" t="s">
        <v>312</v>
      </c>
      <c r="AS216" s="74" t="s">
        <v>312</v>
      </c>
      <c r="BC216" s="42"/>
      <c r="BD216" s="78"/>
      <c r="BE216" s="42"/>
      <c r="BV216" s="144" t="s">
        <v>629</v>
      </c>
      <c r="CQ216" s="32"/>
      <c r="CR216" s="42"/>
      <c r="CS216" s="78"/>
      <c r="CT216" s="32"/>
      <c r="DG216" s="86" t="s">
        <v>599</v>
      </c>
      <c r="DH216" t="s">
        <v>616</v>
      </c>
      <c r="DI216" s="78"/>
      <c r="DJ216" s="32"/>
      <c r="DO216" s="42"/>
      <c r="DP216" s="32"/>
      <c r="DQ216" s="32"/>
      <c r="DR216" s="73" t="s">
        <v>390</v>
      </c>
      <c r="DS216" s="7" t="s">
        <v>630</v>
      </c>
      <c r="DT216" s="59"/>
      <c r="DU216" t="s">
        <v>321</v>
      </c>
    </row>
    <row r="217" spans="1:125">
      <c r="A217" t="s">
        <v>24</v>
      </c>
      <c r="B217" t="s">
        <v>290</v>
      </c>
      <c r="C217">
        <v>82</v>
      </c>
      <c r="D217" t="s">
        <v>584</v>
      </c>
      <c r="E217">
        <v>2003</v>
      </c>
      <c r="F217">
        <v>1995</v>
      </c>
      <c r="G217" t="s">
        <v>585</v>
      </c>
      <c r="H217" t="s">
        <v>588</v>
      </c>
      <c r="I217" s="169" t="s">
        <v>586</v>
      </c>
      <c r="K217" s="168" t="s">
        <v>587</v>
      </c>
      <c r="L217" t="s">
        <v>312</v>
      </c>
      <c r="M217" s="50" t="s">
        <v>298</v>
      </c>
      <c r="N217" s="15" t="s">
        <v>589</v>
      </c>
      <c r="O217" t="s">
        <v>312</v>
      </c>
      <c r="Y217" s="7">
        <v>34802</v>
      </c>
      <c r="Z217" t="s">
        <v>593</v>
      </c>
      <c r="AC217" s="87" t="s">
        <v>622</v>
      </c>
      <c r="AD217" s="87" t="s">
        <v>623</v>
      </c>
      <c r="AH217" s="108" t="s">
        <v>448</v>
      </c>
      <c r="AI217" s="41">
        <v>34809</v>
      </c>
      <c r="AJ217" s="41" t="s">
        <v>624</v>
      </c>
      <c r="AK217" s="52" t="s">
        <v>306</v>
      </c>
      <c r="AL217" s="41" t="s">
        <v>625</v>
      </c>
      <c r="AN217" s="74" t="s">
        <v>626</v>
      </c>
      <c r="AO217" s="7" t="s">
        <v>627</v>
      </c>
      <c r="AR217" s="7">
        <f>AI217+35</f>
        <v>34844</v>
      </c>
      <c r="AS217" s="74" t="s">
        <v>628</v>
      </c>
      <c r="BV217" s="144" t="s">
        <v>629</v>
      </c>
      <c r="CQ217" s="32"/>
      <c r="CR217" s="42"/>
      <c r="CS217" s="78"/>
      <c r="CT217" s="32"/>
      <c r="DG217" s="86" t="s">
        <v>599</v>
      </c>
      <c r="DH217" t="s">
        <v>616</v>
      </c>
      <c r="DI217" s="78"/>
      <c r="DJ217" s="32"/>
      <c r="DO217" s="42"/>
      <c r="DP217" s="32"/>
      <c r="DQ217" s="32"/>
      <c r="DR217" s="73" t="s">
        <v>390</v>
      </c>
      <c r="DS217" s="7" t="s">
        <v>630</v>
      </c>
      <c r="DT217" s="59"/>
      <c r="DU217" t="s">
        <v>321</v>
      </c>
    </row>
    <row r="218" spans="1:125">
      <c r="A218" t="s">
        <v>24</v>
      </c>
      <c r="B218" t="s">
        <v>290</v>
      </c>
      <c r="C218">
        <v>82</v>
      </c>
      <c r="D218" t="s">
        <v>584</v>
      </c>
      <c r="E218">
        <v>2003</v>
      </c>
      <c r="F218">
        <v>1995</v>
      </c>
      <c r="G218" t="s">
        <v>585</v>
      </c>
      <c r="H218" t="s">
        <v>588</v>
      </c>
      <c r="I218" s="169" t="s">
        <v>586</v>
      </c>
      <c r="K218" s="168" t="s">
        <v>587</v>
      </c>
      <c r="L218" t="s">
        <v>312</v>
      </c>
      <c r="M218" s="50" t="s">
        <v>298</v>
      </c>
      <c r="N218" s="15" t="s">
        <v>601</v>
      </c>
      <c r="O218" t="s">
        <v>312</v>
      </c>
      <c r="Y218" s="7">
        <v>34802</v>
      </c>
      <c r="Z218" t="s">
        <v>593</v>
      </c>
      <c r="AC218" s="87" t="s">
        <v>622</v>
      </c>
      <c r="AD218" s="87" t="s">
        <v>623</v>
      </c>
      <c r="AH218" s="108" t="s">
        <v>448</v>
      </c>
      <c r="AI218" s="41">
        <v>34809</v>
      </c>
      <c r="AJ218" s="41" t="s">
        <v>624</v>
      </c>
      <c r="AK218" s="52" t="s">
        <v>306</v>
      </c>
      <c r="AL218" s="41" t="s">
        <v>625</v>
      </c>
      <c r="AN218" s="74" t="s">
        <v>626</v>
      </c>
      <c r="AO218" s="7" t="s">
        <v>627</v>
      </c>
      <c r="AR218" s="7">
        <f>AI218+27</f>
        <v>34836</v>
      </c>
      <c r="AS218" s="74" t="s">
        <v>631</v>
      </c>
      <c r="BV218" s="144" t="s">
        <v>629</v>
      </c>
      <c r="CQ218" s="32"/>
      <c r="CR218" s="42"/>
      <c r="CS218" s="78"/>
      <c r="CT218" s="32"/>
      <c r="DG218" s="86" t="s">
        <v>599</v>
      </c>
      <c r="DH218" t="s">
        <v>616</v>
      </c>
      <c r="DI218" s="78"/>
      <c r="DJ218" s="32"/>
      <c r="DO218" s="42"/>
      <c r="DP218" s="32"/>
      <c r="DQ218" s="32"/>
      <c r="DR218" s="73" t="s">
        <v>390</v>
      </c>
      <c r="DS218" s="7" t="s">
        <v>630</v>
      </c>
      <c r="DT218" s="59"/>
      <c r="DU218" t="s">
        <v>321</v>
      </c>
    </row>
    <row r="219" spans="1:125">
      <c r="A219" t="s">
        <v>24</v>
      </c>
      <c r="B219" t="s">
        <v>290</v>
      </c>
      <c r="C219">
        <v>82</v>
      </c>
      <c r="D219" t="s">
        <v>584</v>
      </c>
      <c r="E219">
        <v>2003</v>
      </c>
      <c r="F219">
        <v>1995</v>
      </c>
      <c r="G219" t="s">
        <v>585</v>
      </c>
      <c r="H219" t="s">
        <v>588</v>
      </c>
      <c r="I219" s="169" t="s">
        <v>586</v>
      </c>
      <c r="K219" s="168" t="s">
        <v>587</v>
      </c>
      <c r="L219" t="s">
        <v>312</v>
      </c>
      <c r="M219" s="50" t="s">
        <v>298</v>
      </c>
      <c r="N219" s="15" t="s">
        <v>603</v>
      </c>
      <c r="O219" t="s">
        <v>312</v>
      </c>
      <c r="Y219" s="7">
        <v>34802</v>
      </c>
      <c r="Z219" t="s">
        <v>593</v>
      </c>
      <c r="AC219" s="87" t="s">
        <v>622</v>
      </c>
      <c r="AD219" s="87" t="s">
        <v>623</v>
      </c>
      <c r="AH219" s="108" t="s">
        <v>448</v>
      </c>
      <c r="AI219" s="41">
        <v>34809</v>
      </c>
      <c r="AJ219" s="41" t="s">
        <v>624</v>
      </c>
      <c r="AK219" s="52" t="s">
        <v>306</v>
      </c>
      <c r="AL219" s="41" t="s">
        <v>625</v>
      </c>
      <c r="AN219" s="74" t="s">
        <v>626</v>
      </c>
      <c r="AO219" s="7" t="s">
        <v>627</v>
      </c>
      <c r="AR219" s="7">
        <f>AI219+21</f>
        <v>34830</v>
      </c>
      <c r="AS219" s="74" t="s">
        <v>632</v>
      </c>
      <c r="BV219" s="144" t="s">
        <v>629</v>
      </c>
      <c r="CQ219" s="32"/>
      <c r="CR219" s="42"/>
      <c r="CS219" s="78"/>
      <c r="CT219" s="32"/>
      <c r="DG219" s="86" t="s">
        <v>599</v>
      </c>
      <c r="DH219" t="s">
        <v>616</v>
      </c>
      <c r="DI219" s="78"/>
      <c r="DJ219" s="32"/>
      <c r="DO219" s="42"/>
      <c r="DP219" s="32"/>
      <c r="DQ219" s="32"/>
      <c r="DR219" s="73" t="s">
        <v>390</v>
      </c>
      <c r="DS219" s="7" t="s">
        <v>630</v>
      </c>
      <c r="DT219" s="59"/>
      <c r="DU219" t="s">
        <v>321</v>
      </c>
    </row>
    <row r="220" spans="1:125">
      <c r="A220" t="s">
        <v>24</v>
      </c>
      <c r="B220" t="s">
        <v>290</v>
      </c>
      <c r="C220">
        <v>82</v>
      </c>
      <c r="D220" t="s">
        <v>584</v>
      </c>
      <c r="E220">
        <v>2003</v>
      </c>
      <c r="F220">
        <v>1995</v>
      </c>
      <c r="G220" t="s">
        <v>585</v>
      </c>
      <c r="H220" t="s">
        <v>588</v>
      </c>
      <c r="I220" s="169" t="s">
        <v>586</v>
      </c>
      <c r="K220" s="168" t="s">
        <v>587</v>
      </c>
      <c r="L220" t="s">
        <v>312</v>
      </c>
      <c r="M220" s="50" t="s">
        <v>298</v>
      </c>
      <c r="N220" s="15" t="s">
        <v>605</v>
      </c>
      <c r="O220" t="s">
        <v>312</v>
      </c>
      <c r="Y220" s="7">
        <v>34802</v>
      </c>
      <c r="Z220" t="s">
        <v>593</v>
      </c>
      <c r="AC220" s="87" t="s">
        <v>622</v>
      </c>
      <c r="AD220" s="87" t="s">
        <v>623</v>
      </c>
      <c r="AH220" s="108" t="s">
        <v>448</v>
      </c>
      <c r="AI220" s="41">
        <v>34809</v>
      </c>
      <c r="AJ220" s="41" t="s">
        <v>624</v>
      </c>
      <c r="AK220" s="52" t="s">
        <v>306</v>
      </c>
      <c r="AL220" s="41" t="s">
        <v>625</v>
      </c>
      <c r="AN220" s="74" t="s">
        <v>626</v>
      </c>
      <c r="AO220" s="7" t="s">
        <v>627</v>
      </c>
      <c r="AR220" s="7" t="s">
        <v>633</v>
      </c>
      <c r="AS220" s="74" t="s">
        <v>634</v>
      </c>
      <c r="BV220" s="144" t="s">
        <v>629</v>
      </c>
      <c r="CQ220" s="32"/>
      <c r="CR220" s="42"/>
      <c r="CS220" s="78"/>
      <c r="CT220" s="32"/>
      <c r="DG220" s="86" t="s">
        <v>599</v>
      </c>
      <c r="DH220" t="s">
        <v>616</v>
      </c>
      <c r="DI220" s="78"/>
      <c r="DJ220" s="32"/>
      <c r="DO220" s="42"/>
      <c r="DP220" s="32"/>
      <c r="DQ220" s="32"/>
      <c r="DR220" s="73" t="s">
        <v>390</v>
      </c>
      <c r="DS220" s="7" t="s">
        <v>630</v>
      </c>
      <c r="DT220" s="59"/>
      <c r="DU220" t="s">
        <v>321</v>
      </c>
    </row>
    <row r="221" spans="1:125">
      <c r="A221" t="s">
        <v>24</v>
      </c>
      <c r="B221" t="s">
        <v>290</v>
      </c>
      <c r="C221">
        <v>82</v>
      </c>
      <c r="D221" t="s">
        <v>584</v>
      </c>
      <c r="E221">
        <v>2003</v>
      </c>
      <c r="F221">
        <v>1995</v>
      </c>
      <c r="G221" t="s">
        <v>585</v>
      </c>
      <c r="H221" t="s">
        <v>588</v>
      </c>
      <c r="I221" s="169" t="s">
        <v>586</v>
      </c>
      <c r="K221" s="168" t="s">
        <v>587</v>
      </c>
      <c r="L221" t="s">
        <v>312</v>
      </c>
      <c r="M221" s="50" t="s">
        <v>298</v>
      </c>
      <c r="N221" s="15" t="s">
        <v>608</v>
      </c>
      <c r="O221" t="s">
        <v>312</v>
      </c>
      <c r="Y221" s="7">
        <v>34802</v>
      </c>
      <c r="Z221" t="s">
        <v>593</v>
      </c>
      <c r="AC221" s="87" t="s">
        <v>622</v>
      </c>
      <c r="AD221" s="87" t="s">
        <v>623</v>
      </c>
      <c r="AH221" s="108" t="s">
        <v>448</v>
      </c>
      <c r="AI221" s="41">
        <v>34809</v>
      </c>
      <c r="AJ221" s="41" t="s">
        <v>624</v>
      </c>
      <c r="AK221" s="52" t="s">
        <v>306</v>
      </c>
      <c r="AL221" s="41" t="s">
        <v>625</v>
      </c>
      <c r="AN221" s="74" t="s">
        <v>626</v>
      </c>
      <c r="AO221" s="7" t="s">
        <v>627</v>
      </c>
      <c r="AR221" s="7" t="s">
        <v>635</v>
      </c>
      <c r="AS221" s="74" t="s">
        <v>636</v>
      </c>
      <c r="BV221" s="144" t="s">
        <v>629</v>
      </c>
      <c r="CQ221" s="32"/>
      <c r="CR221" s="42"/>
      <c r="CS221" s="78"/>
      <c r="CT221" s="32"/>
      <c r="DG221" s="86" t="s">
        <v>599</v>
      </c>
      <c r="DH221" t="s">
        <v>616</v>
      </c>
      <c r="DI221" s="78"/>
      <c r="DJ221" s="32"/>
      <c r="DO221" s="42"/>
      <c r="DP221" s="32"/>
      <c r="DQ221" s="32"/>
      <c r="DR221" s="73" t="s">
        <v>390</v>
      </c>
      <c r="DS221" s="7" t="s">
        <v>630</v>
      </c>
      <c r="DT221" s="59"/>
      <c r="DU221" t="s">
        <v>321</v>
      </c>
    </row>
    <row r="222" spans="1:125">
      <c r="A222" t="s">
        <v>24</v>
      </c>
      <c r="B222" t="s">
        <v>290</v>
      </c>
      <c r="C222">
        <v>82</v>
      </c>
      <c r="D222" t="s">
        <v>584</v>
      </c>
      <c r="E222">
        <v>2003</v>
      </c>
      <c r="F222">
        <v>1995</v>
      </c>
      <c r="G222" t="s">
        <v>585</v>
      </c>
      <c r="H222" t="s">
        <v>588</v>
      </c>
      <c r="I222" s="169" t="s">
        <v>586</v>
      </c>
      <c r="K222" s="168" t="s">
        <v>587</v>
      </c>
      <c r="L222" t="s">
        <v>312</v>
      </c>
      <c r="M222" s="50" t="s">
        <v>298</v>
      </c>
      <c r="N222" s="115" t="s">
        <v>611</v>
      </c>
      <c r="O222" t="s">
        <v>312</v>
      </c>
      <c r="Y222" s="7">
        <v>34802</v>
      </c>
      <c r="Z222" t="s">
        <v>593</v>
      </c>
      <c r="AC222" s="87" t="s">
        <v>622</v>
      </c>
      <c r="AD222" s="87" t="s">
        <v>623</v>
      </c>
      <c r="AH222" s="108" t="s">
        <v>448</v>
      </c>
      <c r="AI222" s="41">
        <v>34809</v>
      </c>
      <c r="AJ222" s="41" t="s">
        <v>624</v>
      </c>
      <c r="AK222" s="52" t="s">
        <v>306</v>
      </c>
      <c r="AL222" s="41" t="s">
        <v>625</v>
      </c>
      <c r="AN222" s="74" t="s">
        <v>626</v>
      </c>
      <c r="AO222" s="7" t="s">
        <v>627</v>
      </c>
      <c r="AR222" s="74" t="s">
        <v>312</v>
      </c>
      <c r="AS222" s="74" t="s">
        <v>312</v>
      </c>
      <c r="BV222" s="144" t="s">
        <v>629</v>
      </c>
      <c r="CQ222" s="32"/>
      <c r="CR222" s="42"/>
      <c r="CS222" s="78"/>
      <c r="CT222" s="32"/>
      <c r="DG222" s="86" t="s">
        <v>599</v>
      </c>
      <c r="DH222" t="s">
        <v>616</v>
      </c>
      <c r="DI222" s="78"/>
      <c r="DJ222" s="32"/>
      <c r="DO222" s="42"/>
      <c r="DP222" s="32"/>
      <c r="DQ222" s="32"/>
      <c r="DR222" s="73" t="s">
        <v>390</v>
      </c>
      <c r="DS222" s="7" t="s">
        <v>630</v>
      </c>
      <c r="DT222" s="59"/>
      <c r="DU222" t="s">
        <v>321</v>
      </c>
    </row>
    <row r="223" spans="1:125">
      <c r="AC223" s="87"/>
      <c r="AD223" s="87"/>
      <c r="DH223"/>
    </row>
    <row r="224" spans="1:125">
      <c r="A224" t="s">
        <v>24</v>
      </c>
      <c r="B224" t="s">
        <v>290</v>
      </c>
      <c r="C224">
        <v>82</v>
      </c>
      <c r="D224" t="s">
        <v>584</v>
      </c>
      <c r="E224">
        <v>2003</v>
      </c>
      <c r="F224">
        <v>1996</v>
      </c>
      <c r="G224" t="s">
        <v>585</v>
      </c>
      <c r="H224" t="s">
        <v>588</v>
      </c>
      <c r="I224" s="169" t="s">
        <v>586</v>
      </c>
      <c r="K224" s="168" t="s">
        <v>587</v>
      </c>
      <c r="L224" t="s">
        <v>619</v>
      </c>
      <c r="M224" s="50" t="s">
        <v>325</v>
      </c>
      <c r="N224" s="15" t="s">
        <v>589</v>
      </c>
      <c r="O224" s="41" t="s">
        <v>637</v>
      </c>
      <c r="P224" s="119" t="s">
        <v>621</v>
      </c>
      <c r="Q224" s="41" t="s">
        <v>592</v>
      </c>
      <c r="Y224" s="7">
        <v>35173</v>
      </c>
      <c r="Z224" t="s">
        <v>593</v>
      </c>
      <c r="AC224" s="87" t="s">
        <v>622</v>
      </c>
      <c r="AD224" s="87" t="s">
        <v>623</v>
      </c>
      <c r="AH224" s="108" t="s">
        <v>448</v>
      </c>
      <c r="AI224" s="41">
        <v>35180</v>
      </c>
      <c r="AJ224" s="41" t="s">
        <v>624</v>
      </c>
      <c r="AK224" s="52" t="s">
        <v>306</v>
      </c>
      <c r="AL224" s="41" t="s">
        <v>625</v>
      </c>
      <c r="AN224" s="74" t="s">
        <v>626</v>
      </c>
      <c r="AO224" s="7" t="s">
        <v>627</v>
      </c>
      <c r="AR224" s="7">
        <v>35217</v>
      </c>
      <c r="AS224" s="74" t="s">
        <v>628</v>
      </c>
      <c r="BC224" s="42"/>
      <c r="BD224" s="78"/>
      <c r="BE224" s="42"/>
      <c r="BV224" s="144" t="s">
        <v>629</v>
      </c>
      <c r="CQ224" s="32"/>
      <c r="CR224" s="42"/>
      <c r="CS224" s="78"/>
      <c r="CT224" s="32"/>
      <c r="DG224" s="86" t="s">
        <v>599</v>
      </c>
      <c r="DH224" t="s">
        <v>638</v>
      </c>
      <c r="DI224" s="78"/>
      <c r="DJ224" s="32"/>
      <c r="DO224" s="42"/>
      <c r="DP224" s="32"/>
      <c r="DQ224" s="32"/>
      <c r="DR224" s="73" t="s">
        <v>390</v>
      </c>
      <c r="DS224" s="7" t="s">
        <v>639</v>
      </c>
      <c r="DT224" s="59"/>
      <c r="DU224" t="s">
        <v>321</v>
      </c>
    </row>
    <row r="225" spans="1:125">
      <c r="A225" t="s">
        <v>24</v>
      </c>
      <c r="B225" t="s">
        <v>290</v>
      </c>
      <c r="C225">
        <v>82</v>
      </c>
      <c r="D225" t="s">
        <v>584</v>
      </c>
      <c r="E225">
        <v>2003</v>
      </c>
      <c r="F225">
        <v>1996</v>
      </c>
      <c r="G225" t="s">
        <v>585</v>
      </c>
      <c r="H225" t="s">
        <v>588</v>
      </c>
      <c r="I225" s="169" t="s">
        <v>586</v>
      </c>
      <c r="K225" s="168" t="s">
        <v>587</v>
      </c>
      <c r="L225" t="s">
        <v>619</v>
      </c>
      <c r="M225" s="50" t="s">
        <v>325</v>
      </c>
      <c r="N225" s="15" t="s">
        <v>601</v>
      </c>
      <c r="O225" s="41" t="s">
        <v>637</v>
      </c>
      <c r="P225" s="119" t="s">
        <v>621</v>
      </c>
      <c r="Q225" s="41" t="s">
        <v>592</v>
      </c>
      <c r="Y225" s="7">
        <v>35173</v>
      </c>
      <c r="Z225" t="s">
        <v>593</v>
      </c>
      <c r="AC225" s="87" t="s">
        <v>622</v>
      </c>
      <c r="AD225" s="87" t="s">
        <v>623</v>
      </c>
      <c r="AH225" s="108" t="s">
        <v>448</v>
      </c>
      <c r="AI225" s="41">
        <v>35180</v>
      </c>
      <c r="AJ225" s="41" t="s">
        <v>624</v>
      </c>
      <c r="AK225" s="52" t="s">
        <v>306</v>
      </c>
      <c r="AL225" s="41" t="s">
        <v>625</v>
      </c>
      <c r="AN225" s="74" t="s">
        <v>626</v>
      </c>
      <c r="AO225" s="7" t="s">
        <v>627</v>
      </c>
      <c r="AR225" s="7">
        <v>35209</v>
      </c>
      <c r="AS225" s="74" t="s">
        <v>631</v>
      </c>
      <c r="BC225" s="42"/>
      <c r="BD225" s="78"/>
      <c r="BE225" s="42"/>
      <c r="BV225" s="144" t="s">
        <v>629</v>
      </c>
      <c r="CQ225" s="32"/>
      <c r="CR225" s="42"/>
      <c r="CS225" s="78"/>
      <c r="CT225" s="32"/>
      <c r="DG225" s="86" t="s">
        <v>599</v>
      </c>
      <c r="DH225" t="s">
        <v>638</v>
      </c>
      <c r="DI225" s="78"/>
      <c r="DJ225" s="32"/>
      <c r="DO225" s="42"/>
      <c r="DP225" s="32"/>
      <c r="DQ225" s="32"/>
      <c r="DR225" s="73" t="s">
        <v>390</v>
      </c>
      <c r="DS225" s="7" t="s">
        <v>639</v>
      </c>
      <c r="DT225" s="59"/>
      <c r="DU225" t="s">
        <v>321</v>
      </c>
    </row>
    <row r="226" spans="1:125">
      <c r="A226" t="s">
        <v>24</v>
      </c>
      <c r="B226" t="s">
        <v>290</v>
      </c>
      <c r="C226">
        <v>82</v>
      </c>
      <c r="D226" t="s">
        <v>584</v>
      </c>
      <c r="E226">
        <v>2003</v>
      </c>
      <c r="F226">
        <v>1996</v>
      </c>
      <c r="G226" t="s">
        <v>585</v>
      </c>
      <c r="H226" t="s">
        <v>588</v>
      </c>
      <c r="I226" s="169" t="s">
        <v>586</v>
      </c>
      <c r="K226" s="168" t="s">
        <v>587</v>
      </c>
      <c r="L226" t="s">
        <v>619</v>
      </c>
      <c r="M226" s="50" t="s">
        <v>325</v>
      </c>
      <c r="N226" s="15" t="s">
        <v>603</v>
      </c>
      <c r="O226" s="41" t="s">
        <v>637</v>
      </c>
      <c r="P226" s="119" t="s">
        <v>621</v>
      </c>
      <c r="Q226" s="41" t="s">
        <v>592</v>
      </c>
      <c r="Y226" s="7">
        <v>35173</v>
      </c>
      <c r="Z226" t="s">
        <v>593</v>
      </c>
      <c r="AC226" s="87" t="s">
        <v>622</v>
      </c>
      <c r="AD226" s="87" t="s">
        <v>623</v>
      </c>
      <c r="AH226" s="108" t="s">
        <v>448</v>
      </c>
      <c r="AI226" s="41">
        <v>35180</v>
      </c>
      <c r="AJ226" s="41" t="s">
        <v>624</v>
      </c>
      <c r="AK226" s="52" t="s">
        <v>306</v>
      </c>
      <c r="AL226" s="41" t="s">
        <v>625</v>
      </c>
      <c r="AN226" s="74" t="s">
        <v>626</v>
      </c>
      <c r="AO226" s="7" t="s">
        <v>627</v>
      </c>
      <c r="AR226" s="7">
        <v>35204</v>
      </c>
      <c r="AS226" s="74" t="s">
        <v>632</v>
      </c>
      <c r="BC226" s="42"/>
      <c r="BD226" s="78"/>
      <c r="BE226" s="42"/>
      <c r="BV226" s="144" t="s">
        <v>629</v>
      </c>
      <c r="CQ226" s="32"/>
      <c r="CR226" s="42"/>
      <c r="CS226" s="78"/>
      <c r="CT226" s="32"/>
      <c r="DG226" s="86" t="s">
        <v>599</v>
      </c>
      <c r="DH226" t="s">
        <v>638</v>
      </c>
      <c r="DI226" s="78"/>
      <c r="DJ226" s="32"/>
      <c r="DO226" s="42"/>
      <c r="DP226" s="32"/>
      <c r="DQ226" s="32"/>
      <c r="DR226" s="73" t="s">
        <v>390</v>
      </c>
      <c r="DS226" s="7" t="s">
        <v>639</v>
      </c>
      <c r="DT226" s="59"/>
      <c r="DU226" t="s">
        <v>321</v>
      </c>
    </row>
    <row r="227" spans="1:125">
      <c r="A227" t="s">
        <v>24</v>
      </c>
      <c r="B227" t="s">
        <v>290</v>
      </c>
      <c r="C227">
        <v>82</v>
      </c>
      <c r="D227" t="s">
        <v>584</v>
      </c>
      <c r="E227">
        <v>2003</v>
      </c>
      <c r="F227">
        <v>1996</v>
      </c>
      <c r="G227" t="s">
        <v>585</v>
      </c>
      <c r="H227" t="s">
        <v>588</v>
      </c>
      <c r="I227" s="169" t="s">
        <v>586</v>
      </c>
      <c r="K227" s="168" t="s">
        <v>587</v>
      </c>
      <c r="L227" t="s">
        <v>619</v>
      </c>
      <c r="M227" s="50" t="s">
        <v>325</v>
      </c>
      <c r="N227" s="15" t="s">
        <v>605</v>
      </c>
      <c r="O227" s="41" t="s">
        <v>637</v>
      </c>
      <c r="P227" s="119" t="s">
        <v>621</v>
      </c>
      <c r="Q227" s="41" t="s">
        <v>592</v>
      </c>
      <c r="Y227" s="7">
        <v>35173</v>
      </c>
      <c r="Z227" t="s">
        <v>593</v>
      </c>
      <c r="AC227" s="87" t="s">
        <v>622</v>
      </c>
      <c r="AD227" s="87" t="s">
        <v>623</v>
      </c>
      <c r="AH227" s="108" t="s">
        <v>448</v>
      </c>
      <c r="AI227" s="41">
        <v>35180</v>
      </c>
      <c r="AJ227" s="41" t="s">
        <v>624</v>
      </c>
      <c r="AK227" s="52" t="s">
        <v>306</v>
      </c>
      <c r="AL227" s="41" t="s">
        <v>625</v>
      </c>
      <c r="AN227" s="74" t="s">
        <v>626</v>
      </c>
      <c r="AO227" s="7" t="s">
        <v>627</v>
      </c>
      <c r="AR227" s="7" t="s">
        <v>640</v>
      </c>
      <c r="AS227" s="74" t="s">
        <v>634</v>
      </c>
      <c r="BC227" s="42"/>
      <c r="BD227" s="78"/>
      <c r="BE227" s="42"/>
      <c r="BV227" s="144" t="s">
        <v>629</v>
      </c>
      <c r="CQ227" s="32"/>
      <c r="CR227" s="42"/>
      <c r="CS227" s="78"/>
      <c r="CT227" s="32"/>
      <c r="DG227" s="86" t="s">
        <v>599</v>
      </c>
      <c r="DH227" t="s">
        <v>638</v>
      </c>
      <c r="DI227" s="78"/>
      <c r="DJ227" s="32"/>
      <c r="DO227" s="42"/>
      <c r="DP227" s="32"/>
      <c r="DQ227" s="32"/>
      <c r="DR227" s="73" t="s">
        <v>390</v>
      </c>
      <c r="DS227" s="7" t="s">
        <v>639</v>
      </c>
      <c r="DT227" s="59"/>
      <c r="DU227" t="s">
        <v>321</v>
      </c>
    </row>
    <row r="228" spans="1:125">
      <c r="A228" t="s">
        <v>24</v>
      </c>
      <c r="B228" t="s">
        <v>290</v>
      </c>
      <c r="C228">
        <v>82</v>
      </c>
      <c r="D228" t="s">
        <v>584</v>
      </c>
      <c r="E228">
        <v>2003</v>
      </c>
      <c r="F228">
        <v>1996</v>
      </c>
      <c r="G228" t="s">
        <v>585</v>
      </c>
      <c r="H228" t="s">
        <v>588</v>
      </c>
      <c r="I228" s="169" t="s">
        <v>586</v>
      </c>
      <c r="K228" s="168" t="s">
        <v>587</v>
      </c>
      <c r="L228" t="s">
        <v>619</v>
      </c>
      <c r="M228" s="50" t="s">
        <v>325</v>
      </c>
      <c r="N228" s="15" t="s">
        <v>608</v>
      </c>
      <c r="O228" s="41" t="s">
        <v>637</v>
      </c>
      <c r="P228" s="119" t="s">
        <v>621</v>
      </c>
      <c r="Q228" s="41" t="s">
        <v>592</v>
      </c>
      <c r="Y228" s="7">
        <v>35173</v>
      </c>
      <c r="Z228" t="s">
        <v>593</v>
      </c>
      <c r="AC228" s="87" t="s">
        <v>622</v>
      </c>
      <c r="AD228" s="87" t="s">
        <v>623</v>
      </c>
      <c r="AH228" s="108" t="s">
        <v>448</v>
      </c>
      <c r="AI228" s="41">
        <v>35180</v>
      </c>
      <c r="AJ228" s="41" t="s">
        <v>624</v>
      </c>
      <c r="AK228" s="52" t="s">
        <v>306</v>
      </c>
      <c r="AL228" s="41" t="s">
        <v>625</v>
      </c>
      <c r="AN228" s="74" t="s">
        <v>626</v>
      </c>
      <c r="AO228" s="7" t="s">
        <v>627</v>
      </c>
      <c r="AR228" s="7" t="s">
        <v>641</v>
      </c>
      <c r="AS228" s="74" t="s">
        <v>636</v>
      </c>
      <c r="BC228" s="42"/>
      <c r="BD228" s="78"/>
      <c r="BE228" s="42"/>
      <c r="BV228" s="144" t="s">
        <v>629</v>
      </c>
      <c r="CQ228" s="32"/>
      <c r="CR228" s="42"/>
      <c r="CS228" s="78"/>
      <c r="CT228" s="32"/>
      <c r="DG228" s="86" t="s">
        <v>599</v>
      </c>
      <c r="DH228" t="s">
        <v>638</v>
      </c>
      <c r="DI228" s="78"/>
      <c r="DJ228" s="32"/>
      <c r="DO228" s="42"/>
      <c r="DP228" s="32"/>
      <c r="DQ228" s="32"/>
      <c r="DR228" s="73" t="s">
        <v>390</v>
      </c>
      <c r="DS228" s="7" t="s">
        <v>639</v>
      </c>
      <c r="DT228" s="59"/>
      <c r="DU228" t="s">
        <v>321</v>
      </c>
    </row>
    <row r="229" spans="1:125">
      <c r="A229" t="s">
        <v>24</v>
      </c>
      <c r="B229" t="s">
        <v>290</v>
      </c>
      <c r="C229">
        <v>82</v>
      </c>
      <c r="D229" t="s">
        <v>584</v>
      </c>
      <c r="E229">
        <v>2003</v>
      </c>
      <c r="F229">
        <v>1996</v>
      </c>
      <c r="G229" t="s">
        <v>585</v>
      </c>
      <c r="H229" t="s">
        <v>588</v>
      </c>
      <c r="I229" s="169" t="s">
        <v>586</v>
      </c>
      <c r="K229" s="168" t="s">
        <v>587</v>
      </c>
      <c r="L229" t="s">
        <v>619</v>
      </c>
      <c r="M229" s="50" t="s">
        <v>325</v>
      </c>
      <c r="N229" s="115" t="s">
        <v>611</v>
      </c>
      <c r="O229" s="41" t="s">
        <v>637</v>
      </c>
      <c r="P229" s="119" t="s">
        <v>621</v>
      </c>
      <c r="Q229" s="41" t="s">
        <v>592</v>
      </c>
      <c r="Y229" s="7">
        <v>35173</v>
      </c>
      <c r="Z229" t="s">
        <v>593</v>
      </c>
      <c r="AC229" s="87" t="s">
        <v>622</v>
      </c>
      <c r="AD229" s="87" t="s">
        <v>623</v>
      </c>
      <c r="AH229" s="108" t="s">
        <v>448</v>
      </c>
      <c r="AI229" s="41">
        <v>35180</v>
      </c>
      <c r="AJ229" s="41" t="s">
        <v>624</v>
      </c>
      <c r="AK229" s="52" t="s">
        <v>306</v>
      </c>
      <c r="AL229" s="41" t="s">
        <v>625</v>
      </c>
      <c r="AN229" s="74" t="s">
        <v>626</v>
      </c>
      <c r="AO229" s="7" t="s">
        <v>627</v>
      </c>
      <c r="AR229" s="74" t="s">
        <v>312</v>
      </c>
      <c r="AS229" s="74" t="s">
        <v>312</v>
      </c>
      <c r="BC229" s="42"/>
      <c r="BD229" s="78"/>
      <c r="BE229" s="42"/>
      <c r="BV229" s="144" t="s">
        <v>629</v>
      </c>
      <c r="CQ229" s="32"/>
      <c r="CR229" s="42"/>
      <c r="CS229" s="78"/>
      <c r="CT229" s="32"/>
      <c r="DG229" s="86" t="s">
        <v>599</v>
      </c>
      <c r="DH229" t="s">
        <v>638</v>
      </c>
      <c r="DI229" s="78"/>
      <c r="DJ229" s="32"/>
      <c r="DO229" s="42"/>
      <c r="DP229" s="32"/>
      <c r="DQ229" s="32"/>
      <c r="DR229" s="73" t="s">
        <v>390</v>
      </c>
      <c r="DS229" s="7" t="s">
        <v>639</v>
      </c>
      <c r="DT229" s="59"/>
      <c r="DU229" t="s">
        <v>321</v>
      </c>
    </row>
    <row r="230" spans="1:125">
      <c r="A230" t="s">
        <v>24</v>
      </c>
      <c r="B230" t="s">
        <v>290</v>
      </c>
      <c r="C230">
        <v>82</v>
      </c>
      <c r="D230" t="s">
        <v>584</v>
      </c>
      <c r="E230">
        <v>2003</v>
      </c>
      <c r="F230">
        <v>1996</v>
      </c>
      <c r="G230" t="s">
        <v>585</v>
      </c>
      <c r="H230" t="s">
        <v>588</v>
      </c>
      <c r="I230" s="169" t="s">
        <v>586</v>
      </c>
      <c r="K230" s="168" t="s">
        <v>587</v>
      </c>
      <c r="L230" t="s">
        <v>312</v>
      </c>
      <c r="M230" s="50" t="s">
        <v>298</v>
      </c>
      <c r="N230" s="15" t="s">
        <v>589</v>
      </c>
      <c r="O230" t="s">
        <v>312</v>
      </c>
      <c r="Y230" s="7">
        <v>35173</v>
      </c>
      <c r="Z230" t="s">
        <v>593</v>
      </c>
      <c r="AC230" s="87" t="s">
        <v>622</v>
      </c>
      <c r="AD230" s="87" t="s">
        <v>623</v>
      </c>
      <c r="AH230" s="108" t="s">
        <v>448</v>
      </c>
      <c r="AI230" s="41">
        <v>35180</v>
      </c>
      <c r="AJ230" s="41" t="s">
        <v>624</v>
      </c>
      <c r="AK230" s="52" t="s">
        <v>306</v>
      </c>
      <c r="AL230" s="41" t="s">
        <v>625</v>
      </c>
      <c r="AN230" s="74" t="s">
        <v>626</v>
      </c>
      <c r="AO230" s="7" t="s">
        <v>627</v>
      </c>
      <c r="AR230" s="7">
        <v>35217</v>
      </c>
      <c r="AS230" s="74" t="s">
        <v>628</v>
      </c>
      <c r="BV230" s="144" t="s">
        <v>629</v>
      </c>
      <c r="CQ230" s="32"/>
      <c r="CR230" s="42"/>
      <c r="CS230" s="78"/>
      <c r="CT230" s="32"/>
      <c r="DG230" s="86" t="s">
        <v>599</v>
      </c>
      <c r="DH230" t="s">
        <v>638</v>
      </c>
      <c r="DI230" s="78"/>
      <c r="DJ230" s="32"/>
      <c r="DO230" s="42"/>
      <c r="DP230" s="32"/>
      <c r="DQ230" s="32"/>
      <c r="DR230" s="73" t="s">
        <v>390</v>
      </c>
      <c r="DS230" s="7" t="s">
        <v>639</v>
      </c>
      <c r="DT230" s="59"/>
      <c r="DU230" t="s">
        <v>321</v>
      </c>
    </row>
    <row r="231" spans="1:125">
      <c r="A231" t="s">
        <v>24</v>
      </c>
      <c r="B231" t="s">
        <v>290</v>
      </c>
      <c r="C231">
        <v>82</v>
      </c>
      <c r="D231" t="s">
        <v>584</v>
      </c>
      <c r="E231">
        <v>2003</v>
      </c>
      <c r="F231">
        <v>1996</v>
      </c>
      <c r="G231" t="s">
        <v>585</v>
      </c>
      <c r="H231" t="s">
        <v>588</v>
      </c>
      <c r="I231" s="169" t="s">
        <v>586</v>
      </c>
      <c r="K231" s="168" t="s">
        <v>587</v>
      </c>
      <c r="L231" t="s">
        <v>312</v>
      </c>
      <c r="M231" s="50" t="s">
        <v>298</v>
      </c>
      <c r="N231" s="15" t="s">
        <v>601</v>
      </c>
      <c r="O231" t="s">
        <v>312</v>
      </c>
      <c r="Y231" s="7">
        <v>35173</v>
      </c>
      <c r="Z231" t="s">
        <v>593</v>
      </c>
      <c r="AC231" s="87" t="s">
        <v>622</v>
      </c>
      <c r="AD231" s="87" t="s">
        <v>623</v>
      </c>
      <c r="AH231" s="108" t="s">
        <v>448</v>
      </c>
      <c r="AI231" s="41">
        <v>35180</v>
      </c>
      <c r="AJ231" s="41" t="s">
        <v>624</v>
      </c>
      <c r="AK231" s="52" t="s">
        <v>306</v>
      </c>
      <c r="AL231" s="41" t="s">
        <v>625</v>
      </c>
      <c r="AN231" s="74" t="s">
        <v>626</v>
      </c>
      <c r="AO231" s="7" t="s">
        <v>627</v>
      </c>
      <c r="AR231" s="7">
        <v>35209</v>
      </c>
      <c r="AS231" s="74" t="s">
        <v>631</v>
      </c>
      <c r="BV231" s="144" t="s">
        <v>629</v>
      </c>
      <c r="CQ231" s="32"/>
      <c r="CR231" s="42"/>
      <c r="CS231" s="78"/>
      <c r="CT231" s="32"/>
      <c r="DG231" s="86" t="s">
        <v>599</v>
      </c>
      <c r="DH231" t="s">
        <v>638</v>
      </c>
      <c r="DI231" s="78"/>
      <c r="DJ231" s="32"/>
      <c r="DO231" s="42"/>
      <c r="DP231" s="32"/>
      <c r="DQ231" s="32"/>
      <c r="DR231" s="73" t="s">
        <v>390</v>
      </c>
      <c r="DS231" s="7" t="s">
        <v>639</v>
      </c>
      <c r="DT231" s="59"/>
      <c r="DU231" t="s">
        <v>321</v>
      </c>
    </row>
    <row r="232" spans="1:125">
      <c r="A232" t="s">
        <v>24</v>
      </c>
      <c r="B232" t="s">
        <v>290</v>
      </c>
      <c r="C232">
        <v>82</v>
      </c>
      <c r="D232" t="s">
        <v>584</v>
      </c>
      <c r="E232">
        <v>2003</v>
      </c>
      <c r="F232">
        <v>1996</v>
      </c>
      <c r="G232" t="s">
        <v>585</v>
      </c>
      <c r="H232" t="s">
        <v>588</v>
      </c>
      <c r="I232" s="169" t="s">
        <v>586</v>
      </c>
      <c r="K232" s="168" t="s">
        <v>587</v>
      </c>
      <c r="L232" t="s">
        <v>312</v>
      </c>
      <c r="M232" s="50" t="s">
        <v>298</v>
      </c>
      <c r="N232" s="15" t="s">
        <v>603</v>
      </c>
      <c r="O232" t="s">
        <v>312</v>
      </c>
      <c r="Y232" s="7">
        <v>35173</v>
      </c>
      <c r="Z232" t="s">
        <v>593</v>
      </c>
      <c r="AC232" s="87" t="s">
        <v>622</v>
      </c>
      <c r="AD232" s="87" t="s">
        <v>623</v>
      </c>
      <c r="AH232" s="108" t="s">
        <v>448</v>
      </c>
      <c r="AI232" s="41">
        <v>35180</v>
      </c>
      <c r="AJ232" s="41" t="s">
        <v>624</v>
      </c>
      <c r="AK232" s="52" t="s">
        <v>306</v>
      </c>
      <c r="AL232" s="41" t="s">
        <v>625</v>
      </c>
      <c r="AN232" s="74" t="s">
        <v>626</v>
      </c>
      <c r="AO232" s="7" t="s">
        <v>627</v>
      </c>
      <c r="AR232" s="7">
        <v>35204</v>
      </c>
      <c r="AS232" s="74" t="s">
        <v>632</v>
      </c>
      <c r="BV232" s="144" t="s">
        <v>629</v>
      </c>
      <c r="CQ232" s="32"/>
      <c r="CR232" s="42"/>
      <c r="CS232" s="78"/>
      <c r="CT232" s="32"/>
      <c r="DG232" s="86" t="s">
        <v>599</v>
      </c>
      <c r="DH232" t="s">
        <v>638</v>
      </c>
      <c r="DI232" s="78"/>
      <c r="DJ232" s="32"/>
      <c r="DO232" s="42"/>
      <c r="DP232" s="32"/>
      <c r="DQ232" s="32"/>
      <c r="DR232" s="73" t="s">
        <v>390</v>
      </c>
      <c r="DS232" s="7" t="s">
        <v>639</v>
      </c>
      <c r="DT232" s="59"/>
      <c r="DU232" t="s">
        <v>321</v>
      </c>
    </row>
    <row r="233" spans="1:125">
      <c r="A233" t="s">
        <v>24</v>
      </c>
      <c r="B233" t="s">
        <v>290</v>
      </c>
      <c r="C233">
        <v>82</v>
      </c>
      <c r="D233" t="s">
        <v>584</v>
      </c>
      <c r="E233">
        <v>2003</v>
      </c>
      <c r="F233">
        <v>1996</v>
      </c>
      <c r="G233" t="s">
        <v>585</v>
      </c>
      <c r="H233" t="s">
        <v>588</v>
      </c>
      <c r="I233" s="169" t="s">
        <v>586</v>
      </c>
      <c r="K233" s="168" t="s">
        <v>587</v>
      </c>
      <c r="L233" t="s">
        <v>312</v>
      </c>
      <c r="M233" s="50" t="s">
        <v>298</v>
      </c>
      <c r="N233" s="15" t="s">
        <v>605</v>
      </c>
      <c r="O233" t="s">
        <v>312</v>
      </c>
      <c r="Y233" s="7">
        <v>35173</v>
      </c>
      <c r="Z233" t="s">
        <v>593</v>
      </c>
      <c r="AC233" s="87" t="s">
        <v>622</v>
      </c>
      <c r="AD233" s="87" t="s">
        <v>623</v>
      </c>
      <c r="AH233" s="108" t="s">
        <v>448</v>
      </c>
      <c r="AI233" s="41">
        <v>35180</v>
      </c>
      <c r="AJ233" s="41" t="s">
        <v>624</v>
      </c>
      <c r="AK233" s="52" t="s">
        <v>306</v>
      </c>
      <c r="AL233" s="41" t="s">
        <v>625</v>
      </c>
      <c r="AN233" s="74" t="s">
        <v>626</v>
      </c>
      <c r="AO233" s="7" t="s">
        <v>627</v>
      </c>
      <c r="AR233" s="7" t="s">
        <v>640</v>
      </c>
      <c r="AS233" s="74" t="s">
        <v>634</v>
      </c>
      <c r="BV233" s="144" t="s">
        <v>629</v>
      </c>
      <c r="CQ233" s="32"/>
      <c r="CR233" s="42"/>
      <c r="CS233" s="78"/>
      <c r="CT233" s="32"/>
      <c r="DG233" s="86" t="s">
        <v>599</v>
      </c>
      <c r="DH233" t="s">
        <v>638</v>
      </c>
      <c r="DI233" s="78"/>
      <c r="DJ233" s="32"/>
      <c r="DO233" s="42"/>
      <c r="DP233" s="32"/>
      <c r="DQ233" s="32"/>
      <c r="DR233" s="73" t="s">
        <v>390</v>
      </c>
      <c r="DS233" s="7" t="s">
        <v>639</v>
      </c>
      <c r="DT233" s="59"/>
      <c r="DU233" t="s">
        <v>321</v>
      </c>
    </row>
    <row r="234" spans="1:125">
      <c r="A234" t="s">
        <v>24</v>
      </c>
      <c r="B234" t="s">
        <v>290</v>
      </c>
      <c r="C234">
        <v>82</v>
      </c>
      <c r="D234" t="s">
        <v>584</v>
      </c>
      <c r="E234">
        <v>2003</v>
      </c>
      <c r="F234">
        <v>1996</v>
      </c>
      <c r="G234" t="s">
        <v>585</v>
      </c>
      <c r="H234" t="s">
        <v>588</v>
      </c>
      <c r="I234" s="169" t="s">
        <v>586</v>
      </c>
      <c r="K234" s="168" t="s">
        <v>587</v>
      </c>
      <c r="L234" t="s">
        <v>312</v>
      </c>
      <c r="M234" s="50" t="s">
        <v>298</v>
      </c>
      <c r="N234" s="15" t="s">
        <v>608</v>
      </c>
      <c r="O234" t="s">
        <v>312</v>
      </c>
      <c r="Y234" s="7">
        <v>35173</v>
      </c>
      <c r="Z234" t="s">
        <v>593</v>
      </c>
      <c r="AC234" s="87" t="s">
        <v>622</v>
      </c>
      <c r="AD234" s="87" t="s">
        <v>623</v>
      </c>
      <c r="AH234" s="108" t="s">
        <v>448</v>
      </c>
      <c r="AI234" s="41">
        <v>35180</v>
      </c>
      <c r="AJ234" s="41" t="s">
        <v>624</v>
      </c>
      <c r="AK234" s="52" t="s">
        <v>306</v>
      </c>
      <c r="AL234" s="41" t="s">
        <v>625</v>
      </c>
      <c r="AN234" s="74" t="s">
        <v>626</v>
      </c>
      <c r="AO234" s="7" t="s">
        <v>627</v>
      </c>
      <c r="AR234" s="7" t="s">
        <v>641</v>
      </c>
      <c r="AS234" s="74" t="s">
        <v>636</v>
      </c>
      <c r="BV234" s="144" t="s">
        <v>629</v>
      </c>
      <c r="CQ234" s="32"/>
      <c r="CR234" s="42"/>
      <c r="CS234" s="78"/>
      <c r="CT234" s="32"/>
      <c r="DG234" s="86" t="s">
        <v>599</v>
      </c>
      <c r="DH234" t="s">
        <v>638</v>
      </c>
      <c r="DI234" s="78"/>
      <c r="DJ234" s="32"/>
      <c r="DO234" s="42"/>
      <c r="DP234" s="32"/>
      <c r="DQ234" s="32"/>
      <c r="DR234" s="73" t="s">
        <v>390</v>
      </c>
      <c r="DS234" s="7" t="s">
        <v>639</v>
      </c>
      <c r="DT234" s="59"/>
      <c r="DU234" t="s">
        <v>321</v>
      </c>
    </row>
    <row r="235" spans="1:125">
      <c r="A235" t="s">
        <v>24</v>
      </c>
      <c r="B235" t="s">
        <v>290</v>
      </c>
      <c r="C235">
        <v>82</v>
      </c>
      <c r="D235" t="s">
        <v>584</v>
      </c>
      <c r="E235">
        <v>2003</v>
      </c>
      <c r="F235">
        <v>1996</v>
      </c>
      <c r="G235" t="s">
        <v>585</v>
      </c>
      <c r="H235" t="s">
        <v>588</v>
      </c>
      <c r="I235" s="169" t="s">
        <v>586</v>
      </c>
      <c r="K235" s="168" t="s">
        <v>587</v>
      </c>
      <c r="L235" t="s">
        <v>312</v>
      </c>
      <c r="M235" s="50" t="s">
        <v>298</v>
      </c>
      <c r="N235" s="115" t="s">
        <v>611</v>
      </c>
      <c r="O235" t="s">
        <v>312</v>
      </c>
      <c r="Y235" s="7">
        <v>35173</v>
      </c>
      <c r="Z235" t="s">
        <v>593</v>
      </c>
      <c r="AC235" s="87" t="s">
        <v>622</v>
      </c>
      <c r="AD235" s="87" t="s">
        <v>623</v>
      </c>
      <c r="AH235" s="108" t="s">
        <v>448</v>
      </c>
      <c r="AI235" s="41">
        <v>35180</v>
      </c>
      <c r="AJ235" s="41" t="s">
        <v>624</v>
      </c>
      <c r="AK235" s="52" t="s">
        <v>306</v>
      </c>
      <c r="AL235" s="41" t="s">
        <v>625</v>
      </c>
      <c r="AN235" s="74" t="s">
        <v>626</v>
      </c>
      <c r="AO235" s="7" t="s">
        <v>627</v>
      </c>
      <c r="AR235" s="74" t="s">
        <v>312</v>
      </c>
      <c r="AS235" s="74" t="s">
        <v>312</v>
      </c>
      <c r="BV235" s="144" t="s">
        <v>629</v>
      </c>
      <c r="CQ235" s="32"/>
      <c r="CR235" s="42"/>
      <c r="CS235" s="78"/>
      <c r="CT235" s="32"/>
      <c r="DG235" s="86" t="s">
        <v>599</v>
      </c>
      <c r="DH235" t="s">
        <v>638</v>
      </c>
      <c r="DI235" s="78"/>
      <c r="DJ235" s="32"/>
      <c r="DO235" s="42"/>
      <c r="DP235" s="32"/>
      <c r="DQ235" s="32"/>
      <c r="DR235" s="73" t="s">
        <v>390</v>
      </c>
      <c r="DS235" s="7" t="s">
        <v>639</v>
      </c>
      <c r="DT235" s="59"/>
      <c r="DU235" t="s">
        <v>321</v>
      </c>
    </row>
    <row r="236" spans="1:125">
      <c r="AC236" s="87"/>
      <c r="AD236" s="87"/>
    </row>
    <row r="237" spans="1:125">
      <c r="A237" t="s">
        <v>24</v>
      </c>
      <c r="B237" s="46" t="s">
        <v>436</v>
      </c>
      <c r="C237">
        <v>82</v>
      </c>
      <c r="D237" t="s">
        <v>584</v>
      </c>
      <c r="E237">
        <v>2003</v>
      </c>
      <c r="F237">
        <v>1994</v>
      </c>
      <c r="G237" t="s">
        <v>585</v>
      </c>
      <c r="H237" t="s">
        <v>448</v>
      </c>
      <c r="I237" s="169" t="s">
        <v>586</v>
      </c>
      <c r="K237" s="168" t="s">
        <v>587</v>
      </c>
      <c r="L237" t="s">
        <v>588</v>
      </c>
      <c r="M237" s="50" t="s">
        <v>325</v>
      </c>
      <c r="N237" s="115" t="s">
        <v>642</v>
      </c>
      <c r="O237" s="41" t="s">
        <v>590</v>
      </c>
      <c r="P237" s="119" t="s">
        <v>591</v>
      </c>
      <c r="Q237" s="41" t="s">
        <v>592</v>
      </c>
      <c r="Y237" s="7">
        <v>34458</v>
      </c>
      <c r="Z237" t="s">
        <v>593</v>
      </c>
      <c r="AC237" s="87" t="s">
        <v>312</v>
      </c>
      <c r="AD237" s="87" t="s">
        <v>312</v>
      </c>
      <c r="AH237" s="72" t="s">
        <v>594</v>
      </c>
      <c r="AI237" s="41">
        <v>34465</v>
      </c>
      <c r="AJ237" s="41" t="s">
        <v>595</v>
      </c>
      <c r="AK237" s="52" t="s">
        <v>596</v>
      </c>
      <c r="AL237" s="41" t="s">
        <v>334</v>
      </c>
      <c r="AR237" s="63" t="s">
        <v>643</v>
      </c>
      <c r="AS237" s="69" t="s">
        <v>642</v>
      </c>
      <c r="AT237" s="68"/>
      <c r="AU237" s="68"/>
      <c r="AV237" s="68"/>
      <c r="AW237" s="68"/>
      <c r="AX237" s="68"/>
      <c r="BC237" s="88" t="s">
        <v>644</v>
      </c>
      <c r="BD237" s="81">
        <v>3.4</v>
      </c>
      <c r="BE237" s="63" t="s">
        <v>512</v>
      </c>
      <c r="BV237" s="144" t="s">
        <v>598</v>
      </c>
      <c r="CQ237" s="42"/>
      <c r="CR237" s="42"/>
      <c r="CS237" s="78"/>
      <c r="CT237" s="32"/>
      <c r="DG237" s="86" t="s">
        <v>599</v>
      </c>
      <c r="DH237" t="s">
        <v>600</v>
      </c>
      <c r="DI237" s="76">
        <v>0.5</v>
      </c>
      <c r="DJ237" t="s">
        <v>645</v>
      </c>
      <c r="DO237" s="54" t="s">
        <v>559</v>
      </c>
      <c r="DP237" s="21">
        <v>2.2999999999999998</v>
      </c>
      <c r="DQ237" s="21" t="s">
        <v>512</v>
      </c>
      <c r="DR237" s="73" t="s">
        <v>320</v>
      </c>
    </row>
    <row r="238" spans="1:125">
      <c r="A238" t="s">
        <v>24</v>
      </c>
      <c r="B238" s="46" t="s">
        <v>436</v>
      </c>
      <c r="C238">
        <v>82</v>
      </c>
      <c r="D238" t="s">
        <v>584</v>
      </c>
      <c r="E238">
        <v>2003</v>
      </c>
      <c r="F238">
        <v>1994</v>
      </c>
      <c r="G238" t="s">
        <v>585</v>
      </c>
      <c r="H238" t="s">
        <v>448</v>
      </c>
      <c r="I238" s="169" t="s">
        <v>586</v>
      </c>
      <c r="K238" s="168" t="s">
        <v>587</v>
      </c>
      <c r="L238" t="s">
        <v>312</v>
      </c>
      <c r="M238" s="50" t="s">
        <v>298</v>
      </c>
      <c r="N238" s="115" t="s">
        <v>642</v>
      </c>
      <c r="Y238" s="7">
        <v>34458</v>
      </c>
      <c r="Z238" t="s">
        <v>593</v>
      </c>
      <c r="AC238" s="87" t="s">
        <v>312</v>
      </c>
      <c r="AD238" s="87" t="s">
        <v>312</v>
      </c>
      <c r="AH238" s="72" t="s">
        <v>594</v>
      </c>
      <c r="AI238" s="41">
        <v>34465</v>
      </c>
      <c r="AJ238" s="41" t="s">
        <v>595</v>
      </c>
      <c r="AK238" s="52" t="s">
        <v>596</v>
      </c>
      <c r="AL238" s="41" t="s">
        <v>334</v>
      </c>
      <c r="AR238" s="63" t="s">
        <v>643</v>
      </c>
      <c r="AS238" s="69" t="s">
        <v>642</v>
      </c>
      <c r="AT238" s="68"/>
      <c r="AU238" s="68"/>
      <c r="AV238" s="68"/>
      <c r="AW238" s="68"/>
      <c r="AX238" s="68"/>
      <c r="BC238" s="7" t="s">
        <v>312</v>
      </c>
      <c r="BD238" s="76" t="s">
        <v>312</v>
      </c>
      <c r="BE238" s="7" t="s">
        <v>312</v>
      </c>
      <c r="BV238" s="144" t="s">
        <v>598</v>
      </c>
      <c r="CQ238" s="32"/>
      <c r="CR238" s="42"/>
      <c r="CS238" s="78"/>
      <c r="CT238" s="32"/>
      <c r="DG238" s="86" t="s">
        <v>599</v>
      </c>
      <c r="DH238" t="s">
        <v>600</v>
      </c>
      <c r="DI238" s="76">
        <v>0.56000000000000005</v>
      </c>
      <c r="DJ238" t="s">
        <v>645</v>
      </c>
      <c r="DO238" s="54" t="s">
        <v>559</v>
      </c>
      <c r="DP238" s="21">
        <v>1.8</v>
      </c>
      <c r="DQ238" s="21" t="s">
        <v>512</v>
      </c>
      <c r="DR238" s="73" t="s">
        <v>320</v>
      </c>
    </row>
    <row r="239" spans="1:125">
      <c r="A239" t="s">
        <v>24</v>
      </c>
      <c r="B239" s="46" t="s">
        <v>436</v>
      </c>
      <c r="C239">
        <v>82</v>
      </c>
      <c r="D239" t="s">
        <v>584</v>
      </c>
      <c r="E239">
        <v>2003</v>
      </c>
      <c r="F239">
        <v>1995</v>
      </c>
      <c r="G239" t="s">
        <v>585</v>
      </c>
      <c r="H239" t="s">
        <v>448</v>
      </c>
      <c r="I239" s="169" t="s">
        <v>586</v>
      </c>
      <c r="K239" s="168" t="s">
        <v>587</v>
      </c>
      <c r="L239" t="s">
        <v>588</v>
      </c>
      <c r="M239" s="50" t="s">
        <v>325</v>
      </c>
      <c r="N239" s="115" t="s">
        <v>642</v>
      </c>
      <c r="O239" s="41" t="s">
        <v>614</v>
      </c>
      <c r="P239" s="119" t="s">
        <v>591</v>
      </c>
      <c r="Q239" s="41" t="s">
        <v>592</v>
      </c>
      <c r="Y239" s="7">
        <v>34817</v>
      </c>
      <c r="Z239" t="s">
        <v>593</v>
      </c>
      <c r="AC239" s="87" t="s">
        <v>312</v>
      </c>
      <c r="AD239" s="87" t="s">
        <v>312</v>
      </c>
      <c r="AH239" s="72" t="s">
        <v>594</v>
      </c>
      <c r="AI239" s="41">
        <v>34824</v>
      </c>
      <c r="AJ239" s="41" t="s">
        <v>595</v>
      </c>
      <c r="AK239" s="52" t="s">
        <v>596</v>
      </c>
      <c r="AL239" s="41" t="s">
        <v>334</v>
      </c>
      <c r="AR239" s="63" t="s">
        <v>643</v>
      </c>
      <c r="AS239" s="69" t="s">
        <v>642</v>
      </c>
      <c r="AT239" s="68"/>
      <c r="AU239" s="68"/>
      <c r="AV239" s="68"/>
      <c r="AW239" s="68"/>
      <c r="AX239" s="68"/>
      <c r="BC239" s="88" t="s">
        <v>644</v>
      </c>
      <c r="BD239" s="81">
        <v>3.6</v>
      </c>
      <c r="BE239" s="63" t="s">
        <v>512</v>
      </c>
      <c r="BV239" s="144" t="s">
        <v>615</v>
      </c>
      <c r="CQ239" s="32"/>
      <c r="CR239" s="42"/>
      <c r="CS239" s="78"/>
      <c r="CT239" s="32"/>
      <c r="DG239" s="86" t="s">
        <v>599</v>
      </c>
      <c r="DH239" t="s">
        <v>616</v>
      </c>
      <c r="DI239" s="76">
        <v>2.7</v>
      </c>
      <c r="DJ239" t="s">
        <v>645</v>
      </c>
      <c r="DO239" s="54" t="s">
        <v>559</v>
      </c>
      <c r="DP239" s="21">
        <v>3.2</v>
      </c>
      <c r="DQ239" s="21" t="s">
        <v>512</v>
      </c>
      <c r="DR239" s="73" t="s">
        <v>320</v>
      </c>
    </row>
    <row r="240" spans="1:125">
      <c r="A240" t="s">
        <v>24</v>
      </c>
      <c r="B240" s="46" t="s">
        <v>436</v>
      </c>
      <c r="C240">
        <v>82</v>
      </c>
      <c r="D240" t="s">
        <v>584</v>
      </c>
      <c r="E240">
        <v>2003</v>
      </c>
      <c r="F240">
        <v>1995</v>
      </c>
      <c r="G240" t="s">
        <v>585</v>
      </c>
      <c r="H240" t="s">
        <v>448</v>
      </c>
      <c r="I240" s="169" t="s">
        <v>586</v>
      </c>
      <c r="K240" s="168" t="s">
        <v>587</v>
      </c>
      <c r="L240" t="s">
        <v>312</v>
      </c>
      <c r="M240" s="50" t="s">
        <v>298</v>
      </c>
      <c r="N240" s="115" t="s">
        <v>642</v>
      </c>
      <c r="Y240" s="7">
        <v>34817</v>
      </c>
      <c r="Z240" t="s">
        <v>593</v>
      </c>
      <c r="AC240" s="87" t="s">
        <v>312</v>
      </c>
      <c r="AD240" s="87" t="s">
        <v>312</v>
      </c>
      <c r="AH240" s="72" t="s">
        <v>594</v>
      </c>
      <c r="AI240" s="41">
        <v>34824</v>
      </c>
      <c r="AJ240" s="41" t="s">
        <v>595</v>
      </c>
      <c r="AK240" s="52" t="s">
        <v>596</v>
      </c>
      <c r="AL240" s="41" t="s">
        <v>334</v>
      </c>
      <c r="AR240" s="63" t="s">
        <v>643</v>
      </c>
      <c r="AS240" s="69" t="s">
        <v>642</v>
      </c>
      <c r="AT240" s="68"/>
      <c r="AU240" s="68"/>
      <c r="AV240" s="68"/>
      <c r="AW240" s="68"/>
      <c r="AX240" s="68"/>
      <c r="BC240" s="7" t="s">
        <v>312</v>
      </c>
      <c r="BD240" s="76" t="s">
        <v>312</v>
      </c>
      <c r="BE240" s="7" t="s">
        <v>312</v>
      </c>
      <c r="BV240" s="144" t="s">
        <v>615</v>
      </c>
      <c r="CQ240" s="32"/>
      <c r="CR240" s="42"/>
      <c r="CS240" s="78"/>
      <c r="CT240" s="32"/>
      <c r="DG240" s="86" t="s">
        <v>599</v>
      </c>
      <c r="DH240" t="s">
        <v>616</v>
      </c>
      <c r="DI240" s="76">
        <v>2.9</v>
      </c>
      <c r="DJ240" t="s">
        <v>645</v>
      </c>
      <c r="DO240" s="54" t="s">
        <v>559</v>
      </c>
      <c r="DP240" s="21">
        <v>2.6</v>
      </c>
      <c r="DQ240" s="21" t="s">
        <v>512</v>
      </c>
      <c r="DR240" s="73" t="s">
        <v>320</v>
      </c>
    </row>
    <row r="241" spans="1:132">
      <c r="A241" t="s">
        <v>24</v>
      </c>
      <c r="B241" s="46" t="s">
        <v>436</v>
      </c>
      <c r="C241">
        <v>82</v>
      </c>
      <c r="D241" t="s">
        <v>584</v>
      </c>
      <c r="E241">
        <v>2003</v>
      </c>
      <c r="F241">
        <v>1995</v>
      </c>
      <c r="G241" t="s">
        <v>585</v>
      </c>
      <c r="H241" t="s">
        <v>588</v>
      </c>
      <c r="I241" s="169" t="s">
        <v>586</v>
      </c>
      <c r="K241" s="168" t="s">
        <v>587</v>
      </c>
      <c r="L241" t="s">
        <v>619</v>
      </c>
      <c r="M241" s="50" t="s">
        <v>325</v>
      </c>
      <c r="N241" s="115" t="s">
        <v>642</v>
      </c>
      <c r="O241" s="41" t="s">
        <v>620</v>
      </c>
      <c r="P241" s="119" t="s">
        <v>621</v>
      </c>
      <c r="Q241" s="41" t="s">
        <v>592</v>
      </c>
      <c r="Y241" s="7">
        <v>34802</v>
      </c>
      <c r="Z241" t="s">
        <v>593</v>
      </c>
      <c r="AC241" s="87" t="s">
        <v>622</v>
      </c>
      <c r="AD241" s="87" t="s">
        <v>623</v>
      </c>
      <c r="AH241" s="108" t="s">
        <v>448</v>
      </c>
      <c r="AI241" s="41">
        <v>34809</v>
      </c>
      <c r="AJ241" s="41" t="s">
        <v>624</v>
      </c>
      <c r="AK241" s="52" t="s">
        <v>306</v>
      </c>
      <c r="AL241" s="41" t="s">
        <v>625</v>
      </c>
      <c r="AN241" s="74" t="s">
        <v>626</v>
      </c>
      <c r="AO241" s="7" t="s">
        <v>627</v>
      </c>
      <c r="AR241" s="63" t="s">
        <v>643</v>
      </c>
      <c r="AS241" s="69" t="s">
        <v>642</v>
      </c>
      <c r="AT241" s="68"/>
      <c r="AU241" s="68"/>
      <c r="AV241" s="68"/>
      <c r="AW241" s="68"/>
      <c r="AX241" s="68"/>
      <c r="BC241" s="88" t="s">
        <v>644</v>
      </c>
      <c r="BD241" s="81">
        <v>4.5</v>
      </c>
      <c r="BE241" s="63" t="s">
        <v>512</v>
      </c>
      <c r="BV241" s="144" t="s">
        <v>629</v>
      </c>
      <c r="CQ241" s="32"/>
      <c r="CR241" s="42"/>
      <c r="CS241" s="78"/>
      <c r="CT241" s="32"/>
      <c r="DG241" s="86" t="s">
        <v>599</v>
      </c>
      <c r="DH241" t="s">
        <v>616</v>
      </c>
      <c r="DI241" s="76">
        <v>0.31</v>
      </c>
      <c r="DJ241" t="s">
        <v>645</v>
      </c>
      <c r="DO241" s="54" t="s">
        <v>559</v>
      </c>
      <c r="DP241" s="86">
        <v>11.9</v>
      </c>
      <c r="DQ241" s="21" t="s">
        <v>512</v>
      </c>
      <c r="DR241" s="73" t="s">
        <v>390</v>
      </c>
      <c r="DS241" s="7" t="s">
        <v>630</v>
      </c>
      <c r="DT241" s="106" t="s">
        <v>646</v>
      </c>
      <c r="DU241" t="s">
        <v>321</v>
      </c>
    </row>
    <row r="242" spans="1:132">
      <c r="A242" t="s">
        <v>24</v>
      </c>
      <c r="B242" s="46" t="s">
        <v>436</v>
      </c>
      <c r="C242">
        <v>82</v>
      </c>
      <c r="D242" t="s">
        <v>584</v>
      </c>
      <c r="E242">
        <v>2003</v>
      </c>
      <c r="F242">
        <v>1995</v>
      </c>
      <c r="G242" t="s">
        <v>585</v>
      </c>
      <c r="H242" t="s">
        <v>588</v>
      </c>
      <c r="I242" s="169" t="s">
        <v>586</v>
      </c>
      <c r="K242" s="168" t="s">
        <v>587</v>
      </c>
      <c r="L242" t="s">
        <v>312</v>
      </c>
      <c r="M242" s="50" t="s">
        <v>298</v>
      </c>
      <c r="N242" s="115" t="s">
        <v>642</v>
      </c>
      <c r="Y242" s="7">
        <v>34802</v>
      </c>
      <c r="Z242" t="s">
        <v>593</v>
      </c>
      <c r="AC242" s="87" t="s">
        <v>622</v>
      </c>
      <c r="AD242" s="87" t="s">
        <v>623</v>
      </c>
      <c r="AH242" s="108" t="s">
        <v>448</v>
      </c>
      <c r="AI242" s="41">
        <v>34809</v>
      </c>
      <c r="AJ242" s="41" t="s">
        <v>624</v>
      </c>
      <c r="AK242" s="52" t="s">
        <v>306</v>
      </c>
      <c r="AL242" s="41" t="s">
        <v>625</v>
      </c>
      <c r="AN242" s="74" t="s">
        <v>626</v>
      </c>
      <c r="AO242" s="7" t="s">
        <v>627</v>
      </c>
      <c r="AR242" s="63" t="s">
        <v>643</v>
      </c>
      <c r="AS242" s="69" t="s">
        <v>642</v>
      </c>
      <c r="AT242" s="68"/>
      <c r="AU242" s="68"/>
      <c r="AV242" s="68"/>
      <c r="AW242" s="68"/>
      <c r="AX242" s="68"/>
      <c r="BC242" s="7" t="s">
        <v>312</v>
      </c>
      <c r="BD242" s="76" t="s">
        <v>312</v>
      </c>
      <c r="BE242" s="7" t="s">
        <v>312</v>
      </c>
      <c r="BV242" s="144" t="s">
        <v>629</v>
      </c>
      <c r="CQ242" s="32"/>
      <c r="CR242" s="42"/>
      <c r="CS242" s="78"/>
      <c r="CT242" s="32"/>
      <c r="DG242" s="86" t="s">
        <v>599</v>
      </c>
      <c r="DH242" t="s">
        <v>616</v>
      </c>
      <c r="DI242" s="76">
        <v>0.26</v>
      </c>
      <c r="DJ242" t="s">
        <v>645</v>
      </c>
      <c r="DO242" s="54" t="s">
        <v>559</v>
      </c>
      <c r="DP242" s="21">
        <v>13.5</v>
      </c>
      <c r="DQ242" s="21" t="s">
        <v>512</v>
      </c>
      <c r="DR242" s="73" t="s">
        <v>390</v>
      </c>
      <c r="DS242" s="7" t="s">
        <v>630</v>
      </c>
      <c r="DT242" s="61" t="s">
        <v>647</v>
      </c>
      <c r="DU242" t="s">
        <v>321</v>
      </c>
    </row>
    <row r="243" spans="1:132">
      <c r="A243" t="s">
        <v>24</v>
      </c>
      <c r="B243" s="46" t="s">
        <v>436</v>
      </c>
      <c r="C243">
        <v>82</v>
      </c>
      <c r="D243" t="s">
        <v>584</v>
      </c>
      <c r="E243">
        <v>2003</v>
      </c>
      <c r="F243">
        <v>1996</v>
      </c>
      <c r="G243" t="s">
        <v>585</v>
      </c>
      <c r="H243" t="s">
        <v>588</v>
      </c>
      <c r="I243" s="169" t="s">
        <v>586</v>
      </c>
      <c r="K243" s="168" t="s">
        <v>587</v>
      </c>
      <c r="L243" t="s">
        <v>619</v>
      </c>
      <c r="M243" s="50" t="s">
        <v>325</v>
      </c>
      <c r="N243" s="115" t="s">
        <v>642</v>
      </c>
      <c r="O243" s="41" t="s">
        <v>637</v>
      </c>
      <c r="P243" s="119" t="s">
        <v>621</v>
      </c>
      <c r="Q243" s="41" t="s">
        <v>592</v>
      </c>
      <c r="Y243" s="7">
        <v>35173</v>
      </c>
      <c r="Z243" t="s">
        <v>593</v>
      </c>
      <c r="AC243" s="87" t="s">
        <v>622</v>
      </c>
      <c r="AD243" s="87" t="s">
        <v>623</v>
      </c>
      <c r="AH243" s="108" t="s">
        <v>448</v>
      </c>
      <c r="AI243" s="41">
        <v>35180</v>
      </c>
      <c r="AJ243" s="41" t="s">
        <v>624</v>
      </c>
      <c r="AK243" s="52" t="s">
        <v>306</v>
      </c>
      <c r="AL243" s="41" t="s">
        <v>625</v>
      </c>
      <c r="AN243" s="74" t="s">
        <v>626</v>
      </c>
      <c r="AO243" s="7" t="s">
        <v>627</v>
      </c>
      <c r="AR243" s="63" t="s">
        <v>643</v>
      </c>
      <c r="AS243" s="69" t="s">
        <v>642</v>
      </c>
      <c r="AT243" s="68"/>
      <c r="AU243" s="68"/>
      <c r="AV243" s="68"/>
      <c r="AW243" s="68"/>
      <c r="AX243" s="68"/>
      <c r="BC243" s="88" t="s">
        <v>644</v>
      </c>
      <c r="BD243" s="81">
        <v>4.0999999999999996</v>
      </c>
      <c r="BE243" s="63" t="s">
        <v>512</v>
      </c>
      <c r="BV243" s="144" t="s">
        <v>629</v>
      </c>
      <c r="CQ243" s="32"/>
      <c r="CR243" s="42"/>
      <c r="CS243" s="78"/>
      <c r="CT243" s="32"/>
      <c r="DG243" s="86" t="s">
        <v>599</v>
      </c>
      <c r="DH243" t="s">
        <v>638</v>
      </c>
      <c r="DI243" s="76">
        <v>0.13</v>
      </c>
      <c r="DJ243" t="s">
        <v>645</v>
      </c>
      <c r="DO243" s="54" t="s">
        <v>559</v>
      </c>
      <c r="DP243" s="21">
        <v>9</v>
      </c>
      <c r="DQ243" s="21" t="s">
        <v>512</v>
      </c>
      <c r="DR243" s="73" t="s">
        <v>390</v>
      </c>
      <c r="DS243" s="7" t="s">
        <v>639</v>
      </c>
      <c r="DT243" s="106" t="s">
        <v>648</v>
      </c>
      <c r="DU243" t="s">
        <v>321</v>
      </c>
    </row>
    <row r="244" spans="1:132">
      <c r="A244" t="s">
        <v>24</v>
      </c>
      <c r="B244" s="46" t="s">
        <v>436</v>
      </c>
      <c r="C244">
        <v>82</v>
      </c>
      <c r="D244" t="s">
        <v>584</v>
      </c>
      <c r="E244">
        <v>2003</v>
      </c>
      <c r="F244">
        <v>1996</v>
      </c>
      <c r="G244" t="s">
        <v>585</v>
      </c>
      <c r="H244" t="s">
        <v>588</v>
      </c>
      <c r="I244" s="169" t="s">
        <v>586</v>
      </c>
      <c r="K244" s="168" t="s">
        <v>587</v>
      </c>
      <c r="L244" t="s">
        <v>312</v>
      </c>
      <c r="M244" s="50" t="s">
        <v>298</v>
      </c>
      <c r="N244" s="115" t="s">
        <v>642</v>
      </c>
      <c r="Y244" s="7">
        <v>35173</v>
      </c>
      <c r="Z244" t="s">
        <v>593</v>
      </c>
      <c r="AC244" s="87" t="s">
        <v>622</v>
      </c>
      <c r="AD244" s="87" t="s">
        <v>623</v>
      </c>
      <c r="AH244" s="108" t="s">
        <v>448</v>
      </c>
      <c r="AI244" s="41">
        <v>35180</v>
      </c>
      <c r="AJ244" s="41" t="s">
        <v>624</v>
      </c>
      <c r="AK244" s="52" t="s">
        <v>306</v>
      </c>
      <c r="AL244" s="41" t="s">
        <v>625</v>
      </c>
      <c r="AN244" s="74" t="s">
        <v>626</v>
      </c>
      <c r="AO244" s="7" t="s">
        <v>627</v>
      </c>
      <c r="AR244" s="63" t="s">
        <v>643</v>
      </c>
      <c r="AS244" s="69" t="s">
        <v>642</v>
      </c>
      <c r="AT244" s="68"/>
      <c r="AU244" s="68"/>
      <c r="AV244" s="68"/>
      <c r="AW244" s="68"/>
      <c r="AX244" s="68"/>
      <c r="BC244" s="7" t="s">
        <v>312</v>
      </c>
      <c r="BD244" s="76" t="s">
        <v>312</v>
      </c>
      <c r="BE244" s="7" t="s">
        <v>312</v>
      </c>
      <c r="BV244" s="144" t="s">
        <v>629</v>
      </c>
      <c r="CQ244" s="32"/>
      <c r="CR244" s="42"/>
      <c r="CS244" s="78"/>
      <c r="CT244" s="32"/>
      <c r="DG244" s="86" t="s">
        <v>599</v>
      </c>
      <c r="DH244" t="s">
        <v>638</v>
      </c>
      <c r="DI244" s="76">
        <v>0.04</v>
      </c>
      <c r="DJ244" t="s">
        <v>645</v>
      </c>
      <c r="DO244" s="54" t="s">
        <v>559</v>
      </c>
      <c r="DP244" s="21">
        <v>8.5</v>
      </c>
      <c r="DQ244" s="21" t="s">
        <v>512</v>
      </c>
      <c r="DR244" s="73" t="s">
        <v>390</v>
      </c>
      <c r="DS244" s="7" t="s">
        <v>639</v>
      </c>
      <c r="DT244" s="61" t="s">
        <v>649</v>
      </c>
      <c r="DU244" t="s">
        <v>321</v>
      </c>
    </row>
    <row r="246" spans="1:132">
      <c r="A246" t="s">
        <v>24</v>
      </c>
      <c r="B246" s="46" t="s">
        <v>436</v>
      </c>
      <c r="C246">
        <v>56</v>
      </c>
      <c r="D246" t="s">
        <v>650</v>
      </c>
      <c r="E246">
        <v>1996</v>
      </c>
      <c r="F246">
        <v>1992</v>
      </c>
      <c r="G246" t="s">
        <v>294</v>
      </c>
      <c r="H246" s="159" t="s">
        <v>448</v>
      </c>
      <c r="J246" s="21" t="s">
        <v>651</v>
      </c>
      <c r="L246" t="s">
        <v>652</v>
      </c>
      <c r="M246" s="50" t="s">
        <v>325</v>
      </c>
      <c r="N246" s="69" t="s">
        <v>653</v>
      </c>
      <c r="O246" s="55" t="s">
        <v>654</v>
      </c>
      <c r="P246" s="119" t="s">
        <v>655</v>
      </c>
      <c r="Q246" s="41" t="s">
        <v>377</v>
      </c>
      <c r="AG246" s="41" t="s">
        <v>656</v>
      </c>
      <c r="AH246" s="170" t="s">
        <v>554</v>
      </c>
      <c r="AI246" s="97" t="s">
        <v>480</v>
      </c>
      <c r="AJ246" s="52" t="s">
        <v>657</v>
      </c>
      <c r="AK246" s="123" t="s">
        <v>313</v>
      </c>
      <c r="AL246" s="41" t="s">
        <v>377</v>
      </c>
      <c r="BJ246" s="167" t="s">
        <v>309</v>
      </c>
      <c r="BK246" s="54" t="s">
        <v>658</v>
      </c>
      <c r="BL246" s="78"/>
      <c r="BM246" s="42"/>
      <c r="BN246" s="167" t="s">
        <v>309</v>
      </c>
      <c r="BO246" s="54" t="s">
        <v>659</v>
      </c>
      <c r="BP246" s="78"/>
      <c r="BQ246" s="42"/>
      <c r="BR246" s="167" t="s">
        <v>309</v>
      </c>
      <c r="BS246" s="54" t="s">
        <v>660</v>
      </c>
      <c r="BT246" s="100"/>
      <c r="BU246" s="42"/>
      <c r="BV246" s="144" t="s">
        <v>661</v>
      </c>
      <c r="DG246" t="s">
        <v>558</v>
      </c>
      <c r="DH246" s="54" t="s">
        <v>659</v>
      </c>
      <c r="DI246" s="76">
        <v>29</v>
      </c>
      <c r="DJ246" s="54" t="s">
        <v>662</v>
      </c>
      <c r="DK246" t="s">
        <v>558</v>
      </c>
      <c r="DL246" s="54" t="s">
        <v>659</v>
      </c>
      <c r="DM246">
        <v>380</v>
      </c>
      <c r="DN246" t="s">
        <v>663</v>
      </c>
      <c r="DO246" s="54" t="s">
        <v>559</v>
      </c>
      <c r="DP246">
        <v>1198</v>
      </c>
      <c r="DQ246" t="s">
        <v>663</v>
      </c>
      <c r="DR246" s="73" t="s">
        <v>320</v>
      </c>
      <c r="DS246" s="7" t="s">
        <v>664</v>
      </c>
      <c r="DT246" s="106">
        <v>62.4</v>
      </c>
      <c r="DU246" s="88" t="s">
        <v>665</v>
      </c>
      <c r="DV246" s="54"/>
      <c r="DW246" s="54" t="s">
        <v>666</v>
      </c>
      <c r="DX246" s="61">
        <v>170</v>
      </c>
      <c r="DY246" t="s">
        <v>667</v>
      </c>
      <c r="EA246" t="s">
        <v>668</v>
      </c>
      <c r="EB246" t="s">
        <v>669</v>
      </c>
    </row>
    <row r="247" spans="1:132">
      <c r="A247" t="s">
        <v>24</v>
      </c>
      <c r="B247" s="46" t="s">
        <v>436</v>
      </c>
      <c r="C247">
        <v>56</v>
      </c>
      <c r="D247" t="s">
        <v>650</v>
      </c>
      <c r="E247">
        <v>1996</v>
      </c>
      <c r="F247">
        <v>1992</v>
      </c>
      <c r="G247" t="s">
        <v>294</v>
      </c>
      <c r="H247" s="159" t="s">
        <v>448</v>
      </c>
      <c r="J247" s="21" t="s">
        <v>651</v>
      </c>
      <c r="L247" t="s">
        <v>652</v>
      </c>
      <c r="M247" s="50" t="s">
        <v>325</v>
      </c>
      <c r="N247" s="69" t="s">
        <v>670</v>
      </c>
      <c r="O247" s="55" t="s">
        <v>654</v>
      </c>
      <c r="P247" s="119" t="s">
        <v>671</v>
      </c>
      <c r="Q247" s="41" t="s">
        <v>377</v>
      </c>
      <c r="AG247" s="41" t="s">
        <v>656</v>
      </c>
      <c r="AH247" s="170" t="s">
        <v>554</v>
      </c>
      <c r="AI247" s="97" t="s">
        <v>480</v>
      </c>
      <c r="AJ247" s="52" t="s">
        <v>657</v>
      </c>
      <c r="AK247" s="123" t="s">
        <v>313</v>
      </c>
      <c r="AL247" s="41" t="s">
        <v>377</v>
      </c>
      <c r="BJ247" s="167" t="s">
        <v>309</v>
      </c>
      <c r="BK247" s="54" t="s">
        <v>658</v>
      </c>
      <c r="BL247" s="78"/>
      <c r="BM247" s="42"/>
      <c r="BN247" s="167" t="s">
        <v>309</v>
      </c>
      <c r="BO247" s="54" t="s">
        <v>659</v>
      </c>
      <c r="BP247" s="78"/>
      <c r="BQ247" s="42"/>
      <c r="BR247" s="167" t="s">
        <v>309</v>
      </c>
      <c r="BS247" s="54" t="s">
        <v>660</v>
      </c>
      <c r="BT247" s="100"/>
      <c r="BU247" s="42"/>
      <c r="BV247" s="144" t="s">
        <v>661</v>
      </c>
      <c r="DG247" t="s">
        <v>558</v>
      </c>
      <c r="DH247" s="54" t="s">
        <v>659</v>
      </c>
      <c r="DI247" s="76">
        <v>25</v>
      </c>
      <c r="DJ247" s="54" t="s">
        <v>662</v>
      </c>
      <c r="DK247" t="s">
        <v>558</v>
      </c>
      <c r="DL247" s="54" t="s">
        <v>659</v>
      </c>
      <c r="DM247">
        <v>232</v>
      </c>
      <c r="DN247" t="s">
        <v>663</v>
      </c>
      <c r="DO247" s="54" t="s">
        <v>559</v>
      </c>
      <c r="DP247">
        <v>1035</v>
      </c>
      <c r="DQ247" t="s">
        <v>663</v>
      </c>
      <c r="DR247" s="73" t="s">
        <v>320</v>
      </c>
      <c r="DS247" s="7" t="s">
        <v>664</v>
      </c>
      <c r="DT247" s="106">
        <v>70.099999999999994</v>
      </c>
      <c r="DU247" s="88" t="s">
        <v>665</v>
      </c>
      <c r="DV247" s="54"/>
      <c r="DW247" s="54" t="s">
        <v>666</v>
      </c>
      <c r="DX247" s="61">
        <v>126</v>
      </c>
      <c r="DY247" t="s">
        <v>667</v>
      </c>
      <c r="EA247" t="s">
        <v>668</v>
      </c>
      <c r="EB247" t="s">
        <v>669</v>
      </c>
    </row>
    <row r="248" spans="1:132">
      <c r="A248" t="s">
        <v>24</v>
      </c>
      <c r="B248" s="46" t="s">
        <v>436</v>
      </c>
      <c r="C248">
        <v>56</v>
      </c>
      <c r="D248" t="s">
        <v>650</v>
      </c>
      <c r="E248">
        <v>1996</v>
      </c>
      <c r="F248">
        <v>1992</v>
      </c>
      <c r="G248" t="s">
        <v>294</v>
      </c>
      <c r="H248" s="159" t="s">
        <v>448</v>
      </c>
      <c r="J248" s="21" t="s">
        <v>651</v>
      </c>
      <c r="L248" t="s">
        <v>652</v>
      </c>
      <c r="M248" s="50" t="s">
        <v>325</v>
      </c>
      <c r="N248" s="69" t="s">
        <v>672</v>
      </c>
      <c r="O248" s="55" t="s">
        <v>654</v>
      </c>
      <c r="P248" s="119" t="s">
        <v>673</v>
      </c>
      <c r="Q248" s="41" t="s">
        <v>377</v>
      </c>
      <c r="AG248" s="41" t="s">
        <v>656</v>
      </c>
      <c r="AH248" s="170" t="s">
        <v>554</v>
      </c>
      <c r="AI248" s="97" t="s">
        <v>480</v>
      </c>
      <c r="AJ248" s="52" t="s">
        <v>657</v>
      </c>
      <c r="AK248" s="123" t="s">
        <v>313</v>
      </c>
      <c r="AL248" s="41" t="s">
        <v>377</v>
      </c>
      <c r="BJ248" s="167" t="s">
        <v>309</v>
      </c>
      <c r="BK248" s="54" t="s">
        <v>658</v>
      </c>
      <c r="BL248" s="78"/>
      <c r="BM248" s="42"/>
      <c r="BN248" s="167" t="s">
        <v>309</v>
      </c>
      <c r="BO248" s="54" t="s">
        <v>659</v>
      </c>
      <c r="BP248" s="78"/>
      <c r="BQ248" s="42"/>
      <c r="BR248" s="167" t="s">
        <v>309</v>
      </c>
      <c r="BS248" s="54" t="s">
        <v>660</v>
      </c>
      <c r="BT248" s="100"/>
      <c r="BU248" s="42"/>
      <c r="BV248" s="144" t="s">
        <v>661</v>
      </c>
      <c r="DG248" t="s">
        <v>558</v>
      </c>
      <c r="DH248" s="54" t="s">
        <v>659</v>
      </c>
      <c r="DI248" s="76">
        <v>19</v>
      </c>
      <c r="DJ248" s="54" t="s">
        <v>662</v>
      </c>
      <c r="DK248" t="s">
        <v>558</v>
      </c>
      <c r="DL248" s="54" t="s">
        <v>659</v>
      </c>
      <c r="DM248">
        <v>80</v>
      </c>
      <c r="DN248" t="s">
        <v>663</v>
      </c>
      <c r="DO248" s="54" t="s">
        <v>559</v>
      </c>
      <c r="DP248">
        <v>781</v>
      </c>
      <c r="DQ248" t="s">
        <v>663</v>
      </c>
      <c r="DR248" s="73" t="s">
        <v>320</v>
      </c>
      <c r="DS248" s="7" t="s">
        <v>664</v>
      </c>
      <c r="DT248" s="106">
        <v>78.599999999999994</v>
      </c>
      <c r="DU248" s="88" t="s">
        <v>665</v>
      </c>
      <c r="DV248" s="54"/>
      <c r="DW248" s="54" t="s">
        <v>666</v>
      </c>
      <c r="DX248" s="61">
        <v>70</v>
      </c>
      <c r="DY248" t="s">
        <v>667</v>
      </c>
      <c r="EA248" t="s">
        <v>668</v>
      </c>
      <c r="EB248" t="s">
        <v>669</v>
      </c>
    </row>
    <row r="249" spans="1:132">
      <c r="A249" t="s">
        <v>24</v>
      </c>
      <c r="B249" s="46" t="s">
        <v>436</v>
      </c>
      <c r="C249">
        <v>56</v>
      </c>
      <c r="D249" t="s">
        <v>650</v>
      </c>
      <c r="E249">
        <v>1996</v>
      </c>
      <c r="F249">
        <v>1992</v>
      </c>
      <c r="G249" t="s">
        <v>294</v>
      </c>
      <c r="H249" s="159" t="s">
        <v>448</v>
      </c>
      <c r="J249" s="21" t="s">
        <v>651</v>
      </c>
      <c r="L249" t="s">
        <v>652</v>
      </c>
      <c r="M249" s="50" t="s">
        <v>325</v>
      </c>
      <c r="N249" s="69" t="s">
        <v>674</v>
      </c>
      <c r="O249" s="55" t="s">
        <v>654</v>
      </c>
      <c r="P249" s="149" t="s">
        <v>675</v>
      </c>
      <c r="Q249" s="41" t="s">
        <v>377</v>
      </c>
      <c r="AG249" s="41" t="s">
        <v>656</v>
      </c>
      <c r="AH249" s="170" t="s">
        <v>554</v>
      </c>
      <c r="AI249" s="97" t="s">
        <v>480</v>
      </c>
      <c r="AJ249" s="52" t="s">
        <v>657</v>
      </c>
      <c r="AK249" s="123" t="s">
        <v>313</v>
      </c>
      <c r="AL249" s="41" t="s">
        <v>377</v>
      </c>
      <c r="BJ249" s="167" t="s">
        <v>309</v>
      </c>
      <c r="BK249" s="54" t="s">
        <v>658</v>
      </c>
      <c r="BL249" s="78"/>
      <c r="BM249" s="42"/>
      <c r="BN249" s="167" t="s">
        <v>309</v>
      </c>
      <c r="BO249" s="54" t="s">
        <v>659</v>
      </c>
      <c r="BP249" s="78"/>
      <c r="BQ249" s="42"/>
      <c r="BR249" s="167" t="s">
        <v>309</v>
      </c>
      <c r="BS249" s="54" t="s">
        <v>660</v>
      </c>
      <c r="BT249" s="100"/>
      <c r="BU249" s="42"/>
      <c r="BV249" s="144" t="s">
        <v>661</v>
      </c>
      <c r="DG249" t="s">
        <v>558</v>
      </c>
      <c r="DH249" s="54" t="s">
        <v>659</v>
      </c>
      <c r="DI249" s="76">
        <v>31</v>
      </c>
      <c r="DJ249" s="54" t="s">
        <v>662</v>
      </c>
      <c r="DK249" t="s">
        <v>558</v>
      </c>
      <c r="DL249" s="54" t="s">
        <v>659</v>
      </c>
      <c r="DM249">
        <v>286</v>
      </c>
      <c r="DN249" t="s">
        <v>663</v>
      </c>
      <c r="DO249" s="54" t="s">
        <v>559</v>
      </c>
      <c r="DP249">
        <v>797</v>
      </c>
      <c r="DQ249" t="s">
        <v>663</v>
      </c>
      <c r="DR249" s="73" t="s">
        <v>320</v>
      </c>
      <c r="DS249" s="7" t="s">
        <v>664</v>
      </c>
      <c r="DT249" s="106">
        <v>69.900000000000006</v>
      </c>
      <c r="DU249" s="88" t="s">
        <v>665</v>
      </c>
      <c r="DV249" s="54"/>
      <c r="DW249" s="54" t="s">
        <v>666</v>
      </c>
      <c r="DX249" s="61">
        <v>111</v>
      </c>
      <c r="DY249" t="s">
        <v>667</v>
      </c>
      <c r="EA249" t="s">
        <v>668</v>
      </c>
      <c r="EB249" t="s">
        <v>669</v>
      </c>
    </row>
    <row r="250" spans="1:132">
      <c r="A250" t="s">
        <v>24</v>
      </c>
      <c r="B250" s="46" t="s">
        <v>436</v>
      </c>
      <c r="C250">
        <v>56</v>
      </c>
      <c r="D250" t="s">
        <v>650</v>
      </c>
      <c r="E250">
        <v>1996</v>
      </c>
      <c r="F250">
        <v>1992</v>
      </c>
      <c r="G250" t="s">
        <v>294</v>
      </c>
      <c r="H250" s="159" t="s">
        <v>448</v>
      </c>
      <c r="J250" s="21" t="s">
        <v>651</v>
      </c>
      <c r="L250" t="s">
        <v>652</v>
      </c>
      <c r="M250" s="50" t="s">
        <v>325</v>
      </c>
      <c r="N250" s="69" t="s">
        <v>676</v>
      </c>
      <c r="O250" s="55" t="s">
        <v>654</v>
      </c>
      <c r="P250" s="149" t="s">
        <v>675</v>
      </c>
      <c r="Q250" s="41" t="s">
        <v>377</v>
      </c>
      <c r="AG250" s="41" t="s">
        <v>656</v>
      </c>
      <c r="AH250" s="170" t="s">
        <v>554</v>
      </c>
      <c r="AI250" s="97" t="s">
        <v>480</v>
      </c>
      <c r="AJ250" s="52" t="s">
        <v>657</v>
      </c>
      <c r="AK250" s="123" t="s">
        <v>313</v>
      </c>
      <c r="AL250" s="41" t="s">
        <v>377</v>
      </c>
      <c r="AR250" s="7" t="s">
        <v>677</v>
      </c>
      <c r="AS250" s="74" t="s">
        <v>678</v>
      </c>
      <c r="BJ250" s="167" t="s">
        <v>309</v>
      </c>
      <c r="BK250" s="54" t="s">
        <v>658</v>
      </c>
      <c r="BL250" s="78"/>
      <c r="BM250" s="42"/>
      <c r="BN250" s="167" t="s">
        <v>309</v>
      </c>
      <c r="BO250" s="54" t="s">
        <v>659</v>
      </c>
      <c r="BP250" s="78"/>
      <c r="BQ250" s="42"/>
      <c r="BR250" s="167" t="s">
        <v>309</v>
      </c>
      <c r="BS250" s="54" t="s">
        <v>660</v>
      </c>
      <c r="BT250" s="100"/>
      <c r="BU250" s="42"/>
      <c r="BV250" s="144" t="s">
        <v>661</v>
      </c>
      <c r="DG250" t="s">
        <v>558</v>
      </c>
      <c r="DH250" s="54" t="s">
        <v>659</v>
      </c>
      <c r="DI250" s="76">
        <v>11</v>
      </c>
      <c r="DJ250" s="54" t="s">
        <v>662</v>
      </c>
      <c r="DK250" t="s">
        <v>558</v>
      </c>
      <c r="DL250" s="54" t="s">
        <v>659</v>
      </c>
      <c r="DM250">
        <v>13</v>
      </c>
      <c r="DN250" t="s">
        <v>663</v>
      </c>
      <c r="DO250" s="54" t="s">
        <v>559</v>
      </c>
      <c r="DP250">
        <v>1238</v>
      </c>
      <c r="DQ250" t="s">
        <v>663</v>
      </c>
      <c r="DR250" s="73" t="s">
        <v>320</v>
      </c>
      <c r="DS250" s="7" t="s">
        <v>664</v>
      </c>
      <c r="DT250" s="106">
        <v>74.5</v>
      </c>
      <c r="DU250" s="88" t="s">
        <v>665</v>
      </c>
      <c r="DV250" s="54"/>
      <c r="DW250" s="54" t="s">
        <v>666</v>
      </c>
      <c r="DX250" s="61">
        <v>106</v>
      </c>
      <c r="DY250" t="s">
        <v>667</v>
      </c>
      <c r="EA250" t="s">
        <v>668</v>
      </c>
      <c r="EB250" t="s">
        <v>669</v>
      </c>
    </row>
    <row r="251" spans="1:132">
      <c r="A251" t="s">
        <v>24</v>
      </c>
      <c r="B251" s="46" t="s">
        <v>436</v>
      </c>
      <c r="C251">
        <v>56</v>
      </c>
      <c r="D251" t="s">
        <v>650</v>
      </c>
      <c r="E251">
        <v>1996</v>
      </c>
      <c r="F251">
        <v>1992</v>
      </c>
      <c r="G251" t="s">
        <v>294</v>
      </c>
      <c r="H251" s="159" t="s">
        <v>448</v>
      </c>
      <c r="J251" s="21" t="s">
        <v>651</v>
      </c>
      <c r="L251" t="s">
        <v>652</v>
      </c>
      <c r="M251" s="50" t="s">
        <v>325</v>
      </c>
      <c r="N251" s="69" t="s">
        <v>679</v>
      </c>
      <c r="O251" s="55" t="s">
        <v>654</v>
      </c>
      <c r="P251" s="149" t="s">
        <v>675</v>
      </c>
      <c r="Q251" s="41" t="s">
        <v>377</v>
      </c>
      <c r="AG251" s="41" t="s">
        <v>656</v>
      </c>
      <c r="AH251" s="170" t="s">
        <v>554</v>
      </c>
      <c r="AI251" s="97" t="s">
        <v>480</v>
      </c>
      <c r="AJ251" s="52" t="s">
        <v>657</v>
      </c>
      <c r="AK251" s="123" t="s">
        <v>313</v>
      </c>
      <c r="AL251" s="41" t="s">
        <v>377</v>
      </c>
      <c r="AM251" s="74" t="s">
        <v>680</v>
      </c>
      <c r="BJ251" s="167" t="s">
        <v>309</v>
      </c>
      <c r="BK251" s="54" t="s">
        <v>658</v>
      </c>
      <c r="BL251" s="78"/>
      <c r="BM251" s="42"/>
      <c r="BN251" s="167" t="s">
        <v>309</v>
      </c>
      <c r="BO251" s="54" t="s">
        <v>659</v>
      </c>
      <c r="BP251" s="78"/>
      <c r="BQ251" s="42"/>
      <c r="BR251" s="167" t="s">
        <v>309</v>
      </c>
      <c r="BS251" s="54" t="s">
        <v>660</v>
      </c>
      <c r="BT251" s="100"/>
      <c r="BU251" s="42"/>
      <c r="BV251" s="144" t="s">
        <v>661</v>
      </c>
      <c r="DG251" t="s">
        <v>558</v>
      </c>
      <c r="DH251" s="54" t="s">
        <v>659</v>
      </c>
      <c r="DI251" s="76">
        <v>27</v>
      </c>
      <c r="DJ251" s="54" t="s">
        <v>662</v>
      </c>
      <c r="DK251" t="s">
        <v>558</v>
      </c>
      <c r="DL251" s="54" t="s">
        <v>659</v>
      </c>
      <c r="DM251">
        <v>238</v>
      </c>
      <c r="DN251" t="s">
        <v>663</v>
      </c>
      <c r="DO251" s="54" t="s">
        <v>559</v>
      </c>
      <c r="DP251">
        <v>879</v>
      </c>
      <c r="DQ251" t="s">
        <v>663</v>
      </c>
      <c r="DR251" s="73" t="s">
        <v>320</v>
      </c>
      <c r="DS251" s="7" t="s">
        <v>664</v>
      </c>
      <c r="DT251" s="106">
        <v>70.5</v>
      </c>
      <c r="DU251" s="88" t="s">
        <v>665</v>
      </c>
      <c r="DV251" s="54"/>
      <c r="DW251" s="54" t="s">
        <v>666</v>
      </c>
      <c r="DX251" s="61">
        <v>120</v>
      </c>
      <c r="DY251" t="s">
        <v>667</v>
      </c>
      <c r="EA251" t="s">
        <v>668</v>
      </c>
      <c r="EB251" t="s">
        <v>669</v>
      </c>
    </row>
    <row r="252" spans="1:132">
      <c r="A252" t="s">
        <v>24</v>
      </c>
      <c r="B252" s="46" t="s">
        <v>436</v>
      </c>
      <c r="C252">
        <v>56</v>
      </c>
      <c r="D252" t="s">
        <v>650</v>
      </c>
      <c r="E252">
        <v>1996</v>
      </c>
      <c r="F252">
        <v>1992</v>
      </c>
      <c r="G252" t="s">
        <v>294</v>
      </c>
      <c r="H252" s="159" t="s">
        <v>448</v>
      </c>
      <c r="J252" s="21" t="s">
        <v>651</v>
      </c>
      <c r="L252" t="s">
        <v>652</v>
      </c>
      <c r="M252" s="50" t="s">
        <v>325</v>
      </c>
      <c r="N252" s="69" t="s">
        <v>681</v>
      </c>
      <c r="O252" s="55" t="s">
        <v>654</v>
      </c>
      <c r="P252" s="149" t="s">
        <v>675</v>
      </c>
      <c r="Q252" s="41" t="s">
        <v>377</v>
      </c>
      <c r="W252" s="138" t="s">
        <v>682</v>
      </c>
      <c r="X252" s="142" t="s">
        <v>664</v>
      </c>
      <c r="AG252" s="41" t="s">
        <v>656</v>
      </c>
      <c r="AH252" s="170" t="s">
        <v>554</v>
      </c>
      <c r="AI252" s="97" t="s">
        <v>480</v>
      </c>
      <c r="AJ252" s="52" t="s">
        <v>657</v>
      </c>
      <c r="AK252" s="123" t="s">
        <v>313</v>
      </c>
      <c r="AL252" s="41" t="s">
        <v>377</v>
      </c>
      <c r="AR252" s="7" t="s">
        <v>664</v>
      </c>
      <c r="AS252" s="74" t="s">
        <v>683</v>
      </c>
      <c r="BJ252" s="167" t="s">
        <v>309</v>
      </c>
      <c r="BK252" s="54" t="s">
        <v>658</v>
      </c>
      <c r="BL252" s="78"/>
      <c r="BM252" s="42"/>
      <c r="BN252" s="167" t="s">
        <v>309</v>
      </c>
      <c r="BO252" s="54" t="s">
        <v>659</v>
      </c>
      <c r="BP252" s="78"/>
      <c r="BQ252" s="42"/>
      <c r="BR252" s="167" t="s">
        <v>309</v>
      </c>
      <c r="BS252" s="54" t="s">
        <v>660</v>
      </c>
      <c r="BT252" s="100"/>
      <c r="BU252" s="42"/>
      <c r="BV252" s="144" t="s">
        <v>661</v>
      </c>
      <c r="DG252" t="s">
        <v>558</v>
      </c>
      <c r="DH252" s="54" t="s">
        <v>659</v>
      </c>
      <c r="DI252" s="76">
        <v>27</v>
      </c>
      <c r="DJ252" s="54" t="s">
        <v>662</v>
      </c>
      <c r="DK252" t="s">
        <v>558</v>
      </c>
      <c r="DL252" s="54" t="s">
        <v>659</v>
      </c>
      <c r="DM252">
        <v>388</v>
      </c>
      <c r="DN252" t="s">
        <v>663</v>
      </c>
      <c r="DO252" s="54" t="s">
        <v>559</v>
      </c>
      <c r="DP252">
        <v>1105</v>
      </c>
      <c r="DQ252" t="s">
        <v>663</v>
      </c>
      <c r="DR252" s="73" t="s">
        <v>320</v>
      </c>
      <c r="DS252" s="7" t="s">
        <v>664</v>
      </c>
      <c r="DT252" s="106">
        <v>66.3</v>
      </c>
      <c r="DU252" s="88" t="s">
        <v>665</v>
      </c>
      <c r="DV252" s="54"/>
      <c r="DW252" s="54" t="s">
        <v>666</v>
      </c>
      <c r="DX252" s="61">
        <v>150</v>
      </c>
      <c r="DY252" t="s">
        <v>667</v>
      </c>
      <c r="EA252" t="s">
        <v>668</v>
      </c>
      <c r="EB252" t="s">
        <v>669</v>
      </c>
    </row>
    <row r="253" spans="1:132">
      <c r="A253" t="s">
        <v>24</v>
      </c>
      <c r="B253" s="46" t="s">
        <v>436</v>
      </c>
      <c r="C253">
        <v>56</v>
      </c>
      <c r="D253" t="s">
        <v>650</v>
      </c>
      <c r="E253">
        <v>1996</v>
      </c>
      <c r="F253">
        <v>1992</v>
      </c>
      <c r="G253" t="s">
        <v>294</v>
      </c>
      <c r="H253" s="159" t="s">
        <v>448</v>
      </c>
      <c r="J253" s="21" t="s">
        <v>651</v>
      </c>
      <c r="L253" t="s">
        <v>312</v>
      </c>
      <c r="M253" s="50" t="s">
        <v>298</v>
      </c>
      <c r="N253" s="15" t="s">
        <v>684</v>
      </c>
      <c r="O253" s="41" t="s">
        <v>312</v>
      </c>
      <c r="P253" s="119" t="s">
        <v>312</v>
      </c>
      <c r="Q253" s="41" t="s">
        <v>312</v>
      </c>
      <c r="AG253" s="41" t="s">
        <v>656</v>
      </c>
      <c r="AH253" s="170" t="s">
        <v>554</v>
      </c>
      <c r="AI253" s="97" t="s">
        <v>480</v>
      </c>
      <c r="AJ253" s="52" t="s">
        <v>657</v>
      </c>
      <c r="AK253" s="123" t="s">
        <v>313</v>
      </c>
      <c r="AL253" s="41" t="s">
        <v>377</v>
      </c>
      <c r="BJ253" s="54" t="s">
        <v>312</v>
      </c>
      <c r="BK253" s="54" t="s">
        <v>312</v>
      </c>
      <c r="BL253" s="54" t="s">
        <v>312</v>
      </c>
      <c r="BM253" s="54" t="s">
        <v>312</v>
      </c>
      <c r="BN253" s="54" t="s">
        <v>312</v>
      </c>
      <c r="BO253" s="54" t="s">
        <v>312</v>
      </c>
      <c r="BP253" s="54" t="s">
        <v>312</v>
      </c>
      <c r="BQ253" s="54" t="s">
        <v>312</v>
      </c>
      <c r="BR253" s="54" t="s">
        <v>312</v>
      </c>
      <c r="BS253" s="54" t="s">
        <v>312</v>
      </c>
      <c r="BT253" s="54" t="s">
        <v>312</v>
      </c>
      <c r="BU253" s="54" t="s">
        <v>312</v>
      </c>
      <c r="BV253" s="144" t="s">
        <v>661</v>
      </c>
      <c r="DG253" t="s">
        <v>558</v>
      </c>
      <c r="DH253" s="54" t="s">
        <v>659</v>
      </c>
      <c r="DI253" s="76">
        <v>98</v>
      </c>
      <c r="DJ253" s="54" t="s">
        <v>662</v>
      </c>
      <c r="DK253" t="s">
        <v>558</v>
      </c>
      <c r="DL253" s="54" t="s">
        <v>659</v>
      </c>
      <c r="DM253">
        <v>2652</v>
      </c>
      <c r="DN253" t="s">
        <v>663</v>
      </c>
      <c r="DO253" s="54" t="s">
        <v>559</v>
      </c>
      <c r="DP253">
        <v>274</v>
      </c>
      <c r="DQ253" t="s">
        <v>663</v>
      </c>
      <c r="DR253" s="73" t="s">
        <v>320</v>
      </c>
      <c r="DS253" s="7" t="s">
        <v>664</v>
      </c>
      <c r="DT253" s="106">
        <v>23.3</v>
      </c>
      <c r="DU253" s="88" t="s">
        <v>665</v>
      </c>
      <c r="DV253" s="54"/>
      <c r="DW253" s="54" t="s">
        <v>666</v>
      </c>
      <c r="DX253" s="61">
        <v>52</v>
      </c>
      <c r="DY253" t="s">
        <v>667</v>
      </c>
      <c r="EA253" t="s">
        <v>668</v>
      </c>
      <c r="EB253" t="s">
        <v>669</v>
      </c>
    </row>
    <row r="254" spans="1:132">
      <c r="A254" t="s">
        <v>24</v>
      </c>
      <c r="B254" s="46" t="s">
        <v>436</v>
      </c>
      <c r="C254">
        <v>56</v>
      </c>
      <c r="D254" t="s">
        <v>650</v>
      </c>
      <c r="E254">
        <v>1996</v>
      </c>
      <c r="F254">
        <v>1992</v>
      </c>
      <c r="G254" t="s">
        <v>294</v>
      </c>
      <c r="H254" s="159" t="s">
        <v>448</v>
      </c>
      <c r="J254" s="21" t="s">
        <v>651</v>
      </c>
      <c r="L254" t="s">
        <v>685</v>
      </c>
      <c r="M254" s="50" t="s">
        <v>298</v>
      </c>
      <c r="N254" s="15" t="s">
        <v>686</v>
      </c>
      <c r="O254" s="41" t="s">
        <v>312</v>
      </c>
      <c r="P254" s="119" t="s">
        <v>312</v>
      </c>
      <c r="Q254" s="41" t="s">
        <v>312</v>
      </c>
      <c r="Y254" s="7" t="s">
        <v>687</v>
      </c>
      <c r="Z254" t="s">
        <v>688</v>
      </c>
      <c r="AG254" s="41" t="s">
        <v>656</v>
      </c>
      <c r="AH254" s="170" t="s">
        <v>554</v>
      </c>
      <c r="AI254" s="97" t="s">
        <v>480</v>
      </c>
      <c r="AJ254" s="52" t="s">
        <v>657</v>
      </c>
      <c r="AK254" s="123" t="s">
        <v>313</v>
      </c>
      <c r="AL254" s="41" t="s">
        <v>377</v>
      </c>
      <c r="AR254" s="7" t="s">
        <v>689</v>
      </c>
      <c r="AS254" s="74" t="s">
        <v>690</v>
      </c>
      <c r="BJ254" s="54" t="s">
        <v>312</v>
      </c>
      <c r="BK254" s="54" t="s">
        <v>312</v>
      </c>
      <c r="BL254" s="54" t="s">
        <v>312</v>
      </c>
      <c r="BM254" s="54" t="s">
        <v>312</v>
      </c>
      <c r="BN254" s="54" t="s">
        <v>312</v>
      </c>
      <c r="BO254" s="54" t="s">
        <v>312</v>
      </c>
      <c r="BP254" s="54" t="s">
        <v>312</v>
      </c>
      <c r="BQ254" s="54" t="s">
        <v>312</v>
      </c>
      <c r="BR254" s="54" t="s">
        <v>312</v>
      </c>
      <c r="BS254" s="54" t="s">
        <v>312</v>
      </c>
      <c r="BT254" s="54" t="s">
        <v>312</v>
      </c>
      <c r="BU254" s="54" t="s">
        <v>312</v>
      </c>
      <c r="BV254" s="144" t="s">
        <v>661</v>
      </c>
      <c r="DG254" t="s">
        <v>558</v>
      </c>
      <c r="DH254" s="54" t="s">
        <v>659</v>
      </c>
      <c r="DI254" s="76">
        <v>10</v>
      </c>
      <c r="DJ254" s="54" t="s">
        <v>662</v>
      </c>
      <c r="DK254" t="s">
        <v>558</v>
      </c>
      <c r="DL254" s="54" t="s">
        <v>659</v>
      </c>
      <c r="DM254">
        <v>182</v>
      </c>
      <c r="DN254" t="s">
        <v>663</v>
      </c>
      <c r="DO254" s="54" t="s">
        <v>559</v>
      </c>
      <c r="DP254">
        <v>1670</v>
      </c>
      <c r="DQ254" t="s">
        <v>663</v>
      </c>
      <c r="DR254" s="73" t="s">
        <v>320</v>
      </c>
      <c r="DS254" s="7" t="s">
        <v>664</v>
      </c>
      <c r="DT254" s="106">
        <v>25.6</v>
      </c>
      <c r="DU254" s="88" t="s">
        <v>665</v>
      </c>
      <c r="DV254" s="54"/>
      <c r="DW254" s="54" t="s">
        <v>666</v>
      </c>
      <c r="DX254" s="61">
        <v>159</v>
      </c>
      <c r="DY254" t="s">
        <v>667</v>
      </c>
      <c r="EA254" t="s">
        <v>668</v>
      </c>
      <c r="EB254" t="s">
        <v>669</v>
      </c>
    </row>
    <row r="255" spans="1:132">
      <c r="DL255" s="7"/>
    </row>
    <row r="256" spans="1:132">
      <c r="A256" t="s">
        <v>24</v>
      </c>
      <c r="B256" s="46" t="s">
        <v>436</v>
      </c>
      <c r="C256">
        <v>56</v>
      </c>
      <c r="D256" t="s">
        <v>650</v>
      </c>
      <c r="E256">
        <v>1996</v>
      </c>
      <c r="F256">
        <v>1993</v>
      </c>
      <c r="G256" t="s">
        <v>294</v>
      </c>
      <c r="H256" s="159" t="s">
        <v>448</v>
      </c>
      <c r="J256" s="21" t="s">
        <v>651</v>
      </c>
      <c r="L256" t="s">
        <v>652</v>
      </c>
      <c r="M256" s="50" t="s">
        <v>325</v>
      </c>
      <c r="N256" s="69" t="s">
        <v>653</v>
      </c>
      <c r="O256" s="55" t="s">
        <v>654</v>
      </c>
      <c r="P256" s="119" t="s">
        <v>655</v>
      </c>
      <c r="Q256" s="41" t="s">
        <v>377</v>
      </c>
      <c r="AG256" s="41" t="s">
        <v>656</v>
      </c>
      <c r="AH256" s="170" t="s">
        <v>554</v>
      </c>
      <c r="AI256" s="97" t="s">
        <v>480</v>
      </c>
      <c r="AJ256" s="52" t="s">
        <v>657</v>
      </c>
      <c r="AK256" s="52" t="s">
        <v>596</v>
      </c>
      <c r="AL256" s="41" t="s">
        <v>334</v>
      </c>
      <c r="BJ256" s="167" t="s">
        <v>309</v>
      </c>
      <c r="BK256" s="54" t="s">
        <v>658</v>
      </c>
      <c r="BL256" s="78"/>
      <c r="BM256" s="42"/>
      <c r="BN256" s="167" t="s">
        <v>309</v>
      </c>
      <c r="BO256" s="54" t="s">
        <v>659</v>
      </c>
      <c r="BP256" s="78"/>
      <c r="BQ256" s="42"/>
      <c r="BR256" s="167" t="s">
        <v>309</v>
      </c>
      <c r="BS256" s="54" t="s">
        <v>660</v>
      </c>
      <c r="BT256" s="100"/>
      <c r="BU256" s="42"/>
      <c r="BV256" s="144" t="s">
        <v>691</v>
      </c>
      <c r="DG256" t="s">
        <v>558</v>
      </c>
      <c r="DH256" s="54" t="s">
        <v>659</v>
      </c>
      <c r="DI256" s="76">
        <v>12</v>
      </c>
      <c r="DJ256" s="54" t="s">
        <v>662</v>
      </c>
      <c r="DK256" t="s">
        <v>558</v>
      </c>
      <c r="DL256" s="54" t="s">
        <v>659</v>
      </c>
      <c r="DM256">
        <v>121</v>
      </c>
      <c r="DN256" t="s">
        <v>663</v>
      </c>
      <c r="DO256" s="54" t="s">
        <v>559</v>
      </c>
      <c r="DP256">
        <v>2391</v>
      </c>
      <c r="DQ256" t="s">
        <v>663</v>
      </c>
      <c r="DR256" s="73" t="s">
        <v>320</v>
      </c>
      <c r="DS256" s="7" t="s">
        <v>664</v>
      </c>
      <c r="DT256" s="106">
        <v>88.8</v>
      </c>
      <c r="DU256" s="88" t="s">
        <v>665</v>
      </c>
      <c r="DV256" s="54"/>
      <c r="DW256" s="54" t="s">
        <v>666</v>
      </c>
      <c r="DX256" s="61">
        <v>437</v>
      </c>
      <c r="DY256" t="s">
        <v>667</v>
      </c>
      <c r="EA256" t="s">
        <v>692</v>
      </c>
      <c r="EB256" t="s">
        <v>693</v>
      </c>
    </row>
    <row r="257" spans="1:132">
      <c r="A257" t="s">
        <v>24</v>
      </c>
      <c r="B257" s="46" t="s">
        <v>436</v>
      </c>
      <c r="C257">
        <v>56</v>
      </c>
      <c r="D257" t="s">
        <v>650</v>
      </c>
      <c r="E257">
        <v>1996</v>
      </c>
      <c r="F257">
        <v>1993</v>
      </c>
      <c r="G257" t="s">
        <v>294</v>
      </c>
      <c r="H257" s="159" t="s">
        <v>448</v>
      </c>
      <c r="J257" s="21" t="s">
        <v>651</v>
      </c>
      <c r="L257" t="s">
        <v>652</v>
      </c>
      <c r="M257" s="50" t="s">
        <v>325</v>
      </c>
      <c r="N257" s="69" t="s">
        <v>670</v>
      </c>
      <c r="O257" s="55" t="s">
        <v>654</v>
      </c>
      <c r="P257" s="119" t="s">
        <v>671</v>
      </c>
      <c r="Q257" s="41" t="s">
        <v>377</v>
      </c>
      <c r="AG257" s="41" t="s">
        <v>656</v>
      </c>
      <c r="AH257" s="170" t="s">
        <v>554</v>
      </c>
      <c r="AI257" s="97" t="s">
        <v>480</v>
      </c>
      <c r="AJ257" s="52" t="s">
        <v>657</v>
      </c>
      <c r="AK257" s="52" t="s">
        <v>596</v>
      </c>
      <c r="AL257" s="41" t="s">
        <v>334</v>
      </c>
      <c r="BJ257" s="167" t="s">
        <v>309</v>
      </c>
      <c r="BK257" s="54" t="s">
        <v>658</v>
      </c>
      <c r="BL257" s="78"/>
      <c r="BM257" s="42"/>
      <c r="BN257" s="167" t="s">
        <v>309</v>
      </c>
      <c r="BO257" s="54" t="s">
        <v>659</v>
      </c>
      <c r="BP257" s="78"/>
      <c r="BQ257" s="42"/>
      <c r="BR257" s="167" t="s">
        <v>309</v>
      </c>
      <c r="BS257" s="54" t="s">
        <v>660</v>
      </c>
      <c r="BT257" s="100"/>
      <c r="BU257" s="42"/>
      <c r="BV257" s="144" t="s">
        <v>691</v>
      </c>
      <c r="DG257" t="s">
        <v>558</v>
      </c>
      <c r="DH257" s="54" t="s">
        <v>659</v>
      </c>
      <c r="DI257" s="76">
        <v>12</v>
      </c>
      <c r="DJ257" s="54" t="s">
        <v>662</v>
      </c>
      <c r="DK257" t="s">
        <v>558</v>
      </c>
      <c r="DL257" s="54" t="s">
        <v>659</v>
      </c>
      <c r="DM257">
        <v>118</v>
      </c>
      <c r="DN257" t="s">
        <v>663</v>
      </c>
      <c r="DO257" s="54" t="s">
        <v>559</v>
      </c>
      <c r="DP257">
        <v>2556</v>
      </c>
      <c r="DQ257" t="s">
        <v>663</v>
      </c>
      <c r="DR257" s="73" t="s">
        <v>320</v>
      </c>
      <c r="DS257" s="7" t="s">
        <v>664</v>
      </c>
      <c r="DT257" s="106">
        <v>74.3</v>
      </c>
      <c r="DU257" s="88" t="s">
        <v>665</v>
      </c>
      <c r="DV257" s="54"/>
      <c r="DW257" s="54" t="s">
        <v>666</v>
      </c>
      <c r="DX257" s="61">
        <v>442</v>
      </c>
      <c r="DY257" t="s">
        <v>667</v>
      </c>
      <c r="EA257" t="s">
        <v>692</v>
      </c>
      <c r="EB257" t="s">
        <v>693</v>
      </c>
    </row>
    <row r="258" spans="1:132">
      <c r="A258" t="s">
        <v>24</v>
      </c>
      <c r="B258" s="46" t="s">
        <v>436</v>
      </c>
      <c r="C258">
        <v>56</v>
      </c>
      <c r="D258" t="s">
        <v>650</v>
      </c>
      <c r="E258">
        <v>1996</v>
      </c>
      <c r="F258">
        <v>1993</v>
      </c>
      <c r="G258" t="s">
        <v>294</v>
      </c>
      <c r="H258" s="159" t="s">
        <v>448</v>
      </c>
      <c r="J258" s="21" t="s">
        <v>651</v>
      </c>
      <c r="L258" t="s">
        <v>652</v>
      </c>
      <c r="M258" s="50" t="s">
        <v>325</v>
      </c>
      <c r="N258" s="69" t="s">
        <v>672</v>
      </c>
      <c r="O258" s="55" t="s">
        <v>654</v>
      </c>
      <c r="P258" s="119" t="s">
        <v>673</v>
      </c>
      <c r="Q258" s="41" t="s">
        <v>377</v>
      </c>
      <c r="AG258" s="41" t="s">
        <v>656</v>
      </c>
      <c r="AH258" s="170" t="s">
        <v>554</v>
      </c>
      <c r="AI258" s="97" t="s">
        <v>480</v>
      </c>
      <c r="AJ258" s="52" t="s">
        <v>657</v>
      </c>
      <c r="AK258" s="52" t="s">
        <v>596</v>
      </c>
      <c r="AL258" s="41" t="s">
        <v>334</v>
      </c>
      <c r="BJ258" s="167" t="s">
        <v>309</v>
      </c>
      <c r="BK258" s="54" t="s">
        <v>658</v>
      </c>
      <c r="BL258" s="78"/>
      <c r="BM258" s="42"/>
      <c r="BN258" s="167" t="s">
        <v>309</v>
      </c>
      <c r="BO258" s="54" t="s">
        <v>659</v>
      </c>
      <c r="BP258" s="78"/>
      <c r="BQ258" s="42"/>
      <c r="BR258" s="167" t="s">
        <v>309</v>
      </c>
      <c r="BS258" s="54" t="s">
        <v>660</v>
      </c>
      <c r="BT258" s="100"/>
      <c r="BU258" s="42"/>
      <c r="BV258" s="144" t="s">
        <v>691</v>
      </c>
      <c r="DG258" t="s">
        <v>558</v>
      </c>
      <c r="DH258" s="54" t="s">
        <v>659</v>
      </c>
      <c r="DI258" s="76">
        <v>10</v>
      </c>
      <c r="DJ258" s="54" t="s">
        <v>662</v>
      </c>
      <c r="DK258" t="s">
        <v>558</v>
      </c>
      <c r="DL258" s="54" t="s">
        <v>659</v>
      </c>
      <c r="DM258">
        <v>117</v>
      </c>
      <c r="DN258" t="s">
        <v>663</v>
      </c>
      <c r="DO258" s="54" t="s">
        <v>559</v>
      </c>
      <c r="DP258">
        <v>2563</v>
      </c>
      <c r="DQ258" t="s">
        <v>663</v>
      </c>
      <c r="DR258" s="73" t="s">
        <v>320</v>
      </c>
      <c r="DS258" s="7" t="s">
        <v>664</v>
      </c>
      <c r="DT258" s="106">
        <v>78.3</v>
      </c>
      <c r="DU258" s="88" t="s">
        <v>665</v>
      </c>
      <c r="DV258" s="54"/>
      <c r="DW258" s="54" t="s">
        <v>666</v>
      </c>
      <c r="DX258" s="61">
        <v>458</v>
      </c>
      <c r="DY258" t="s">
        <v>667</v>
      </c>
      <c r="EA258" t="s">
        <v>692</v>
      </c>
      <c r="EB258" t="s">
        <v>693</v>
      </c>
    </row>
    <row r="259" spans="1:132">
      <c r="A259" t="s">
        <v>24</v>
      </c>
      <c r="B259" s="46" t="s">
        <v>436</v>
      </c>
      <c r="C259">
        <v>56</v>
      </c>
      <c r="D259" t="s">
        <v>650</v>
      </c>
      <c r="E259">
        <v>1996</v>
      </c>
      <c r="F259">
        <v>1993</v>
      </c>
      <c r="G259" t="s">
        <v>294</v>
      </c>
      <c r="H259" s="159" t="s">
        <v>448</v>
      </c>
      <c r="J259" s="21" t="s">
        <v>651</v>
      </c>
      <c r="L259" t="s">
        <v>652</v>
      </c>
      <c r="M259" s="50" t="s">
        <v>325</v>
      </c>
      <c r="N259" s="69" t="s">
        <v>674</v>
      </c>
      <c r="O259" s="55" t="s">
        <v>654</v>
      </c>
      <c r="P259" s="149" t="s">
        <v>675</v>
      </c>
      <c r="Q259" s="41" t="s">
        <v>377</v>
      </c>
      <c r="AG259" s="41" t="s">
        <v>656</v>
      </c>
      <c r="AH259" s="170" t="s">
        <v>554</v>
      </c>
      <c r="AI259" s="97" t="s">
        <v>480</v>
      </c>
      <c r="AJ259" s="52" t="s">
        <v>657</v>
      </c>
      <c r="AK259" s="52" t="s">
        <v>596</v>
      </c>
      <c r="AL259" s="41" t="s">
        <v>334</v>
      </c>
      <c r="BJ259" s="167" t="s">
        <v>309</v>
      </c>
      <c r="BK259" s="54" t="s">
        <v>658</v>
      </c>
      <c r="BL259" s="78"/>
      <c r="BM259" s="42"/>
      <c r="BN259" s="167" t="s">
        <v>309</v>
      </c>
      <c r="BO259" s="54" t="s">
        <v>659</v>
      </c>
      <c r="BP259" s="78"/>
      <c r="BQ259" s="42"/>
      <c r="BR259" s="167" t="s">
        <v>309</v>
      </c>
      <c r="BS259" s="54" t="s">
        <v>660</v>
      </c>
      <c r="BT259" s="100"/>
      <c r="BU259" s="42"/>
      <c r="BV259" s="144" t="s">
        <v>691</v>
      </c>
      <c r="DG259" t="s">
        <v>558</v>
      </c>
      <c r="DH259" s="54" t="s">
        <v>659</v>
      </c>
      <c r="DI259" s="76">
        <v>15</v>
      </c>
      <c r="DJ259" s="54" t="s">
        <v>662</v>
      </c>
      <c r="DK259" t="s">
        <v>558</v>
      </c>
      <c r="DL259" s="54" t="s">
        <v>659</v>
      </c>
      <c r="DM259">
        <v>135</v>
      </c>
      <c r="DN259" t="s">
        <v>663</v>
      </c>
      <c r="DO259" s="54" t="s">
        <v>559</v>
      </c>
      <c r="DP259">
        <v>2801</v>
      </c>
      <c r="DQ259" t="s">
        <v>663</v>
      </c>
      <c r="DR259" s="73" t="s">
        <v>320</v>
      </c>
      <c r="DS259" s="7" t="s">
        <v>664</v>
      </c>
      <c r="DT259" s="106">
        <v>73.5</v>
      </c>
      <c r="DU259" s="88" t="s">
        <v>665</v>
      </c>
      <c r="DV259" s="54"/>
      <c r="DW259" s="54" t="s">
        <v>666</v>
      </c>
      <c r="DX259" s="61">
        <v>463</v>
      </c>
      <c r="DY259" t="s">
        <v>667</v>
      </c>
      <c r="EA259" t="s">
        <v>692</v>
      </c>
      <c r="EB259" t="s">
        <v>693</v>
      </c>
    </row>
    <row r="260" spans="1:132">
      <c r="A260" t="s">
        <v>24</v>
      </c>
      <c r="B260" s="46" t="s">
        <v>436</v>
      </c>
      <c r="C260">
        <v>56</v>
      </c>
      <c r="D260" t="s">
        <v>650</v>
      </c>
      <c r="E260">
        <v>1996</v>
      </c>
      <c r="F260">
        <v>1993</v>
      </c>
      <c r="G260" t="s">
        <v>294</v>
      </c>
      <c r="H260" s="159" t="s">
        <v>448</v>
      </c>
      <c r="J260" s="21" t="s">
        <v>651</v>
      </c>
      <c r="L260" t="s">
        <v>652</v>
      </c>
      <c r="M260" s="50" t="s">
        <v>325</v>
      </c>
      <c r="N260" s="69" t="s">
        <v>676</v>
      </c>
      <c r="O260" s="55" t="s">
        <v>654</v>
      </c>
      <c r="P260" s="149" t="s">
        <v>675</v>
      </c>
      <c r="Q260" s="41" t="s">
        <v>377</v>
      </c>
      <c r="AG260" s="41" t="s">
        <v>656</v>
      </c>
      <c r="AH260" s="170" t="s">
        <v>554</v>
      </c>
      <c r="AI260" s="97" t="s">
        <v>480</v>
      </c>
      <c r="AJ260" s="52" t="s">
        <v>657</v>
      </c>
      <c r="AK260" s="52" t="s">
        <v>596</v>
      </c>
      <c r="AL260" s="41" t="s">
        <v>334</v>
      </c>
      <c r="AR260" s="7" t="s">
        <v>677</v>
      </c>
      <c r="AS260" s="74" t="s">
        <v>678</v>
      </c>
      <c r="BJ260" s="167" t="s">
        <v>309</v>
      </c>
      <c r="BK260" s="54" t="s">
        <v>658</v>
      </c>
      <c r="BL260" s="78"/>
      <c r="BM260" s="42"/>
      <c r="BN260" s="167" t="s">
        <v>309</v>
      </c>
      <c r="BO260" s="54" t="s">
        <v>659</v>
      </c>
      <c r="BP260" s="78"/>
      <c r="BQ260" s="42"/>
      <c r="BR260" s="167" t="s">
        <v>309</v>
      </c>
      <c r="BS260" s="54" t="s">
        <v>660</v>
      </c>
      <c r="BT260" s="100"/>
      <c r="BU260" s="42"/>
      <c r="BV260" s="144" t="s">
        <v>691</v>
      </c>
      <c r="DG260" t="s">
        <v>558</v>
      </c>
      <c r="DH260" s="54" t="s">
        <v>659</v>
      </c>
      <c r="DI260" s="76">
        <v>5</v>
      </c>
      <c r="DJ260" s="54" t="s">
        <v>662</v>
      </c>
      <c r="DK260" t="s">
        <v>558</v>
      </c>
      <c r="DL260" s="54" t="s">
        <v>659</v>
      </c>
      <c r="DM260">
        <v>46</v>
      </c>
      <c r="DN260" t="s">
        <v>663</v>
      </c>
      <c r="DO260" s="54" t="s">
        <v>559</v>
      </c>
      <c r="DP260">
        <v>3006</v>
      </c>
      <c r="DQ260" t="s">
        <v>663</v>
      </c>
      <c r="DR260" s="73" t="s">
        <v>320</v>
      </c>
      <c r="DS260" s="7" t="s">
        <v>664</v>
      </c>
      <c r="DT260" s="106">
        <v>75.7</v>
      </c>
      <c r="DU260" s="88" t="s">
        <v>665</v>
      </c>
      <c r="DV260" s="54"/>
      <c r="DW260" s="54" t="s">
        <v>666</v>
      </c>
      <c r="DX260" s="61">
        <v>407</v>
      </c>
      <c r="DY260" t="s">
        <v>667</v>
      </c>
      <c r="EA260" t="s">
        <v>692</v>
      </c>
      <c r="EB260" t="s">
        <v>693</v>
      </c>
    </row>
    <row r="261" spans="1:132">
      <c r="A261" t="s">
        <v>24</v>
      </c>
      <c r="B261" s="46" t="s">
        <v>436</v>
      </c>
      <c r="C261">
        <v>56</v>
      </c>
      <c r="D261" t="s">
        <v>650</v>
      </c>
      <c r="E261">
        <v>1996</v>
      </c>
      <c r="F261">
        <v>1993</v>
      </c>
      <c r="G261" t="s">
        <v>294</v>
      </c>
      <c r="H261" s="159" t="s">
        <v>448</v>
      </c>
      <c r="J261" s="21" t="s">
        <v>651</v>
      </c>
      <c r="L261" t="s">
        <v>652</v>
      </c>
      <c r="M261" s="50" t="s">
        <v>325</v>
      </c>
      <c r="N261" s="69" t="s">
        <v>679</v>
      </c>
      <c r="O261" s="55" t="s">
        <v>654</v>
      </c>
      <c r="P261" s="149" t="s">
        <v>675</v>
      </c>
      <c r="Q261" s="41" t="s">
        <v>377</v>
      </c>
      <c r="AG261" s="41" t="s">
        <v>656</v>
      </c>
      <c r="AH261" s="170" t="s">
        <v>554</v>
      </c>
      <c r="AI261" s="97" t="s">
        <v>480</v>
      </c>
      <c r="AJ261" s="52" t="s">
        <v>657</v>
      </c>
      <c r="AK261" s="52" t="s">
        <v>596</v>
      </c>
      <c r="AL261" s="41" t="s">
        <v>334</v>
      </c>
      <c r="AM261" s="74" t="s">
        <v>680</v>
      </c>
      <c r="BJ261" s="167" t="s">
        <v>309</v>
      </c>
      <c r="BK261" s="54" t="s">
        <v>658</v>
      </c>
      <c r="BL261" s="78"/>
      <c r="BM261" s="42"/>
      <c r="BN261" s="167" t="s">
        <v>309</v>
      </c>
      <c r="BO261" s="54" t="s">
        <v>659</v>
      </c>
      <c r="BP261" s="78"/>
      <c r="BQ261" s="42"/>
      <c r="BR261" s="167" t="s">
        <v>309</v>
      </c>
      <c r="BS261" s="54" t="s">
        <v>660</v>
      </c>
      <c r="BT261" s="100"/>
      <c r="BU261" s="42"/>
      <c r="BV261" s="144" t="s">
        <v>691</v>
      </c>
      <c r="DG261" t="s">
        <v>558</v>
      </c>
      <c r="DH261" s="54" t="s">
        <v>659</v>
      </c>
      <c r="DI261" s="76">
        <v>13</v>
      </c>
      <c r="DJ261" s="54" t="s">
        <v>662</v>
      </c>
      <c r="DK261" t="s">
        <v>558</v>
      </c>
      <c r="DL261" s="54" t="s">
        <v>659</v>
      </c>
      <c r="DM261">
        <v>124</v>
      </c>
      <c r="DN261" t="s">
        <v>663</v>
      </c>
      <c r="DO261" s="54" t="s">
        <v>559</v>
      </c>
      <c r="DP261">
        <v>2603</v>
      </c>
      <c r="DQ261" t="s">
        <v>663</v>
      </c>
      <c r="DR261" s="73" t="s">
        <v>320</v>
      </c>
      <c r="DS261" s="7" t="s">
        <v>664</v>
      </c>
      <c r="DT261" s="106">
        <v>69.8</v>
      </c>
      <c r="DU261" s="88" t="s">
        <v>665</v>
      </c>
      <c r="DV261" s="54"/>
      <c r="DW261" s="54" t="s">
        <v>666</v>
      </c>
      <c r="DX261" s="61">
        <v>445</v>
      </c>
      <c r="DY261" t="s">
        <v>667</v>
      </c>
      <c r="EA261" t="s">
        <v>692</v>
      </c>
      <c r="EB261" t="s">
        <v>693</v>
      </c>
    </row>
    <row r="262" spans="1:132">
      <c r="A262" t="s">
        <v>24</v>
      </c>
      <c r="B262" s="46" t="s">
        <v>436</v>
      </c>
      <c r="C262">
        <v>56</v>
      </c>
      <c r="D262" t="s">
        <v>650</v>
      </c>
      <c r="E262">
        <v>1996</v>
      </c>
      <c r="F262">
        <v>1993</v>
      </c>
      <c r="G262" t="s">
        <v>294</v>
      </c>
      <c r="H262" s="159" t="s">
        <v>448</v>
      </c>
      <c r="J262" s="21" t="s">
        <v>651</v>
      </c>
      <c r="L262" t="s">
        <v>652</v>
      </c>
      <c r="M262" s="50" t="s">
        <v>325</v>
      </c>
      <c r="N262" s="69" t="s">
        <v>681</v>
      </c>
      <c r="O262" s="55" t="s">
        <v>654</v>
      </c>
      <c r="P262" s="149" t="s">
        <v>675</v>
      </c>
      <c r="Q262" s="41" t="s">
        <v>377</v>
      </c>
      <c r="W262" s="138" t="s">
        <v>682</v>
      </c>
      <c r="X262" s="142" t="s">
        <v>664</v>
      </c>
      <c r="AG262" s="41" t="s">
        <v>656</v>
      </c>
      <c r="AH262" s="170" t="s">
        <v>554</v>
      </c>
      <c r="AI262" s="97" t="s">
        <v>480</v>
      </c>
      <c r="AJ262" s="52" t="s">
        <v>657</v>
      </c>
      <c r="AK262" s="52" t="s">
        <v>596</v>
      </c>
      <c r="AL262" s="41" t="s">
        <v>334</v>
      </c>
      <c r="AR262" s="7" t="s">
        <v>664</v>
      </c>
      <c r="AS262" s="74" t="s">
        <v>683</v>
      </c>
      <c r="BJ262" s="167" t="s">
        <v>309</v>
      </c>
      <c r="BK262" s="54" t="s">
        <v>658</v>
      </c>
      <c r="BL262" s="78"/>
      <c r="BM262" s="42"/>
      <c r="BN262" s="167" t="s">
        <v>309</v>
      </c>
      <c r="BO262" s="54" t="s">
        <v>659</v>
      </c>
      <c r="BP262" s="78"/>
      <c r="BQ262" s="42"/>
      <c r="BR262" s="167" t="s">
        <v>309</v>
      </c>
      <c r="BS262" s="54" t="s">
        <v>660</v>
      </c>
      <c r="BT262" s="100"/>
      <c r="BU262" s="42"/>
      <c r="BV262" s="144" t="s">
        <v>691</v>
      </c>
      <c r="DG262" t="s">
        <v>558</v>
      </c>
      <c r="DH262" s="54" t="s">
        <v>659</v>
      </c>
      <c r="DI262" s="76">
        <v>13</v>
      </c>
      <c r="DJ262" s="54" t="s">
        <v>662</v>
      </c>
      <c r="DK262" t="s">
        <v>558</v>
      </c>
      <c r="DL262" s="54" t="s">
        <v>659</v>
      </c>
      <c r="DM262">
        <v>171</v>
      </c>
      <c r="DN262" t="s">
        <v>663</v>
      </c>
      <c r="DO262" s="54" t="s">
        <v>559</v>
      </c>
      <c r="DP262">
        <v>2837</v>
      </c>
      <c r="DQ262" t="s">
        <v>663</v>
      </c>
      <c r="DR262" s="73" t="s">
        <v>320</v>
      </c>
      <c r="DS262" s="7" t="s">
        <v>664</v>
      </c>
      <c r="DT262" s="106">
        <v>73.5</v>
      </c>
      <c r="DU262" s="88" t="s">
        <v>665</v>
      </c>
      <c r="DV262" s="54"/>
      <c r="DW262" s="54" t="s">
        <v>666</v>
      </c>
      <c r="DX262" s="61">
        <v>469</v>
      </c>
      <c r="DY262" t="s">
        <v>667</v>
      </c>
      <c r="EA262" t="s">
        <v>692</v>
      </c>
      <c r="EB262" t="s">
        <v>693</v>
      </c>
    </row>
    <row r="263" spans="1:132">
      <c r="A263" t="s">
        <v>24</v>
      </c>
      <c r="B263" s="46" t="s">
        <v>436</v>
      </c>
      <c r="C263">
        <v>56</v>
      </c>
      <c r="D263" t="s">
        <v>650</v>
      </c>
      <c r="E263">
        <v>1996</v>
      </c>
      <c r="F263">
        <v>1993</v>
      </c>
      <c r="G263" t="s">
        <v>294</v>
      </c>
      <c r="H263" s="159" t="s">
        <v>448</v>
      </c>
      <c r="J263" s="21" t="s">
        <v>651</v>
      </c>
      <c r="L263" t="s">
        <v>312</v>
      </c>
      <c r="M263" s="50" t="s">
        <v>298</v>
      </c>
      <c r="N263" s="15" t="s">
        <v>684</v>
      </c>
      <c r="O263" s="41" t="s">
        <v>312</v>
      </c>
      <c r="P263" s="119" t="s">
        <v>312</v>
      </c>
      <c r="Q263" s="41" t="s">
        <v>312</v>
      </c>
      <c r="AG263" s="41" t="s">
        <v>656</v>
      </c>
      <c r="AH263" s="170" t="s">
        <v>554</v>
      </c>
      <c r="AI263" s="97" t="s">
        <v>480</v>
      </c>
      <c r="AJ263" s="52" t="s">
        <v>657</v>
      </c>
      <c r="AK263" s="52" t="s">
        <v>596</v>
      </c>
      <c r="AL263" s="41" t="s">
        <v>334</v>
      </c>
      <c r="BJ263" s="54" t="s">
        <v>312</v>
      </c>
      <c r="BK263" s="54" t="s">
        <v>312</v>
      </c>
      <c r="BL263" s="54" t="s">
        <v>312</v>
      </c>
      <c r="BM263" s="54" t="s">
        <v>312</v>
      </c>
      <c r="BN263" s="54" t="s">
        <v>312</v>
      </c>
      <c r="BO263" s="54" t="s">
        <v>312</v>
      </c>
      <c r="BP263" s="54" t="s">
        <v>312</v>
      </c>
      <c r="BQ263" s="54" t="s">
        <v>312</v>
      </c>
      <c r="BR263" s="54" t="s">
        <v>312</v>
      </c>
      <c r="BS263" s="54" t="s">
        <v>312</v>
      </c>
      <c r="BT263" s="54" t="s">
        <v>312</v>
      </c>
      <c r="BU263" s="54" t="s">
        <v>312</v>
      </c>
      <c r="BV263" s="144" t="s">
        <v>691</v>
      </c>
      <c r="DG263" t="s">
        <v>558</v>
      </c>
      <c r="DH263" s="54" t="s">
        <v>659</v>
      </c>
      <c r="DI263" s="76">
        <v>88</v>
      </c>
      <c r="DJ263" s="54" t="s">
        <v>662</v>
      </c>
      <c r="DK263" t="s">
        <v>558</v>
      </c>
      <c r="DL263" s="54" t="s">
        <v>659</v>
      </c>
      <c r="DM263">
        <v>766</v>
      </c>
      <c r="DN263" t="s">
        <v>663</v>
      </c>
      <c r="DO263" s="54" t="s">
        <v>559</v>
      </c>
      <c r="DP263">
        <v>2279</v>
      </c>
      <c r="DQ263" t="s">
        <v>663</v>
      </c>
      <c r="DR263" s="73" t="s">
        <v>320</v>
      </c>
      <c r="DS263" s="7" t="s">
        <v>664</v>
      </c>
      <c r="DT263" s="106">
        <v>18.5</v>
      </c>
      <c r="DU263" s="88" t="s">
        <v>665</v>
      </c>
      <c r="DV263" s="54"/>
      <c r="DW263" s="54" t="s">
        <v>666</v>
      </c>
      <c r="DX263" s="61">
        <v>415</v>
      </c>
      <c r="DY263" t="s">
        <v>667</v>
      </c>
      <c r="EA263" t="s">
        <v>692</v>
      </c>
      <c r="EB263" t="s">
        <v>693</v>
      </c>
    </row>
    <row r="264" spans="1:132">
      <c r="A264" t="s">
        <v>24</v>
      </c>
      <c r="B264" s="46" t="s">
        <v>436</v>
      </c>
      <c r="C264">
        <v>56</v>
      </c>
      <c r="D264" t="s">
        <v>650</v>
      </c>
      <c r="E264">
        <v>1996</v>
      </c>
      <c r="F264">
        <v>1993</v>
      </c>
      <c r="G264" t="s">
        <v>294</v>
      </c>
      <c r="H264" s="159" t="s">
        <v>448</v>
      </c>
      <c r="J264" s="21" t="s">
        <v>651</v>
      </c>
      <c r="L264" t="s">
        <v>685</v>
      </c>
      <c r="M264" s="50" t="s">
        <v>298</v>
      </c>
      <c r="N264" s="15" t="s">
        <v>686</v>
      </c>
      <c r="O264" s="41" t="s">
        <v>312</v>
      </c>
      <c r="P264" s="119" t="s">
        <v>312</v>
      </c>
      <c r="Q264" s="41" t="s">
        <v>312</v>
      </c>
      <c r="Y264" s="7" t="s">
        <v>687</v>
      </c>
      <c r="Z264" t="s">
        <v>688</v>
      </c>
      <c r="AG264" s="41" t="s">
        <v>656</v>
      </c>
      <c r="AH264" s="170" t="s">
        <v>554</v>
      </c>
      <c r="AI264" s="97" t="s">
        <v>480</v>
      </c>
      <c r="AJ264" s="52" t="s">
        <v>657</v>
      </c>
      <c r="AK264" s="52" t="s">
        <v>596</v>
      </c>
      <c r="AL264" s="41" t="s">
        <v>334</v>
      </c>
      <c r="AR264" s="7" t="s">
        <v>689</v>
      </c>
      <c r="AS264" s="74" t="s">
        <v>690</v>
      </c>
      <c r="BJ264" s="54" t="s">
        <v>312</v>
      </c>
      <c r="BK264" s="54" t="s">
        <v>312</v>
      </c>
      <c r="BL264" s="54" t="s">
        <v>312</v>
      </c>
      <c r="BM264" s="54" t="s">
        <v>312</v>
      </c>
      <c r="BN264" s="54" t="s">
        <v>312</v>
      </c>
      <c r="BO264" s="54" t="s">
        <v>312</v>
      </c>
      <c r="BP264" s="54" t="s">
        <v>312</v>
      </c>
      <c r="BQ264" s="54" t="s">
        <v>312</v>
      </c>
      <c r="BR264" s="54" t="s">
        <v>312</v>
      </c>
      <c r="BS264" s="54" t="s">
        <v>312</v>
      </c>
      <c r="BT264" s="54" t="s">
        <v>312</v>
      </c>
      <c r="BU264" s="54" t="s">
        <v>312</v>
      </c>
      <c r="BV264" s="144" t="s">
        <v>691</v>
      </c>
      <c r="DG264" t="s">
        <v>558</v>
      </c>
      <c r="DH264" s="54" t="s">
        <v>659</v>
      </c>
      <c r="DI264" s="76">
        <v>1</v>
      </c>
      <c r="DJ264" s="54" t="s">
        <v>662</v>
      </c>
      <c r="DK264" t="s">
        <v>558</v>
      </c>
      <c r="DL264" s="54" t="s">
        <v>659</v>
      </c>
      <c r="DM264">
        <v>87</v>
      </c>
      <c r="DN264" t="s">
        <v>663</v>
      </c>
      <c r="DO264" s="54" t="s">
        <v>559</v>
      </c>
      <c r="DP264">
        <v>3010</v>
      </c>
      <c r="DQ264" t="s">
        <v>663</v>
      </c>
      <c r="DR264" s="73" t="s">
        <v>320</v>
      </c>
      <c r="DS264" s="7" t="s">
        <v>664</v>
      </c>
      <c r="DT264" s="106">
        <v>14.4</v>
      </c>
      <c r="DU264" s="88" t="s">
        <v>665</v>
      </c>
      <c r="DV264" s="54"/>
      <c r="DW264" s="54" t="s">
        <v>666</v>
      </c>
      <c r="DX264" s="61">
        <v>371</v>
      </c>
      <c r="DY264" t="s">
        <v>667</v>
      </c>
      <c r="EA264" t="s">
        <v>692</v>
      </c>
      <c r="EB264" t="s">
        <v>693</v>
      </c>
    </row>
    <row r="265" spans="1:132">
      <c r="DL265" s="7"/>
    </row>
    <row r="266" spans="1:132">
      <c r="A266" t="s">
        <v>24</v>
      </c>
      <c r="B266" s="46" t="s">
        <v>436</v>
      </c>
      <c r="C266">
        <v>56</v>
      </c>
      <c r="D266" t="s">
        <v>650</v>
      </c>
      <c r="E266">
        <v>1996</v>
      </c>
      <c r="F266">
        <v>1994</v>
      </c>
      <c r="G266" t="s">
        <v>294</v>
      </c>
      <c r="H266" s="159" t="s">
        <v>448</v>
      </c>
      <c r="J266" s="21" t="s">
        <v>651</v>
      </c>
      <c r="L266" t="s">
        <v>652</v>
      </c>
      <c r="M266" s="50" t="s">
        <v>325</v>
      </c>
      <c r="N266" s="69" t="s">
        <v>694</v>
      </c>
      <c r="O266" s="52" t="s">
        <v>695</v>
      </c>
      <c r="P266" s="119" t="s">
        <v>655</v>
      </c>
      <c r="Q266" s="41" t="s">
        <v>377</v>
      </c>
      <c r="AG266" s="41" t="s">
        <v>656</v>
      </c>
      <c r="AH266" s="170" t="s">
        <v>554</v>
      </c>
      <c r="AI266" s="97" t="s">
        <v>480</v>
      </c>
      <c r="AJ266" s="52" t="s">
        <v>657</v>
      </c>
      <c r="AK266" s="52" t="s">
        <v>596</v>
      </c>
      <c r="AL266" s="41" t="s">
        <v>334</v>
      </c>
      <c r="BJ266" s="167" t="s">
        <v>309</v>
      </c>
      <c r="BK266" s="54" t="s">
        <v>658</v>
      </c>
      <c r="BL266" s="78"/>
      <c r="BM266" s="42"/>
      <c r="BN266" s="167" t="s">
        <v>309</v>
      </c>
      <c r="BO266" s="54" t="s">
        <v>659</v>
      </c>
      <c r="BP266" s="78"/>
      <c r="BQ266" s="42"/>
      <c r="BR266" s="167" t="s">
        <v>309</v>
      </c>
      <c r="BS266" s="54" t="s">
        <v>660</v>
      </c>
      <c r="BT266" s="100"/>
      <c r="BU266" s="42"/>
      <c r="BV266" s="144" t="s">
        <v>661</v>
      </c>
      <c r="DG266" t="s">
        <v>558</v>
      </c>
      <c r="DH266" s="54" t="s">
        <v>659</v>
      </c>
      <c r="DI266" s="76">
        <v>25</v>
      </c>
      <c r="DJ266" s="54" t="s">
        <v>662</v>
      </c>
      <c r="DK266" t="s">
        <v>558</v>
      </c>
      <c r="DL266" s="54" t="s">
        <v>659</v>
      </c>
      <c r="DM266">
        <v>897</v>
      </c>
      <c r="DN266" t="s">
        <v>663</v>
      </c>
      <c r="DO266" s="54" t="s">
        <v>559</v>
      </c>
      <c r="DP266" s="86">
        <v>1657</v>
      </c>
      <c r="DQ266" t="s">
        <v>663</v>
      </c>
      <c r="DR266" s="73" t="s">
        <v>320</v>
      </c>
      <c r="DW266" s="54" t="s">
        <v>666</v>
      </c>
      <c r="DX266" s="106">
        <v>260</v>
      </c>
      <c r="DY266" t="s">
        <v>667</v>
      </c>
      <c r="EA266" t="s">
        <v>692</v>
      </c>
      <c r="EB266" t="s">
        <v>696</v>
      </c>
    </row>
    <row r="267" spans="1:132">
      <c r="A267" t="s">
        <v>24</v>
      </c>
      <c r="B267" s="46" t="s">
        <v>436</v>
      </c>
      <c r="C267">
        <v>56</v>
      </c>
      <c r="D267" t="s">
        <v>650</v>
      </c>
      <c r="E267">
        <v>1996</v>
      </c>
      <c r="F267">
        <v>1994</v>
      </c>
      <c r="G267" t="s">
        <v>294</v>
      </c>
      <c r="H267" s="159" t="s">
        <v>448</v>
      </c>
      <c r="J267" s="21" t="s">
        <v>651</v>
      </c>
      <c r="L267" t="s">
        <v>652</v>
      </c>
      <c r="M267" s="50" t="s">
        <v>325</v>
      </c>
      <c r="N267" s="69" t="s">
        <v>697</v>
      </c>
      <c r="O267" s="52" t="s">
        <v>695</v>
      </c>
      <c r="P267" s="119" t="s">
        <v>671</v>
      </c>
      <c r="Q267" s="41" t="s">
        <v>377</v>
      </c>
      <c r="AG267" s="41" t="s">
        <v>656</v>
      </c>
      <c r="AH267" s="170" t="s">
        <v>554</v>
      </c>
      <c r="AI267" s="97" t="s">
        <v>480</v>
      </c>
      <c r="AJ267" s="52" t="s">
        <v>657</v>
      </c>
      <c r="AK267" s="52" t="s">
        <v>596</v>
      </c>
      <c r="AL267" s="41" t="s">
        <v>334</v>
      </c>
      <c r="BJ267" s="167" t="s">
        <v>309</v>
      </c>
      <c r="BK267" s="54" t="s">
        <v>658</v>
      </c>
      <c r="BL267" s="78"/>
      <c r="BM267" s="42"/>
      <c r="BN267" s="167" t="s">
        <v>309</v>
      </c>
      <c r="BO267" s="54" t="s">
        <v>659</v>
      </c>
      <c r="BP267" s="78"/>
      <c r="BQ267" s="42"/>
      <c r="BR267" s="167" t="s">
        <v>309</v>
      </c>
      <c r="BS267" s="54" t="s">
        <v>660</v>
      </c>
      <c r="BT267" s="100"/>
      <c r="BU267" s="42"/>
      <c r="BV267" s="144" t="s">
        <v>661</v>
      </c>
      <c r="DG267" t="s">
        <v>558</v>
      </c>
      <c r="DH267" s="54" t="s">
        <v>659</v>
      </c>
      <c r="DI267" s="76">
        <v>13</v>
      </c>
      <c r="DJ267" s="54" t="s">
        <v>662</v>
      </c>
      <c r="DK267" t="s">
        <v>558</v>
      </c>
      <c r="DL267" s="54" t="s">
        <v>659</v>
      </c>
      <c r="DM267">
        <v>691</v>
      </c>
      <c r="DN267" t="s">
        <v>663</v>
      </c>
      <c r="DO267" s="54" t="s">
        <v>559</v>
      </c>
      <c r="DP267" s="86">
        <v>2035</v>
      </c>
      <c r="DQ267" t="s">
        <v>663</v>
      </c>
      <c r="DR267" s="73" t="s">
        <v>320</v>
      </c>
      <c r="DW267" s="54" t="s">
        <v>666</v>
      </c>
      <c r="DX267" s="106">
        <v>312</v>
      </c>
      <c r="DY267" t="s">
        <v>667</v>
      </c>
      <c r="EA267" t="s">
        <v>692</v>
      </c>
      <c r="EB267" t="s">
        <v>696</v>
      </c>
    </row>
    <row r="268" spans="1:132">
      <c r="A268" t="s">
        <v>24</v>
      </c>
      <c r="B268" s="46" t="s">
        <v>436</v>
      </c>
      <c r="C268">
        <v>56</v>
      </c>
      <c r="D268" t="s">
        <v>650</v>
      </c>
      <c r="E268">
        <v>1996</v>
      </c>
      <c r="F268">
        <v>1994</v>
      </c>
      <c r="G268" t="s">
        <v>294</v>
      </c>
      <c r="H268" s="159" t="s">
        <v>448</v>
      </c>
      <c r="J268" s="21" t="s">
        <v>651</v>
      </c>
      <c r="L268" t="s">
        <v>652</v>
      </c>
      <c r="M268" s="50" t="s">
        <v>325</v>
      </c>
      <c r="N268" s="69" t="s">
        <v>698</v>
      </c>
      <c r="O268" s="52" t="s">
        <v>695</v>
      </c>
      <c r="P268" s="149" t="s">
        <v>675</v>
      </c>
      <c r="Q268" s="41" t="s">
        <v>377</v>
      </c>
      <c r="AG268" s="41" t="s">
        <v>656</v>
      </c>
      <c r="AH268" s="170" t="s">
        <v>554</v>
      </c>
      <c r="AI268" s="97" t="s">
        <v>480</v>
      </c>
      <c r="AJ268" s="52" t="s">
        <v>657</v>
      </c>
      <c r="AK268" s="52" t="s">
        <v>596</v>
      </c>
      <c r="AL268" s="41" t="s">
        <v>334</v>
      </c>
      <c r="BJ268" s="167" t="s">
        <v>309</v>
      </c>
      <c r="BK268" s="54" t="s">
        <v>658</v>
      </c>
      <c r="BL268" s="78"/>
      <c r="BM268" s="42"/>
      <c r="BN268" s="167" t="s">
        <v>309</v>
      </c>
      <c r="BO268" s="54" t="s">
        <v>659</v>
      </c>
      <c r="BP268" s="78"/>
      <c r="BQ268" s="42"/>
      <c r="BR268" s="167" t="s">
        <v>309</v>
      </c>
      <c r="BS268" s="54" t="s">
        <v>660</v>
      </c>
      <c r="BT268" s="100"/>
      <c r="BU268" s="42"/>
      <c r="BV268" s="144" t="s">
        <v>661</v>
      </c>
      <c r="DG268" t="s">
        <v>558</v>
      </c>
      <c r="DH268" s="54" t="s">
        <v>659</v>
      </c>
      <c r="DI268" s="76">
        <v>19</v>
      </c>
      <c r="DJ268" s="54" t="s">
        <v>662</v>
      </c>
      <c r="DK268" t="s">
        <v>558</v>
      </c>
      <c r="DL268" s="54" t="s">
        <v>659</v>
      </c>
      <c r="DM268">
        <v>762</v>
      </c>
      <c r="DN268" t="s">
        <v>663</v>
      </c>
      <c r="DO268" s="54" t="s">
        <v>559</v>
      </c>
      <c r="DP268" s="86">
        <v>1455</v>
      </c>
      <c r="DQ268" t="s">
        <v>663</v>
      </c>
      <c r="DR268" s="73" t="s">
        <v>320</v>
      </c>
      <c r="DW268" s="54" t="s">
        <v>666</v>
      </c>
      <c r="DX268" s="106">
        <v>226.5</v>
      </c>
      <c r="DY268" t="s">
        <v>667</v>
      </c>
      <c r="EA268" t="s">
        <v>692</v>
      </c>
      <c r="EB268" t="s">
        <v>696</v>
      </c>
    </row>
    <row r="269" spans="1:132">
      <c r="A269" t="s">
        <v>24</v>
      </c>
      <c r="B269" s="46" t="s">
        <v>436</v>
      </c>
      <c r="C269">
        <v>56</v>
      </c>
      <c r="D269" t="s">
        <v>650</v>
      </c>
      <c r="E269">
        <v>1996</v>
      </c>
      <c r="F269">
        <v>1994</v>
      </c>
      <c r="G269" t="s">
        <v>294</v>
      </c>
      <c r="H269" s="159" t="s">
        <v>448</v>
      </c>
      <c r="J269" s="21" t="s">
        <v>651</v>
      </c>
      <c r="L269" t="s">
        <v>652</v>
      </c>
      <c r="M269" s="50" t="s">
        <v>325</v>
      </c>
      <c r="N269" s="69" t="s">
        <v>699</v>
      </c>
      <c r="O269" s="52" t="s">
        <v>695</v>
      </c>
      <c r="P269" s="149" t="s">
        <v>675</v>
      </c>
      <c r="Q269" s="41" t="s">
        <v>377</v>
      </c>
      <c r="W269" s="138" t="s">
        <v>682</v>
      </c>
      <c r="X269" s="142" t="s">
        <v>664</v>
      </c>
      <c r="AG269" s="41" t="s">
        <v>656</v>
      </c>
      <c r="AH269" s="170" t="s">
        <v>554</v>
      </c>
      <c r="AI269" s="97" t="s">
        <v>480</v>
      </c>
      <c r="AJ269" s="52" t="s">
        <v>657</v>
      </c>
      <c r="AK269" s="52" t="s">
        <v>596</v>
      </c>
      <c r="AL269" s="41" t="s">
        <v>334</v>
      </c>
      <c r="AR269" s="7" t="s">
        <v>664</v>
      </c>
      <c r="AS269" s="74" t="s">
        <v>683</v>
      </c>
      <c r="BJ269" s="167" t="s">
        <v>309</v>
      </c>
      <c r="BK269" s="54" t="s">
        <v>658</v>
      </c>
      <c r="BL269" s="78"/>
      <c r="BM269" s="42"/>
      <c r="BN269" s="167" t="s">
        <v>309</v>
      </c>
      <c r="BO269" s="54" t="s">
        <v>659</v>
      </c>
      <c r="BP269" s="78"/>
      <c r="BQ269" s="42"/>
      <c r="BR269" s="167" t="s">
        <v>309</v>
      </c>
      <c r="BS269" s="54" t="s">
        <v>660</v>
      </c>
      <c r="BT269" s="100"/>
      <c r="BU269" s="42"/>
      <c r="BV269" s="144" t="s">
        <v>661</v>
      </c>
      <c r="DG269" t="s">
        <v>558</v>
      </c>
      <c r="DH269" s="54" t="s">
        <v>659</v>
      </c>
      <c r="DI269" s="76">
        <v>18</v>
      </c>
      <c r="DJ269" s="54" t="s">
        <v>662</v>
      </c>
      <c r="DK269" t="s">
        <v>558</v>
      </c>
      <c r="DL269" s="54" t="s">
        <v>659</v>
      </c>
      <c r="DM269">
        <v>825</v>
      </c>
      <c r="DN269" t="s">
        <v>663</v>
      </c>
      <c r="DO269" s="54" t="s">
        <v>559</v>
      </c>
      <c r="DP269" s="86">
        <v>2237</v>
      </c>
      <c r="DQ269" t="s">
        <v>663</v>
      </c>
      <c r="DR269" s="73" t="s">
        <v>320</v>
      </c>
      <c r="DW269" s="54" t="s">
        <v>666</v>
      </c>
      <c r="DX269" s="106">
        <v>345.5</v>
      </c>
      <c r="DY269" t="s">
        <v>667</v>
      </c>
      <c r="EA269" t="s">
        <v>692</v>
      </c>
      <c r="EB269" t="s">
        <v>696</v>
      </c>
    </row>
    <row r="270" spans="1:132">
      <c r="A270" t="s">
        <v>24</v>
      </c>
      <c r="B270" s="46" t="s">
        <v>436</v>
      </c>
      <c r="C270">
        <v>56</v>
      </c>
      <c r="D270" t="s">
        <v>650</v>
      </c>
      <c r="E270">
        <v>1996</v>
      </c>
      <c r="F270">
        <v>1994</v>
      </c>
      <c r="G270" t="s">
        <v>294</v>
      </c>
      <c r="H270" s="159" t="s">
        <v>448</v>
      </c>
      <c r="J270" s="21" t="s">
        <v>651</v>
      </c>
      <c r="L270" t="s">
        <v>312</v>
      </c>
      <c r="M270" s="50" t="s">
        <v>298</v>
      </c>
      <c r="N270" s="15" t="s">
        <v>684</v>
      </c>
      <c r="O270" s="41" t="s">
        <v>312</v>
      </c>
      <c r="P270" s="119" t="s">
        <v>312</v>
      </c>
      <c r="Q270" s="41" t="s">
        <v>312</v>
      </c>
      <c r="AG270" s="41" t="s">
        <v>656</v>
      </c>
      <c r="AH270" s="170" t="s">
        <v>554</v>
      </c>
      <c r="AI270" s="97" t="s">
        <v>480</v>
      </c>
      <c r="AJ270" s="52" t="s">
        <v>657</v>
      </c>
      <c r="AK270" s="52" t="s">
        <v>596</v>
      </c>
      <c r="AL270" s="41" t="s">
        <v>334</v>
      </c>
      <c r="BJ270" s="54" t="s">
        <v>312</v>
      </c>
      <c r="BK270" s="54" t="s">
        <v>312</v>
      </c>
      <c r="BL270" s="54" t="s">
        <v>312</v>
      </c>
      <c r="BM270" s="54" t="s">
        <v>312</v>
      </c>
      <c r="BN270" s="54" t="s">
        <v>312</v>
      </c>
      <c r="BO270" s="54" t="s">
        <v>312</v>
      </c>
      <c r="BP270" s="54" t="s">
        <v>312</v>
      </c>
      <c r="BQ270" s="54" t="s">
        <v>312</v>
      </c>
      <c r="BR270" s="54" t="s">
        <v>312</v>
      </c>
      <c r="BS270" s="54" t="s">
        <v>312</v>
      </c>
      <c r="BT270" s="54" t="s">
        <v>312</v>
      </c>
      <c r="BU270" s="54" t="s">
        <v>312</v>
      </c>
      <c r="BV270" s="144" t="s">
        <v>661</v>
      </c>
      <c r="DG270" t="s">
        <v>558</v>
      </c>
      <c r="DH270" s="54" t="s">
        <v>659</v>
      </c>
      <c r="DI270" s="76">
        <v>100</v>
      </c>
      <c r="DJ270" s="54" t="s">
        <v>662</v>
      </c>
      <c r="DK270" t="s">
        <v>558</v>
      </c>
      <c r="DL270" s="54" t="s">
        <v>659</v>
      </c>
      <c r="DM270">
        <v>2259</v>
      </c>
      <c r="DN270" t="s">
        <v>663</v>
      </c>
      <c r="DO270" s="54" t="s">
        <v>559</v>
      </c>
      <c r="DP270" s="21">
        <v>602</v>
      </c>
      <c r="DQ270" t="s">
        <v>663</v>
      </c>
      <c r="DR270" s="73" t="s">
        <v>320</v>
      </c>
      <c r="DW270" s="54" t="s">
        <v>666</v>
      </c>
      <c r="DX270" s="61">
        <v>108</v>
      </c>
      <c r="DY270" t="s">
        <v>667</v>
      </c>
      <c r="EA270" t="s">
        <v>692</v>
      </c>
      <c r="EB270" t="s">
        <v>696</v>
      </c>
    </row>
    <row r="271" spans="1:132">
      <c r="A271" t="s">
        <v>24</v>
      </c>
      <c r="B271" s="46" t="s">
        <v>436</v>
      </c>
      <c r="C271">
        <v>56</v>
      </c>
      <c r="D271" t="s">
        <v>650</v>
      </c>
      <c r="E271">
        <v>1996</v>
      </c>
      <c r="F271">
        <v>1994</v>
      </c>
      <c r="G271" t="s">
        <v>294</v>
      </c>
      <c r="H271" s="159" t="s">
        <v>448</v>
      </c>
      <c r="J271" s="21" t="s">
        <v>651</v>
      </c>
      <c r="L271" t="s">
        <v>312</v>
      </c>
      <c r="M271" s="50" t="s">
        <v>298</v>
      </c>
      <c r="N271" s="15" t="s">
        <v>686</v>
      </c>
      <c r="O271" s="41" t="s">
        <v>312</v>
      </c>
      <c r="P271" s="119" t="s">
        <v>312</v>
      </c>
      <c r="Q271" s="41" t="s">
        <v>312</v>
      </c>
      <c r="Y271" s="7" t="s">
        <v>687</v>
      </c>
      <c r="Z271" t="s">
        <v>688</v>
      </c>
      <c r="AG271" s="41" t="s">
        <v>656</v>
      </c>
      <c r="AH271" s="170" t="s">
        <v>554</v>
      </c>
      <c r="AI271" s="97" t="s">
        <v>480</v>
      </c>
      <c r="AJ271" s="52" t="s">
        <v>657</v>
      </c>
      <c r="AK271" s="52" t="s">
        <v>596</v>
      </c>
      <c r="AL271" s="41" t="s">
        <v>334</v>
      </c>
      <c r="AR271" s="7" t="s">
        <v>689</v>
      </c>
      <c r="AS271" s="74" t="s">
        <v>690</v>
      </c>
      <c r="BJ271" s="54" t="s">
        <v>312</v>
      </c>
      <c r="BK271" s="54" t="s">
        <v>312</v>
      </c>
      <c r="BL271" s="54" t="s">
        <v>312</v>
      </c>
      <c r="BM271" s="54" t="s">
        <v>312</v>
      </c>
      <c r="BN271" s="54" t="s">
        <v>312</v>
      </c>
      <c r="BO271" s="54" t="s">
        <v>312</v>
      </c>
      <c r="BP271" s="54" t="s">
        <v>312</v>
      </c>
      <c r="BQ271" s="54" t="s">
        <v>312</v>
      </c>
      <c r="BR271" s="54" t="s">
        <v>312</v>
      </c>
      <c r="BS271" s="54" t="s">
        <v>312</v>
      </c>
      <c r="BT271" s="54" t="s">
        <v>312</v>
      </c>
      <c r="BU271" s="54" t="s">
        <v>312</v>
      </c>
      <c r="BV271" s="144" t="s">
        <v>661</v>
      </c>
      <c r="DG271" t="s">
        <v>558</v>
      </c>
      <c r="DH271" s="54" t="s">
        <v>659</v>
      </c>
      <c r="DI271" s="76">
        <v>0</v>
      </c>
      <c r="DJ271" s="54" t="s">
        <v>662</v>
      </c>
      <c r="DK271" t="s">
        <v>558</v>
      </c>
      <c r="DL271" s="54" t="s">
        <v>659</v>
      </c>
      <c r="DM271">
        <v>0</v>
      </c>
      <c r="DN271" t="s">
        <v>663</v>
      </c>
      <c r="DO271" s="54" t="s">
        <v>559</v>
      </c>
      <c r="DP271" s="21">
        <v>3748</v>
      </c>
      <c r="DQ271" t="s">
        <v>663</v>
      </c>
      <c r="DR271" s="73" t="s">
        <v>320</v>
      </c>
      <c r="DW271" s="54" t="s">
        <v>666</v>
      </c>
      <c r="DX271" s="61">
        <v>514</v>
      </c>
      <c r="DY271" t="s">
        <v>667</v>
      </c>
      <c r="EA271" t="s">
        <v>692</v>
      </c>
      <c r="EB271" t="s">
        <v>696</v>
      </c>
    </row>
    <row r="273" spans="1:131" s="21" customFormat="1" ht="15.4" customHeight="1">
      <c r="A273" s="21" t="s">
        <v>24</v>
      </c>
      <c r="B273" s="46" t="s">
        <v>436</v>
      </c>
      <c r="C273" s="21">
        <v>114</v>
      </c>
      <c r="D273" s="21" t="s">
        <v>700</v>
      </c>
      <c r="E273" s="21">
        <v>2003</v>
      </c>
      <c r="F273" s="21" t="s">
        <v>701</v>
      </c>
      <c r="G273" s="21" t="s">
        <v>702</v>
      </c>
      <c r="H273" s="21" t="s">
        <v>480</v>
      </c>
      <c r="K273" s="21" t="s">
        <v>703</v>
      </c>
      <c r="L273" s="21" t="s">
        <v>619</v>
      </c>
      <c r="M273" s="51" t="s">
        <v>298</v>
      </c>
      <c r="N273" s="68" t="s">
        <v>704</v>
      </c>
      <c r="O273" s="55" t="s">
        <v>705</v>
      </c>
      <c r="P273" s="148" t="s">
        <v>706</v>
      </c>
      <c r="Q273" s="52" t="s">
        <v>707</v>
      </c>
      <c r="R273" s="53"/>
      <c r="S273" s="53"/>
      <c r="T273" s="53"/>
      <c r="U273" s="53"/>
      <c r="V273" s="53"/>
      <c r="W273" s="137" t="s">
        <v>708</v>
      </c>
      <c r="X273" s="140" t="s">
        <v>709</v>
      </c>
      <c r="Y273" s="54"/>
      <c r="AA273" s="54"/>
      <c r="AE273" s="54"/>
      <c r="AG273" s="52"/>
      <c r="AH273" s="110" t="s">
        <v>448</v>
      </c>
      <c r="AI273" s="55" t="s">
        <v>710</v>
      </c>
      <c r="AJ273" s="52" t="s">
        <v>711</v>
      </c>
      <c r="AK273" s="52" t="s">
        <v>306</v>
      </c>
      <c r="AL273" s="52" t="s">
        <v>712</v>
      </c>
      <c r="AM273" s="75"/>
      <c r="AN273" s="75"/>
      <c r="AO273" s="54" t="s">
        <v>713</v>
      </c>
      <c r="AP273" s="54" t="s">
        <v>713</v>
      </c>
      <c r="AQ273" s="54" t="s">
        <v>713</v>
      </c>
      <c r="AR273" s="54" t="s">
        <v>714</v>
      </c>
      <c r="AS273" s="75" t="s">
        <v>715</v>
      </c>
      <c r="AT273" s="75" t="s">
        <v>312</v>
      </c>
      <c r="AU273" s="75" t="s">
        <v>312</v>
      </c>
      <c r="AV273" s="75"/>
      <c r="AW273" s="75"/>
      <c r="AX273" s="75"/>
      <c r="AY273" s="54"/>
      <c r="AZ273" s="62"/>
      <c r="BA273" s="54"/>
      <c r="BB273" s="54" t="s">
        <v>313</v>
      </c>
      <c r="BC273" s="109"/>
      <c r="BD273" s="113"/>
      <c r="BE273" s="109"/>
      <c r="BF273" s="54"/>
      <c r="BG273" s="54"/>
      <c r="BH273" s="80"/>
      <c r="BI273" s="54"/>
      <c r="BJ273" s="54"/>
      <c r="BK273" s="54"/>
      <c r="BL273" s="80"/>
      <c r="BM273" s="54"/>
      <c r="BN273" s="54"/>
      <c r="BO273" s="54"/>
      <c r="BP273" s="80"/>
      <c r="BQ273" s="54"/>
      <c r="BR273" s="54"/>
      <c r="BS273" s="54"/>
      <c r="BT273" s="98"/>
      <c r="BU273" s="54"/>
      <c r="BV273" s="144" t="s">
        <v>716</v>
      </c>
      <c r="BW273" s="54"/>
      <c r="BX273" s="54"/>
      <c r="BY273" s="47"/>
      <c r="CB273" s="54"/>
      <c r="CC273" s="80"/>
      <c r="CG273" s="62"/>
      <c r="CQ273" s="46" t="s">
        <v>461</v>
      </c>
      <c r="CR273" s="46" t="s">
        <v>717</v>
      </c>
      <c r="CS273" s="118">
        <v>0.73</v>
      </c>
      <c r="CT273" s="21" t="s">
        <v>718</v>
      </c>
      <c r="CU273" s="73"/>
      <c r="CW273" s="62"/>
      <c r="DH273" s="54"/>
      <c r="DI273" s="80"/>
      <c r="DO273" s="63" t="s">
        <v>719</v>
      </c>
      <c r="DP273" s="46">
        <v>2416</v>
      </c>
      <c r="DQ273" s="21" t="s">
        <v>663</v>
      </c>
      <c r="DS273" s="46" t="s">
        <v>717</v>
      </c>
      <c r="DT273" s="85">
        <v>84</v>
      </c>
      <c r="DU273" s="21" t="s">
        <v>720</v>
      </c>
      <c r="DX273" s="62"/>
    </row>
    <row r="274" spans="1:131" s="21" customFormat="1" ht="15.4" customHeight="1">
      <c r="A274" s="21" t="s">
        <v>24</v>
      </c>
      <c r="B274" s="46" t="s">
        <v>436</v>
      </c>
      <c r="C274" s="21">
        <v>114</v>
      </c>
      <c r="D274" s="21" t="s">
        <v>700</v>
      </c>
      <c r="E274" s="21">
        <v>2003</v>
      </c>
      <c r="F274" s="21" t="s">
        <v>701</v>
      </c>
      <c r="G274" s="21" t="s">
        <v>702</v>
      </c>
      <c r="H274" s="21" t="s">
        <v>480</v>
      </c>
      <c r="K274" s="21" t="s">
        <v>703</v>
      </c>
      <c r="L274" s="21" t="s">
        <v>619</v>
      </c>
      <c r="M274" s="51" t="s">
        <v>325</v>
      </c>
      <c r="N274" s="68" t="s">
        <v>721</v>
      </c>
      <c r="O274" s="55" t="s">
        <v>705</v>
      </c>
      <c r="P274" s="148" t="s">
        <v>706</v>
      </c>
      <c r="Q274" s="52" t="s">
        <v>707</v>
      </c>
      <c r="R274" s="53"/>
      <c r="S274" s="53"/>
      <c r="T274" s="53"/>
      <c r="U274" s="53"/>
      <c r="V274" s="53"/>
      <c r="W274" s="137"/>
      <c r="X274" s="140"/>
      <c r="Y274" s="54"/>
      <c r="AA274" s="54"/>
      <c r="AE274" s="54"/>
      <c r="AG274" s="52"/>
      <c r="AH274" s="110" t="s">
        <v>448</v>
      </c>
      <c r="AI274" s="55" t="s">
        <v>710</v>
      </c>
      <c r="AJ274" s="52" t="s">
        <v>711</v>
      </c>
      <c r="AK274" s="52" t="s">
        <v>306</v>
      </c>
      <c r="AL274" s="52" t="s">
        <v>712</v>
      </c>
      <c r="AM274" s="75"/>
      <c r="AN274" s="75"/>
      <c r="AO274" s="54" t="s">
        <v>713</v>
      </c>
      <c r="AP274" s="54" t="s">
        <v>713</v>
      </c>
      <c r="AQ274" s="54" t="s">
        <v>713</v>
      </c>
      <c r="AR274" s="54" t="s">
        <v>714</v>
      </c>
      <c r="AS274" s="75" t="s">
        <v>722</v>
      </c>
      <c r="AT274" s="75" t="s">
        <v>723</v>
      </c>
      <c r="AU274" s="75" t="s">
        <v>724</v>
      </c>
      <c r="AV274" s="75"/>
      <c r="AW274" s="75"/>
      <c r="AX274" s="75"/>
      <c r="AY274" s="54"/>
      <c r="AZ274" s="62"/>
      <c r="BA274" s="54"/>
      <c r="BB274" s="54" t="s">
        <v>313</v>
      </c>
      <c r="BC274" s="109"/>
      <c r="BD274" s="113"/>
      <c r="BE274" s="109"/>
      <c r="BF274" s="54"/>
      <c r="BG274" s="54"/>
      <c r="BH274" s="80"/>
      <c r="BI274" s="54"/>
      <c r="BJ274" s="54"/>
      <c r="BK274" s="54"/>
      <c r="BL274" s="80"/>
      <c r="BM274" s="54"/>
      <c r="BN274" s="54"/>
      <c r="BO274" s="54"/>
      <c r="BP274" s="80"/>
      <c r="BQ274" s="54"/>
      <c r="BR274" s="54"/>
      <c r="BS274" s="54"/>
      <c r="BT274" s="98"/>
      <c r="BU274" s="54"/>
      <c r="BV274" s="144" t="s">
        <v>716</v>
      </c>
      <c r="BW274" s="54"/>
      <c r="BX274" s="54"/>
      <c r="BY274" s="47"/>
      <c r="CB274" s="54"/>
      <c r="CC274" s="80"/>
      <c r="CG274" s="62"/>
      <c r="CQ274" s="46" t="s">
        <v>461</v>
      </c>
      <c r="CR274" s="46" t="s">
        <v>717</v>
      </c>
      <c r="CS274" s="118">
        <v>0.75</v>
      </c>
      <c r="CT274" s="21" t="s">
        <v>718</v>
      </c>
      <c r="CU274" s="73"/>
      <c r="CW274" s="62"/>
      <c r="DH274" s="54"/>
      <c r="DI274" s="80"/>
      <c r="DO274" s="63" t="s">
        <v>719</v>
      </c>
      <c r="DP274" s="46">
        <v>3456</v>
      </c>
      <c r="DQ274" s="21" t="s">
        <v>663</v>
      </c>
      <c r="DR274" s="73" t="s">
        <v>390</v>
      </c>
      <c r="DS274" s="46" t="s">
        <v>717</v>
      </c>
      <c r="DT274" s="85">
        <v>81</v>
      </c>
      <c r="DU274" s="21" t="s">
        <v>720</v>
      </c>
      <c r="DX274" s="62"/>
    </row>
    <row r="275" spans="1:131" s="21" customFormat="1" ht="15.4" customHeight="1">
      <c r="A275" s="21" t="s">
        <v>24</v>
      </c>
      <c r="B275" s="46" t="s">
        <v>436</v>
      </c>
      <c r="C275" s="21">
        <v>114</v>
      </c>
      <c r="D275" s="21" t="s">
        <v>700</v>
      </c>
      <c r="E275" s="21">
        <v>2003</v>
      </c>
      <c r="F275" s="21" t="s">
        <v>701</v>
      </c>
      <c r="G275" s="21" t="s">
        <v>702</v>
      </c>
      <c r="H275" s="21" t="s">
        <v>480</v>
      </c>
      <c r="K275" s="21" t="s">
        <v>703</v>
      </c>
      <c r="L275" s="21" t="s">
        <v>619</v>
      </c>
      <c r="M275" s="51" t="s">
        <v>325</v>
      </c>
      <c r="N275" s="68" t="s">
        <v>725</v>
      </c>
      <c r="O275" s="55" t="s">
        <v>705</v>
      </c>
      <c r="P275" s="148" t="s">
        <v>706</v>
      </c>
      <c r="Q275" s="52" t="s">
        <v>707</v>
      </c>
      <c r="R275" s="53"/>
      <c r="S275" s="53"/>
      <c r="T275" s="53"/>
      <c r="U275" s="53"/>
      <c r="V275" s="53"/>
      <c r="W275" s="137"/>
      <c r="X275" s="140"/>
      <c r="Y275" s="54"/>
      <c r="AA275" s="54"/>
      <c r="AE275" s="54"/>
      <c r="AG275" s="52"/>
      <c r="AH275" s="110" t="s">
        <v>448</v>
      </c>
      <c r="AI275" s="55" t="s">
        <v>710</v>
      </c>
      <c r="AJ275" s="52" t="s">
        <v>711</v>
      </c>
      <c r="AK275" s="52" t="s">
        <v>306</v>
      </c>
      <c r="AL275" s="52" t="s">
        <v>712</v>
      </c>
      <c r="AM275" s="75"/>
      <c r="AN275" s="75"/>
      <c r="AO275" s="54" t="s">
        <v>713</v>
      </c>
      <c r="AP275" s="54" t="s">
        <v>713</v>
      </c>
      <c r="AQ275" s="54" t="s">
        <v>713</v>
      </c>
      <c r="AR275" s="54" t="s">
        <v>714</v>
      </c>
      <c r="AS275" s="75" t="s">
        <v>726</v>
      </c>
      <c r="AT275" s="75" t="s">
        <v>727</v>
      </c>
      <c r="AU275" s="75" t="s">
        <v>724</v>
      </c>
      <c r="AV275" s="75"/>
      <c r="AW275" s="75"/>
      <c r="AX275" s="75"/>
      <c r="AY275" s="54"/>
      <c r="AZ275" s="62"/>
      <c r="BA275" s="54"/>
      <c r="BB275" s="54" t="s">
        <v>313</v>
      </c>
      <c r="BC275" s="109"/>
      <c r="BD275" s="113"/>
      <c r="BE275" s="109"/>
      <c r="BF275" s="54"/>
      <c r="BG275" s="54"/>
      <c r="BH275" s="80"/>
      <c r="BI275" s="54"/>
      <c r="BJ275" s="54"/>
      <c r="BK275" s="54"/>
      <c r="BL275" s="80"/>
      <c r="BM275" s="54"/>
      <c r="BN275" s="54"/>
      <c r="BO275" s="54"/>
      <c r="BP275" s="80"/>
      <c r="BQ275" s="54"/>
      <c r="BR275" s="54"/>
      <c r="BS275" s="54"/>
      <c r="BT275" s="98"/>
      <c r="BU275" s="54"/>
      <c r="BV275" s="144" t="s">
        <v>716</v>
      </c>
      <c r="BW275" s="54"/>
      <c r="BX275" s="54"/>
      <c r="BY275" s="47"/>
      <c r="CB275" s="54"/>
      <c r="CC275" s="80"/>
      <c r="CG275" s="62"/>
      <c r="CQ275" s="46" t="s">
        <v>461</v>
      </c>
      <c r="CR275" s="46" t="s">
        <v>717</v>
      </c>
      <c r="CS275" s="118">
        <v>0.79</v>
      </c>
      <c r="CT275" s="21" t="s">
        <v>718</v>
      </c>
      <c r="CU275" s="73"/>
      <c r="CW275" s="62"/>
      <c r="DH275" s="54"/>
      <c r="DI275" s="80"/>
      <c r="DO275" s="63" t="s">
        <v>719</v>
      </c>
      <c r="DP275" s="46">
        <v>2815</v>
      </c>
      <c r="DQ275" s="21" t="s">
        <v>663</v>
      </c>
      <c r="DR275" s="73" t="s">
        <v>390</v>
      </c>
      <c r="DS275" s="46" t="s">
        <v>717</v>
      </c>
      <c r="DT275" s="85">
        <v>81</v>
      </c>
      <c r="DU275" s="21" t="s">
        <v>720</v>
      </c>
      <c r="DX275" s="62"/>
    </row>
    <row r="276" spans="1:131" s="21" customFormat="1" ht="15.4" customHeight="1">
      <c r="A276" s="21" t="s">
        <v>24</v>
      </c>
      <c r="B276" s="46" t="s">
        <v>436</v>
      </c>
      <c r="C276" s="21">
        <v>114</v>
      </c>
      <c r="D276" s="21" t="s">
        <v>700</v>
      </c>
      <c r="E276" s="21">
        <v>2003</v>
      </c>
      <c r="F276" s="21" t="s">
        <v>701</v>
      </c>
      <c r="G276" s="21" t="s">
        <v>702</v>
      </c>
      <c r="H276" s="21" t="s">
        <v>480</v>
      </c>
      <c r="K276" s="21" t="s">
        <v>703</v>
      </c>
      <c r="L276" s="21" t="s">
        <v>619</v>
      </c>
      <c r="M276" s="51" t="s">
        <v>325</v>
      </c>
      <c r="N276" s="68" t="s">
        <v>728</v>
      </c>
      <c r="O276" s="55" t="s">
        <v>705</v>
      </c>
      <c r="P276" s="148" t="s">
        <v>706</v>
      </c>
      <c r="Q276" s="52" t="s">
        <v>707</v>
      </c>
      <c r="R276" s="53"/>
      <c r="S276" s="53"/>
      <c r="T276" s="53"/>
      <c r="U276" s="53"/>
      <c r="V276" s="53"/>
      <c r="W276" s="137"/>
      <c r="X276" s="140"/>
      <c r="Y276" s="54"/>
      <c r="AA276" s="54"/>
      <c r="AE276" s="54"/>
      <c r="AG276" s="52"/>
      <c r="AH276" s="110" t="s">
        <v>448</v>
      </c>
      <c r="AI276" s="55" t="s">
        <v>710</v>
      </c>
      <c r="AJ276" s="52" t="s">
        <v>711</v>
      </c>
      <c r="AK276" s="52" t="s">
        <v>306</v>
      </c>
      <c r="AL276" s="52" t="s">
        <v>712</v>
      </c>
      <c r="AM276" s="75"/>
      <c r="AN276" s="75"/>
      <c r="AO276" s="54" t="s">
        <v>713</v>
      </c>
      <c r="AP276" s="54" t="s">
        <v>713</v>
      </c>
      <c r="AQ276" s="54" t="s">
        <v>713</v>
      </c>
      <c r="AR276" s="54" t="s">
        <v>714</v>
      </c>
      <c r="AS276" s="75" t="s">
        <v>726</v>
      </c>
      <c r="AT276" s="75" t="s">
        <v>729</v>
      </c>
      <c r="AU276" s="75" t="s">
        <v>724</v>
      </c>
      <c r="AV276" s="75"/>
      <c r="AW276" s="75"/>
      <c r="AX276" s="75"/>
      <c r="AY276" s="54"/>
      <c r="AZ276" s="62"/>
      <c r="BA276" s="54"/>
      <c r="BB276" s="54" t="s">
        <v>313</v>
      </c>
      <c r="BC276" s="109"/>
      <c r="BD276" s="113"/>
      <c r="BE276" s="109"/>
      <c r="BF276" s="54"/>
      <c r="BG276" s="54"/>
      <c r="BH276" s="80"/>
      <c r="BI276" s="54"/>
      <c r="BJ276" s="54"/>
      <c r="BK276" s="54"/>
      <c r="BL276" s="80"/>
      <c r="BM276" s="54"/>
      <c r="BN276" s="54"/>
      <c r="BO276" s="54"/>
      <c r="BP276" s="80"/>
      <c r="BQ276" s="54"/>
      <c r="BR276" s="54"/>
      <c r="BS276" s="54"/>
      <c r="BT276" s="98"/>
      <c r="BU276" s="54"/>
      <c r="BV276" s="144" t="s">
        <v>716</v>
      </c>
      <c r="BW276" s="54"/>
      <c r="BX276" s="54"/>
      <c r="BY276" s="47"/>
      <c r="CB276" s="54"/>
      <c r="CC276" s="80"/>
      <c r="CG276" s="62"/>
      <c r="CQ276" s="46" t="s">
        <v>461</v>
      </c>
      <c r="CR276" s="46" t="s">
        <v>717</v>
      </c>
      <c r="CS276" s="118">
        <v>0.87</v>
      </c>
      <c r="CT276" s="21" t="s">
        <v>718</v>
      </c>
      <c r="CU276" s="73"/>
      <c r="CW276" s="62"/>
      <c r="DH276" s="54"/>
      <c r="DI276" s="80"/>
      <c r="DO276" s="63" t="s">
        <v>719</v>
      </c>
      <c r="DP276" s="46">
        <v>2905</v>
      </c>
      <c r="DQ276" s="21" t="s">
        <v>663</v>
      </c>
      <c r="DR276" s="73" t="s">
        <v>390</v>
      </c>
      <c r="DS276" s="46" t="s">
        <v>717</v>
      </c>
      <c r="DT276" s="85">
        <v>64</v>
      </c>
      <c r="DU276" s="21" t="s">
        <v>720</v>
      </c>
      <c r="DX276" s="62"/>
    </row>
    <row r="277" spans="1:131" s="21" customFormat="1" ht="15.4" customHeight="1">
      <c r="A277" s="21" t="s">
        <v>24</v>
      </c>
      <c r="B277" s="46" t="s">
        <v>436</v>
      </c>
      <c r="C277" s="21">
        <v>114</v>
      </c>
      <c r="D277" s="21" t="s">
        <v>700</v>
      </c>
      <c r="E277" s="21">
        <v>2003</v>
      </c>
      <c r="F277" s="21" t="s">
        <v>701</v>
      </c>
      <c r="G277" s="21" t="s">
        <v>702</v>
      </c>
      <c r="H277" s="21" t="s">
        <v>480</v>
      </c>
      <c r="K277" s="21" t="s">
        <v>703</v>
      </c>
      <c r="L277" s="21" t="s">
        <v>619</v>
      </c>
      <c r="M277" s="51" t="s">
        <v>325</v>
      </c>
      <c r="N277" s="68" t="s">
        <v>730</v>
      </c>
      <c r="O277" s="55" t="s">
        <v>705</v>
      </c>
      <c r="P277" s="148" t="s">
        <v>706</v>
      </c>
      <c r="Q277" s="52" t="s">
        <v>707</v>
      </c>
      <c r="R277" s="53"/>
      <c r="S277" s="53"/>
      <c r="T277" s="53"/>
      <c r="U277" s="53"/>
      <c r="V277" s="53"/>
      <c r="W277" s="137"/>
      <c r="X277" s="140"/>
      <c r="Y277" s="54"/>
      <c r="AA277" s="54"/>
      <c r="AE277" s="54"/>
      <c r="AG277" s="52"/>
      <c r="AH277" s="110" t="s">
        <v>448</v>
      </c>
      <c r="AI277" s="55" t="s">
        <v>710</v>
      </c>
      <c r="AJ277" s="52" t="s">
        <v>711</v>
      </c>
      <c r="AK277" s="52" t="s">
        <v>306</v>
      </c>
      <c r="AL277" s="52" t="s">
        <v>712</v>
      </c>
      <c r="AM277" s="75"/>
      <c r="AN277" s="75"/>
      <c r="AO277" s="54" t="s">
        <v>713</v>
      </c>
      <c r="AP277" s="54" t="s">
        <v>713</v>
      </c>
      <c r="AQ277" s="54" t="s">
        <v>713</v>
      </c>
      <c r="AR277" s="54" t="s">
        <v>714</v>
      </c>
      <c r="AS277" s="75" t="s">
        <v>731</v>
      </c>
      <c r="AT277" s="75" t="s">
        <v>312</v>
      </c>
      <c r="AU277" s="75" t="s">
        <v>312</v>
      </c>
      <c r="AV277" s="75"/>
      <c r="AW277" s="75"/>
      <c r="AX277" s="75"/>
      <c r="AY277" s="54"/>
      <c r="AZ277" s="62"/>
      <c r="BA277" s="54"/>
      <c r="BB277" s="54" t="s">
        <v>313</v>
      </c>
      <c r="BC277" s="109"/>
      <c r="BD277" s="113"/>
      <c r="BE277" s="109"/>
      <c r="BF277" s="54"/>
      <c r="BG277" s="54"/>
      <c r="BH277" s="80"/>
      <c r="BI277" s="54"/>
      <c r="BJ277" s="54"/>
      <c r="BK277" s="54"/>
      <c r="BL277" s="80"/>
      <c r="BM277" s="54"/>
      <c r="BN277" s="54"/>
      <c r="BO277" s="54"/>
      <c r="BP277" s="80"/>
      <c r="BQ277" s="54"/>
      <c r="BR277" s="54"/>
      <c r="BS277" s="54"/>
      <c r="BT277" s="98"/>
      <c r="BU277" s="54"/>
      <c r="BV277" s="144" t="s">
        <v>716</v>
      </c>
      <c r="BW277" s="54"/>
      <c r="BX277" s="54"/>
      <c r="BY277" s="47"/>
      <c r="CB277" s="54"/>
      <c r="CC277" s="80"/>
      <c r="CG277" s="62"/>
      <c r="CQ277" s="46" t="s">
        <v>461</v>
      </c>
      <c r="CR277" s="46" t="s">
        <v>717</v>
      </c>
      <c r="CS277" s="118">
        <v>0.84</v>
      </c>
      <c r="CT277" s="21" t="s">
        <v>718</v>
      </c>
      <c r="CU277" s="73"/>
      <c r="CW277" s="62"/>
      <c r="DH277" s="54"/>
      <c r="DI277" s="80"/>
      <c r="DO277" s="63" t="s">
        <v>719</v>
      </c>
      <c r="DP277" s="46">
        <v>2389</v>
      </c>
      <c r="DQ277" s="21" t="s">
        <v>663</v>
      </c>
      <c r="DR277" s="73" t="s">
        <v>390</v>
      </c>
      <c r="DS277" s="46" t="s">
        <v>717</v>
      </c>
      <c r="DT277" s="85">
        <v>66</v>
      </c>
      <c r="DU277" s="21" t="s">
        <v>720</v>
      </c>
      <c r="DX277" s="62"/>
    </row>
    <row r="279" spans="1:131">
      <c r="A279" t="s">
        <v>24</v>
      </c>
      <c r="B279" s="21" t="s">
        <v>290</v>
      </c>
      <c r="C279">
        <v>27</v>
      </c>
      <c r="D279" s="21" t="s">
        <v>732</v>
      </c>
      <c r="E279">
        <v>1993</v>
      </c>
      <c r="F279">
        <v>1990</v>
      </c>
      <c r="G279" t="s">
        <v>733</v>
      </c>
      <c r="H279" t="s">
        <v>588</v>
      </c>
      <c r="J279" s="21" t="s">
        <v>734</v>
      </c>
      <c r="L279" t="s">
        <v>619</v>
      </c>
      <c r="M279" s="50" t="s">
        <v>325</v>
      </c>
      <c r="N279" s="15" t="s">
        <v>735</v>
      </c>
      <c r="O279" s="41">
        <v>32748</v>
      </c>
      <c r="P279" s="119" t="s">
        <v>736</v>
      </c>
      <c r="Q279" s="41" t="s">
        <v>737</v>
      </c>
      <c r="W279" s="135" t="s">
        <v>312</v>
      </c>
      <c r="X279" s="139" t="s">
        <v>312</v>
      </c>
      <c r="AC279" t="s">
        <v>738</v>
      </c>
      <c r="AD279" t="s">
        <v>739</v>
      </c>
      <c r="AH279" s="110" t="s">
        <v>448</v>
      </c>
      <c r="AI279" s="41">
        <v>32990</v>
      </c>
      <c r="AJ279" s="41" t="s">
        <v>740</v>
      </c>
      <c r="AK279" s="52" t="s">
        <v>306</v>
      </c>
      <c r="AL279" s="41" t="s">
        <v>625</v>
      </c>
      <c r="AN279" s="74" t="s">
        <v>741</v>
      </c>
      <c r="AO279" s="7" t="s">
        <v>742</v>
      </c>
      <c r="BF279" s="54" t="s">
        <v>743</v>
      </c>
      <c r="BG279" s="74" t="s">
        <v>741</v>
      </c>
      <c r="BH279" s="76">
        <v>8560</v>
      </c>
      <c r="BI279" s="7" t="s">
        <v>318</v>
      </c>
      <c r="BJ279" s="54" t="s">
        <v>743</v>
      </c>
      <c r="BK279" s="74" t="s">
        <v>744</v>
      </c>
      <c r="BL279" s="171" t="s">
        <v>313</v>
      </c>
      <c r="BM279" s="7" t="s">
        <v>318</v>
      </c>
      <c r="BV279" s="144" t="s">
        <v>745</v>
      </c>
      <c r="CA279" t="s">
        <v>746</v>
      </c>
      <c r="CB279" s="74" t="s">
        <v>741</v>
      </c>
      <c r="CC279" s="78" t="s">
        <v>313</v>
      </c>
      <c r="CD279" s="88" t="s">
        <v>462</v>
      </c>
      <c r="CE279" t="s">
        <v>747</v>
      </c>
      <c r="CF279" s="74" t="s">
        <v>741</v>
      </c>
      <c r="CG279" s="78" t="s">
        <v>313</v>
      </c>
      <c r="CH279" s="88" t="s">
        <v>462</v>
      </c>
      <c r="CI279"/>
      <c r="CJ279"/>
      <c r="CK279"/>
      <c r="CL279"/>
      <c r="CM279"/>
      <c r="CN279"/>
      <c r="CO279"/>
      <c r="CP279"/>
      <c r="CQ279" t="s">
        <v>746</v>
      </c>
      <c r="CR279" s="74" t="s">
        <v>744</v>
      </c>
      <c r="CS279" s="76">
        <v>9</v>
      </c>
      <c r="CT279" s="88" t="s">
        <v>462</v>
      </c>
      <c r="CU279" t="s">
        <v>747</v>
      </c>
      <c r="CV279" s="74" t="s">
        <v>744</v>
      </c>
      <c r="CW279" s="76">
        <v>0</v>
      </c>
      <c r="CX279" s="88" t="s">
        <v>462</v>
      </c>
      <c r="CY279" s="7" t="s">
        <v>559</v>
      </c>
      <c r="DO279" s="7" t="s">
        <v>559</v>
      </c>
      <c r="DP279">
        <v>130</v>
      </c>
      <c r="DQ279" t="s">
        <v>318</v>
      </c>
      <c r="DR279" s="73" t="s">
        <v>390</v>
      </c>
      <c r="EA279" t="s">
        <v>748</v>
      </c>
    </row>
    <row r="280" spans="1:131">
      <c r="A280" t="s">
        <v>24</v>
      </c>
      <c r="B280" s="21" t="s">
        <v>290</v>
      </c>
      <c r="C280">
        <v>27</v>
      </c>
      <c r="D280" s="21" t="s">
        <v>732</v>
      </c>
      <c r="E280">
        <v>1993</v>
      </c>
      <c r="F280">
        <v>1990</v>
      </c>
      <c r="G280" t="s">
        <v>733</v>
      </c>
      <c r="H280" t="s">
        <v>588</v>
      </c>
      <c r="J280" s="21" t="s">
        <v>734</v>
      </c>
      <c r="L280" t="s">
        <v>619</v>
      </c>
      <c r="M280" s="50" t="s">
        <v>325</v>
      </c>
      <c r="N280" s="15" t="s">
        <v>749</v>
      </c>
      <c r="O280" s="41">
        <v>32748</v>
      </c>
      <c r="P280" s="119" t="s">
        <v>736</v>
      </c>
      <c r="Q280" s="41" t="s">
        <v>737</v>
      </c>
      <c r="W280" s="135" t="s">
        <v>750</v>
      </c>
      <c r="X280" s="141" t="s">
        <v>738</v>
      </c>
      <c r="AC280" t="s">
        <v>738</v>
      </c>
      <c r="AD280" t="s">
        <v>739</v>
      </c>
      <c r="AH280" s="110" t="s">
        <v>448</v>
      </c>
      <c r="AI280" s="41">
        <v>32990</v>
      </c>
      <c r="AJ280" s="41" t="s">
        <v>740</v>
      </c>
      <c r="AK280" s="52" t="s">
        <v>306</v>
      </c>
      <c r="AL280" s="41" t="s">
        <v>625</v>
      </c>
      <c r="AN280" s="74" t="s">
        <v>741</v>
      </c>
      <c r="AO280" s="7" t="s">
        <v>742</v>
      </c>
      <c r="BF280" s="54" t="s">
        <v>743</v>
      </c>
      <c r="BG280" s="74" t="s">
        <v>741</v>
      </c>
      <c r="BH280" s="76">
        <v>8130</v>
      </c>
      <c r="BI280" s="7" t="s">
        <v>318</v>
      </c>
      <c r="BJ280" s="54" t="s">
        <v>743</v>
      </c>
      <c r="BK280" s="74" t="s">
        <v>744</v>
      </c>
      <c r="BL280" s="171" t="s">
        <v>313</v>
      </c>
      <c r="BM280" s="7" t="s">
        <v>318</v>
      </c>
      <c r="BV280" s="144" t="s">
        <v>745</v>
      </c>
      <c r="CA280" t="s">
        <v>746</v>
      </c>
      <c r="CB280" s="74" t="s">
        <v>741</v>
      </c>
      <c r="CC280" s="78" t="s">
        <v>313</v>
      </c>
      <c r="CD280" s="88" t="s">
        <v>462</v>
      </c>
      <c r="CE280" t="s">
        <v>747</v>
      </c>
      <c r="CF280" s="74" t="s">
        <v>741</v>
      </c>
      <c r="CG280" s="78" t="s">
        <v>313</v>
      </c>
      <c r="CH280" s="88" t="s">
        <v>462</v>
      </c>
      <c r="CI280"/>
      <c r="CJ280"/>
      <c r="CK280"/>
      <c r="CL280"/>
      <c r="CM280"/>
      <c r="CN280"/>
      <c r="CO280"/>
      <c r="CP280"/>
      <c r="CQ280" t="s">
        <v>746</v>
      </c>
      <c r="CR280" s="74" t="s">
        <v>744</v>
      </c>
      <c r="CS280" s="76">
        <v>17</v>
      </c>
      <c r="CT280" s="88" t="s">
        <v>462</v>
      </c>
      <c r="CU280" t="s">
        <v>747</v>
      </c>
      <c r="CV280" s="74" t="s">
        <v>744</v>
      </c>
      <c r="CW280" s="76">
        <v>0</v>
      </c>
      <c r="CX280" s="88" t="s">
        <v>462</v>
      </c>
      <c r="CY280" s="7" t="s">
        <v>559</v>
      </c>
      <c r="DO280" s="7" t="s">
        <v>559</v>
      </c>
      <c r="DP280">
        <v>40</v>
      </c>
      <c r="DQ280" t="s">
        <v>318</v>
      </c>
      <c r="DR280" s="73" t="s">
        <v>390</v>
      </c>
      <c r="EA280" t="s">
        <v>748</v>
      </c>
    </row>
    <row r="281" spans="1:131">
      <c r="A281" t="s">
        <v>24</v>
      </c>
      <c r="B281" s="21" t="s">
        <v>290</v>
      </c>
      <c r="C281">
        <v>27</v>
      </c>
      <c r="D281" s="21" t="s">
        <v>732</v>
      </c>
      <c r="E281">
        <v>1993</v>
      </c>
      <c r="F281">
        <v>1990</v>
      </c>
      <c r="G281" t="s">
        <v>733</v>
      </c>
      <c r="H281" t="s">
        <v>588</v>
      </c>
      <c r="J281" s="21" t="s">
        <v>734</v>
      </c>
      <c r="L281" t="s">
        <v>619</v>
      </c>
      <c r="M281" s="50" t="s">
        <v>325</v>
      </c>
      <c r="N281" s="15" t="s">
        <v>751</v>
      </c>
      <c r="O281" s="41">
        <v>32748</v>
      </c>
      <c r="P281" s="119" t="s">
        <v>736</v>
      </c>
      <c r="Q281" s="41" t="s">
        <v>737</v>
      </c>
      <c r="W281" s="135" t="s">
        <v>327</v>
      </c>
      <c r="X281" s="141" t="s">
        <v>738</v>
      </c>
      <c r="AC281" t="s">
        <v>738</v>
      </c>
      <c r="AD281" t="s">
        <v>739</v>
      </c>
      <c r="AH281" s="110" t="s">
        <v>448</v>
      </c>
      <c r="AI281" s="41">
        <v>32990</v>
      </c>
      <c r="AJ281" s="41" t="s">
        <v>740</v>
      </c>
      <c r="AK281" s="52" t="s">
        <v>306</v>
      </c>
      <c r="AL281" s="41" t="s">
        <v>625</v>
      </c>
      <c r="AN281" s="74" t="s">
        <v>741</v>
      </c>
      <c r="AO281" s="7" t="s">
        <v>742</v>
      </c>
      <c r="BF281" s="54" t="s">
        <v>743</v>
      </c>
      <c r="BG281" s="74" t="s">
        <v>741</v>
      </c>
      <c r="BH281" s="76">
        <v>5430</v>
      </c>
      <c r="BI281" s="7" t="s">
        <v>318</v>
      </c>
      <c r="BJ281" s="54" t="s">
        <v>743</v>
      </c>
      <c r="BK281" s="74" t="s">
        <v>744</v>
      </c>
      <c r="BL281" s="171" t="s">
        <v>313</v>
      </c>
      <c r="BM281" s="7" t="s">
        <v>318</v>
      </c>
      <c r="BV281" s="144" t="s">
        <v>745</v>
      </c>
      <c r="CA281" t="s">
        <v>746</v>
      </c>
      <c r="CB281" s="74" t="s">
        <v>741</v>
      </c>
      <c r="CC281" s="78" t="s">
        <v>313</v>
      </c>
      <c r="CD281" s="88" t="s">
        <v>462</v>
      </c>
      <c r="CE281" t="s">
        <v>747</v>
      </c>
      <c r="CF281" s="74" t="s">
        <v>741</v>
      </c>
      <c r="CG281" s="78" t="s">
        <v>313</v>
      </c>
      <c r="CH281" s="88" t="s">
        <v>462</v>
      </c>
      <c r="CI281"/>
      <c r="CJ281"/>
      <c r="CK281"/>
      <c r="CL281"/>
      <c r="CM281"/>
      <c r="CN281"/>
      <c r="CO281"/>
      <c r="CP281"/>
      <c r="CQ281" t="s">
        <v>746</v>
      </c>
      <c r="CR281" s="74" t="s">
        <v>744</v>
      </c>
      <c r="CS281" s="76">
        <v>147</v>
      </c>
      <c r="CT281" s="88" t="s">
        <v>462</v>
      </c>
      <c r="CU281" t="s">
        <v>747</v>
      </c>
      <c r="CV281" s="74" t="s">
        <v>744</v>
      </c>
      <c r="CW281" s="76">
        <v>70</v>
      </c>
      <c r="CX281" s="88" t="s">
        <v>462</v>
      </c>
      <c r="CY281" s="7" t="s">
        <v>559</v>
      </c>
      <c r="DO281" s="7" t="s">
        <v>559</v>
      </c>
      <c r="DP281">
        <v>3000</v>
      </c>
      <c r="DQ281" t="s">
        <v>318</v>
      </c>
      <c r="DR281" s="73" t="s">
        <v>390</v>
      </c>
      <c r="EA281" t="s">
        <v>748</v>
      </c>
    </row>
    <row r="282" spans="1:131">
      <c r="A282" t="s">
        <v>24</v>
      </c>
      <c r="B282" s="21" t="s">
        <v>290</v>
      </c>
      <c r="C282">
        <v>27</v>
      </c>
      <c r="D282" s="21" t="s">
        <v>732</v>
      </c>
      <c r="E282">
        <v>1993</v>
      </c>
      <c r="F282">
        <v>1990</v>
      </c>
      <c r="G282" t="s">
        <v>733</v>
      </c>
      <c r="H282" t="s">
        <v>588</v>
      </c>
      <c r="J282" s="21" t="s">
        <v>734</v>
      </c>
      <c r="L282" t="s">
        <v>619</v>
      </c>
      <c r="M282" s="50" t="s">
        <v>325</v>
      </c>
      <c r="N282" s="15" t="s">
        <v>752</v>
      </c>
      <c r="O282" s="41">
        <v>32748</v>
      </c>
      <c r="P282" s="119" t="s">
        <v>736</v>
      </c>
      <c r="Q282" s="41" t="s">
        <v>737</v>
      </c>
      <c r="W282" s="135" t="s">
        <v>753</v>
      </c>
      <c r="X282" s="141" t="s">
        <v>738</v>
      </c>
      <c r="Y282" s="7" t="s">
        <v>738</v>
      </c>
      <c r="Z282" s="7" t="s">
        <v>754</v>
      </c>
      <c r="AB282" s="7"/>
      <c r="AC282" t="s">
        <v>738</v>
      </c>
      <c r="AD282" t="s">
        <v>739</v>
      </c>
      <c r="AH282" s="110" t="s">
        <v>448</v>
      </c>
      <c r="AI282" s="41">
        <v>32990</v>
      </c>
      <c r="AJ282" s="41" t="s">
        <v>740</v>
      </c>
      <c r="AK282" s="52" t="s">
        <v>306</v>
      </c>
      <c r="AL282" s="41" t="s">
        <v>625</v>
      </c>
      <c r="AN282" s="74" t="s">
        <v>741</v>
      </c>
      <c r="AO282" s="7" t="s">
        <v>742</v>
      </c>
      <c r="BF282" s="54" t="s">
        <v>743</v>
      </c>
      <c r="BG282" s="74" t="s">
        <v>741</v>
      </c>
      <c r="BH282" s="76">
        <v>3410</v>
      </c>
      <c r="BI282" s="7" t="s">
        <v>318</v>
      </c>
      <c r="BJ282" s="54" t="s">
        <v>743</v>
      </c>
      <c r="BK282" s="74" t="s">
        <v>744</v>
      </c>
      <c r="BL282" s="171" t="s">
        <v>313</v>
      </c>
      <c r="BM282" s="7" t="s">
        <v>318</v>
      </c>
      <c r="BV282" s="144" t="s">
        <v>745</v>
      </c>
      <c r="CA282" t="s">
        <v>746</v>
      </c>
      <c r="CB282" s="74" t="s">
        <v>741</v>
      </c>
      <c r="CC282" s="78" t="s">
        <v>313</v>
      </c>
      <c r="CD282" s="88" t="s">
        <v>462</v>
      </c>
      <c r="CE282" t="s">
        <v>747</v>
      </c>
      <c r="CF282" s="74" t="s">
        <v>741</v>
      </c>
      <c r="CG282" s="78" t="s">
        <v>313</v>
      </c>
      <c r="CH282" s="88" t="s">
        <v>462</v>
      </c>
      <c r="CI282"/>
      <c r="CJ282"/>
      <c r="CK282"/>
      <c r="CL282"/>
      <c r="CM282"/>
      <c r="CN282"/>
      <c r="CO282"/>
      <c r="CP282"/>
      <c r="CQ282" t="s">
        <v>746</v>
      </c>
      <c r="CR282" s="74" t="s">
        <v>744</v>
      </c>
      <c r="CS282" s="76">
        <v>150</v>
      </c>
      <c r="CT282" s="88" t="s">
        <v>462</v>
      </c>
      <c r="CU282" t="s">
        <v>747</v>
      </c>
      <c r="CV282" s="74" t="s">
        <v>744</v>
      </c>
      <c r="CW282" s="76">
        <v>33</v>
      </c>
      <c r="CX282" s="88" t="s">
        <v>462</v>
      </c>
      <c r="CY282" s="7" t="s">
        <v>559</v>
      </c>
      <c r="DO282" s="7" t="s">
        <v>559</v>
      </c>
      <c r="DP282">
        <v>8020</v>
      </c>
      <c r="DQ282" t="s">
        <v>318</v>
      </c>
      <c r="DR282" s="73" t="s">
        <v>390</v>
      </c>
      <c r="EA282" t="s">
        <v>748</v>
      </c>
    </row>
    <row r="283" spans="1:131">
      <c r="A283" t="s">
        <v>24</v>
      </c>
      <c r="B283" s="21" t="s">
        <v>290</v>
      </c>
      <c r="C283">
        <v>27</v>
      </c>
      <c r="D283" s="21" t="s">
        <v>732</v>
      </c>
      <c r="E283">
        <v>1993</v>
      </c>
      <c r="F283">
        <v>1990</v>
      </c>
      <c r="G283" t="s">
        <v>733</v>
      </c>
      <c r="H283" t="s">
        <v>588</v>
      </c>
      <c r="J283" s="21" t="s">
        <v>734</v>
      </c>
      <c r="L283" t="s">
        <v>755</v>
      </c>
      <c r="M283" s="50" t="s">
        <v>756</v>
      </c>
      <c r="N283" s="15" t="s">
        <v>757</v>
      </c>
      <c r="O283" s="41">
        <v>32748</v>
      </c>
      <c r="P283" s="119" t="s">
        <v>736</v>
      </c>
      <c r="Q283" s="41" t="s">
        <v>737</v>
      </c>
      <c r="W283" s="135" t="s">
        <v>758</v>
      </c>
      <c r="X283" s="141" t="s">
        <v>759</v>
      </c>
      <c r="Y283" s="7" t="s">
        <v>738</v>
      </c>
      <c r="Z283" s="7" t="s">
        <v>754</v>
      </c>
      <c r="AB283" s="7"/>
      <c r="AC283" t="s">
        <v>738</v>
      </c>
      <c r="AD283" t="s">
        <v>739</v>
      </c>
      <c r="AH283" s="110" t="s">
        <v>448</v>
      </c>
      <c r="AI283" s="41">
        <v>32990</v>
      </c>
      <c r="AJ283" s="41" t="s">
        <v>740</v>
      </c>
      <c r="AK283" s="52" t="s">
        <v>306</v>
      </c>
      <c r="AL283" s="41" t="s">
        <v>625</v>
      </c>
      <c r="AN283" s="74" t="s">
        <v>741</v>
      </c>
      <c r="AO283" s="7" t="s">
        <v>742</v>
      </c>
      <c r="BF283" s="54" t="s">
        <v>743</v>
      </c>
      <c r="BG283" s="7" t="s">
        <v>312</v>
      </c>
      <c r="BH283" s="7" t="s">
        <v>312</v>
      </c>
      <c r="BI283" s="7" t="s">
        <v>312</v>
      </c>
      <c r="BJ283" s="54" t="s">
        <v>743</v>
      </c>
      <c r="BK283" s="7" t="s">
        <v>312</v>
      </c>
      <c r="BL283" s="7" t="s">
        <v>312</v>
      </c>
      <c r="BM283" s="7" t="s">
        <v>312</v>
      </c>
      <c r="BV283" s="144" t="s">
        <v>745</v>
      </c>
      <c r="CA283" t="s">
        <v>746</v>
      </c>
      <c r="CB283" s="74" t="s">
        <v>741</v>
      </c>
      <c r="CC283" s="78" t="s">
        <v>313</v>
      </c>
      <c r="CD283" s="88" t="s">
        <v>462</v>
      </c>
      <c r="CE283" t="s">
        <v>747</v>
      </c>
      <c r="CF283" s="74" t="s">
        <v>741</v>
      </c>
      <c r="CG283" s="78" t="s">
        <v>313</v>
      </c>
      <c r="CH283" s="88" t="s">
        <v>462</v>
      </c>
      <c r="CI283"/>
      <c r="CJ283"/>
      <c r="CK283"/>
      <c r="CL283"/>
      <c r="CM283"/>
      <c r="CN283"/>
      <c r="CO283"/>
      <c r="CP283"/>
      <c r="CQ283" t="s">
        <v>746</v>
      </c>
      <c r="CR283" s="74" t="s">
        <v>744</v>
      </c>
      <c r="CS283" s="76">
        <v>217</v>
      </c>
      <c r="CT283" s="88" t="s">
        <v>462</v>
      </c>
      <c r="CU283" t="s">
        <v>747</v>
      </c>
      <c r="CV283" s="74" t="s">
        <v>744</v>
      </c>
      <c r="CW283" s="76">
        <v>106</v>
      </c>
      <c r="CX283" s="88" t="s">
        <v>462</v>
      </c>
      <c r="CY283" s="7" t="s">
        <v>559</v>
      </c>
      <c r="DO283" s="7" t="s">
        <v>559</v>
      </c>
      <c r="DP283" t="s">
        <v>480</v>
      </c>
      <c r="DQ283" t="s">
        <v>318</v>
      </c>
      <c r="DR283" s="73" t="s">
        <v>390</v>
      </c>
      <c r="EA283" t="s">
        <v>748</v>
      </c>
    </row>
    <row r="284" spans="1:131">
      <c r="A284" t="s">
        <v>24</v>
      </c>
      <c r="B284" s="21" t="s">
        <v>290</v>
      </c>
      <c r="C284">
        <v>27</v>
      </c>
      <c r="D284" s="21" t="s">
        <v>732</v>
      </c>
      <c r="E284">
        <v>1993</v>
      </c>
      <c r="F284">
        <v>1990</v>
      </c>
      <c r="G284" t="s">
        <v>733</v>
      </c>
      <c r="H284" t="s">
        <v>588</v>
      </c>
      <c r="J284" s="21" t="s">
        <v>734</v>
      </c>
      <c r="L284" t="s">
        <v>755</v>
      </c>
      <c r="M284" s="50" t="s">
        <v>756</v>
      </c>
      <c r="N284" s="15" t="s">
        <v>760</v>
      </c>
      <c r="O284" s="41">
        <v>32748</v>
      </c>
      <c r="P284" s="119" t="s">
        <v>736</v>
      </c>
      <c r="Q284" s="41" t="s">
        <v>737</v>
      </c>
      <c r="W284" s="135" t="s">
        <v>758</v>
      </c>
      <c r="X284" s="141" t="s">
        <v>759</v>
      </c>
      <c r="Y284" s="7" t="s">
        <v>738</v>
      </c>
      <c r="Z284" s="7" t="s">
        <v>754</v>
      </c>
      <c r="AB284" s="7"/>
      <c r="AC284" t="s">
        <v>738</v>
      </c>
      <c r="AD284" t="s">
        <v>739</v>
      </c>
      <c r="AH284" s="110" t="s">
        <v>448</v>
      </c>
      <c r="AI284" s="41">
        <v>32990</v>
      </c>
      <c r="AJ284" s="41" t="s">
        <v>740</v>
      </c>
      <c r="AK284" s="52" t="s">
        <v>306</v>
      </c>
      <c r="AL284" s="41" t="s">
        <v>625</v>
      </c>
      <c r="AM284" s="74" t="s">
        <v>761</v>
      </c>
      <c r="AN284" s="74" t="s">
        <v>741</v>
      </c>
      <c r="AO284" s="7" t="s">
        <v>742</v>
      </c>
      <c r="BF284" s="54" t="s">
        <v>743</v>
      </c>
      <c r="BG284" s="7" t="s">
        <v>312</v>
      </c>
      <c r="BH284" s="7" t="s">
        <v>312</v>
      </c>
      <c r="BI284" s="7" t="s">
        <v>312</v>
      </c>
      <c r="BJ284" s="54" t="s">
        <v>743</v>
      </c>
      <c r="BK284" s="7" t="s">
        <v>312</v>
      </c>
      <c r="BL284" s="7" t="s">
        <v>312</v>
      </c>
      <c r="BM284" s="7" t="s">
        <v>312</v>
      </c>
      <c r="BV284" s="144" t="s">
        <v>745</v>
      </c>
      <c r="CA284" t="s">
        <v>312</v>
      </c>
      <c r="CB284" t="s">
        <v>312</v>
      </c>
      <c r="CC284" t="s">
        <v>312</v>
      </c>
      <c r="CD284" t="s">
        <v>312</v>
      </c>
      <c r="CE284" t="s">
        <v>312</v>
      </c>
      <c r="CF284" t="s">
        <v>312</v>
      </c>
      <c r="CG284" t="s">
        <v>312</v>
      </c>
      <c r="CH284" t="s">
        <v>312</v>
      </c>
      <c r="CI284"/>
      <c r="CJ284"/>
      <c r="CK284"/>
      <c r="CL284"/>
      <c r="CM284"/>
      <c r="CN284"/>
      <c r="CO284"/>
      <c r="CP284"/>
      <c r="CQ284" t="s">
        <v>312</v>
      </c>
      <c r="CR284" t="s">
        <v>312</v>
      </c>
      <c r="CS284" t="s">
        <v>312</v>
      </c>
      <c r="CT284" t="s">
        <v>312</v>
      </c>
      <c r="CU284" t="s">
        <v>312</v>
      </c>
      <c r="CV284" t="s">
        <v>312</v>
      </c>
      <c r="CW284" t="s">
        <v>312</v>
      </c>
      <c r="CX284" t="s">
        <v>312</v>
      </c>
      <c r="CY284" s="7" t="s">
        <v>559</v>
      </c>
      <c r="DO284" s="7" t="s">
        <v>559</v>
      </c>
      <c r="DP284">
        <v>9770</v>
      </c>
      <c r="DQ284" t="s">
        <v>318</v>
      </c>
      <c r="DR284" s="73" t="s">
        <v>390</v>
      </c>
      <c r="EA284" t="s">
        <v>748</v>
      </c>
    </row>
    <row r="285" spans="1:131">
      <c r="BK285" s="7"/>
      <c r="BL285" s="76"/>
      <c r="BM285" s="7"/>
      <c r="CD285" s="7"/>
      <c r="CF285" s="7"/>
      <c r="CG285" s="76"/>
      <c r="CH285" s="7"/>
      <c r="CI285"/>
      <c r="CJ285"/>
      <c r="CK285"/>
      <c r="CL285"/>
      <c r="CM285"/>
      <c r="CN285"/>
      <c r="CO285"/>
      <c r="CP285"/>
      <c r="CT285" s="7"/>
      <c r="CU285"/>
      <c r="CV285" s="7"/>
      <c r="CW285" s="76"/>
      <c r="CX285" s="7"/>
      <c r="CY285" s="7"/>
    </row>
    <row r="286" spans="1:131">
      <c r="A286" t="s">
        <v>24</v>
      </c>
      <c r="B286" s="21" t="s">
        <v>290</v>
      </c>
      <c r="C286">
        <v>27</v>
      </c>
      <c r="D286" s="21" t="s">
        <v>732</v>
      </c>
      <c r="E286">
        <v>1993</v>
      </c>
      <c r="F286">
        <v>1990</v>
      </c>
      <c r="G286" t="s">
        <v>733</v>
      </c>
      <c r="H286" t="s">
        <v>588</v>
      </c>
      <c r="J286" s="21" t="s">
        <v>734</v>
      </c>
      <c r="L286" t="s">
        <v>619</v>
      </c>
      <c r="M286" s="50" t="s">
        <v>325</v>
      </c>
      <c r="N286" s="15" t="s">
        <v>762</v>
      </c>
      <c r="O286" s="41">
        <v>32748</v>
      </c>
      <c r="P286" s="119" t="s">
        <v>736</v>
      </c>
      <c r="Q286" s="41" t="s">
        <v>737</v>
      </c>
      <c r="W286" s="135" t="s">
        <v>312</v>
      </c>
      <c r="X286" s="139" t="s">
        <v>312</v>
      </c>
      <c r="AC286" t="s">
        <v>738</v>
      </c>
      <c r="AD286" t="s">
        <v>739</v>
      </c>
      <c r="AH286" s="110" t="s">
        <v>448</v>
      </c>
      <c r="AI286" s="41">
        <v>33017</v>
      </c>
      <c r="AJ286" s="41" t="s">
        <v>740</v>
      </c>
      <c r="AK286" s="52" t="s">
        <v>306</v>
      </c>
      <c r="AL286" s="41" t="s">
        <v>625</v>
      </c>
      <c r="AN286" s="74" t="s">
        <v>741</v>
      </c>
      <c r="AO286" s="7" t="s">
        <v>742</v>
      </c>
      <c r="BF286" s="54" t="s">
        <v>743</v>
      </c>
      <c r="BG286" s="74" t="s">
        <v>741</v>
      </c>
      <c r="BH286" s="76">
        <v>6030</v>
      </c>
      <c r="BI286" s="7" t="s">
        <v>318</v>
      </c>
      <c r="BJ286" s="54" t="s">
        <v>743</v>
      </c>
      <c r="BK286" s="74" t="s">
        <v>744</v>
      </c>
      <c r="BL286" s="171" t="s">
        <v>313</v>
      </c>
      <c r="BM286" s="7" t="s">
        <v>318</v>
      </c>
      <c r="BV286" s="144" t="s">
        <v>745</v>
      </c>
      <c r="CA286" t="s">
        <v>746</v>
      </c>
      <c r="CB286" s="74" t="s">
        <v>741</v>
      </c>
      <c r="CC286" s="78" t="s">
        <v>313</v>
      </c>
      <c r="CD286" s="88" t="s">
        <v>462</v>
      </c>
      <c r="CE286" t="s">
        <v>747</v>
      </c>
      <c r="CF286" s="74" t="s">
        <v>741</v>
      </c>
      <c r="CG286" s="78" t="s">
        <v>313</v>
      </c>
      <c r="CH286" s="88" t="s">
        <v>462</v>
      </c>
      <c r="CI286"/>
      <c r="CJ286"/>
      <c r="CK286"/>
      <c r="CL286"/>
      <c r="CM286"/>
      <c r="CN286"/>
      <c r="CO286"/>
      <c r="CP286"/>
      <c r="CQ286" t="s">
        <v>746</v>
      </c>
      <c r="CR286" s="74" t="s">
        <v>744</v>
      </c>
      <c r="CS286" s="76">
        <v>26</v>
      </c>
      <c r="CT286" s="88" t="s">
        <v>462</v>
      </c>
      <c r="CU286" t="s">
        <v>747</v>
      </c>
      <c r="CV286" s="74" t="s">
        <v>744</v>
      </c>
      <c r="CW286" s="76">
        <v>0</v>
      </c>
      <c r="CX286" s="88" t="s">
        <v>462</v>
      </c>
      <c r="CY286" s="7" t="s">
        <v>559</v>
      </c>
      <c r="DO286" s="7" t="s">
        <v>559</v>
      </c>
      <c r="DP286">
        <v>7350</v>
      </c>
      <c r="DQ286" t="s">
        <v>318</v>
      </c>
      <c r="DR286" s="73" t="s">
        <v>390</v>
      </c>
      <c r="EA286" t="s">
        <v>748</v>
      </c>
    </row>
    <row r="287" spans="1:131">
      <c r="A287" t="s">
        <v>24</v>
      </c>
      <c r="B287" s="21" t="s">
        <v>290</v>
      </c>
      <c r="C287">
        <v>27</v>
      </c>
      <c r="D287" s="21" t="s">
        <v>732</v>
      </c>
      <c r="E287">
        <v>1993</v>
      </c>
      <c r="F287">
        <v>1990</v>
      </c>
      <c r="G287" t="s">
        <v>733</v>
      </c>
      <c r="H287" t="s">
        <v>588</v>
      </c>
      <c r="J287" s="21" t="s">
        <v>734</v>
      </c>
      <c r="L287" t="s">
        <v>619</v>
      </c>
      <c r="M287" s="50" t="s">
        <v>325</v>
      </c>
      <c r="N287" s="15" t="s">
        <v>763</v>
      </c>
      <c r="O287" s="41">
        <v>32748</v>
      </c>
      <c r="P287" s="119" t="s">
        <v>736</v>
      </c>
      <c r="Q287" s="41" t="s">
        <v>737</v>
      </c>
      <c r="W287" s="135" t="s">
        <v>750</v>
      </c>
      <c r="X287" s="141" t="s">
        <v>738</v>
      </c>
      <c r="AC287" t="s">
        <v>738</v>
      </c>
      <c r="AD287" t="s">
        <v>739</v>
      </c>
      <c r="AH287" s="110" t="s">
        <v>448</v>
      </c>
      <c r="AI287" s="41">
        <v>33017</v>
      </c>
      <c r="AJ287" s="41" t="s">
        <v>740</v>
      </c>
      <c r="AK287" s="52" t="s">
        <v>306</v>
      </c>
      <c r="AL287" s="41" t="s">
        <v>625</v>
      </c>
      <c r="AN287" s="74" t="s">
        <v>741</v>
      </c>
      <c r="AO287" s="7" t="s">
        <v>742</v>
      </c>
      <c r="BF287" s="54" t="s">
        <v>743</v>
      </c>
      <c r="BG287" s="74" t="s">
        <v>741</v>
      </c>
      <c r="BH287" s="76">
        <v>4830</v>
      </c>
      <c r="BI287" s="7" t="s">
        <v>318</v>
      </c>
      <c r="BJ287" s="54" t="s">
        <v>743</v>
      </c>
      <c r="BK287" s="74" t="s">
        <v>744</v>
      </c>
      <c r="BL287" s="171" t="s">
        <v>313</v>
      </c>
      <c r="BM287" s="7" t="s">
        <v>318</v>
      </c>
      <c r="BV287" s="144" t="s">
        <v>745</v>
      </c>
      <c r="CA287" t="s">
        <v>746</v>
      </c>
      <c r="CB287" s="74" t="s">
        <v>741</v>
      </c>
      <c r="CC287" s="78" t="s">
        <v>313</v>
      </c>
      <c r="CD287" s="88" t="s">
        <v>462</v>
      </c>
      <c r="CE287" t="s">
        <v>747</v>
      </c>
      <c r="CF287" s="74" t="s">
        <v>741</v>
      </c>
      <c r="CG287" s="78" t="s">
        <v>313</v>
      </c>
      <c r="CH287" s="88" t="s">
        <v>462</v>
      </c>
      <c r="CI287"/>
      <c r="CJ287"/>
      <c r="CK287"/>
      <c r="CL287"/>
      <c r="CM287"/>
      <c r="CN287"/>
      <c r="CO287"/>
      <c r="CP287"/>
      <c r="CQ287" t="s">
        <v>746</v>
      </c>
      <c r="CR287" s="74" t="s">
        <v>744</v>
      </c>
      <c r="CS287" s="76">
        <v>43</v>
      </c>
      <c r="CT287" s="88" t="s">
        <v>462</v>
      </c>
      <c r="CU287" t="s">
        <v>747</v>
      </c>
      <c r="CV287" s="74" t="s">
        <v>744</v>
      </c>
      <c r="CW287" s="76">
        <v>0</v>
      </c>
      <c r="CX287" s="88" t="s">
        <v>462</v>
      </c>
      <c r="CY287" s="7" t="s">
        <v>559</v>
      </c>
      <c r="DO287" s="7" t="s">
        <v>559</v>
      </c>
      <c r="DP287">
        <v>7630</v>
      </c>
      <c r="DQ287" t="s">
        <v>318</v>
      </c>
      <c r="DR287" s="73" t="s">
        <v>390</v>
      </c>
      <c r="EA287" t="s">
        <v>748</v>
      </c>
    </row>
    <row r="288" spans="1:131">
      <c r="A288" t="s">
        <v>24</v>
      </c>
      <c r="B288" s="21" t="s">
        <v>290</v>
      </c>
      <c r="C288">
        <v>27</v>
      </c>
      <c r="D288" s="21" t="s">
        <v>732</v>
      </c>
      <c r="E288">
        <v>1993</v>
      </c>
      <c r="F288">
        <v>1990</v>
      </c>
      <c r="G288" t="s">
        <v>733</v>
      </c>
      <c r="H288" t="s">
        <v>588</v>
      </c>
      <c r="J288" s="21" t="s">
        <v>734</v>
      </c>
      <c r="L288" t="s">
        <v>619</v>
      </c>
      <c r="M288" s="50" t="s">
        <v>325</v>
      </c>
      <c r="N288" s="15" t="s">
        <v>764</v>
      </c>
      <c r="O288" s="41">
        <v>32748</v>
      </c>
      <c r="P288" s="119" t="s">
        <v>736</v>
      </c>
      <c r="Q288" s="41" t="s">
        <v>737</v>
      </c>
      <c r="W288" s="135" t="s">
        <v>327</v>
      </c>
      <c r="X288" s="141" t="s">
        <v>738</v>
      </c>
      <c r="AC288" t="s">
        <v>738</v>
      </c>
      <c r="AD288" t="s">
        <v>739</v>
      </c>
      <c r="AH288" s="110" t="s">
        <v>448</v>
      </c>
      <c r="AI288" s="41">
        <v>33017</v>
      </c>
      <c r="AJ288" s="41" t="s">
        <v>740</v>
      </c>
      <c r="AK288" s="52" t="s">
        <v>306</v>
      </c>
      <c r="AL288" s="41" t="s">
        <v>625</v>
      </c>
      <c r="AN288" s="74" t="s">
        <v>741</v>
      </c>
      <c r="AO288" s="7" t="s">
        <v>742</v>
      </c>
      <c r="BF288" s="54" t="s">
        <v>743</v>
      </c>
      <c r="BG288" s="74" t="s">
        <v>741</v>
      </c>
      <c r="BH288" s="76">
        <v>3510</v>
      </c>
      <c r="BI288" s="7" t="s">
        <v>318</v>
      </c>
      <c r="BJ288" s="54" t="s">
        <v>743</v>
      </c>
      <c r="BK288" s="74" t="s">
        <v>744</v>
      </c>
      <c r="BL288" s="171" t="s">
        <v>313</v>
      </c>
      <c r="BM288" s="7" t="s">
        <v>318</v>
      </c>
      <c r="BV288" s="144" t="s">
        <v>745</v>
      </c>
      <c r="CA288" t="s">
        <v>746</v>
      </c>
      <c r="CB288" s="74" t="s">
        <v>741</v>
      </c>
      <c r="CC288" s="78" t="s">
        <v>313</v>
      </c>
      <c r="CD288" s="88" t="s">
        <v>462</v>
      </c>
      <c r="CE288" t="s">
        <v>747</v>
      </c>
      <c r="CF288" s="74" t="s">
        <v>741</v>
      </c>
      <c r="CG288" s="78" t="s">
        <v>313</v>
      </c>
      <c r="CH288" s="88" t="s">
        <v>462</v>
      </c>
      <c r="CI288"/>
      <c r="CJ288"/>
      <c r="CK288"/>
      <c r="CL288"/>
      <c r="CM288"/>
      <c r="CN288"/>
      <c r="CO288"/>
      <c r="CP288"/>
      <c r="CQ288" t="s">
        <v>746</v>
      </c>
      <c r="CR288" s="74" t="s">
        <v>744</v>
      </c>
      <c r="CS288" s="76">
        <v>128</v>
      </c>
      <c r="CT288" s="88" t="s">
        <v>462</v>
      </c>
      <c r="CU288" t="s">
        <v>747</v>
      </c>
      <c r="CV288" s="74" t="s">
        <v>744</v>
      </c>
      <c r="CW288" s="76">
        <v>2</v>
      </c>
      <c r="CX288" s="88" t="s">
        <v>462</v>
      </c>
      <c r="CY288" s="7" t="s">
        <v>559</v>
      </c>
      <c r="DO288" s="7" t="s">
        <v>559</v>
      </c>
      <c r="DP288">
        <v>6830</v>
      </c>
      <c r="DQ288" t="s">
        <v>318</v>
      </c>
      <c r="DR288" s="73" t="s">
        <v>390</v>
      </c>
      <c r="EA288" t="s">
        <v>748</v>
      </c>
    </row>
    <row r="289" spans="1:132">
      <c r="A289" t="s">
        <v>24</v>
      </c>
      <c r="B289" s="21" t="s">
        <v>290</v>
      </c>
      <c r="C289">
        <v>27</v>
      </c>
      <c r="D289" s="21" t="s">
        <v>732</v>
      </c>
      <c r="E289">
        <v>1993</v>
      </c>
      <c r="F289">
        <v>1990</v>
      </c>
      <c r="G289" t="s">
        <v>733</v>
      </c>
      <c r="H289" t="s">
        <v>588</v>
      </c>
      <c r="J289" s="21" t="s">
        <v>734</v>
      </c>
      <c r="L289" t="s">
        <v>619</v>
      </c>
      <c r="M289" s="50" t="s">
        <v>325</v>
      </c>
      <c r="N289" s="15" t="s">
        <v>765</v>
      </c>
      <c r="O289" s="41">
        <v>32748</v>
      </c>
      <c r="P289" s="119" t="s">
        <v>736</v>
      </c>
      <c r="Q289" s="41" t="s">
        <v>737</v>
      </c>
      <c r="W289" s="135" t="s">
        <v>753</v>
      </c>
      <c r="X289" s="141" t="s">
        <v>738</v>
      </c>
      <c r="Y289" s="7" t="s">
        <v>738</v>
      </c>
      <c r="Z289" s="7" t="s">
        <v>754</v>
      </c>
      <c r="AB289" s="7"/>
      <c r="AC289" t="s">
        <v>738</v>
      </c>
      <c r="AD289" t="s">
        <v>739</v>
      </c>
      <c r="AH289" s="110" t="s">
        <v>448</v>
      </c>
      <c r="AI289" s="41">
        <v>33017</v>
      </c>
      <c r="AJ289" s="41" t="s">
        <v>740</v>
      </c>
      <c r="AK289" s="52" t="s">
        <v>306</v>
      </c>
      <c r="AL289" s="41" t="s">
        <v>625</v>
      </c>
      <c r="AN289" s="74" t="s">
        <v>741</v>
      </c>
      <c r="AO289" s="7" t="s">
        <v>742</v>
      </c>
      <c r="BF289" s="54" t="s">
        <v>743</v>
      </c>
      <c r="BG289" s="74" t="s">
        <v>741</v>
      </c>
      <c r="BH289" s="76">
        <v>3180</v>
      </c>
      <c r="BI289" s="7" t="s">
        <v>318</v>
      </c>
      <c r="BJ289" s="54" t="s">
        <v>743</v>
      </c>
      <c r="BK289" s="74" t="s">
        <v>744</v>
      </c>
      <c r="BL289" s="171" t="s">
        <v>313</v>
      </c>
      <c r="BM289" s="7" t="s">
        <v>318</v>
      </c>
      <c r="BV289" s="144" t="s">
        <v>745</v>
      </c>
      <c r="CA289" t="s">
        <v>746</v>
      </c>
      <c r="CB289" s="74" t="s">
        <v>741</v>
      </c>
      <c r="CC289" s="78" t="s">
        <v>313</v>
      </c>
      <c r="CD289" s="88" t="s">
        <v>462</v>
      </c>
      <c r="CE289" t="s">
        <v>747</v>
      </c>
      <c r="CF289" s="74" t="s">
        <v>741</v>
      </c>
      <c r="CG289" s="78" t="s">
        <v>313</v>
      </c>
      <c r="CH289" s="88" t="s">
        <v>462</v>
      </c>
      <c r="CI289"/>
      <c r="CJ289"/>
      <c r="CK289"/>
      <c r="CL289"/>
      <c r="CM289"/>
      <c r="CN289"/>
      <c r="CO289"/>
      <c r="CP289"/>
      <c r="CQ289" t="s">
        <v>746</v>
      </c>
      <c r="CR289" s="74" t="s">
        <v>744</v>
      </c>
      <c r="CS289" s="76">
        <v>39</v>
      </c>
      <c r="CT289" s="88" t="s">
        <v>462</v>
      </c>
      <c r="CU289" t="s">
        <v>747</v>
      </c>
      <c r="CV289" s="74" t="s">
        <v>744</v>
      </c>
      <c r="CW289" s="76">
        <v>0</v>
      </c>
      <c r="CX289" s="88" t="s">
        <v>462</v>
      </c>
      <c r="CY289" s="7" t="s">
        <v>559</v>
      </c>
      <c r="DO289" s="7" t="s">
        <v>559</v>
      </c>
      <c r="DP289">
        <v>7700</v>
      </c>
      <c r="DQ289" t="s">
        <v>318</v>
      </c>
      <c r="DR289" s="73" t="s">
        <v>390</v>
      </c>
      <c r="EA289" t="s">
        <v>748</v>
      </c>
    </row>
    <row r="290" spans="1:132">
      <c r="A290" t="s">
        <v>24</v>
      </c>
      <c r="B290" s="21" t="s">
        <v>290</v>
      </c>
      <c r="C290">
        <v>27</v>
      </c>
      <c r="D290" s="21" t="s">
        <v>732</v>
      </c>
      <c r="E290">
        <v>1993</v>
      </c>
      <c r="F290">
        <v>1990</v>
      </c>
      <c r="G290" t="s">
        <v>733</v>
      </c>
      <c r="H290" t="s">
        <v>588</v>
      </c>
      <c r="J290" s="21" t="s">
        <v>734</v>
      </c>
      <c r="L290" t="s">
        <v>755</v>
      </c>
      <c r="M290" s="50" t="s">
        <v>756</v>
      </c>
      <c r="N290" s="15" t="s">
        <v>766</v>
      </c>
      <c r="O290" s="41">
        <v>32748</v>
      </c>
      <c r="P290" s="119" t="s">
        <v>736</v>
      </c>
      <c r="Q290" s="41" t="s">
        <v>737</v>
      </c>
      <c r="W290" s="135" t="s">
        <v>758</v>
      </c>
      <c r="X290" s="141" t="s">
        <v>759</v>
      </c>
      <c r="Y290" s="7" t="s">
        <v>738</v>
      </c>
      <c r="Z290" s="7" t="s">
        <v>754</v>
      </c>
      <c r="AB290" s="7"/>
      <c r="AC290" t="s">
        <v>738</v>
      </c>
      <c r="AD290" t="s">
        <v>739</v>
      </c>
      <c r="AH290" s="110" t="s">
        <v>448</v>
      </c>
      <c r="AI290" s="41">
        <v>33017</v>
      </c>
      <c r="AJ290" s="41" t="s">
        <v>740</v>
      </c>
      <c r="AK290" s="52" t="s">
        <v>306</v>
      </c>
      <c r="AL290" s="41" t="s">
        <v>625</v>
      </c>
      <c r="AN290" s="74" t="s">
        <v>741</v>
      </c>
      <c r="AO290" s="7" t="s">
        <v>742</v>
      </c>
      <c r="BF290" s="54" t="s">
        <v>743</v>
      </c>
      <c r="BG290" s="7" t="s">
        <v>312</v>
      </c>
      <c r="BH290" s="76" t="s">
        <v>312</v>
      </c>
      <c r="BI290" s="7" t="s">
        <v>312</v>
      </c>
      <c r="BJ290" s="54" t="s">
        <v>743</v>
      </c>
      <c r="BK290" s="7" t="s">
        <v>312</v>
      </c>
      <c r="BL290" s="76" t="s">
        <v>312</v>
      </c>
      <c r="BM290" s="7" t="s">
        <v>312</v>
      </c>
      <c r="BV290" s="144" t="s">
        <v>745</v>
      </c>
      <c r="CA290" t="s">
        <v>746</v>
      </c>
      <c r="CB290" s="74" t="s">
        <v>741</v>
      </c>
      <c r="CC290" s="78" t="s">
        <v>313</v>
      </c>
      <c r="CD290" s="88" t="s">
        <v>462</v>
      </c>
      <c r="CE290" t="s">
        <v>747</v>
      </c>
      <c r="CF290" s="74" t="s">
        <v>741</v>
      </c>
      <c r="CG290" s="78" t="s">
        <v>313</v>
      </c>
      <c r="CH290" s="88" t="s">
        <v>462</v>
      </c>
      <c r="CI290"/>
      <c r="CJ290"/>
      <c r="CK290"/>
      <c r="CL290"/>
      <c r="CM290"/>
      <c r="CN290"/>
      <c r="CO290"/>
      <c r="CP290"/>
      <c r="CQ290" t="s">
        <v>746</v>
      </c>
      <c r="CR290" s="74" t="s">
        <v>744</v>
      </c>
      <c r="CS290" s="76">
        <v>103</v>
      </c>
      <c r="CT290" s="88" t="s">
        <v>462</v>
      </c>
      <c r="CU290" t="s">
        <v>747</v>
      </c>
      <c r="CV290" s="74" t="s">
        <v>744</v>
      </c>
      <c r="CW290" s="76">
        <v>41</v>
      </c>
      <c r="CX290" s="88" t="s">
        <v>462</v>
      </c>
      <c r="CY290" s="7" t="s">
        <v>559</v>
      </c>
      <c r="DO290" s="7" t="s">
        <v>559</v>
      </c>
      <c r="DP290" t="s">
        <v>480</v>
      </c>
      <c r="DQ290" t="s">
        <v>318</v>
      </c>
      <c r="DR290" s="73" t="s">
        <v>390</v>
      </c>
      <c r="EA290" t="s">
        <v>748</v>
      </c>
    </row>
    <row r="291" spans="1:132">
      <c r="A291" t="s">
        <v>24</v>
      </c>
      <c r="B291" s="21" t="s">
        <v>290</v>
      </c>
      <c r="C291">
        <v>27</v>
      </c>
      <c r="D291" s="21" t="s">
        <v>732</v>
      </c>
      <c r="E291">
        <v>1993</v>
      </c>
      <c r="F291">
        <v>1990</v>
      </c>
      <c r="G291" t="s">
        <v>733</v>
      </c>
      <c r="H291" t="s">
        <v>588</v>
      </c>
      <c r="J291" s="21" t="s">
        <v>734</v>
      </c>
      <c r="L291" t="s">
        <v>755</v>
      </c>
      <c r="M291" s="50" t="s">
        <v>756</v>
      </c>
      <c r="N291" s="15" t="s">
        <v>767</v>
      </c>
      <c r="O291" s="41">
        <v>32748</v>
      </c>
      <c r="P291" s="119" t="s">
        <v>736</v>
      </c>
      <c r="Q291" s="41" t="s">
        <v>737</v>
      </c>
      <c r="W291" s="135" t="s">
        <v>758</v>
      </c>
      <c r="X291" s="141" t="s">
        <v>759</v>
      </c>
      <c r="Y291" s="7" t="s">
        <v>738</v>
      </c>
      <c r="Z291" s="7" t="s">
        <v>754</v>
      </c>
      <c r="AB291" s="7"/>
      <c r="AC291" t="s">
        <v>738</v>
      </c>
      <c r="AD291" t="s">
        <v>739</v>
      </c>
      <c r="AH291" s="110" t="s">
        <v>448</v>
      </c>
      <c r="AI291" s="41">
        <v>33017</v>
      </c>
      <c r="AJ291" s="41" t="s">
        <v>740</v>
      </c>
      <c r="AK291" s="52" t="s">
        <v>306</v>
      </c>
      <c r="AL291" s="41" t="s">
        <v>625</v>
      </c>
      <c r="AM291" s="74" t="s">
        <v>761</v>
      </c>
      <c r="AN291" s="74" t="s">
        <v>741</v>
      </c>
      <c r="AO291" s="7" t="s">
        <v>742</v>
      </c>
      <c r="BF291" s="54" t="s">
        <v>743</v>
      </c>
      <c r="BG291" s="7" t="s">
        <v>312</v>
      </c>
      <c r="BH291" s="76" t="s">
        <v>312</v>
      </c>
      <c r="BI291" s="7" t="s">
        <v>312</v>
      </c>
      <c r="BJ291" s="54" t="s">
        <v>743</v>
      </c>
      <c r="BK291" s="7" t="s">
        <v>312</v>
      </c>
      <c r="BL291" s="76" t="s">
        <v>312</v>
      </c>
      <c r="BM291" s="7" t="s">
        <v>312</v>
      </c>
      <c r="BV291" s="144" t="s">
        <v>745</v>
      </c>
      <c r="CA291" t="s">
        <v>312</v>
      </c>
      <c r="CB291" t="s">
        <v>312</v>
      </c>
      <c r="CC291" t="s">
        <v>312</v>
      </c>
      <c r="CD291" t="s">
        <v>312</v>
      </c>
      <c r="CE291" t="s">
        <v>312</v>
      </c>
      <c r="CF291" t="s">
        <v>312</v>
      </c>
      <c r="CG291" t="s">
        <v>312</v>
      </c>
      <c r="CH291" t="s">
        <v>312</v>
      </c>
      <c r="CI291"/>
      <c r="CJ291"/>
      <c r="CK291"/>
      <c r="CL291"/>
      <c r="CM291"/>
      <c r="CN291"/>
      <c r="CO291"/>
      <c r="CP291"/>
      <c r="CQ291" t="s">
        <v>312</v>
      </c>
      <c r="CR291" t="s">
        <v>312</v>
      </c>
      <c r="CS291" t="s">
        <v>312</v>
      </c>
      <c r="CT291" t="s">
        <v>312</v>
      </c>
      <c r="CU291" t="s">
        <v>312</v>
      </c>
      <c r="CV291" t="s">
        <v>312</v>
      </c>
      <c r="CW291" t="s">
        <v>312</v>
      </c>
      <c r="CX291" t="s">
        <v>312</v>
      </c>
      <c r="CY291" s="7" t="s">
        <v>559</v>
      </c>
      <c r="DO291" s="7" t="s">
        <v>559</v>
      </c>
      <c r="DP291">
        <v>8560</v>
      </c>
      <c r="DQ291" t="s">
        <v>318</v>
      </c>
      <c r="DR291" s="73" t="s">
        <v>390</v>
      </c>
      <c r="EA291" t="s">
        <v>748</v>
      </c>
    </row>
    <row r="292" spans="1:132">
      <c r="BK292" s="7"/>
      <c r="BL292" s="76"/>
      <c r="BM292" s="7"/>
      <c r="CD292" s="7"/>
      <c r="CF292" s="7"/>
      <c r="CG292" s="76"/>
      <c r="CH292" s="7"/>
      <c r="CI292"/>
      <c r="CJ292"/>
      <c r="CK292"/>
      <c r="CL292"/>
      <c r="CM292"/>
      <c r="CN292"/>
      <c r="CO292"/>
      <c r="CP292"/>
      <c r="CT292" s="7"/>
      <c r="CU292"/>
      <c r="CV292" s="7"/>
      <c r="CW292" s="76"/>
      <c r="CX292" s="7"/>
      <c r="CY292" s="7"/>
    </row>
    <row r="293" spans="1:132">
      <c r="A293" t="s">
        <v>24</v>
      </c>
      <c r="B293" s="21" t="s">
        <v>290</v>
      </c>
      <c r="C293">
        <v>27</v>
      </c>
      <c r="D293" s="21" t="s">
        <v>732</v>
      </c>
      <c r="E293">
        <v>1993</v>
      </c>
      <c r="F293">
        <v>1990</v>
      </c>
      <c r="G293" t="s">
        <v>733</v>
      </c>
      <c r="H293" t="s">
        <v>588</v>
      </c>
      <c r="J293" s="21" t="s">
        <v>734</v>
      </c>
      <c r="L293" t="s">
        <v>619</v>
      </c>
      <c r="M293" s="50" t="s">
        <v>325</v>
      </c>
      <c r="N293" s="15" t="s">
        <v>768</v>
      </c>
      <c r="O293" s="41">
        <v>32748</v>
      </c>
      <c r="P293" s="119" t="s">
        <v>736</v>
      </c>
      <c r="Q293" s="41" t="s">
        <v>737</v>
      </c>
      <c r="W293" s="135" t="s">
        <v>312</v>
      </c>
      <c r="X293" s="139" t="s">
        <v>312</v>
      </c>
      <c r="AC293" t="s">
        <v>738</v>
      </c>
      <c r="AD293" t="s">
        <v>739</v>
      </c>
      <c r="AH293" s="110" t="s">
        <v>448</v>
      </c>
      <c r="AI293" s="41">
        <v>33042</v>
      </c>
      <c r="AJ293" s="41" t="s">
        <v>740</v>
      </c>
      <c r="AK293" s="52" t="s">
        <v>306</v>
      </c>
      <c r="AL293" s="41" t="s">
        <v>625</v>
      </c>
      <c r="AN293" s="74" t="s">
        <v>741</v>
      </c>
      <c r="AO293" s="7" t="s">
        <v>742</v>
      </c>
      <c r="BF293" s="54" t="s">
        <v>743</v>
      </c>
      <c r="BG293" s="74" t="s">
        <v>741</v>
      </c>
      <c r="BH293" s="76">
        <v>4620</v>
      </c>
      <c r="BI293" s="7" t="s">
        <v>318</v>
      </c>
      <c r="BJ293" s="54" t="s">
        <v>743</v>
      </c>
      <c r="BK293" s="74" t="s">
        <v>744</v>
      </c>
      <c r="BL293" s="171" t="s">
        <v>313</v>
      </c>
      <c r="BM293" s="7" t="s">
        <v>318</v>
      </c>
      <c r="BV293" s="144" t="s">
        <v>745</v>
      </c>
      <c r="CA293" t="s">
        <v>746</v>
      </c>
      <c r="CB293" s="74" t="s">
        <v>741</v>
      </c>
      <c r="CC293" s="78" t="s">
        <v>313</v>
      </c>
      <c r="CD293" s="88" t="s">
        <v>462</v>
      </c>
      <c r="CE293" t="s">
        <v>747</v>
      </c>
      <c r="CF293" s="74" t="s">
        <v>741</v>
      </c>
      <c r="CG293" s="78" t="s">
        <v>313</v>
      </c>
      <c r="CH293" s="88" t="s">
        <v>462</v>
      </c>
      <c r="CI293"/>
      <c r="CJ293"/>
      <c r="CK293"/>
      <c r="CL293"/>
      <c r="CM293"/>
      <c r="CN293"/>
      <c r="CO293"/>
      <c r="CP293"/>
      <c r="CQ293" t="s">
        <v>746</v>
      </c>
      <c r="CR293" s="74" t="s">
        <v>744</v>
      </c>
      <c r="CS293" s="76">
        <v>5</v>
      </c>
      <c r="CT293" s="88" t="s">
        <v>462</v>
      </c>
      <c r="CU293" t="s">
        <v>747</v>
      </c>
      <c r="CV293" s="74" t="s">
        <v>744</v>
      </c>
      <c r="CW293" s="76">
        <v>0</v>
      </c>
      <c r="CX293" s="88" t="s">
        <v>462</v>
      </c>
      <c r="CY293" s="7" t="s">
        <v>559</v>
      </c>
      <c r="DO293" s="7" t="s">
        <v>559</v>
      </c>
      <c r="DP293">
        <v>6520</v>
      </c>
      <c r="DQ293" t="s">
        <v>318</v>
      </c>
      <c r="DR293" s="73" t="s">
        <v>390</v>
      </c>
      <c r="EA293" t="s">
        <v>748</v>
      </c>
    </row>
    <row r="294" spans="1:132">
      <c r="A294" t="s">
        <v>24</v>
      </c>
      <c r="B294" s="21" t="s">
        <v>290</v>
      </c>
      <c r="C294">
        <v>27</v>
      </c>
      <c r="D294" s="21" t="s">
        <v>732</v>
      </c>
      <c r="E294">
        <v>1993</v>
      </c>
      <c r="F294">
        <v>1990</v>
      </c>
      <c r="G294" t="s">
        <v>733</v>
      </c>
      <c r="H294" t="s">
        <v>588</v>
      </c>
      <c r="J294" s="21" t="s">
        <v>734</v>
      </c>
      <c r="L294" t="s">
        <v>619</v>
      </c>
      <c r="M294" s="50" t="s">
        <v>325</v>
      </c>
      <c r="N294" s="15" t="s">
        <v>769</v>
      </c>
      <c r="O294" s="41">
        <v>32748</v>
      </c>
      <c r="P294" s="119" t="s">
        <v>736</v>
      </c>
      <c r="Q294" s="41" t="s">
        <v>737</v>
      </c>
      <c r="W294" s="135" t="s">
        <v>750</v>
      </c>
      <c r="X294" s="141" t="s">
        <v>738</v>
      </c>
      <c r="AC294" t="s">
        <v>738</v>
      </c>
      <c r="AD294" t="s">
        <v>739</v>
      </c>
      <c r="AH294" s="110" t="s">
        <v>448</v>
      </c>
      <c r="AI294" s="41">
        <v>33042</v>
      </c>
      <c r="AJ294" s="41" t="s">
        <v>740</v>
      </c>
      <c r="AK294" s="52" t="s">
        <v>306</v>
      </c>
      <c r="AL294" s="41" t="s">
        <v>625</v>
      </c>
      <c r="AN294" s="74" t="s">
        <v>741</v>
      </c>
      <c r="AO294" s="7" t="s">
        <v>742</v>
      </c>
      <c r="BF294" s="54" t="s">
        <v>743</v>
      </c>
      <c r="BG294" s="74" t="s">
        <v>741</v>
      </c>
      <c r="BH294" s="76">
        <v>4960</v>
      </c>
      <c r="BI294" s="7" t="s">
        <v>318</v>
      </c>
      <c r="BJ294" s="54" t="s">
        <v>743</v>
      </c>
      <c r="BK294" s="74" t="s">
        <v>744</v>
      </c>
      <c r="BL294" s="171" t="s">
        <v>313</v>
      </c>
      <c r="BM294" s="7" t="s">
        <v>318</v>
      </c>
      <c r="BV294" s="144" t="s">
        <v>745</v>
      </c>
      <c r="CA294" t="s">
        <v>746</v>
      </c>
      <c r="CB294" s="74" t="s">
        <v>741</v>
      </c>
      <c r="CC294" s="78" t="s">
        <v>313</v>
      </c>
      <c r="CD294" s="88" t="s">
        <v>462</v>
      </c>
      <c r="CE294" t="s">
        <v>747</v>
      </c>
      <c r="CF294" s="74" t="s">
        <v>741</v>
      </c>
      <c r="CG294" s="78" t="s">
        <v>313</v>
      </c>
      <c r="CH294" s="88" t="s">
        <v>462</v>
      </c>
      <c r="CI294"/>
      <c r="CJ294"/>
      <c r="CK294"/>
      <c r="CL294"/>
      <c r="CM294"/>
      <c r="CN294"/>
      <c r="CO294"/>
      <c r="CP294"/>
      <c r="CQ294" t="s">
        <v>746</v>
      </c>
      <c r="CR294" s="74" t="s">
        <v>744</v>
      </c>
      <c r="CS294" s="76">
        <v>28</v>
      </c>
      <c r="CT294" s="88" t="s">
        <v>462</v>
      </c>
      <c r="CU294" t="s">
        <v>747</v>
      </c>
      <c r="CV294" s="74" t="s">
        <v>744</v>
      </c>
      <c r="CW294" s="76">
        <v>0</v>
      </c>
      <c r="CX294" s="88" t="s">
        <v>462</v>
      </c>
      <c r="CY294" s="7" t="s">
        <v>559</v>
      </c>
      <c r="DO294" s="7" t="s">
        <v>559</v>
      </c>
      <c r="DP294">
        <v>7510</v>
      </c>
      <c r="DQ294" t="s">
        <v>318</v>
      </c>
      <c r="DR294" s="73" t="s">
        <v>390</v>
      </c>
      <c r="EA294" t="s">
        <v>748</v>
      </c>
    </row>
    <row r="295" spans="1:132">
      <c r="A295" t="s">
        <v>24</v>
      </c>
      <c r="B295" s="21" t="s">
        <v>290</v>
      </c>
      <c r="C295">
        <v>27</v>
      </c>
      <c r="D295" s="21" t="s">
        <v>732</v>
      </c>
      <c r="E295">
        <v>1993</v>
      </c>
      <c r="F295">
        <v>1990</v>
      </c>
      <c r="G295" t="s">
        <v>733</v>
      </c>
      <c r="H295" t="s">
        <v>588</v>
      </c>
      <c r="J295" s="21" t="s">
        <v>734</v>
      </c>
      <c r="L295" t="s">
        <v>619</v>
      </c>
      <c r="M295" s="50" t="s">
        <v>325</v>
      </c>
      <c r="N295" s="15" t="s">
        <v>770</v>
      </c>
      <c r="O295" s="41">
        <v>32748</v>
      </c>
      <c r="P295" s="119" t="s">
        <v>736</v>
      </c>
      <c r="Q295" s="41" t="s">
        <v>737</v>
      </c>
      <c r="W295" s="135" t="s">
        <v>327</v>
      </c>
      <c r="X295" s="141" t="s">
        <v>738</v>
      </c>
      <c r="AC295" t="s">
        <v>738</v>
      </c>
      <c r="AD295" t="s">
        <v>739</v>
      </c>
      <c r="AH295" s="110" t="s">
        <v>448</v>
      </c>
      <c r="AI295" s="41">
        <v>33042</v>
      </c>
      <c r="AJ295" s="41" t="s">
        <v>740</v>
      </c>
      <c r="AK295" s="52" t="s">
        <v>306</v>
      </c>
      <c r="AL295" s="41" t="s">
        <v>625</v>
      </c>
      <c r="AN295" s="74" t="s">
        <v>741</v>
      </c>
      <c r="AO295" s="7" t="s">
        <v>742</v>
      </c>
      <c r="BF295" s="54" t="s">
        <v>743</v>
      </c>
      <c r="BG295" s="74" t="s">
        <v>741</v>
      </c>
      <c r="BH295" s="76">
        <v>6470</v>
      </c>
      <c r="BI295" s="7" t="s">
        <v>318</v>
      </c>
      <c r="BJ295" s="54" t="s">
        <v>743</v>
      </c>
      <c r="BK295" s="74" t="s">
        <v>744</v>
      </c>
      <c r="BL295" s="171" t="s">
        <v>313</v>
      </c>
      <c r="BM295" s="7" t="s">
        <v>318</v>
      </c>
      <c r="BV295" s="144" t="s">
        <v>745</v>
      </c>
      <c r="CA295" t="s">
        <v>746</v>
      </c>
      <c r="CB295" s="74" t="s">
        <v>741</v>
      </c>
      <c r="CC295" s="78" t="s">
        <v>313</v>
      </c>
      <c r="CD295" s="88" t="s">
        <v>462</v>
      </c>
      <c r="CE295" t="s">
        <v>747</v>
      </c>
      <c r="CF295" s="74" t="s">
        <v>741</v>
      </c>
      <c r="CG295" s="78" t="s">
        <v>313</v>
      </c>
      <c r="CH295" s="88" t="s">
        <v>462</v>
      </c>
      <c r="CI295"/>
      <c r="CJ295"/>
      <c r="CK295"/>
      <c r="CL295"/>
      <c r="CM295"/>
      <c r="CN295"/>
      <c r="CO295"/>
      <c r="CP295"/>
      <c r="CQ295" t="s">
        <v>746</v>
      </c>
      <c r="CR295" s="74" t="s">
        <v>744</v>
      </c>
      <c r="CS295" s="76">
        <v>6</v>
      </c>
      <c r="CT295" s="88" t="s">
        <v>462</v>
      </c>
      <c r="CU295" t="s">
        <v>747</v>
      </c>
      <c r="CV295" s="74" t="s">
        <v>744</v>
      </c>
      <c r="CW295" s="76">
        <v>0</v>
      </c>
      <c r="CX295" s="88" t="s">
        <v>462</v>
      </c>
      <c r="CY295" s="7" t="s">
        <v>559</v>
      </c>
      <c r="DO295" s="7" t="s">
        <v>559</v>
      </c>
      <c r="DP295">
        <v>5900</v>
      </c>
      <c r="DQ295" t="s">
        <v>318</v>
      </c>
      <c r="DR295" s="73" t="s">
        <v>390</v>
      </c>
      <c r="EA295" t="s">
        <v>748</v>
      </c>
    </row>
    <row r="296" spans="1:132">
      <c r="A296" t="s">
        <v>24</v>
      </c>
      <c r="B296" s="21" t="s">
        <v>290</v>
      </c>
      <c r="C296">
        <v>27</v>
      </c>
      <c r="D296" s="21" t="s">
        <v>732</v>
      </c>
      <c r="E296">
        <v>1993</v>
      </c>
      <c r="F296">
        <v>1990</v>
      </c>
      <c r="G296" t="s">
        <v>733</v>
      </c>
      <c r="H296" t="s">
        <v>588</v>
      </c>
      <c r="J296" s="21" t="s">
        <v>734</v>
      </c>
      <c r="L296" t="s">
        <v>619</v>
      </c>
      <c r="M296" s="50" t="s">
        <v>325</v>
      </c>
      <c r="N296" s="15" t="s">
        <v>771</v>
      </c>
      <c r="O296" s="41">
        <v>32748</v>
      </c>
      <c r="P296" s="119" t="s">
        <v>736</v>
      </c>
      <c r="Q296" s="41" t="s">
        <v>737</v>
      </c>
      <c r="W296" s="135" t="s">
        <v>753</v>
      </c>
      <c r="X296" s="141" t="s">
        <v>738</v>
      </c>
      <c r="Y296" s="7" t="s">
        <v>738</v>
      </c>
      <c r="Z296" s="7" t="s">
        <v>754</v>
      </c>
      <c r="AB296" s="7"/>
      <c r="AC296" t="s">
        <v>738</v>
      </c>
      <c r="AD296" t="s">
        <v>739</v>
      </c>
      <c r="AH296" s="110" t="s">
        <v>448</v>
      </c>
      <c r="AI296" s="41">
        <v>33042</v>
      </c>
      <c r="AJ296" s="41" t="s">
        <v>740</v>
      </c>
      <c r="AK296" s="52" t="s">
        <v>306</v>
      </c>
      <c r="AL296" s="41" t="s">
        <v>625</v>
      </c>
      <c r="AN296" s="74" t="s">
        <v>741</v>
      </c>
      <c r="AO296" s="7" t="s">
        <v>742</v>
      </c>
      <c r="BF296" s="54" t="s">
        <v>743</v>
      </c>
      <c r="BG296" s="74" t="s">
        <v>741</v>
      </c>
      <c r="BH296" s="76">
        <v>4680</v>
      </c>
      <c r="BI296" s="7" t="s">
        <v>318</v>
      </c>
      <c r="BJ296" s="54" t="s">
        <v>743</v>
      </c>
      <c r="BK296" s="74" t="s">
        <v>744</v>
      </c>
      <c r="BL296" s="171" t="s">
        <v>313</v>
      </c>
      <c r="BM296" s="7" t="s">
        <v>318</v>
      </c>
      <c r="BV296" s="144" t="s">
        <v>745</v>
      </c>
      <c r="CA296" t="s">
        <v>746</v>
      </c>
      <c r="CB296" s="74" t="s">
        <v>741</v>
      </c>
      <c r="CC296" s="78" t="s">
        <v>313</v>
      </c>
      <c r="CD296" s="88" t="s">
        <v>462</v>
      </c>
      <c r="CE296" t="s">
        <v>747</v>
      </c>
      <c r="CF296" s="74" t="s">
        <v>741</v>
      </c>
      <c r="CG296" s="78" t="s">
        <v>313</v>
      </c>
      <c r="CH296" s="88" t="s">
        <v>462</v>
      </c>
      <c r="CI296"/>
      <c r="CJ296"/>
      <c r="CK296"/>
      <c r="CL296"/>
      <c r="CM296"/>
      <c r="CN296"/>
      <c r="CO296"/>
      <c r="CP296"/>
      <c r="CQ296" t="s">
        <v>746</v>
      </c>
      <c r="CR296" s="74" t="s">
        <v>744</v>
      </c>
      <c r="CS296" s="76">
        <v>21</v>
      </c>
      <c r="CT296" s="88" t="s">
        <v>462</v>
      </c>
      <c r="CU296" t="s">
        <v>747</v>
      </c>
      <c r="CV296" s="74" t="s">
        <v>744</v>
      </c>
      <c r="CW296" s="76">
        <v>0</v>
      </c>
      <c r="CX296" s="88" t="s">
        <v>462</v>
      </c>
      <c r="CY296" s="7" t="s">
        <v>559</v>
      </c>
      <c r="DO296" s="7" t="s">
        <v>559</v>
      </c>
      <c r="DP296">
        <v>5630</v>
      </c>
      <c r="DQ296" t="s">
        <v>318</v>
      </c>
      <c r="DR296" s="73" t="s">
        <v>390</v>
      </c>
      <c r="EA296" t="s">
        <v>748</v>
      </c>
    </row>
    <row r="297" spans="1:132">
      <c r="A297" t="s">
        <v>24</v>
      </c>
      <c r="B297" s="21" t="s">
        <v>290</v>
      </c>
      <c r="C297">
        <v>27</v>
      </c>
      <c r="D297" s="21" t="s">
        <v>732</v>
      </c>
      <c r="E297">
        <v>1993</v>
      </c>
      <c r="F297">
        <v>1990</v>
      </c>
      <c r="G297" t="s">
        <v>733</v>
      </c>
      <c r="H297" t="s">
        <v>588</v>
      </c>
      <c r="J297" s="21" t="s">
        <v>734</v>
      </c>
      <c r="L297" t="s">
        <v>755</v>
      </c>
      <c r="M297" s="50" t="s">
        <v>756</v>
      </c>
      <c r="N297" s="15" t="s">
        <v>772</v>
      </c>
      <c r="O297" s="41">
        <v>32748</v>
      </c>
      <c r="P297" s="119" t="s">
        <v>736</v>
      </c>
      <c r="Q297" s="41" t="s">
        <v>737</v>
      </c>
      <c r="W297" s="135" t="s">
        <v>758</v>
      </c>
      <c r="X297" s="141" t="s">
        <v>759</v>
      </c>
      <c r="Y297" s="7" t="s">
        <v>738</v>
      </c>
      <c r="Z297" s="7" t="s">
        <v>754</v>
      </c>
      <c r="AB297" s="7"/>
      <c r="AC297" t="s">
        <v>738</v>
      </c>
      <c r="AD297" t="s">
        <v>739</v>
      </c>
      <c r="AH297" s="110" t="s">
        <v>448</v>
      </c>
      <c r="AI297" s="41">
        <v>33042</v>
      </c>
      <c r="AJ297" s="41" t="s">
        <v>740</v>
      </c>
      <c r="AK297" s="52" t="s">
        <v>306</v>
      </c>
      <c r="AL297" s="41" t="s">
        <v>625</v>
      </c>
      <c r="AN297" s="74" t="s">
        <v>741</v>
      </c>
      <c r="AO297" s="7" t="s">
        <v>742</v>
      </c>
      <c r="BF297" s="54" t="s">
        <v>743</v>
      </c>
      <c r="BG297" s="7" t="s">
        <v>312</v>
      </c>
      <c r="BH297" s="7" t="s">
        <v>312</v>
      </c>
      <c r="BI297" s="7" t="s">
        <v>312</v>
      </c>
      <c r="BJ297" s="54" t="s">
        <v>743</v>
      </c>
      <c r="BK297" s="7" t="s">
        <v>312</v>
      </c>
      <c r="BL297" s="7" t="s">
        <v>312</v>
      </c>
      <c r="BM297" s="7" t="s">
        <v>312</v>
      </c>
      <c r="BV297" s="144" t="s">
        <v>745</v>
      </c>
      <c r="CA297" t="s">
        <v>746</v>
      </c>
      <c r="CB297" s="74" t="s">
        <v>741</v>
      </c>
      <c r="CC297" s="78" t="s">
        <v>313</v>
      </c>
      <c r="CD297" s="88" t="s">
        <v>462</v>
      </c>
      <c r="CE297" t="s">
        <v>747</v>
      </c>
      <c r="CF297" s="74" t="s">
        <v>741</v>
      </c>
      <c r="CG297" s="78" t="s">
        <v>313</v>
      </c>
      <c r="CH297" s="88" t="s">
        <v>462</v>
      </c>
      <c r="CI297"/>
      <c r="CJ297"/>
      <c r="CK297"/>
      <c r="CL297"/>
      <c r="CM297"/>
      <c r="CN297"/>
      <c r="CO297"/>
      <c r="CP297"/>
      <c r="CQ297" t="s">
        <v>746</v>
      </c>
      <c r="CR297" s="74" t="s">
        <v>744</v>
      </c>
      <c r="CS297" s="76">
        <v>30</v>
      </c>
      <c r="CT297" s="88" t="s">
        <v>462</v>
      </c>
      <c r="CU297" t="s">
        <v>747</v>
      </c>
      <c r="CV297" s="74" t="s">
        <v>744</v>
      </c>
      <c r="CW297" s="76">
        <v>3</v>
      </c>
      <c r="CX297" s="88" t="s">
        <v>462</v>
      </c>
      <c r="CY297" s="7" t="s">
        <v>559</v>
      </c>
      <c r="DO297" s="7" t="s">
        <v>559</v>
      </c>
      <c r="DP297" t="s">
        <v>480</v>
      </c>
      <c r="DQ297" t="s">
        <v>318</v>
      </c>
      <c r="DR297" s="73" t="s">
        <v>390</v>
      </c>
      <c r="EA297" t="s">
        <v>748</v>
      </c>
    </row>
    <row r="298" spans="1:132">
      <c r="A298" t="s">
        <v>24</v>
      </c>
      <c r="B298" s="21" t="s">
        <v>290</v>
      </c>
      <c r="C298">
        <v>27</v>
      </c>
      <c r="D298" s="21" t="s">
        <v>732</v>
      </c>
      <c r="E298">
        <v>1993</v>
      </c>
      <c r="F298">
        <v>1990</v>
      </c>
      <c r="G298" t="s">
        <v>733</v>
      </c>
      <c r="H298" t="s">
        <v>588</v>
      </c>
      <c r="J298" s="21" t="s">
        <v>734</v>
      </c>
      <c r="L298" t="s">
        <v>755</v>
      </c>
      <c r="M298" s="50" t="s">
        <v>756</v>
      </c>
      <c r="N298" s="15" t="s">
        <v>773</v>
      </c>
      <c r="O298" s="41">
        <v>32748</v>
      </c>
      <c r="P298" s="119" t="s">
        <v>736</v>
      </c>
      <c r="Q298" s="41" t="s">
        <v>737</v>
      </c>
      <c r="W298" s="135" t="s">
        <v>758</v>
      </c>
      <c r="X298" s="141" t="s">
        <v>759</v>
      </c>
      <c r="Y298" s="7" t="s">
        <v>738</v>
      </c>
      <c r="Z298" s="7" t="s">
        <v>754</v>
      </c>
      <c r="AB298" s="7"/>
      <c r="AC298" t="s">
        <v>738</v>
      </c>
      <c r="AD298" t="s">
        <v>739</v>
      </c>
      <c r="AH298" s="110" t="s">
        <v>448</v>
      </c>
      <c r="AI298" s="41">
        <v>33042</v>
      </c>
      <c r="AJ298" s="41" t="s">
        <v>740</v>
      </c>
      <c r="AK298" s="52" t="s">
        <v>306</v>
      </c>
      <c r="AL298" s="41" t="s">
        <v>625</v>
      </c>
      <c r="AM298" s="74" t="s">
        <v>761</v>
      </c>
      <c r="AN298" s="74" t="s">
        <v>741</v>
      </c>
      <c r="AO298" s="7" t="s">
        <v>742</v>
      </c>
      <c r="BF298" s="54" t="s">
        <v>743</v>
      </c>
      <c r="BG298" s="7" t="s">
        <v>312</v>
      </c>
      <c r="BH298" s="76" t="s">
        <v>312</v>
      </c>
      <c r="BI298" s="7" t="s">
        <v>312</v>
      </c>
      <c r="BJ298" s="54" t="s">
        <v>743</v>
      </c>
      <c r="BK298" s="7" t="s">
        <v>312</v>
      </c>
      <c r="BL298" s="76" t="s">
        <v>312</v>
      </c>
      <c r="BM298" s="7" t="s">
        <v>312</v>
      </c>
      <c r="BV298" s="144" t="s">
        <v>745</v>
      </c>
      <c r="CA298" t="s">
        <v>312</v>
      </c>
      <c r="CB298" t="s">
        <v>312</v>
      </c>
      <c r="CC298" t="s">
        <v>312</v>
      </c>
      <c r="CD298" t="s">
        <v>312</v>
      </c>
      <c r="CE298" t="s">
        <v>312</v>
      </c>
      <c r="CF298" t="s">
        <v>312</v>
      </c>
      <c r="CG298" t="s">
        <v>312</v>
      </c>
      <c r="CH298" t="s">
        <v>312</v>
      </c>
      <c r="CI298"/>
      <c r="CJ298"/>
      <c r="CK298"/>
      <c r="CL298"/>
      <c r="CM298"/>
      <c r="CN298"/>
      <c r="CO298"/>
      <c r="CP298"/>
      <c r="CQ298" t="s">
        <v>312</v>
      </c>
      <c r="CR298" t="s">
        <v>312</v>
      </c>
      <c r="CS298" t="s">
        <v>312</v>
      </c>
      <c r="CT298" t="s">
        <v>312</v>
      </c>
      <c r="CU298" t="s">
        <v>312</v>
      </c>
      <c r="CV298" t="s">
        <v>312</v>
      </c>
      <c r="CW298" t="s">
        <v>312</v>
      </c>
      <c r="CX298" t="s">
        <v>312</v>
      </c>
      <c r="CY298" s="7" t="s">
        <v>559</v>
      </c>
      <c r="DO298" s="7" t="s">
        <v>559</v>
      </c>
      <c r="DP298">
        <v>5310</v>
      </c>
      <c r="DQ298" t="s">
        <v>318</v>
      </c>
      <c r="DR298" s="73" t="s">
        <v>390</v>
      </c>
      <c r="EA298" t="s">
        <v>748</v>
      </c>
    </row>
    <row r="299" spans="1:132">
      <c r="BK299" s="7"/>
      <c r="BL299" s="76"/>
      <c r="BM299" s="7"/>
      <c r="CD299" s="7"/>
      <c r="CF299" s="7"/>
      <c r="CG299" s="76"/>
      <c r="CH299" s="7"/>
      <c r="CI299"/>
      <c r="CJ299"/>
      <c r="CK299"/>
      <c r="CL299"/>
      <c r="CM299"/>
      <c r="CN299"/>
      <c r="CO299"/>
      <c r="CP299"/>
      <c r="CT299" s="7"/>
      <c r="CU299"/>
      <c r="CV299" s="7"/>
      <c r="CW299" s="76"/>
      <c r="CX299" s="7"/>
      <c r="CY299" s="7"/>
    </row>
    <row r="300" spans="1:132">
      <c r="A300" t="s">
        <v>24</v>
      </c>
      <c r="B300" s="21" t="s">
        <v>290</v>
      </c>
      <c r="C300">
        <v>27</v>
      </c>
      <c r="D300" s="21" t="s">
        <v>732</v>
      </c>
      <c r="E300">
        <v>1993</v>
      </c>
      <c r="F300">
        <v>1991</v>
      </c>
      <c r="G300" t="s">
        <v>733</v>
      </c>
      <c r="H300" t="s">
        <v>588</v>
      </c>
      <c r="J300" s="21" t="s">
        <v>734</v>
      </c>
      <c r="L300" t="s">
        <v>619</v>
      </c>
      <c r="M300" s="50" t="s">
        <v>325</v>
      </c>
      <c r="N300" s="15" t="s">
        <v>735</v>
      </c>
      <c r="O300" s="41">
        <v>33113</v>
      </c>
      <c r="P300" s="119" t="s">
        <v>736</v>
      </c>
      <c r="Q300" s="41" t="s">
        <v>737</v>
      </c>
      <c r="W300" s="135" t="s">
        <v>312</v>
      </c>
      <c r="X300" s="139" t="s">
        <v>312</v>
      </c>
      <c r="AC300" t="s">
        <v>738</v>
      </c>
      <c r="AD300" t="s">
        <v>739</v>
      </c>
      <c r="AH300" s="110" t="s">
        <v>448</v>
      </c>
      <c r="AI300" s="41">
        <v>33358</v>
      </c>
      <c r="AJ300" s="41" t="s">
        <v>740</v>
      </c>
      <c r="AK300" s="52" t="s">
        <v>306</v>
      </c>
      <c r="AL300" s="41" t="s">
        <v>625</v>
      </c>
      <c r="AN300" s="74" t="s">
        <v>741</v>
      </c>
      <c r="AO300" s="7" t="s">
        <v>742</v>
      </c>
      <c r="BF300" s="54" t="s">
        <v>743</v>
      </c>
      <c r="BG300" s="74" t="s">
        <v>741</v>
      </c>
      <c r="BH300" s="76">
        <v>4510</v>
      </c>
      <c r="BI300" s="7" t="s">
        <v>318</v>
      </c>
      <c r="BJ300" s="54" t="s">
        <v>743</v>
      </c>
      <c r="BK300" s="74" t="s">
        <v>744</v>
      </c>
      <c r="BL300" s="171" t="s">
        <v>313</v>
      </c>
      <c r="BM300" s="7" t="s">
        <v>318</v>
      </c>
      <c r="BV300" s="144" t="s">
        <v>745</v>
      </c>
      <c r="CA300" t="s">
        <v>746</v>
      </c>
      <c r="CB300" s="74" t="s">
        <v>741</v>
      </c>
      <c r="CC300" s="78" t="s">
        <v>313</v>
      </c>
      <c r="CD300" s="88" t="s">
        <v>462</v>
      </c>
      <c r="CE300" t="s">
        <v>747</v>
      </c>
      <c r="CF300" s="74" t="s">
        <v>741</v>
      </c>
      <c r="CG300" s="78" t="s">
        <v>313</v>
      </c>
      <c r="CH300" s="88" t="s">
        <v>462</v>
      </c>
      <c r="CI300"/>
      <c r="CJ300"/>
      <c r="CK300"/>
      <c r="CL300"/>
      <c r="CM300"/>
      <c r="CN300"/>
      <c r="CO300"/>
      <c r="CP300"/>
      <c r="CQ300" t="s">
        <v>746</v>
      </c>
      <c r="CR300" s="74" t="s">
        <v>744</v>
      </c>
      <c r="CS300" s="76">
        <v>274</v>
      </c>
      <c r="CT300" s="88" t="s">
        <v>462</v>
      </c>
      <c r="CU300" t="s">
        <v>747</v>
      </c>
      <c r="CV300" s="74" t="s">
        <v>744</v>
      </c>
      <c r="CW300" s="76">
        <v>60</v>
      </c>
      <c r="CX300" s="88" t="s">
        <v>462</v>
      </c>
      <c r="CY300" s="7" t="s">
        <v>559</v>
      </c>
      <c r="DO300" s="7" t="s">
        <v>559</v>
      </c>
      <c r="DP300">
        <v>670</v>
      </c>
      <c r="DQ300" t="s">
        <v>318</v>
      </c>
      <c r="DR300" s="73" t="s">
        <v>390</v>
      </c>
      <c r="EA300" t="s">
        <v>774</v>
      </c>
      <c r="EB300" t="s">
        <v>775</v>
      </c>
    </row>
    <row r="301" spans="1:132">
      <c r="A301" t="s">
        <v>24</v>
      </c>
      <c r="B301" s="21" t="s">
        <v>290</v>
      </c>
      <c r="C301">
        <v>27</v>
      </c>
      <c r="D301" s="21" t="s">
        <v>732</v>
      </c>
      <c r="E301">
        <v>1993</v>
      </c>
      <c r="F301">
        <v>1991</v>
      </c>
      <c r="G301" t="s">
        <v>733</v>
      </c>
      <c r="H301" t="s">
        <v>588</v>
      </c>
      <c r="J301" s="21" t="s">
        <v>734</v>
      </c>
      <c r="L301" t="s">
        <v>619</v>
      </c>
      <c r="M301" s="50" t="s">
        <v>325</v>
      </c>
      <c r="N301" s="15" t="s">
        <v>749</v>
      </c>
      <c r="O301" s="41">
        <v>33113</v>
      </c>
      <c r="P301" s="119" t="s">
        <v>736</v>
      </c>
      <c r="Q301" s="41" t="s">
        <v>737</v>
      </c>
      <c r="W301" s="135" t="s">
        <v>750</v>
      </c>
      <c r="X301" s="141" t="s">
        <v>738</v>
      </c>
      <c r="AC301" t="s">
        <v>738</v>
      </c>
      <c r="AD301" t="s">
        <v>739</v>
      </c>
      <c r="AH301" s="110" t="s">
        <v>448</v>
      </c>
      <c r="AI301" s="41">
        <v>33358</v>
      </c>
      <c r="AJ301" s="41" t="s">
        <v>740</v>
      </c>
      <c r="AK301" s="52" t="s">
        <v>306</v>
      </c>
      <c r="AL301" s="41" t="s">
        <v>625</v>
      </c>
      <c r="AN301" s="74" t="s">
        <v>741</v>
      </c>
      <c r="AO301" s="7" t="s">
        <v>742</v>
      </c>
      <c r="BF301" s="54" t="s">
        <v>743</v>
      </c>
      <c r="BG301" s="74" t="s">
        <v>741</v>
      </c>
      <c r="BH301" s="76">
        <v>4320</v>
      </c>
      <c r="BI301" s="7" t="s">
        <v>318</v>
      </c>
      <c r="BJ301" s="54" t="s">
        <v>743</v>
      </c>
      <c r="BK301" s="74" t="s">
        <v>744</v>
      </c>
      <c r="BL301" s="171" t="s">
        <v>313</v>
      </c>
      <c r="BM301" s="7" t="s">
        <v>318</v>
      </c>
      <c r="BV301" s="144" t="s">
        <v>745</v>
      </c>
      <c r="CA301" t="s">
        <v>746</v>
      </c>
      <c r="CB301" s="74" t="s">
        <v>741</v>
      </c>
      <c r="CC301" s="78" t="s">
        <v>313</v>
      </c>
      <c r="CD301" s="88" t="s">
        <v>462</v>
      </c>
      <c r="CE301" t="s">
        <v>747</v>
      </c>
      <c r="CF301" s="74" t="s">
        <v>741</v>
      </c>
      <c r="CG301" s="78" t="s">
        <v>313</v>
      </c>
      <c r="CH301" s="88" t="s">
        <v>462</v>
      </c>
      <c r="CI301"/>
      <c r="CJ301"/>
      <c r="CK301"/>
      <c r="CL301"/>
      <c r="CM301"/>
      <c r="CN301"/>
      <c r="CO301"/>
      <c r="CP301"/>
      <c r="CQ301" t="s">
        <v>746</v>
      </c>
      <c r="CR301" s="74" t="s">
        <v>744</v>
      </c>
      <c r="CS301" s="76">
        <v>80</v>
      </c>
      <c r="CT301" s="88" t="s">
        <v>462</v>
      </c>
      <c r="CU301" t="s">
        <v>747</v>
      </c>
      <c r="CV301" s="74" t="s">
        <v>744</v>
      </c>
      <c r="CW301" s="76">
        <v>58</v>
      </c>
      <c r="CX301" s="88" t="s">
        <v>462</v>
      </c>
      <c r="CY301" s="7" t="s">
        <v>559</v>
      </c>
      <c r="DO301" s="7" t="s">
        <v>559</v>
      </c>
      <c r="DP301">
        <v>920</v>
      </c>
      <c r="DQ301" t="s">
        <v>318</v>
      </c>
      <c r="DR301" s="73" t="s">
        <v>390</v>
      </c>
      <c r="EA301" t="s">
        <v>774</v>
      </c>
      <c r="EB301" t="s">
        <v>775</v>
      </c>
    </row>
    <row r="302" spans="1:132">
      <c r="A302" t="s">
        <v>24</v>
      </c>
      <c r="B302" s="21" t="s">
        <v>290</v>
      </c>
      <c r="C302">
        <v>27</v>
      </c>
      <c r="D302" s="21" t="s">
        <v>732</v>
      </c>
      <c r="E302">
        <v>1993</v>
      </c>
      <c r="F302">
        <v>1991</v>
      </c>
      <c r="G302" t="s">
        <v>733</v>
      </c>
      <c r="H302" t="s">
        <v>588</v>
      </c>
      <c r="J302" s="21" t="s">
        <v>734</v>
      </c>
      <c r="L302" t="s">
        <v>619</v>
      </c>
      <c r="M302" s="50" t="s">
        <v>325</v>
      </c>
      <c r="N302" s="15" t="s">
        <v>776</v>
      </c>
      <c r="O302" s="41">
        <v>33113</v>
      </c>
      <c r="P302" s="119" t="s">
        <v>736</v>
      </c>
      <c r="Q302" s="41" t="s">
        <v>737</v>
      </c>
      <c r="W302" s="135" t="s">
        <v>777</v>
      </c>
      <c r="X302" s="141" t="s">
        <v>738</v>
      </c>
      <c r="AC302" t="s">
        <v>738</v>
      </c>
      <c r="AD302" t="s">
        <v>739</v>
      </c>
      <c r="AH302" s="110" t="s">
        <v>448</v>
      </c>
      <c r="AI302" s="41">
        <v>33358</v>
      </c>
      <c r="AJ302" s="41" t="s">
        <v>740</v>
      </c>
      <c r="AK302" s="52" t="s">
        <v>306</v>
      </c>
      <c r="AL302" s="41" t="s">
        <v>625</v>
      </c>
      <c r="AN302" s="74" t="s">
        <v>741</v>
      </c>
      <c r="AO302" s="7" t="s">
        <v>742</v>
      </c>
      <c r="BF302" s="54" t="s">
        <v>743</v>
      </c>
      <c r="BG302" s="74" t="s">
        <v>741</v>
      </c>
      <c r="BH302" s="76">
        <v>3750</v>
      </c>
      <c r="BI302" s="7" t="s">
        <v>318</v>
      </c>
      <c r="BJ302" s="54" t="s">
        <v>743</v>
      </c>
      <c r="BK302" s="74" t="s">
        <v>744</v>
      </c>
      <c r="BL302" s="171" t="s">
        <v>313</v>
      </c>
      <c r="BM302" s="7" t="s">
        <v>318</v>
      </c>
      <c r="BV302" s="144" t="s">
        <v>745</v>
      </c>
      <c r="CA302" t="s">
        <v>746</v>
      </c>
      <c r="CB302" s="74" t="s">
        <v>741</v>
      </c>
      <c r="CC302" s="78" t="s">
        <v>313</v>
      </c>
      <c r="CD302" s="88" t="s">
        <v>462</v>
      </c>
      <c r="CE302" t="s">
        <v>747</v>
      </c>
      <c r="CF302" s="74" t="s">
        <v>741</v>
      </c>
      <c r="CG302" s="78" t="s">
        <v>313</v>
      </c>
      <c r="CH302" s="88" t="s">
        <v>462</v>
      </c>
      <c r="CI302"/>
      <c r="CJ302"/>
      <c r="CK302"/>
      <c r="CL302"/>
      <c r="CM302"/>
      <c r="CN302"/>
      <c r="CO302"/>
      <c r="CP302"/>
      <c r="CQ302" t="s">
        <v>746</v>
      </c>
      <c r="CR302" s="74" t="s">
        <v>744</v>
      </c>
      <c r="CS302" s="76">
        <v>231</v>
      </c>
      <c r="CT302" s="88" t="s">
        <v>462</v>
      </c>
      <c r="CU302" t="s">
        <v>747</v>
      </c>
      <c r="CV302" s="74" t="s">
        <v>744</v>
      </c>
      <c r="CW302" s="76">
        <v>133</v>
      </c>
      <c r="CX302" s="88" t="s">
        <v>462</v>
      </c>
      <c r="CY302" s="7" t="s">
        <v>559</v>
      </c>
      <c r="DO302" s="7" t="s">
        <v>559</v>
      </c>
      <c r="DP302">
        <v>500</v>
      </c>
      <c r="DQ302" t="s">
        <v>318</v>
      </c>
      <c r="DR302" s="73" t="s">
        <v>390</v>
      </c>
      <c r="EA302" t="s">
        <v>774</v>
      </c>
      <c r="EB302" t="s">
        <v>775</v>
      </c>
    </row>
    <row r="303" spans="1:132">
      <c r="A303" t="s">
        <v>24</v>
      </c>
      <c r="B303" s="21" t="s">
        <v>290</v>
      </c>
      <c r="C303">
        <v>27</v>
      </c>
      <c r="D303" s="21" t="s">
        <v>732</v>
      </c>
      <c r="E303">
        <v>1993</v>
      </c>
      <c r="F303">
        <v>1991</v>
      </c>
      <c r="G303" t="s">
        <v>733</v>
      </c>
      <c r="H303" t="s">
        <v>588</v>
      </c>
      <c r="J303" s="21" t="s">
        <v>734</v>
      </c>
      <c r="L303" t="s">
        <v>619</v>
      </c>
      <c r="M303" s="50" t="s">
        <v>325</v>
      </c>
      <c r="N303" s="15" t="s">
        <v>751</v>
      </c>
      <c r="O303" s="41">
        <v>33113</v>
      </c>
      <c r="P303" s="119" t="s">
        <v>736</v>
      </c>
      <c r="Q303" s="41" t="s">
        <v>737</v>
      </c>
      <c r="W303" s="135" t="s">
        <v>327</v>
      </c>
      <c r="X303" s="141" t="s">
        <v>738</v>
      </c>
      <c r="AC303" t="s">
        <v>738</v>
      </c>
      <c r="AD303" t="s">
        <v>739</v>
      </c>
      <c r="AH303" s="110" t="s">
        <v>448</v>
      </c>
      <c r="AI303" s="41">
        <v>33358</v>
      </c>
      <c r="AJ303" s="41" t="s">
        <v>740</v>
      </c>
      <c r="AK303" s="52" t="s">
        <v>306</v>
      </c>
      <c r="AL303" s="41" t="s">
        <v>625</v>
      </c>
      <c r="AN303" s="74" t="s">
        <v>741</v>
      </c>
      <c r="AO303" s="7" t="s">
        <v>742</v>
      </c>
      <c r="BF303" s="54" t="s">
        <v>743</v>
      </c>
      <c r="BG303" s="74" t="s">
        <v>741</v>
      </c>
      <c r="BH303" s="76">
        <v>2940</v>
      </c>
      <c r="BI303" s="7" t="s">
        <v>318</v>
      </c>
      <c r="BJ303" s="54" t="s">
        <v>743</v>
      </c>
      <c r="BK303" s="74" t="s">
        <v>744</v>
      </c>
      <c r="BL303" s="171" t="s">
        <v>313</v>
      </c>
      <c r="BM303" s="7" t="s">
        <v>318</v>
      </c>
      <c r="BV303" s="144" t="s">
        <v>745</v>
      </c>
      <c r="CA303" t="s">
        <v>746</v>
      </c>
      <c r="CB303" s="74" t="s">
        <v>741</v>
      </c>
      <c r="CC303" s="78" t="s">
        <v>313</v>
      </c>
      <c r="CD303" s="88" t="s">
        <v>462</v>
      </c>
      <c r="CE303" t="s">
        <v>747</v>
      </c>
      <c r="CF303" s="74" t="s">
        <v>741</v>
      </c>
      <c r="CG303" s="78" t="s">
        <v>313</v>
      </c>
      <c r="CH303" s="88" t="s">
        <v>462</v>
      </c>
      <c r="CI303"/>
      <c r="CJ303"/>
      <c r="CK303"/>
      <c r="CL303"/>
      <c r="CM303"/>
      <c r="CN303"/>
      <c r="CO303"/>
      <c r="CP303"/>
      <c r="CQ303" t="s">
        <v>746</v>
      </c>
      <c r="CR303" s="74" t="s">
        <v>744</v>
      </c>
      <c r="CS303" s="76">
        <v>377</v>
      </c>
      <c r="CT303" s="88" t="s">
        <v>462</v>
      </c>
      <c r="CU303" t="s">
        <v>747</v>
      </c>
      <c r="CV303" s="74" t="s">
        <v>744</v>
      </c>
      <c r="CW303" s="76">
        <v>178</v>
      </c>
      <c r="CX303" s="88" t="s">
        <v>462</v>
      </c>
      <c r="CY303" s="7" t="s">
        <v>559</v>
      </c>
      <c r="DO303" s="7" t="s">
        <v>559</v>
      </c>
      <c r="DP303">
        <v>580</v>
      </c>
      <c r="DQ303" t="s">
        <v>318</v>
      </c>
      <c r="DR303" s="73" t="s">
        <v>390</v>
      </c>
      <c r="EA303" t="s">
        <v>774</v>
      </c>
      <c r="EB303" t="s">
        <v>775</v>
      </c>
    </row>
    <row r="304" spans="1:132">
      <c r="A304" t="s">
        <v>24</v>
      </c>
      <c r="B304" s="21" t="s">
        <v>290</v>
      </c>
      <c r="C304">
        <v>27</v>
      </c>
      <c r="D304" s="21" t="s">
        <v>732</v>
      </c>
      <c r="E304">
        <v>1993</v>
      </c>
      <c r="F304">
        <v>1991</v>
      </c>
      <c r="G304" t="s">
        <v>733</v>
      </c>
      <c r="H304" t="s">
        <v>588</v>
      </c>
      <c r="J304" s="21" t="s">
        <v>734</v>
      </c>
      <c r="L304" t="s">
        <v>619</v>
      </c>
      <c r="M304" s="50" t="s">
        <v>325</v>
      </c>
      <c r="N304" s="15" t="s">
        <v>752</v>
      </c>
      <c r="O304" s="41">
        <v>33113</v>
      </c>
      <c r="P304" s="119" t="s">
        <v>736</v>
      </c>
      <c r="Q304" s="41" t="s">
        <v>737</v>
      </c>
      <c r="W304" s="135" t="s">
        <v>753</v>
      </c>
      <c r="X304" s="141" t="s">
        <v>738</v>
      </c>
      <c r="Y304" s="7" t="s">
        <v>738</v>
      </c>
      <c r="Z304" s="7" t="s">
        <v>754</v>
      </c>
      <c r="AB304" s="7"/>
      <c r="AC304" t="s">
        <v>738</v>
      </c>
      <c r="AD304" t="s">
        <v>739</v>
      </c>
      <c r="AH304" s="110" t="s">
        <v>448</v>
      </c>
      <c r="AI304" s="41">
        <v>33358</v>
      </c>
      <c r="AJ304" s="41" t="s">
        <v>740</v>
      </c>
      <c r="AK304" s="52" t="s">
        <v>306</v>
      </c>
      <c r="AL304" s="41" t="s">
        <v>625</v>
      </c>
      <c r="AN304" s="74" t="s">
        <v>741</v>
      </c>
      <c r="AO304" s="7" t="s">
        <v>742</v>
      </c>
      <c r="BF304" s="54" t="s">
        <v>743</v>
      </c>
      <c r="BG304" s="74" t="s">
        <v>741</v>
      </c>
      <c r="BH304" s="76">
        <v>1960</v>
      </c>
      <c r="BI304" s="7" t="s">
        <v>318</v>
      </c>
      <c r="BJ304" s="54" t="s">
        <v>743</v>
      </c>
      <c r="BK304" s="74" t="s">
        <v>744</v>
      </c>
      <c r="BL304" s="171" t="s">
        <v>313</v>
      </c>
      <c r="BM304" s="7" t="s">
        <v>318</v>
      </c>
      <c r="BV304" s="144" t="s">
        <v>745</v>
      </c>
      <c r="CA304" t="s">
        <v>746</v>
      </c>
      <c r="CB304" s="74" t="s">
        <v>741</v>
      </c>
      <c r="CC304" s="78" t="s">
        <v>313</v>
      </c>
      <c r="CD304" s="88" t="s">
        <v>462</v>
      </c>
      <c r="CE304" t="s">
        <v>747</v>
      </c>
      <c r="CF304" s="74" t="s">
        <v>741</v>
      </c>
      <c r="CG304" s="78" t="s">
        <v>313</v>
      </c>
      <c r="CH304" s="88" t="s">
        <v>462</v>
      </c>
      <c r="CI304"/>
      <c r="CJ304"/>
      <c r="CK304"/>
      <c r="CL304"/>
      <c r="CM304"/>
      <c r="CN304"/>
      <c r="CO304"/>
      <c r="CP304"/>
      <c r="CQ304" t="s">
        <v>746</v>
      </c>
      <c r="CR304" s="74" t="s">
        <v>744</v>
      </c>
      <c r="CS304" s="76">
        <v>663</v>
      </c>
      <c r="CT304" s="88" t="s">
        <v>462</v>
      </c>
      <c r="CU304" t="s">
        <v>747</v>
      </c>
      <c r="CV304" s="74" t="s">
        <v>744</v>
      </c>
      <c r="CW304" s="76">
        <v>502</v>
      </c>
      <c r="CX304" s="88" t="s">
        <v>462</v>
      </c>
      <c r="CY304" s="7" t="s">
        <v>559</v>
      </c>
      <c r="DO304" s="7" t="s">
        <v>559</v>
      </c>
      <c r="DP304">
        <v>720</v>
      </c>
      <c r="DQ304" t="s">
        <v>318</v>
      </c>
      <c r="DR304" s="73" t="s">
        <v>390</v>
      </c>
      <c r="EA304" t="s">
        <v>774</v>
      </c>
      <c r="EB304" t="s">
        <v>775</v>
      </c>
    </row>
    <row r="305" spans="1:132">
      <c r="A305" t="s">
        <v>24</v>
      </c>
      <c r="B305" s="21" t="s">
        <v>290</v>
      </c>
      <c r="C305">
        <v>27</v>
      </c>
      <c r="D305" s="21" t="s">
        <v>732</v>
      </c>
      <c r="E305">
        <v>1993</v>
      </c>
      <c r="F305">
        <v>1991</v>
      </c>
      <c r="G305" t="s">
        <v>733</v>
      </c>
      <c r="H305" t="s">
        <v>588</v>
      </c>
      <c r="J305" s="21" t="s">
        <v>734</v>
      </c>
      <c r="L305" t="s">
        <v>755</v>
      </c>
      <c r="M305" s="50" t="s">
        <v>756</v>
      </c>
      <c r="N305" s="15" t="s">
        <v>757</v>
      </c>
      <c r="O305" s="41">
        <v>33113</v>
      </c>
      <c r="P305" s="119" t="s">
        <v>736</v>
      </c>
      <c r="Q305" s="41" t="s">
        <v>737</v>
      </c>
      <c r="W305" s="135" t="s">
        <v>758</v>
      </c>
      <c r="X305" s="141" t="s">
        <v>759</v>
      </c>
      <c r="Y305" s="7" t="s">
        <v>738</v>
      </c>
      <c r="Z305" s="7" t="s">
        <v>754</v>
      </c>
      <c r="AB305" s="7"/>
      <c r="AC305" t="s">
        <v>738</v>
      </c>
      <c r="AD305" t="s">
        <v>739</v>
      </c>
      <c r="AH305" s="110" t="s">
        <v>448</v>
      </c>
      <c r="AI305" s="41">
        <v>33358</v>
      </c>
      <c r="AJ305" s="41" t="s">
        <v>740</v>
      </c>
      <c r="AK305" s="52" t="s">
        <v>306</v>
      </c>
      <c r="AL305" s="41" t="s">
        <v>625</v>
      </c>
      <c r="AN305" s="74" t="s">
        <v>741</v>
      </c>
      <c r="AO305" s="7" t="s">
        <v>742</v>
      </c>
      <c r="BF305" s="54" t="s">
        <v>743</v>
      </c>
      <c r="BG305" s="7" t="s">
        <v>312</v>
      </c>
      <c r="BH305" s="7" t="s">
        <v>312</v>
      </c>
      <c r="BI305" s="7" t="s">
        <v>312</v>
      </c>
      <c r="BJ305" s="54" t="s">
        <v>743</v>
      </c>
      <c r="BK305" s="7" t="s">
        <v>312</v>
      </c>
      <c r="BL305" s="7" t="s">
        <v>312</v>
      </c>
      <c r="BM305" s="7" t="s">
        <v>312</v>
      </c>
      <c r="BV305" s="144" t="s">
        <v>745</v>
      </c>
      <c r="CA305" t="s">
        <v>746</v>
      </c>
      <c r="CB305" s="74" t="s">
        <v>741</v>
      </c>
      <c r="CC305" s="78" t="s">
        <v>313</v>
      </c>
      <c r="CD305" s="88" t="s">
        <v>462</v>
      </c>
      <c r="CE305" t="s">
        <v>747</v>
      </c>
      <c r="CF305" s="74" t="s">
        <v>741</v>
      </c>
      <c r="CG305" s="78" t="s">
        <v>313</v>
      </c>
      <c r="CH305" s="88" t="s">
        <v>462</v>
      </c>
      <c r="CI305"/>
      <c r="CJ305"/>
      <c r="CK305"/>
      <c r="CL305"/>
      <c r="CM305"/>
      <c r="CN305"/>
      <c r="CO305"/>
      <c r="CP305"/>
      <c r="CQ305" t="s">
        <v>746</v>
      </c>
      <c r="CR305" s="74" t="s">
        <v>744</v>
      </c>
      <c r="CS305" s="76">
        <v>647</v>
      </c>
      <c r="CT305" s="88" t="s">
        <v>462</v>
      </c>
      <c r="CU305" t="s">
        <v>747</v>
      </c>
      <c r="CV305" s="74" t="s">
        <v>744</v>
      </c>
      <c r="CW305" s="76">
        <v>452</v>
      </c>
      <c r="CX305" s="88" t="s">
        <v>462</v>
      </c>
      <c r="CY305" s="7" t="s">
        <v>559</v>
      </c>
      <c r="DO305" s="7" t="s">
        <v>559</v>
      </c>
      <c r="DP305" t="s">
        <v>480</v>
      </c>
      <c r="DQ305" t="s">
        <v>318</v>
      </c>
      <c r="DR305" s="73" t="s">
        <v>390</v>
      </c>
      <c r="EA305" t="s">
        <v>774</v>
      </c>
      <c r="EB305" t="s">
        <v>775</v>
      </c>
    </row>
    <row r="306" spans="1:132">
      <c r="B306" s="21" t="s">
        <v>290</v>
      </c>
      <c r="C306">
        <v>27</v>
      </c>
      <c r="D306" s="21" t="s">
        <v>732</v>
      </c>
      <c r="E306">
        <v>1993</v>
      </c>
      <c r="F306">
        <v>1991</v>
      </c>
      <c r="G306" t="s">
        <v>733</v>
      </c>
      <c r="H306" t="s">
        <v>588</v>
      </c>
      <c r="J306" s="21" t="s">
        <v>734</v>
      </c>
      <c r="L306" t="s">
        <v>755</v>
      </c>
      <c r="M306" s="50" t="s">
        <v>756</v>
      </c>
      <c r="N306" s="15" t="s">
        <v>760</v>
      </c>
      <c r="O306" s="41">
        <v>33113</v>
      </c>
      <c r="P306" s="119" t="s">
        <v>736</v>
      </c>
      <c r="Q306" s="41" t="s">
        <v>737</v>
      </c>
      <c r="W306" s="135" t="s">
        <v>758</v>
      </c>
      <c r="X306" s="141" t="s">
        <v>759</v>
      </c>
      <c r="Y306" s="7" t="s">
        <v>738</v>
      </c>
      <c r="Z306" s="7" t="s">
        <v>754</v>
      </c>
      <c r="AB306" s="7"/>
      <c r="AC306" t="s">
        <v>738</v>
      </c>
      <c r="AD306" t="s">
        <v>739</v>
      </c>
      <c r="AH306" s="110" t="s">
        <v>448</v>
      </c>
      <c r="AI306" s="41">
        <v>33358</v>
      </c>
      <c r="AJ306" s="41" t="s">
        <v>740</v>
      </c>
      <c r="AK306" s="52" t="s">
        <v>306</v>
      </c>
      <c r="AL306" s="41" t="s">
        <v>625</v>
      </c>
      <c r="AM306" s="74" t="s">
        <v>761</v>
      </c>
      <c r="AN306" s="74" t="s">
        <v>741</v>
      </c>
      <c r="AO306" s="7" t="s">
        <v>742</v>
      </c>
      <c r="BF306" s="54" t="s">
        <v>743</v>
      </c>
      <c r="BG306" s="7" t="s">
        <v>312</v>
      </c>
      <c r="BH306" s="76" t="s">
        <v>312</v>
      </c>
      <c r="BI306" s="7" t="s">
        <v>312</v>
      </c>
      <c r="BJ306" s="54" t="s">
        <v>743</v>
      </c>
      <c r="BK306" s="7" t="s">
        <v>312</v>
      </c>
      <c r="BL306" s="76" t="s">
        <v>312</v>
      </c>
      <c r="BM306" s="7" t="s">
        <v>312</v>
      </c>
      <c r="BV306" s="144" t="s">
        <v>745</v>
      </c>
      <c r="CA306" t="s">
        <v>312</v>
      </c>
      <c r="CB306" t="s">
        <v>312</v>
      </c>
      <c r="CC306" t="s">
        <v>312</v>
      </c>
      <c r="CD306" t="s">
        <v>312</v>
      </c>
      <c r="CE306" t="s">
        <v>312</v>
      </c>
      <c r="CF306" t="s">
        <v>312</v>
      </c>
      <c r="CG306" t="s">
        <v>312</v>
      </c>
      <c r="CH306" t="s">
        <v>312</v>
      </c>
      <c r="CI306"/>
      <c r="CJ306"/>
      <c r="CK306"/>
      <c r="CL306"/>
      <c r="CM306"/>
      <c r="CN306"/>
      <c r="CO306"/>
      <c r="CP306"/>
      <c r="CQ306" t="s">
        <v>312</v>
      </c>
      <c r="CR306" t="s">
        <v>312</v>
      </c>
      <c r="CS306" t="s">
        <v>312</v>
      </c>
      <c r="CT306" t="s">
        <v>312</v>
      </c>
      <c r="CU306" t="s">
        <v>312</v>
      </c>
      <c r="CV306" t="s">
        <v>312</v>
      </c>
      <c r="CW306" t="s">
        <v>312</v>
      </c>
      <c r="CX306" t="s">
        <v>312</v>
      </c>
      <c r="CY306" s="7" t="s">
        <v>559</v>
      </c>
      <c r="DO306" s="7" t="s">
        <v>559</v>
      </c>
      <c r="DP306">
        <v>2840</v>
      </c>
      <c r="DQ306" t="s">
        <v>318</v>
      </c>
      <c r="DR306" s="73" t="s">
        <v>390</v>
      </c>
      <c r="EA306" t="s">
        <v>774</v>
      </c>
      <c r="EB306" t="s">
        <v>775</v>
      </c>
    </row>
    <row r="307" spans="1:132">
      <c r="BK307" s="7"/>
      <c r="BL307" s="76"/>
      <c r="BM307" s="7"/>
      <c r="CD307" s="7"/>
      <c r="CF307" s="7"/>
      <c r="CG307" s="76"/>
      <c r="CH307" s="7"/>
      <c r="CI307"/>
      <c r="CJ307"/>
      <c r="CK307"/>
      <c r="CL307"/>
      <c r="CM307"/>
      <c r="CN307"/>
      <c r="CO307"/>
      <c r="CP307"/>
      <c r="CT307" s="7"/>
      <c r="CU307"/>
      <c r="CV307" s="7"/>
      <c r="CW307" s="76"/>
      <c r="CX307" s="7"/>
      <c r="CY307" s="7"/>
    </row>
    <row r="308" spans="1:132">
      <c r="A308" t="s">
        <v>24</v>
      </c>
      <c r="B308" s="21" t="s">
        <v>290</v>
      </c>
      <c r="C308">
        <v>27</v>
      </c>
      <c r="D308" s="21" t="s">
        <v>732</v>
      </c>
      <c r="E308">
        <v>1993</v>
      </c>
      <c r="F308">
        <v>1991</v>
      </c>
      <c r="G308" t="s">
        <v>733</v>
      </c>
      <c r="H308" t="s">
        <v>588</v>
      </c>
      <c r="J308" s="21" t="s">
        <v>734</v>
      </c>
      <c r="L308" t="s">
        <v>619</v>
      </c>
      <c r="M308" s="50" t="s">
        <v>325</v>
      </c>
      <c r="N308" s="15" t="s">
        <v>762</v>
      </c>
      <c r="O308" s="41">
        <v>33113</v>
      </c>
      <c r="P308" s="119" t="s">
        <v>736</v>
      </c>
      <c r="Q308" s="41" t="s">
        <v>737</v>
      </c>
      <c r="W308" s="135" t="s">
        <v>312</v>
      </c>
      <c r="X308" s="139" t="s">
        <v>312</v>
      </c>
      <c r="AC308" t="s">
        <v>738</v>
      </c>
      <c r="AD308" t="s">
        <v>739</v>
      </c>
      <c r="AH308" s="110" t="s">
        <v>448</v>
      </c>
      <c r="AI308" s="41">
        <v>33374</v>
      </c>
      <c r="AJ308" s="41" t="s">
        <v>740</v>
      </c>
      <c r="AK308" s="52" t="s">
        <v>306</v>
      </c>
      <c r="AL308" s="41" t="s">
        <v>625</v>
      </c>
      <c r="AN308" s="74" t="s">
        <v>741</v>
      </c>
      <c r="AO308" s="7" t="s">
        <v>742</v>
      </c>
      <c r="BF308" s="54" t="s">
        <v>743</v>
      </c>
      <c r="BG308" s="74" t="s">
        <v>741</v>
      </c>
      <c r="BH308" s="76">
        <v>4100</v>
      </c>
      <c r="BI308" s="7" t="s">
        <v>318</v>
      </c>
      <c r="BJ308" s="54" t="s">
        <v>743</v>
      </c>
      <c r="BK308" s="74" t="s">
        <v>744</v>
      </c>
      <c r="BL308" s="171" t="s">
        <v>313</v>
      </c>
      <c r="BM308" s="7" t="s">
        <v>318</v>
      </c>
      <c r="BV308" s="144" t="s">
        <v>745</v>
      </c>
      <c r="CA308" t="s">
        <v>746</v>
      </c>
      <c r="CB308" s="74" t="s">
        <v>741</v>
      </c>
      <c r="CC308" s="78" t="s">
        <v>313</v>
      </c>
      <c r="CD308" s="88" t="s">
        <v>462</v>
      </c>
      <c r="CE308" t="s">
        <v>747</v>
      </c>
      <c r="CF308" s="74" t="s">
        <v>741</v>
      </c>
      <c r="CG308" s="78" t="s">
        <v>313</v>
      </c>
      <c r="CH308" s="88" t="s">
        <v>462</v>
      </c>
      <c r="CI308"/>
      <c r="CJ308"/>
      <c r="CK308"/>
      <c r="CL308"/>
      <c r="CM308"/>
      <c r="CN308"/>
      <c r="CO308"/>
      <c r="CP308"/>
      <c r="CQ308" t="s">
        <v>746</v>
      </c>
      <c r="CR308" s="74" t="s">
        <v>744</v>
      </c>
      <c r="CS308" s="76">
        <v>57</v>
      </c>
      <c r="CT308" s="88" t="s">
        <v>462</v>
      </c>
      <c r="CU308" t="s">
        <v>747</v>
      </c>
      <c r="CV308" s="74" t="s">
        <v>744</v>
      </c>
      <c r="CW308" s="76">
        <v>14</v>
      </c>
      <c r="CX308" s="88" t="s">
        <v>462</v>
      </c>
      <c r="CY308" s="7" t="s">
        <v>559</v>
      </c>
      <c r="DO308" s="7" t="s">
        <v>559</v>
      </c>
      <c r="DP308">
        <v>4410</v>
      </c>
      <c r="DQ308" t="s">
        <v>318</v>
      </c>
      <c r="DR308" s="73" t="s">
        <v>390</v>
      </c>
      <c r="EA308" t="s">
        <v>774</v>
      </c>
      <c r="EB308" t="s">
        <v>778</v>
      </c>
    </row>
    <row r="309" spans="1:132">
      <c r="A309" t="s">
        <v>24</v>
      </c>
      <c r="B309" s="21" t="s">
        <v>290</v>
      </c>
      <c r="C309">
        <v>27</v>
      </c>
      <c r="D309" s="21" t="s">
        <v>732</v>
      </c>
      <c r="E309">
        <v>1993</v>
      </c>
      <c r="F309">
        <v>1991</v>
      </c>
      <c r="G309" t="s">
        <v>733</v>
      </c>
      <c r="H309" t="s">
        <v>588</v>
      </c>
      <c r="J309" s="21" t="s">
        <v>734</v>
      </c>
      <c r="L309" t="s">
        <v>619</v>
      </c>
      <c r="M309" s="50" t="s">
        <v>325</v>
      </c>
      <c r="N309" s="15" t="s">
        <v>763</v>
      </c>
      <c r="O309" s="41">
        <v>33113</v>
      </c>
      <c r="P309" s="119" t="s">
        <v>736</v>
      </c>
      <c r="Q309" s="41" t="s">
        <v>737</v>
      </c>
      <c r="W309" s="135" t="s">
        <v>750</v>
      </c>
      <c r="X309" s="141" t="s">
        <v>738</v>
      </c>
      <c r="AC309" t="s">
        <v>738</v>
      </c>
      <c r="AD309" t="s">
        <v>739</v>
      </c>
      <c r="AH309" s="110" t="s">
        <v>448</v>
      </c>
      <c r="AI309" s="41">
        <v>33374</v>
      </c>
      <c r="AJ309" s="41" t="s">
        <v>740</v>
      </c>
      <c r="AK309" s="52" t="s">
        <v>306</v>
      </c>
      <c r="AL309" s="41" t="s">
        <v>625</v>
      </c>
      <c r="AN309" s="74" t="s">
        <v>741</v>
      </c>
      <c r="AO309" s="7" t="s">
        <v>742</v>
      </c>
      <c r="BF309" s="54" t="s">
        <v>743</v>
      </c>
      <c r="BG309" s="74" t="s">
        <v>741</v>
      </c>
      <c r="BH309" s="76">
        <v>3180</v>
      </c>
      <c r="BI309" s="7" t="s">
        <v>318</v>
      </c>
      <c r="BJ309" s="54" t="s">
        <v>743</v>
      </c>
      <c r="BK309" s="74" t="s">
        <v>744</v>
      </c>
      <c r="BL309" s="171" t="s">
        <v>313</v>
      </c>
      <c r="BM309" s="7" t="s">
        <v>318</v>
      </c>
      <c r="BV309" s="144" t="s">
        <v>745</v>
      </c>
      <c r="CA309" t="s">
        <v>746</v>
      </c>
      <c r="CB309" s="74" t="s">
        <v>741</v>
      </c>
      <c r="CC309" s="78" t="s">
        <v>313</v>
      </c>
      <c r="CD309" s="88" t="s">
        <v>462</v>
      </c>
      <c r="CE309" t="s">
        <v>747</v>
      </c>
      <c r="CF309" s="74" t="s">
        <v>741</v>
      </c>
      <c r="CG309" s="78" t="s">
        <v>313</v>
      </c>
      <c r="CH309" s="88" t="s">
        <v>462</v>
      </c>
      <c r="CI309"/>
      <c r="CJ309"/>
      <c r="CK309"/>
      <c r="CL309"/>
      <c r="CM309"/>
      <c r="CN309"/>
      <c r="CO309"/>
      <c r="CP309"/>
      <c r="CQ309" t="s">
        <v>746</v>
      </c>
      <c r="CR309" s="74" t="s">
        <v>744</v>
      </c>
      <c r="CS309" s="76">
        <v>90</v>
      </c>
      <c r="CT309" s="88" t="s">
        <v>462</v>
      </c>
      <c r="CU309" t="s">
        <v>747</v>
      </c>
      <c r="CV309" s="74" t="s">
        <v>744</v>
      </c>
      <c r="CW309" s="76">
        <v>48</v>
      </c>
      <c r="CX309" s="88" t="s">
        <v>462</v>
      </c>
      <c r="CY309" s="7" t="s">
        <v>559</v>
      </c>
      <c r="DO309" s="7" t="s">
        <v>559</v>
      </c>
      <c r="DP309">
        <v>3200</v>
      </c>
      <c r="DQ309" t="s">
        <v>318</v>
      </c>
      <c r="DR309" s="73" t="s">
        <v>390</v>
      </c>
      <c r="EA309" t="s">
        <v>774</v>
      </c>
      <c r="EB309" t="s">
        <v>778</v>
      </c>
    </row>
    <row r="310" spans="1:132">
      <c r="A310" t="s">
        <v>24</v>
      </c>
      <c r="B310" s="21" t="s">
        <v>290</v>
      </c>
      <c r="C310">
        <v>27</v>
      </c>
      <c r="D310" s="21" t="s">
        <v>732</v>
      </c>
      <c r="E310">
        <v>1993</v>
      </c>
      <c r="F310">
        <v>1991</v>
      </c>
      <c r="G310" t="s">
        <v>733</v>
      </c>
      <c r="H310" t="s">
        <v>588</v>
      </c>
      <c r="J310" s="21" t="s">
        <v>734</v>
      </c>
      <c r="L310" t="s">
        <v>619</v>
      </c>
      <c r="M310" s="50" t="s">
        <v>325</v>
      </c>
      <c r="N310" s="15" t="s">
        <v>779</v>
      </c>
      <c r="O310" s="41">
        <v>33113</v>
      </c>
      <c r="P310" s="119" t="s">
        <v>736</v>
      </c>
      <c r="Q310" s="41" t="s">
        <v>737</v>
      </c>
      <c r="W310" s="135" t="s">
        <v>777</v>
      </c>
      <c r="X310" s="141" t="s">
        <v>738</v>
      </c>
      <c r="AC310" t="s">
        <v>738</v>
      </c>
      <c r="AD310" t="s">
        <v>739</v>
      </c>
      <c r="AH310" s="110" t="s">
        <v>448</v>
      </c>
      <c r="AI310" s="41">
        <v>33374</v>
      </c>
      <c r="AJ310" s="41" t="s">
        <v>740</v>
      </c>
      <c r="AK310" s="52" t="s">
        <v>306</v>
      </c>
      <c r="AL310" s="41" t="s">
        <v>625</v>
      </c>
      <c r="AN310" s="74" t="s">
        <v>741</v>
      </c>
      <c r="AO310" s="7" t="s">
        <v>742</v>
      </c>
      <c r="BF310" s="54" t="s">
        <v>743</v>
      </c>
      <c r="BG310" s="74" t="s">
        <v>741</v>
      </c>
      <c r="BH310" s="76">
        <v>3360</v>
      </c>
      <c r="BI310" s="7" t="s">
        <v>318</v>
      </c>
      <c r="BJ310" s="54" t="s">
        <v>743</v>
      </c>
      <c r="BK310" s="74" t="s">
        <v>744</v>
      </c>
      <c r="BL310" s="171" t="s">
        <v>313</v>
      </c>
      <c r="BM310" s="7" t="s">
        <v>318</v>
      </c>
      <c r="BV310" s="144" t="s">
        <v>745</v>
      </c>
      <c r="CA310" t="s">
        <v>746</v>
      </c>
      <c r="CB310" s="74" t="s">
        <v>741</v>
      </c>
      <c r="CC310" s="78" t="s">
        <v>313</v>
      </c>
      <c r="CD310" s="88" t="s">
        <v>462</v>
      </c>
      <c r="CE310" t="s">
        <v>747</v>
      </c>
      <c r="CF310" s="74" t="s">
        <v>741</v>
      </c>
      <c r="CG310" s="78" t="s">
        <v>313</v>
      </c>
      <c r="CH310" s="88" t="s">
        <v>462</v>
      </c>
      <c r="CI310"/>
      <c r="CJ310"/>
      <c r="CK310"/>
      <c r="CL310"/>
      <c r="CM310"/>
      <c r="CN310"/>
      <c r="CO310"/>
      <c r="CP310"/>
      <c r="CQ310" t="s">
        <v>746</v>
      </c>
      <c r="CR310" s="74" t="s">
        <v>744</v>
      </c>
      <c r="CS310" s="76">
        <v>165</v>
      </c>
      <c r="CT310" s="88" t="s">
        <v>462</v>
      </c>
      <c r="CU310" t="s">
        <v>747</v>
      </c>
      <c r="CV310" s="74" t="s">
        <v>744</v>
      </c>
      <c r="CW310" s="76">
        <v>62</v>
      </c>
      <c r="CX310" s="88" t="s">
        <v>462</v>
      </c>
      <c r="CY310" s="7" t="s">
        <v>559</v>
      </c>
      <c r="DO310" s="7" t="s">
        <v>559</v>
      </c>
      <c r="DP310">
        <v>3660</v>
      </c>
      <c r="DQ310" t="s">
        <v>318</v>
      </c>
      <c r="DR310" s="73" t="s">
        <v>390</v>
      </c>
      <c r="EA310" t="s">
        <v>774</v>
      </c>
      <c r="EB310" t="s">
        <v>778</v>
      </c>
    </row>
    <row r="311" spans="1:132">
      <c r="A311" t="s">
        <v>24</v>
      </c>
      <c r="B311" s="21" t="s">
        <v>290</v>
      </c>
      <c r="C311">
        <v>27</v>
      </c>
      <c r="D311" s="21" t="s">
        <v>732</v>
      </c>
      <c r="E311">
        <v>1993</v>
      </c>
      <c r="F311">
        <v>1991</v>
      </c>
      <c r="G311" t="s">
        <v>733</v>
      </c>
      <c r="H311" t="s">
        <v>588</v>
      </c>
      <c r="J311" s="21" t="s">
        <v>734</v>
      </c>
      <c r="L311" t="s">
        <v>619</v>
      </c>
      <c r="M311" s="50" t="s">
        <v>325</v>
      </c>
      <c r="N311" s="15" t="s">
        <v>764</v>
      </c>
      <c r="O311" s="41">
        <v>33113</v>
      </c>
      <c r="P311" s="119" t="s">
        <v>736</v>
      </c>
      <c r="Q311" s="41" t="s">
        <v>737</v>
      </c>
      <c r="W311" s="135" t="s">
        <v>327</v>
      </c>
      <c r="X311" s="141" t="s">
        <v>738</v>
      </c>
      <c r="AC311" t="s">
        <v>738</v>
      </c>
      <c r="AD311" t="s">
        <v>739</v>
      </c>
      <c r="AH311" s="110" t="s">
        <v>448</v>
      </c>
      <c r="AI311" s="41">
        <v>33374</v>
      </c>
      <c r="AJ311" s="41" t="s">
        <v>740</v>
      </c>
      <c r="AK311" s="52" t="s">
        <v>306</v>
      </c>
      <c r="AL311" s="41" t="s">
        <v>625</v>
      </c>
      <c r="AN311" s="74" t="s">
        <v>741</v>
      </c>
      <c r="AO311" s="7" t="s">
        <v>742</v>
      </c>
      <c r="BF311" s="54" t="s">
        <v>743</v>
      </c>
      <c r="BG311" s="74" t="s">
        <v>741</v>
      </c>
      <c r="BH311" s="76">
        <v>2250</v>
      </c>
      <c r="BI311" s="7" t="s">
        <v>318</v>
      </c>
      <c r="BJ311" s="54" t="s">
        <v>743</v>
      </c>
      <c r="BK311" s="74" t="s">
        <v>744</v>
      </c>
      <c r="BL311" s="171" t="s">
        <v>313</v>
      </c>
      <c r="BM311" s="7" t="s">
        <v>318</v>
      </c>
      <c r="BV311" s="144" t="s">
        <v>745</v>
      </c>
      <c r="CA311" t="s">
        <v>746</v>
      </c>
      <c r="CB311" s="74" t="s">
        <v>741</v>
      </c>
      <c r="CC311" s="78" t="s">
        <v>313</v>
      </c>
      <c r="CD311" s="88" t="s">
        <v>462</v>
      </c>
      <c r="CE311" t="s">
        <v>747</v>
      </c>
      <c r="CF311" s="74" t="s">
        <v>741</v>
      </c>
      <c r="CG311" s="78" t="s">
        <v>313</v>
      </c>
      <c r="CH311" s="88" t="s">
        <v>462</v>
      </c>
      <c r="CI311"/>
      <c r="CJ311"/>
      <c r="CK311"/>
      <c r="CL311"/>
      <c r="CM311"/>
      <c r="CN311"/>
      <c r="CO311"/>
      <c r="CP311"/>
      <c r="CQ311" t="s">
        <v>746</v>
      </c>
      <c r="CR311" s="74" t="s">
        <v>744</v>
      </c>
      <c r="CS311" s="76">
        <v>79</v>
      </c>
      <c r="CT311" s="88" t="s">
        <v>462</v>
      </c>
      <c r="CU311" t="s">
        <v>747</v>
      </c>
      <c r="CV311" s="74" t="s">
        <v>744</v>
      </c>
      <c r="CW311" s="76">
        <v>12</v>
      </c>
      <c r="CX311" s="88" t="s">
        <v>462</v>
      </c>
      <c r="CY311" s="7" t="s">
        <v>559</v>
      </c>
      <c r="DO311" s="7" t="s">
        <v>559</v>
      </c>
      <c r="DP311">
        <v>3090</v>
      </c>
      <c r="DQ311" t="s">
        <v>318</v>
      </c>
      <c r="DR311" s="73" t="s">
        <v>390</v>
      </c>
      <c r="EA311" t="s">
        <v>774</v>
      </c>
      <c r="EB311" t="s">
        <v>778</v>
      </c>
    </row>
    <row r="312" spans="1:132">
      <c r="A312" t="s">
        <v>24</v>
      </c>
      <c r="B312" s="21" t="s">
        <v>290</v>
      </c>
      <c r="C312">
        <v>27</v>
      </c>
      <c r="D312" s="21" t="s">
        <v>732</v>
      </c>
      <c r="E312">
        <v>1993</v>
      </c>
      <c r="F312">
        <v>1991</v>
      </c>
      <c r="G312" t="s">
        <v>733</v>
      </c>
      <c r="H312" t="s">
        <v>588</v>
      </c>
      <c r="J312" s="21" t="s">
        <v>734</v>
      </c>
      <c r="L312" t="s">
        <v>619</v>
      </c>
      <c r="M312" s="50" t="s">
        <v>325</v>
      </c>
      <c r="N312" s="15" t="s">
        <v>765</v>
      </c>
      <c r="O312" s="41">
        <v>33113</v>
      </c>
      <c r="P312" s="119" t="s">
        <v>736</v>
      </c>
      <c r="Q312" s="41" t="s">
        <v>737</v>
      </c>
      <c r="W312" s="135" t="s">
        <v>753</v>
      </c>
      <c r="X312" s="141" t="s">
        <v>738</v>
      </c>
      <c r="Y312" s="7" t="s">
        <v>738</v>
      </c>
      <c r="Z312" s="7" t="s">
        <v>754</v>
      </c>
      <c r="AB312" s="7"/>
      <c r="AC312" t="s">
        <v>738</v>
      </c>
      <c r="AD312" t="s">
        <v>739</v>
      </c>
      <c r="AH312" s="110" t="s">
        <v>448</v>
      </c>
      <c r="AI312" s="41">
        <v>33374</v>
      </c>
      <c r="AJ312" s="41" t="s">
        <v>740</v>
      </c>
      <c r="AK312" s="52" t="s">
        <v>306</v>
      </c>
      <c r="AL312" s="41" t="s">
        <v>625</v>
      </c>
      <c r="AN312" s="74" t="s">
        <v>741</v>
      </c>
      <c r="AO312" s="7" t="s">
        <v>742</v>
      </c>
      <c r="BF312" s="54" t="s">
        <v>743</v>
      </c>
      <c r="BG312" s="74" t="s">
        <v>741</v>
      </c>
      <c r="BH312" s="76">
        <v>3620</v>
      </c>
      <c r="BI312" s="7" t="s">
        <v>318</v>
      </c>
      <c r="BJ312" s="54" t="s">
        <v>743</v>
      </c>
      <c r="BK312" s="74" t="s">
        <v>744</v>
      </c>
      <c r="BL312" s="171" t="s">
        <v>313</v>
      </c>
      <c r="BM312" s="7" t="s">
        <v>318</v>
      </c>
      <c r="BV312" s="144" t="s">
        <v>745</v>
      </c>
      <c r="CA312" t="s">
        <v>746</v>
      </c>
      <c r="CB312" s="74" t="s">
        <v>741</v>
      </c>
      <c r="CC312" s="78" t="s">
        <v>313</v>
      </c>
      <c r="CD312" s="88" t="s">
        <v>462</v>
      </c>
      <c r="CE312" t="s">
        <v>747</v>
      </c>
      <c r="CF312" s="74" t="s">
        <v>741</v>
      </c>
      <c r="CG312" s="78" t="s">
        <v>313</v>
      </c>
      <c r="CH312" s="88" t="s">
        <v>462</v>
      </c>
      <c r="CI312"/>
      <c r="CJ312"/>
      <c r="CK312"/>
      <c r="CL312"/>
      <c r="CM312"/>
      <c r="CN312"/>
      <c r="CO312"/>
      <c r="CP312"/>
      <c r="CQ312" t="s">
        <v>746</v>
      </c>
      <c r="CR312" s="74" t="s">
        <v>744</v>
      </c>
      <c r="CS312" s="76">
        <v>137</v>
      </c>
      <c r="CT312" s="88" t="s">
        <v>462</v>
      </c>
      <c r="CU312" t="s">
        <v>747</v>
      </c>
      <c r="CV312" s="74" t="s">
        <v>744</v>
      </c>
      <c r="CW312" s="76">
        <v>12</v>
      </c>
      <c r="CX312" s="88" t="s">
        <v>462</v>
      </c>
      <c r="CY312" s="7" t="s">
        <v>559</v>
      </c>
      <c r="DO312" s="7" t="s">
        <v>559</v>
      </c>
      <c r="DP312">
        <v>3910</v>
      </c>
      <c r="DQ312" t="s">
        <v>318</v>
      </c>
      <c r="DR312" s="73" t="s">
        <v>390</v>
      </c>
      <c r="EA312" t="s">
        <v>774</v>
      </c>
      <c r="EB312" t="s">
        <v>778</v>
      </c>
    </row>
    <row r="313" spans="1:132">
      <c r="A313" t="s">
        <v>24</v>
      </c>
      <c r="B313" s="21" t="s">
        <v>290</v>
      </c>
      <c r="C313">
        <v>27</v>
      </c>
      <c r="D313" s="21" t="s">
        <v>732</v>
      </c>
      <c r="E313">
        <v>1993</v>
      </c>
      <c r="F313">
        <v>1991</v>
      </c>
      <c r="G313" t="s">
        <v>733</v>
      </c>
      <c r="H313" t="s">
        <v>588</v>
      </c>
      <c r="J313" s="21" t="s">
        <v>734</v>
      </c>
      <c r="L313" t="s">
        <v>755</v>
      </c>
      <c r="M313" s="50" t="s">
        <v>756</v>
      </c>
      <c r="N313" s="15" t="s">
        <v>766</v>
      </c>
      <c r="O313" s="41">
        <v>33113</v>
      </c>
      <c r="P313" s="119" t="s">
        <v>736</v>
      </c>
      <c r="Q313" s="41" t="s">
        <v>737</v>
      </c>
      <c r="W313" s="135" t="s">
        <v>758</v>
      </c>
      <c r="X313" s="141" t="s">
        <v>759</v>
      </c>
      <c r="Y313" s="7" t="s">
        <v>738</v>
      </c>
      <c r="Z313" s="7" t="s">
        <v>754</v>
      </c>
      <c r="AB313" s="7"/>
      <c r="AC313" t="s">
        <v>738</v>
      </c>
      <c r="AD313" t="s">
        <v>739</v>
      </c>
      <c r="AH313" s="110" t="s">
        <v>448</v>
      </c>
      <c r="AI313" s="41">
        <v>33374</v>
      </c>
      <c r="AJ313" s="41" t="s">
        <v>740</v>
      </c>
      <c r="AK313" s="52" t="s">
        <v>306</v>
      </c>
      <c r="AL313" s="41" t="s">
        <v>625</v>
      </c>
      <c r="AN313" s="74" t="s">
        <v>741</v>
      </c>
      <c r="AO313" s="7" t="s">
        <v>742</v>
      </c>
      <c r="BF313" s="54" t="s">
        <v>743</v>
      </c>
      <c r="BG313" s="7" t="s">
        <v>312</v>
      </c>
      <c r="BH313" s="7" t="s">
        <v>312</v>
      </c>
      <c r="BI313" s="7" t="s">
        <v>312</v>
      </c>
      <c r="BJ313" s="54" t="s">
        <v>743</v>
      </c>
      <c r="BK313" s="7" t="s">
        <v>312</v>
      </c>
      <c r="BL313" s="7" t="s">
        <v>312</v>
      </c>
      <c r="BM313" s="7" t="s">
        <v>312</v>
      </c>
      <c r="BV313" s="144" t="s">
        <v>745</v>
      </c>
      <c r="CA313" t="s">
        <v>746</v>
      </c>
      <c r="CB313" s="74" t="s">
        <v>741</v>
      </c>
      <c r="CC313" s="78" t="s">
        <v>313</v>
      </c>
      <c r="CD313" s="88" t="s">
        <v>462</v>
      </c>
      <c r="CE313" t="s">
        <v>747</v>
      </c>
      <c r="CF313" s="74" t="s">
        <v>741</v>
      </c>
      <c r="CG313" s="78" t="s">
        <v>313</v>
      </c>
      <c r="CH313" s="88" t="s">
        <v>462</v>
      </c>
      <c r="CI313"/>
      <c r="CJ313"/>
      <c r="CK313"/>
      <c r="CL313"/>
      <c r="CM313"/>
      <c r="CN313"/>
      <c r="CO313"/>
      <c r="CP313"/>
      <c r="CQ313" t="s">
        <v>746</v>
      </c>
      <c r="CR313" s="74" t="s">
        <v>744</v>
      </c>
      <c r="CS313" s="76">
        <v>152</v>
      </c>
      <c r="CT313" s="88" t="s">
        <v>462</v>
      </c>
      <c r="CU313" t="s">
        <v>747</v>
      </c>
      <c r="CV313" s="74" t="s">
        <v>744</v>
      </c>
      <c r="CW313" s="76">
        <v>41</v>
      </c>
      <c r="CX313" s="88" t="s">
        <v>462</v>
      </c>
      <c r="CY313" s="7" t="s">
        <v>559</v>
      </c>
      <c r="DO313" s="7" t="s">
        <v>559</v>
      </c>
      <c r="DP313" t="s">
        <v>480</v>
      </c>
      <c r="DQ313" t="s">
        <v>318</v>
      </c>
      <c r="DR313" s="73" t="s">
        <v>390</v>
      </c>
      <c r="EA313" t="s">
        <v>774</v>
      </c>
      <c r="EB313" t="s">
        <v>778</v>
      </c>
    </row>
    <row r="314" spans="1:132">
      <c r="A314" t="s">
        <v>24</v>
      </c>
      <c r="B314" s="21" t="s">
        <v>290</v>
      </c>
      <c r="C314">
        <v>27</v>
      </c>
      <c r="D314" s="21" t="s">
        <v>732</v>
      </c>
      <c r="E314">
        <v>1993</v>
      </c>
      <c r="F314">
        <v>1991</v>
      </c>
      <c r="G314" t="s">
        <v>733</v>
      </c>
      <c r="H314" t="s">
        <v>588</v>
      </c>
      <c r="J314" s="21" t="s">
        <v>734</v>
      </c>
      <c r="L314" t="s">
        <v>755</v>
      </c>
      <c r="M314" s="50" t="s">
        <v>756</v>
      </c>
      <c r="N314" s="15" t="s">
        <v>767</v>
      </c>
      <c r="O314" s="41">
        <v>33113</v>
      </c>
      <c r="P314" s="119" t="s">
        <v>736</v>
      </c>
      <c r="Q314" s="41" t="s">
        <v>737</v>
      </c>
      <c r="W314" s="135" t="s">
        <v>758</v>
      </c>
      <c r="X314" s="141" t="s">
        <v>759</v>
      </c>
      <c r="Y314" s="7" t="s">
        <v>738</v>
      </c>
      <c r="Z314" s="7" t="s">
        <v>754</v>
      </c>
      <c r="AB314" s="7"/>
      <c r="AC314" t="s">
        <v>738</v>
      </c>
      <c r="AD314" t="s">
        <v>739</v>
      </c>
      <c r="AH314" s="110" t="s">
        <v>448</v>
      </c>
      <c r="AI314" s="41">
        <v>33374</v>
      </c>
      <c r="AJ314" s="41" t="s">
        <v>740</v>
      </c>
      <c r="AK314" s="52" t="s">
        <v>306</v>
      </c>
      <c r="AL314" s="41" t="s">
        <v>625</v>
      </c>
      <c r="AM314" s="74" t="s">
        <v>761</v>
      </c>
      <c r="AN314" s="74" t="s">
        <v>741</v>
      </c>
      <c r="AO314" s="7" t="s">
        <v>742</v>
      </c>
      <c r="BF314" s="54" t="s">
        <v>743</v>
      </c>
      <c r="BG314" s="7" t="s">
        <v>312</v>
      </c>
      <c r="BH314" s="76" t="s">
        <v>312</v>
      </c>
      <c r="BI314" s="7" t="s">
        <v>312</v>
      </c>
      <c r="BJ314" s="54" t="s">
        <v>743</v>
      </c>
      <c r="BK314" s="7" t="s">
        <v>312</v>
      </c>
      <c r="BL314" s="76" t="s">
        <v>312</v>
      </c>
      <c r="BM314" s="7" t="s">
        <v>312</v>
      </c>
      <c r="BV314" s="144" t="s">
        <v>745</v>
      </c>
      <c r="CA314" t="s">
        <v>312</v>
      </c>
      <c r="CB314" t="s">
        <v>312</v>
      </c>
      <c r="CC314" t="s">
        <v>312</v>
      </c>
      <c r="CD314" t="s">
        <v>312</v>
      </c>
      <c r="CE314" t="s">
        <v>312</v>
      </c>
      <c r="CF314" t="s">
        <v>312</v>
      </c>
      <c r="CG314" t="s">
        <v>312</v>
      </c>
      <c r="CH314" t="s">
        <v>312</v>
      </c>
      <c r="CI314"/>
      <c r="CJ314"/>
      <c r="CK314"/>
      <c r="CL314"/>
      <c r="CM314"/>
      <c r="CN314"/>
      <c r="CO314"/>
      <c r="CP314"/>
      <c r="CQ314" t="s">
        <v>312</v>
      </c>
      <c r="CR314" t="s">
        <v>312</v>
      </c>
      <c r="CS314" t="s">
        <v>312</v>
      </c>
      <c r="CT314" t="s">
        <v>312</v>
      </c>
      <c r="CU314" t="s">
        <v>312</v>
      </c>
      <c r="CV314" t="s">
        <v>312</v>
      </c>
      <c r="CW314" t="s">
        <v>312</v>
      </c>
      <c r="CX314" t="s">
        <v>312</v>
      </c>
      <c r="CY314" s="7" t="s">
        <v>559</v>
      </c>
      <c r="DO314" s="7" t="s">
        <v>559</v>
      </c>
      <c r="DP314">
        <v>4130</v>
      </c>
      <c r="DQ314" t="s">
        <v>318</v>
      </c>
      <c r="DR314" s="73" t="s">
        <v>390</v>
      </c>
      <c r="EA314" t="s">
        <v>774</v>
      </c>
      <c r="EB314" t="s">
        <v>778</v>
      </c>
    </row>
    <row r="315" spans="1:132">
      <c r="BK315" s="7"/>
      <c r="BL315" s="76"/>
      <c r="BM315" s="7"/>
      <c r="CD315" s="7"/>
      <c r="CF315" s="7"/>
      <c r="CG315" s="76"/>
      <c r="CH315" s="7"/>
      <c r="CI315"/>
      <c r="CJ315"/>
      <c r="CK315"/>
      <c r="CL315"/>
      <c r="CM315"/>
      <c r="CN315"/>
      <c r="CO315"/>
      <c r="CP315"/>
      <c r="CT315" s="7"/>
      <c r="CU315"/>
      <c r="CV315" s="7"/>
      <c r="CW315" s="76"/>
      <c r="CX315" s="7"/>
      <c r="CY315" s="7"/>
    </row>
    <row r="316" spans="1:132">
      <c r="A316" t="s">
        <v>24</v>
      </c>
      <c r="B316" s="21" t="s">
        <v>290</v>
      </c>
      <c r="C316">
        <v>27</v>
      </c>
      <c r="D316" s="21" t="s">
        <v>732</v>
      </c>
      <c r="E316">
        <v>1993</v>
      </c>
      <c r="F316">
        <v>1991</v>
      </c>
      <c r="G316" t="s">
        <v>733</v>
      </c>
      <c r="H316" t="s">
        <v>588</v>
      </c>
      <c r="J316" s="21" t="s">
        <v>734</v>
      </c>
      <c r="L316" t="s">
        <v>619</v>
      </c>
      <c r="M316" s="50" t="s">
        <v>325</v>
      </c>
      <c r="N316" s="15" t="s">
        <v>768</v>
      </c>
      <c r="O316" s="41">
        <v>33113</v>
      </c>
      <c r="P316" s="119" t="s">
        <v>736</v>
      </c>
      <c r="Q316" s="41" t="s">
        <v>737</v>
      </c>
      <c r="W316" s="135" t="s">
        <v>312</v>
      </c>
      <c r="X316" s="139" t="s">
        <v>312</v>
      </c>
      <c r="AC316" t="s">
        <v>738</v>
      </c>
      <c r="AD316" t="s">
        <v>739</v>
      </c>
      <c r="AH316" s="110" t="s">
        <v>448</v>
      </c>
      <c r="AI316" s="41">
        <v>33394</v>
      </c>
      <c r="AJ316" s="41" t="s">
        <v>740</v>
      </c>
      <c r="AK316" s="52" t="s">
        <v>306</v>
      </c>
      <c r="AL316" s="41" t="s">
        <v>625</v>
      </c>
      <c r="AN316" s="74" t="s">
        <v>741</v>
      </c>
      <c r="AO316" s="7" t="s">
        <v>742</v>
      </c>
      <c r="BF316" s="54" t="s">
        <v>743</v>
      </c>
      <c r="BG316" s="74" t="s">
        <v>741</v>
      </c>
      <c r="BH316" s="76">
        <v>3420</v>
      </c>
      <c r="BI316" s="7" t="s">
        <v>318</v>
      </c>
      <c r="BJ316" s="54" t="s">
        <v>743</v>
      </c>
      <c r="BK316" s="74" t="s">
        <v>744</v>
      </c>
      <c r="BL316" s="171" t="s">
        <v>313</v>
      </c>
      <c r="BM316" s="7" t="s">
        <v>318</v>
      </c>
      <c r="BV316" s="144" t="s">
        <v>745</v>
      </c>
      <c r="CA316" t="s">
        <v>746</v>
      </c>
      <c r="CB316" s="74" t="s">
        <v>741</v>
      </c>
      <c r="CC316" s="78" t="s">
        <v>313</v>
      </c>
      <c r="CD316" s="88" t="s">
        <v>462</v>
      </c>
      <c r="CE316" t="s">
        <v>747</v>
      </c>
      <c r="CF316" s="74" t="s">
        <v>741</v>
      </c>
      <c r="CG316" s="78" t="s">
        <v>313</v>
      </c>
      <c r="CH316" s="88" t="s">
        <v>462</v>
      </c>
      <c r="CI316"/>
      <c r="CJ316"/>
      <c r="CK316"/>
      <c r="CL316"/>
      <c r="CM316"/>
      <c r="CN316"/>
      <c r="CO316"/>
      <c r="CP316"/>
      <c r="CQ316" t="s">
        <v>746</v>
      </c>
      <c r="CR316" s="74" t="s">
        <v>744</v>
      </c>
      <c r="CS316" s="76">
        <v>69</v>
      </c>
      <c r="CT316" s="88" t="s">
        <v>462</v>
      </c>
      <c r="CU316" t="s">
        <v>747</v>
      </c>
      <c r="CV316" s="74" t="s">
        <v>744</v>
      </c>
      <c r="CW316" s="76">
        <v>8</v>
      </c>
      <c r="CX316" s="88" t="s">
        <v>462</v>
      </c>
      <c r="CY316" s="7" t="s">
        <v>559</v>
      </c>
      <c r="DO316" s="7" t="s">
        <v>559</v>
      </c>
      <c r="DP316">
        <v>1170</v>
      </c>
      <c r="DQ316" t="s">
        <v>318</v>
      </c>
      <c r="DR316" s="73" t="s">
        <v>390</v>
      </c>
      <c r="EA316" t="s">
        <v>774</v>
      </c>
      <c r="EB316" t="s">
        <v>778</v>
      </c>
    </row>
    <row r="317" spans="1:132">
      <c r="A317" t="s">
        <v>24</v>
      </c>
      <c r="B317" s="21" t="s">
        <v>290</v>
      </c>
      <c r="C317">
        <v>27</v>
      </c>
      <c r="D317" s="21" t="s">
        <v>732</v>
      </c>
      <c r="E317">
        <v>1993</v>
      </c>
      <c r="F317">
        <v>1991</v>
      </c>
      <c r="G317" t="s">
        <v>733</v>
      </c>
      <c r="H317" t="s">
        <v>588</v>
      </c>
      <c r="J317" s="21" t="s">
        <v>734</v>
      </c>
      <c r="L317" t="s">
        <v>619</v>
      </c>
      <c r="M317" s="50" t="s">
        <v>325</v>
      </c>
      <c r="N317" s="15" t="s">
        <v>769</v>
      </c>
      <c r="O317" s="41">
        <v>33113</v>
      </c>
      <c r="P317" s="119" t="s">
        <v>736</v>
      </c>
      <c r="Q317" s="41" t="s">
        <v>737</v>
      </c>
      <c r="W317" s="135" t="s">
        <v>750</v>
      </c>
      <c r="X317" s="141" t="s">
        <v>738</v>
      </c>
      <c r="AC317" t="s">
        <v>738</v>
      </c>
      <c r="AD317" t="s">
        <v>739</v>
      </c>
      <c r="AH317" s="110" t="s">
        <v>448</v>
      </c>
      <c r="AI317" s="41">
        <v>33394</v>
      </c>
      <c r="AJ317" s="41" t="s">
        <v>740</v>
      </c>
      <c r="AK317" s="52" t="s">
        <v>306</v>
      </c>
      <c r="AL317" s="41" t="s">
        <v>625</v>
      </c>
      <c r="AN317" s="74" t="s">
        <v>741</v>
      </c>
      <c r="AO317" s="7" t="s">
        <v>742</v>
      </c>
      <c r="BF317" s="54" t="s">
        <v>743</v>
      </c>
      <c r="BG317" s="74" t="s">
        <v>741</v>
      </c>
      <c r="BH317" s="76">
        <v>3640</v>
      </c>
      <c r="BI317" s="7" t="s">
        <v>318</v>
      </c>
      <c r="BJ317" s="54" t="s">
        <v>743</v>
      </c>
      <c r="BK317" s="74" t="s">
        <v>744</v>
      </c>
      <c r="BL317" s="171" t="s">
        <v>313</v>
      </c>
      <c r="BM317" s="7" t="s">
        <v>318</v>
      </c>
      <c r="BV317" s="144" t="s">
        <v>745</v>
      </c>
      <c r="CA317" t="s">
        <v>746</v>
      </c>
      <c r="CB317" s="74" t="s">
        <v>741</v>
      </c>
      <c r="CC317" s="78" t="s">
        <v>313</v>
      </c>
      <c r="CD317" s="88" t="s">
        <v>462</v>
      </c>
      <c r="CE317" t="s">
        <v>747</v>
      </c>
      <c r="CF317" s="74" t="s">
        <v>741</v>
      </c>
      <c r="CG317" s="78" t="s">
        <v>313</v>
      </c>
      <c r="CH317" s="88" t="s">
        <v>462</v>
      </c>
      <c r="CI317"/>
      <c r="CJ317"/>
      <c r="CK317"/>
      <c r="CL317"/>
      <c r="CM317"/>
      <c r="CN317"/>
      <c r="CO317"/>
      <c r="CP317"/>
      <c r="CQ317" t="s">
        <v>746</v>
      </c>
      <c r="CR317" s="74" t="s">
        <v>744</v>
      </c>
      <c r="CS317" s="76">
        <v>39</v>
      </c>
      <c r="CT317" s="88" t="s">
        <v>462</v>
      </c>
      <c r="CU317" t="s">
        <v>747</v>
      </c>
      <c r="CV317" s="74" t="s">
        <v>744</v>
      </c>
      <c r="CW317" s="76">
        <v>5</v>
      </c>
      <c r="CX317" s="88" t="s">
        <v>462</v>
      </c>
      <c r="CY317" s="7" t="s">
        <v>559</v>
      </c>
      <c r="DO317" s="7" t="s">
        <v>559</v>
      </c>
      <c r="DP317">
        <v>2410</v>
      </c>
      <c r="DQ317" t="s">
        <v>318</v>
      </c>
      <c r="DR317" s="73" t="s">
        <v>390</v>
      </c>
      <c r="EA317" t="s">
        <v>774</v>
      </c>
      <c r="EB317" t="s">
        <v>778</v>
      </c>
    </row>
    <row r="318" spans="1:132">
      <c r="A318" t="s">
        <v>24</v>
      </c>
      <c r="B318" s="21" t="s">
        <v>290</v>
      </c>
      <c r="C318">
        <v>27</v>
      </c>
      <c r="D318" s="21" t="s">
        <v>732</v>
      </c>
      <c r="E318">
        <v>1993</v>
      </c>
      <c r="F318">
        <v>1991</v>
      </c>
      <c r="G318" t="s">
        <v>733</v>
      </c>
      <c r="H318" t="s">
        <v>588</v>
      </c>
      <c r="J318" s="21" t="s">
        <v>734</v>
      </c>
      <c r="L318" t="s">
        <v>619</v>
      </c>
      <c r="M318" s="50" t="s">
        <v>325</v>
      </c>
      <c r="N318" s="15" t="s">
        <v>780</v>
      </c>
      <c r="O318" s="41">
        <v>33113</v>
      </c>
      <c r="P318" s="119" t="s">
        <v>736</v>
      </c>
      <c r="Q318" s="41" t="s">
        <v>737</v>
      </c>
      <c r="W318" s="135" t="s">
        <v>777</v>
      </c>
      <c r="X318" s="141" t="s">
        <v>738</v>
      </c>
      <c r="AC318" t="s">
        <v>738</v>
      </c>
      <c r="AD318" t="s">
        <v>739</v>
      </c>
      <c r="AH318" s="110" t="s">
        <v>448</v>
      </c>
      <c r="AI318" s="41">
        <v>33394</v>
      </c>
      <c r="AJ318" s="41" t="s">
        <v>740</v>
      </c>
      <c r="AK318" s="52" t="s">
        <v>306</v>
      </c>
      <c r="AL318" s="41" t="s">
        <v>625</v>
      </c>
      <c r="AN318" s="74" t="s">
        <v>741</v>
      </c>
      <c r="AO318" s="7" t="s">
        <v>742</v>
      </c>
      <c r="BF318" s="54" t="s">
        <v>743</v>
      </c>
      <c r="BG318" s="74" t="s">
        <v>741</v>
      </c>
      <c r="BH318" s="76">
        <v>3290</v>
      </c>
      <c r="BI318" s="7" t="s">
        <v>318</v>
      </c>
      <c r="BJ318" s="54" t="s">
        <v>743</v>
      </c>
      <c r="BK318" s="74" t="s">
        <v>744</v>
      </c>
      <c r="BL318" s="171" t="s">
        <v>313</v>
      </c>
      <c r="BM318" s="7" t="s">
        <v>318</v>
      </c>
      <c r="BV318" s="144" t="s">
        <v>745</v>
      </c>
      <c r="CA318" t="s">
        <v>746</v>
      </c>
      <c r="CB318" s="74" t="s">
        <v>741</v>
      </c>
      <c r="CC318" s="78" t="s">
        <v>313</v>
      </c>
      <c r="CD318" s="88" t="s">
        <v>462</v>
      </c>
      <c r="CE318" t="s">
        <v>747</v>
      </c>
      <c r="CF318" s="74" t="s">
        <v>741</v>
      </c>
      <c r="CG318" s="78" t="s">
        <v>313</v>
      </c>
      <c r="CH318" s="88" t="s">
        <v>462</v>
      </c>
      <c r="CI318"/>
      <c r="CJ318"/>
      <c r="CK318"/>
      <c r="CL318"/>
      <c r="CM318"/>
      <c r="CN318"/>
      <c r="CO318"/>
      <c r="CP318"/>
      <c r="CQ318" t="s">
        <v>746</v>
      </c>
      <c r="CR318" s="74" t="s">
        <v>744</v>
      </c>
      <c r="CS318" s="76">
        <v>147</v>
      </c>
      <c r="CT318" s="88" t="s">
        <v>462</v>
      </c>
      <c r="CU318" t="s">
        <v>747</v>
      </c>
      <c r="CV318" s="74" t="s">
        <v>744</v>
      </c>
      <c r="CW318" s="76">
        <v>59</v>
      </c>
      <c r="CX318" s="88" t="s">
        <v>462</v>
      </c>
      <c r="CY318" s="7" t="s">
        <v>559</v>
      </c>
      <c r="DO318" s="7" t="s">
        <v>559</v>
      </c>
      <c r="DP318">
        <v>2340</v>
      </c>
      <c r="DQ318" t="s">
        <v>318</v>
      </c>
      <c r="DR318" s="73" t="s">
        <v>390</v>
      </c>
      <c r="EA318" t="s">
        <v>774</v>
      </c>
      <c r="EB318" t="s">
        <v>778</v>
      </c>
    </row>
    <row r="319" spans="1:132">
      <c r="A319" t="s">
        <v>24</v>
      </c>
      <c r="B319" s="21" t="s">
        <v>290</v>
      </c>
      <c r="C319">
        <v>27</v>
      </c>
      <c r="D319" s="21" t="s">
        <v>732</v>
      </c>
      <c r="E319">
        <v>1993</v>
      </c>
      <c r="F319">
        <v>1991</v>
      </c>
      <c r="G319" t="s">
        <v>733</v>
      </c>
      <c r="H319" t="s">
        <v>588</v>
      </c>
      <c r="J319" s="21" t="s">
        <v>734</v>
      </c>
      <c r="L319" t="s">
        <v>619</v>
      </c>
      <c r="M319" s="50" t="s">
        <v>325</v>
      </c>
      <c r="N319" s="15" t="s">
        <v>770</v>
      </c>
      <c r="O319" s="41">
        <v>33113</v>
      </c>
      <c r="P319" s="119" t="s">
        <v>736</v>
      </c>
      <c r="Q319" s="41" t="s">
        <v>737</v>
      </c>
      <c r="W319" s="135" t="s">
        <v>327</v>
      </c>
      <c r="X319" s="141" t="s">
        <v>738</v>
      </c>
      <c r="AC319" t="s">
        <v>738</v>
      </c>
      <c r="AD319" t="s">
        <v>739</v>
      </c>
      <c r="AH319" s="110" t="s">
        <v>448</v>
      </c>
      <c r="AI319" s="41">
        <v>33394</v>
      </c>
      <c r="AJ319" s="41" t="s">
        <v>740</v>
      </c>
      <c r="AK319" s="52" t="s">
        <v>306</v>
      </c>
      <c r="AL319" s="41" t="s">
        <v>625</v>
      </c>
      <c r="AN319" s="74" t="s">
        <v>741</v>
      </c>
      <c r="AO319" s="7" t="s">
        <v>742</v>
      </c>
      <c r="BF319" s="54" t="s">
        <v>743</v>
      </c>
      <c r="BG319" s="74" t="s">
        <v>741</v>
      </c>
      <c r="BH319" s="76">
        <v>3130</v>
      </c>
      <c r="BI319" s="7" t="s">
        <v>318</v>
      </c>
      <c r="BJ319" s="54" t="s">
        <v>743</v>
      </c>
      <c r="BK319" s="74" t="s">
        <v>744</v>
      </c>
      <c r="BL319" s="171" t="s">
        <v>313</v>
      </c>
      <c r="BM319" s="7" t="s">
        <v>318</v>
      </c>
      <c r="BV319" s="144" t="s">
        <v>745</v>
      </c>
      <c r="CA319" t="s">
        <v>746</v>
      </c>
      <c r="CB319" s="74" t="s">
        <v>741</v>
      </c>
      <c r="CC319" s="78" t="s">
        <v>313</v>
      </c>
      <c r="CD319" s="88" t="s">
        <v>462</v>
      </c>
      <c r="CE319" t="s">
        <v>747</v>
      </c>
      <c r="CF319" s="74" t="s">
        <v>741</v>
      </c>
      <c r="CG319" s="78" t="s">
        <v>313</v>
      </c>
      <c r="CH319" s="88" t="s">
        <v>462</v>
      </c>
      <c r="CI319"/>
      <c r="CJ319"/>
      <c r="CK319"/>
      <c r="CL319"/>
      <c r="CM319"/>
      <c r="CN319"/>
      <c r="CO319"/>
      <c r="CP319"/>
      <c r="CQ319" t="s">
        <v>746</v>
      </c>
      <c r="CR319" s="74" t="s">
        <v>744</v>
      </c>
      <c r="CS319" s="76">
        <v>71</v>
      </c>
      <c r="CT319" s="88" t="s">
        <v>462</v>
      </c>
      <c r="CU319" t="s">
        <v>747</v>
      </c>
      <c r="CV319" s="74" t="s">
        <v>744</v>
      </c>
      <c r="CW319" s="76">
        <v>24</v>
      </c>
      <c r="CX319" s="88" t="s">
        <v>462</v>
      </c>
      <c r="CY319" s="7" t="s">
        <v>559</v>
      </c>
      <c r="DO319" s="7" t="s">
        <v>559</v>
      </c>
      <c r="DP319">
        <v>1670</v>
      </c>
      <c r="DQ319" t="s">
        <v>318</v>
      </c>
      <c r="DR319" s="73" t="s">
        <v>390</v>
      </c>
      <c r="EA319" t="s">
        <v>774</v>
      </c>
      <c r="EB319" t="s">
        <v>778</v>
      </c>
    </row>
    <row r="320" spans="1:132">
      <c r="A320" t="s">
        <v>24</v>
      </c>
      <c r="B320" s="21" t="s">
        <v>290</v>
      </c>
      <c r="C320">
        <v>27</v>
      </c>
      <c r="D320" s="21" t="s">
        <v>732</v>
      </c>
      <c r="E320">
        <v>1993</v>
      </c>
      <c r="F320">
        <v>1991</v>
      </c>
      <c r="G320" t="s">
        <v>733</v>
      </c>
      <c r="H320" t="s">
        <v>588</v>
      </c>
      <c r="J320" s="21" t="s">
        <v>734</v>
      </c>
      <c r="L320" t="s">
        <v>619</v>
      </c>
      <c r="M320" s="50" t="s">
        <v>325</v>
      </c>
      <c r="N320" s="15" t="s">
        <v>771</v>
      </c>
      <c r="O320" s="41">
        <v>33113</v>
      </c>
      <c r="P320" s="119" t="s">
        <v>736</v>
      </c>
      <c r="Q320" s="41" t="s">
        <v>737</v>
      </c>
      <c r="W320" s="135" t="s">
        <v>753</v>
      </c>
      <c r="X320" s="141" t="s">
        <v>738</v>
      </c>
      <c r="Y320" s="7" t="s">
        <v>738</v>
      </c>
      <c r="Z320" s="7" t="s">
        <v>754</v>
      </c>
      <c r="AB320" s="7"/>
      <c r="AC320" t="s">
        <v>738</v>
      </c>
      <c r="AD320" t="s">
        <v>739</v>
      </c>
      <c r="AH320" s="110" t="s">
        <v>448</v>
      </c>
      <c r="AI320" s="41">
        <v>33394</v>
      </c>
      <c r="AJ320" s="41" t="s">
        <v>740</v>
      </c>
      <c r="AK320" s="52" t="s">
        <v>306</v>
      </c>
      <c r="AL320" s="41" t="s">
        <v>625</v>
      </c>
      <c r="AN320" s="74" t="s">
        <v>741</v>
      </c>
      <c r="AO320" s="7" t="s">
        <v>742</v>
      </c>
      <c r="BF320" s="54" t="s">
        <v>743</v>
      </c>
      <c r="BG320" s="74" t="s">
        <v>741</v>
      </c>
      <c r="BH320" s="76">
        <v>3720</v>
      </c>
      <c r="BI320" s="7" t="s">
        <v>318</v>
      </c>
      <c r="BJ320" s="54" t="s">
        <v>743</v>
      </c>
      <c r="BK320" s="74" t="s">
        <v>744</v>
      </c>
      <c r="BL320" s="171" t="s">
        <v>313</v>
      </c>
      <c r="BM320" s="7" t="s">
        <v>318</v>
      </c>
      <c r="BV320" s="144" t="s">
        <v>745</v>
      </c>
      <c r="CA320" t="s">
        <v>746</v>
      </c>
      <c r="CB320" s="74" t="s">
        <v>741</v>
      </c>
      <c r="CC320" s="78" t="s">
        <v>313</v>
      </c>
      <c r="CD320" s="88" t="s">
        <v>462</v>
      </c>
      <c r="CE320" t="s">
        <v>747</v>
      </c>
      <c r="CF320" s="74" t="s">
        <v>741</v>
      </c>
      <c r="CG320" s="78" t="s">
        <v>313</v>
      </c>
      <c r="CH320" s="88" t="s">
        <v>462</v>
      </c>
      <c r="CI320"/>
      <c r="CJ320"/>
      <c r="CK320"/>
      <c r="CL320"/>
      <c r="CM320"/>
      <c r="CN320"/>
      <c r="CO320"/>
      <c r="CP320"/>
      <c r="CQ320" t="s">
        <v>746</v>
      </c>
      <c r="CR320" s="74" t="s">
        <v>744</v>
      </c>
      <c r="CS320" s="76">
        <v>35</v>
      </c>
      <c r="CT320" s="88" t="s">
        <v>462</v>
      </c>
      <c r="CU320" t="s">
        <v>747</v>
      </c>
      <c r="CV320" s="74" t="s">
        <v>744</v>
      </c>
      <c r="CW320" s="76">
        <v>24</v>
      </c>
      <c r="CX320" s="88" t="s">
        <v>462</v>
      </c>
      <c r="CY320" s="7" t="s">
        <v>559</v>
      </c>
      <c r="DO320" s="7" t="s">
        <v>559</v>
      </c>
      <c r="DP320">
        <v>2830</v>
      </c>
      <c r="DQ320" t="s">
        <v>318</v>
      </c>
      <c r="DR320" s="73" t="s">
        <v>390</v>
      </c>
      <c r="EA320" t="s">
        <v>774</v>
      </c>
      <c r="EB320" t="s">
        <v>778</v>
      </c>
    </row>
    <row r="321" spans="1:132">
      <c r="A321" t="s">
        <v>24</v>
      </c>
      <c r="B321" s="21" t="s">
        <v>290</v>
      </c>
      <c r="C321">
        <v>27</v>
      </c>
      <c r="D321" s="21" t="s">
        <v>732</v>
      </c>
      <c r="E321">
        <v>1993</v>
      </c>
      <c r="F321">
        <v>1991</v>
      </c>
      <c r="G321" t="s">
        <v>733</v>
      </c>
      <c r="H321" t="s">
        <v>588</v>
      </c>
      <c r="J321" s="21" t="s">
        <v>734</v>
      </c>
      <c r="L321" t="s">
        <v>755</v>
      </c>
      <c r="M321" s="50" t="s">
        <v>756</v>
      </c>
      <c r="N321" s="15" t="s">
        <v>772</v>
      </c>
      <c r="O321" s="41">
        <v>33113</v>
      </c>
      <c r="P321" s="119" t="s">
        <v>736</v>
      </c>
      <c r="Q321" s="41" t="s">
        <v>737</v>
      </c>
      <c r="W321" s="135" t="s">
        <v>758</v>
      </c>
      <c r="X321" s="141" t="s">
        <v>759</v>
      </c>
      <c r="Y321" s="7" t="s">
        <v>738</v>
      </c>
      <c r="Z321" s="7" t="s">
        <v>754</v>
      </c>
      <c r="AB321" s="7"/>
      <c r="AC321" t="s">
        <v>738</v>
      </c>
      <c r="AD321" t="s">
        <v>739</v>
      </c>
      <c r="AH321" s="110" t="s">
        <v>448</v>
      </c>
      <c r="AI321" s="41">
        <v>33394</v>
      </c>
      <c r="AJ321" s="41" t="s">
        <v>740</v>
      </c>
      <c r="AK321" s="52" t="s">
        <v>306</v>
      </c>
      <c r="AL321" s="41" t="s">
        <v>625</v>
      </c>
      <c r="AN321" s="74" t="s">
        <v>741</v>
      </c>
      <c r="AO321" s="7" t="s">
        <v>742</v>
      </c>
      <c r="BF321" s="54" t="s">
        <v>743</v>
      </c>
      <c r="BG321" s="7" t="s">
        <v>312</v>
      </c>
      <c r="BH321" s="7" t="s">
        <v>312</v>
      </c>
      <c r="BI321" s="7" t="s">
        <v>312</v>
      </c>
      <c r="BJ321" s="54" t="s">
        <v>743</v>
      </c>
      <c r="BK321" s="7" t="s">
        <v>312</v>
      </c>
      <c r="BL321" s="7" t="s">
        <v>312</v>
      </c>
      <c r="BM321" s="7" t="s">
        <v>312</v>
      </c>
      <c r="BV321" s="144" t="s">
        <v>745</v>
      </c>
      <c r="CA321" t="s">
        <v>746</v>
      </c>
      <c r="CB321" s="74" t="s">
        <v>741</v>
      </c>
      <c r="CC321" s="78" t="s">
        <v>313</v>
      </c>
      <c r="CD321" s="88" t="s">
        <v>462</v>
      </c>
      <c r="CE321" t="s">
        <v>747</v>
      </c>
      <c r="CF321" s="74" t="s">
        <v>741</v>
      </c>
      <c r="CG321" s="78" t="s">
        <v>313</v>
      </c>
      <c r="CH321" s="88" t="s">
        <v>462</v>
      </c>
      <c r="CI321"/>
      <c r="CJ321"/>
      <c r="CK321"/>
      <c r="CL321"/>
      <c r="CM321"/>
      <c r="CN321"/>
      <c r="CO321"/>
      <c r="CP321"/>
      <c r="CQ321" t="s">
        <v>746</v>
      </c>
      <c r="CR321" s="74" t="s">
        <v>744</v>
      </c>
      <c r="CS321" s="76">
        <v>12</v>
      </c>
      <c r="CT321" s="88" t="s">
        <v>462</v>
      </c>
      <c r="CU321" t="s">
        <v>747</v>
      </c>
      <c r="CV321" s="74" t="s">
        <v>744</v>
      </c>
      <c r="CW321" s="76">
        <v>8</v>
      </c>
      <c r="CX321" s="88" t="s">
        <v>462</v>
      </c>
      <c r="CY321" s="7" t="s">
        <v>559</v>
      </c>
      <c r="DO321" s="7" t="s">
        <v>559</v>
      </c>
      <c r="DP321" t="s">
        <v>480</v>
      </c>
      <c r="DQ321" t="s">
        <v>318</v>
      </c>
      <c r="DR321" s="73" t="s">
        <v>390</v>
      </c>
      <c r="EA321" t="s">
        <v>774</v>
      </c>
      <c r="EB321" t="s">
        <v>778</v>
      </c>
    </row>
    <row r="322" spans="1:132">
      <c r="A322" t="s">
        <v>24</v>
      </c>
      <c r="B322" s="21" t="s">
        <v>290</v>
      </c>
      <c r="C322">
        <v>27</v>
      </c>
      <c r="D322" s="21" t="s">
        <v>732</v>
      </c>
      <c r="E322">
        <v>1993</v>
      </c>
      <c r="F322">
        <v>1991</v>
      </c>
      <c r="G322" t="s">
        <v>733</v>
      </c>
      <c r="H322" t="s">
        <v>588</v>
      </c>
      <c r="J322" s="21" t="s">
        <v>734</v>
      </c>
      <c r="L322" t="s">
        <v>755</v>
      </c>
      <c r="M322" s="50" t="s">
        <v>756</v>
      </c>
      <c r="N322" s="15" t="s">
        <v>773</v>
      </c>
      <c r="O322" s="41">
        <v>33113</v>
      </c>
      <c r="P322" s="119" t="s">
        <v>736</v>
      </c>
      <c r="Q322" s="41" t="s">
        <v>737</v>
      </c>
      <c r="W322" s="135" t="s">
        <v>758</v>
      </c>
      <c r="X322" s="141" t="s">
        <v>759</v>
      </c>
      <c r="Y322" s="7" t="s">
        <v>738</v>
      </c>
      <c r="Z322" s="7" t="s">
        <v>754</v>
      </c>
      <c r="AB322" s="7"/>
      <c r="AC322" t="s">
        <v>738</v>
      </c>
      <c r="AD322" t="s">
        <v>739</v>
      </c>
      <c r="AH322" s="110" t="s">
        <v>448</v>
      </c>
      <c r="AI322" s="41">
        <v>33394</v>
      </c>
      <c r="AJ322" s="41" t="s">
        <v>740</v>
      </c>
      <c r="AK322" s="52" t="s">
        <v>306</v>
      </c>
      <c r="AL322" s="41" t="s">
        <v>625</v>
      </c>
      <c r="AM322" s="74" t="s">
        <v>761</v>
      </c>
      <c r="AN322" s="74" t="s">
        <v>741</v>
      </c>
      <c r="AO322" s="7" t="s">
        <v>742</v>
      </c>
      <c r="BF322" s="54" t="s">
        <v>743</v>
      </c>
      <c r="BG322" s="7" t="s">
        <v>312</v>
      </c>
      <c r="BH322" s="76" t="s">
        <v>312</v>
      </c>
      <c r="BI322" s="7" t="s">
        <v>312</v>
      </c>
      <c r="BJ322" s="54" t="s">
        <v>743</v>
      </c>
      <c r="BK322" s="7" t="s">
        <v>312</v>
      </c>
      <c r="BL322" s="76" t="s">
        <v>312</v>
      </c>
      <c r="BM322" s="7" t="s">
        <v>312</v>
      </c>
      <c r="BV322" s="144" t="s">
        <v>745</v>
      </c>
      <c r="CA322" t="s">
        <v>312</v>
      </c>
      <c r="CB322" t="s">
        <v>312</v>
      </c>
      <c r="CC322" t="s">
        <v>312</v>
      </c>
      <c r="CD322" t="s">
        <v>312</v>
      </c>
      <c r="CE322" t="s">
        <v>312</v>
      </c>
      <c r="CF322" t="s">
        <v>312</v>
      </c>
      <c r="CG322" t="s">
        <v>312</v>
      </c>
      <c r="CH322" t="s">
        <v>312</v>
      </c>
      <c r="CI322"/>
      <c r="CJ322"/>
      <c r="CK322"/>
      <c r="CL322"/>
      <c r="CM322"/>
      <c r="CN322"/>
      <c r="CO322"/>
      <c r="CP322"/>
      <c r="CQ322" t="s">
        <v>312</v>
      </c>
      <c r="CR322" t="s">
        <v>312</v>
      </c>
      <c r="CS322" t="s">
        <v>312</v>
      </c>
      <c r="CT322" t="s">
        <v>312</v>
      </c>
      <c r="CU322" t="s">
        <v>312</v>
      </c>
      <c r="CV322" t="s">
        <v>312</v>
      </c>
      <c r="CW322" t="s">
        <v>312</v>
      </c>
      <c r="CX322" t="s">
        <v>312</v>
      </c>
      <c r="CY322" s="7" t="s">
        <v>559</v>
      </c>
      <c r="DO322" s="7" t="s">
        <v>559</v>
      </c>
      <c r="DP322">
        <v>3300</v>
      </c>
      <c r="DQ322" t="s">
        <v>318</v>
      </c>
      <c r="DR322" s="73" t="s">
        <v>390</v>
      </c>
      <c r="EA322" t="s">
        <v>774</v>
      </c>
      <c r="EB322" t="s">
        <v>778</v>
      </c>
    </row>
    <row r="324" spans="1:132">
      <c r="A324" t="s">
        <v>24</v>
      </c>
      <c r="B324" t="s">
        <v>290</v>
      </c>
      <c r="C324">
        <v>83</v>
      </c>
      <c r="D324" s="86" t="s">
        <v>781</v>
      </c>
      <c r="E324">
        <v>1991</v>
      </c>
      <c r="F324">
        <v>1985</v>
      </c>
      <c r="G324" t="s">
        <v>782</v>
      </c>
      <c r="H324" t="s">
        <v>480</v>
      </c>
      <c r="J324" s="21" t="s">
        <v>783</v>
      </c>
      <c r="L324" t="s">
        <v>451</v>
      </c>
      <c r="M324" s="50" t="s">
        <v>325</v>
      </c>
      <c r="N324" s="15" t="s">
        <v>784</v>
      </c>
      <c r="O324" s="41" t="s">
        <v>785</v>
      </c>
      <c r="P324" s="119" t="s">
        <v>480</v>
      </c>
      <c r="Q324" s="41" t="s">
        <v>786</v>
      </c>
      <c r="W324" s="135" t="s">
        <v>787</v>
      </c>
      <c r="X324" s="141" t="s">
        <v>788</v>
      </c>
      <c r="Y324" s="7" t="s">
        <v>789</v>
      </c>
      <c r="Z324" s="7" t="s">
        <v>790</v>
      </c>
      <c r="AB324" s="7"/>
      <c r="AH324" s="72" t="s">
        <v>554</v>
      </c>
      <c r="AI324" s="41" t="s">
        <v>480</v>
      </c>
      <c r="AK324" s="52" t="s">
        <v>791</v>
      </c>
      <c r="AL324" s="41" t="s">
        <v>792</v>
      </c>
      <c r="AM324" s="74" t="s">
        <v>557</v>
      </c>
      <c r="AY324" s="109"/>
      <c r="AZ324" s="134"/>
      <c r="BA324" s="109"/>
      <c r="BB324" s="109"/>
      <c r="BC324" s="109"/>
      <c r="BD324" s="113"/>
      <c r="BE324" s="109"/>
      <c r="BV324" s="144" t="s">
        <v>793</v>
      </c>
      <c r="CA324" s="9" t="s">
        <v>386</v>
      </c>
      <c r="CB324" s="42" t="s">
        <v>794</v>
      </c>
      <c r="CC324">
        <v>150</v>
      </c>
      <c r="CD324" t="s">
        <v>795</v>
      </c>
      <c r="DO324" s="7" t="s">
        <v>796</v>
      </c>
      <c r="DP324">
        <v>54</v>
      </c>
      <c r="DQ324" t="s">
        <v>797</v>
      </c>
      <c r="DR324" s="21" t="s">
        <v>480</v>
      </c>
      <c r="EA324" t="s">
        <v>798</v>
      </c>
    </row>
    <row r="325" spans="1:132">
      <c r="A325" t="s">
        <v>24</v>
      </c>
      <c r="B325" t="s">
        <v>290</v>
      </c>
      <c r="C325">
        <v>83</v>
      </c>
      <c r="D325" s="86" t="s">
        <v>781</v>
      </c>
      <c r="E325">
        <v>1991</v>
      </c>
      <c r="F325">
        <v>1985</v>
      </c>
      <c r="G325" t="s">
        <v>782</v>
      </c>
      <c r="H325" t="s">
        <v>480</v>
      </c>
      <c r="J325" s="21" t="s">
        <v>783</v>
      </c>
      <c r="L325" t="s">
        <v>451</v>
      </c>
      <c r="M325" s="50" t="s">
        <v>325</v>
      </c>
      <c r="N325" s="15" t="s">
        <v>799</v>
      </c>
      <c r="O325" s="41" t="s">
        <v>800</v>
      </c>
      <c r="P325" s="119" t="s">
        <v>480</v>
      </c>
      <c r="Q325" s="41" t="s">
        <v>786</v>
      </c>
      <c r="W325" s="135" t="s">
        <v>801</v>
      </c>
      <c r="X325" s="141" t="s">
        <v>788</v>
      </c>
      <c r="Y325" s="7" t="s">
        <v>789</v>
      </c>
      <c r="Z325" s="7" t="s">
        <v>790</v>
      </c>
      <c r="AB325" s="7"/>
      <c r="AH325" s="72" t="s">
        <v>554</v>
      </c>
      <c r="AI325" s="41" t="s">
        <v>480</v>
      </c>
      <c r="AK325" s="52" t="s">
        <v>791</v>
      </c>
      <c r="AL325" s="41" t="s">
        <v>792</v>
      </c>
      <c r="AM325" s="74" t="s">
        <v>557</v>
      </c>
      <c r="AY325" s="109"/>
      <c r="AZ325" s="134"/>
      <c r="BA325" s="109"/>
      <c r="BB325" s="109"/>
      <c r="BC325" s="109"/>
      <c r="BD325" s="113"/>
      <c r="BE325" s="109"/>
      <c r="BV325" s="144" t="s">
        <v>793</v>
      </c>
      <c r="CA325" s="9" t="s">
        <v>386</v>
      </c>
      <c r="CB325" s="42" t="s">
        <v>794</v>
      </c>
      <c r="CC325">
        <v>430</v>
      </c>
      <c r="CD325" t="s">
        <v>795</v>
      </c>
      <c r="DO325" s="7" t="s">
        <v>796</v>
      </c>
      <c r="DP325">
        <v>39</v>
      </c>
      <c r="DQ325" t="s">
        <v>797</v>
      </c>
      <c r="DR325" s="21" t="s">
        <v>480</v>
      </c>
      <c r="EA325" t="s">
        <v>798</v>
      </c>
    </row>
    <row r="326" spans="1:132">
      <c r="A326" t="s">
        <v>24</v>
      </c>
      <c r="B326" t="s">
        <v>290</v>
      </c>
      <c r="C326">
        <v>83</v>
      </c>
      <c r="D326" s="86" t="s">
        <v>781</v>
      </c>
      <c r="E326">
        <v>1991</v>
      </c>
      <c r="F326">
        <v>1985</v>
      </c>
      <c r="G326" t="s">
        <v>782</v>
      </c>
      <c r="H326" t="s">
        <v>480</v>
      </c>
      <c r="J326" s="21" t="s">
        <v>783</v>
      </c>
      <c r="L326" t="s">
        <v>312</v>
      </c>
      <c r="M326" s="50" t="s">
        <v>298</v>
      </c>
      <c r="N326" s="15" t="s">
        <v>802</v>
      </c>
      <c r="O326" s="41" t="s">
        <v>312</v>
      </c>
      <c r="P326" s="119" t="s">
        <v>312</v>
      </c>
      <c r="Q326" s="41" t="s">
        <v>312</v>
      </c>
      <c r="W326" s="135" t="s">
        <v>312</v>
      </c>
      <c r="X326" s="139" t="s">
        <v>312</v>
      </c>
      <c r="AH326" s="72" t="s">
        <v>554</v>
      </c>
      <c r="AI326" s="41" t="s">
        <v>480</v>
      </c>
      <c r="AK326" s="52" t="s">
        <v>791</v>
      </c>
      <c r="AL326" s="41" t="s">
        <v>792</v>
      </c>
      <c r="AM326" s="74" t="s">
        <v>557</v>
      </c>
      <c r="AY326" s="109"/>
      <c r="AZ326" s="134"/>
      <c r="BA326" s="109"/>
      <c r="BB326" s="109"/>
      <c r="BC326" s="109"/>
      <c r="BD326" s="113"/>
      <c r="BE326" s="109"/>
      <c r="BV326" s="144" t="s">
        <v>793</v>
      </c>
      <c r="CA326" s="9" t="s">
        <v>386</v>
      </c>
      <c r="CB326" s="42" t="s">
        <v>794</v>
      </c>
      <c r="CC326">
        <v>1103</v>
      </c>
      <c r="CD326" t="s">
        <v>795</v>
      </c>
      <c r="DO326" s="7" t="s">
        <v>796</v>
      </c>
      <c r="DP326">
        <v>27</v>
      </c>
      <c r="DQ326" t="s">
        <v>797</v>
      </c>
      <c r="DR326" s="21" t="s">
        <v>480</v>
      </c>
      <c r="EA326" t="s">
        <v>798</v>
      </c>
    </row>
    <row r="327" spans="1:132">
      <c r="A327" t="s">
        <v>24</v>
      </c>
      <c r="B327" t="s">
        <v>290</v>
      </c>
      <c r="C327">
        <v>83</v>
      </c>
      <c r="D327" s="86" t="s">
        <v>781</v>
      </c>
      <c r="E327">
        <v>1991</v>
      </c>
      <c r="F327">
        <v>1985</v>
      </c>
      <c r="G327" t="s">
        <v>782</v>
      </c>
      <c r="H327" t="s">
        <v>480</v>
      </c>
      <c r="J327" s="21" t="s">
        <v>783</v>
      </c>
      <c r="L327" t="s">
        <v>312</v>
      </c>
      <c r="M327" s="50" t="s">
        <v>298</v>
      </c>
      <c r="N327" s="15" t="s">
        <v>803</v>
      </c>
      <c r="O327" s="41" t="s">
        <v>312</v>
      </c>
      <c r="P327" s="119" t="s">
        <v>312</v>
      </c>
      <c r="Q327" s="41" t="s">
        <v>312</v>
      </c>
      <c r="W327" s="135" t="s">
        <v>312</v>
      </c>
      <c r="X327" s="139" t="s">
        <v>312</v>
      </c>
      <c r="AH327" s="72" t="s">
        <v>554</v>
      </c>
      <c r="AI327" s="41" t="s">
        <v>480</v>
      </c>
      <c r="AK327" s="52" t="s">
        <v>791</v>
      </c>
      <c r="AL327" s="41" t="s">
        <v>792</v>
      </c>
      <c r="AM327" s="74" t="s">
        <v>804</v>
      </c>
      <c r="AY327" s="109"/>
      <c r="AZ327" s="134"/>
      <c r="BA327" s="109"/>
      <c r="BB327" s="109"/>
      <c r="BC327" s="109"/>
      <c r="BD327" s="113"/>
      <c r="BE327" s="109"/>
      <c r="BV327" s="144" t="s">
        <v>793</v>
      </c>
      <c r="CA327" s="9" t="s">
        <v>386</v>
      </c>
      <c r="CB327" s="42" t="s">
        <v>794</v>
      </c>
      <c r="CC327">
        <v>57</v>
      </c>
      <c r="CD327" t="s">
        <v>795</v>
      </c>
      <c r="DO327" s="7" t="s">
        <v>796</v>
      </c>
      <c r="DP327">
        <v>51</v>
      </c>
      <c r="DQ327" t="s">
        <v>797</v>
      </c>
      <c r="DR327" s="21" t="s">
        <v>480</v>
      </c>
      <c r="EA327" t="s">
        <v>798</v>
      </c>
    </row>
    <row r="329" spans="1:132">
      <c r="A329" t="s">
        <v>24</v>
      </c>
      <c r="B329" t="s">
        <v>290</v>
      </c>
      <c r="C329">
        <v>83</v>
      </c>
      <c r="D329" s="86" t="s">
        <v>781</v>
      </c>
      <c r="E329">
        <v>1991</v>
      </c>
      <c r="F329">
        <v>1986</v>
      </c>
      <c r="G329" t="s">
        <v>782</v>
      </c>
      <c r="H329" t="s">
        <v>480</v>
      </c>
      <c r="J329" s="21" t="s">
        <v>783</v>
      </c>
      <c r="L329" t="s">
        <v>451</v>
      </c>
      <c r="M329" s="50" t="s">
        <v>325</v>
      </c>
      <c r="N329" s="15" t="s">
        <v>784</v>
      </c>
      <c r="O329" s="41" t="s">
        <v>796</v>
      </c>
      <c r="P329" s="119" t="s">
        <v>480</v>
      </c>
      <c r="Q329" s="41" t="s">
        <v>786</v>
      </c>
      <c r="W329" s="135" t="s">
        <v>787</v>
      </c>
      <c r="X329" s="141" t="s">
        <v>788</v>
      </c>
      <c r="Y329" s="7" t="s">
        <v>789</v>
      </c>
      <c r="Z329" s="7" t="s">
        <v>790</v>
      </c>
      <c r="AB329" s="7"/>
      <c r="AH329" s="72" t="s">
        <v>554</v>
      </c>
      <c r="AI329" s="41" t="s">
        <v>480</v>
      </c>
      <c r="AK329" s="52" t="s">
        <v>791</v>
      </c>
      <c r="AL329" s="41" t="s">
        <v>792</v>
      </c>
      <c r="AM329" s="74" t="s">
        <v>557</v>
      </c>
      <c r="AY329" s="109"/>
      <c r="AZ329" s="134"/>
      <c r="BA329" s="109"/>
      <c r="BB329" s="109"/>
      <c r="BC329" s="109"/>
      <c r="BD329" s="113"/>
      <c r="BE329" s="109"/>
      <c r="BV329" s="144" t="s">
        <v>793</v>
      </c>
      <c r="CA329" s="9" t="s">
        <v>386</v>
      </c>
      <c r="CB329" s="42" t="s">
        <v>794</v>
      </c>
      <c r="CC329">
        <v>697</v>
      </c>
      <c r="CD329" t="s">
        <v>795</v>
      </c>
      <c r="DO329" s="7" t="s">
        <v>805</v>
      </c>
      <c r="DP329">
        <v>40</v>
      </c>
      <c r="DQ329" t="s">
        <v>797</v>
      </c>
      <c r="DR329" s="21" t="s">
        <v>480</v>
      </c>
      <c r="EA329" t="s">
        <v>798</v>
      </c>
    </row>
    <row r="330" spans="1:132">
      <c r="A330" t="s">
        <v>24</v>
      </c>
      <c r="B330" t="s">
        <v>290</v>
      </c>
      <c r="C330">
        <v>83</v>
      </c>
      <c r="D330" s="86" t="s">
        <v>781</v>
      </c>
      <c r="E330">
        <v>1991</v>
      </c>
      <c r="F330">
        <v>1986</v>
      </c>
      <c r="G330" t="s">
        <v>782</v>
      </c>
      <c r="H330" t="s">
        <v>480</v>
      </c>
      <c r="J330" s="21" t="s">
        <v>783</v>
      </c>
      <c r="L330" t="s">
        <v>451</v>
      </c>
      <c r="M330" s="50" t="s">
        <v>325</v>
      </c>
      <c r="N330" s="15" t="s">
        <v>799</v>
      </c>
      <c r="O330" s="41" t="s">
        <v>806</v>
      </c>
      <c r="P330" s="119" t="s">
        <v>480</v>
      </c>
      <c r="Q330" s="41" t="s">
        <v>786</v>
      </c>
      <c r="W330" s="135" t="s">
        <v>801</v>
      </c>
      <c r="X330" s="141" t="s">
        <v>788</v>
      </c>
      <c r="Y330" s="7" t="s">
        <v>789</v>
      </c>
      <c r="Z330" s="7" t="s">
        <v>790</v>
      </c>
      <c r="AB330" s="7"/>
      <c r="AH330" s="72" t="s">
        <v>554</v>
      </c>
      <c r="AI330" s="41" t="s">
        <v>480</v>
      </c>
      <c r="AK330" s="52" t="s">
        <v>791</v>
      </c>
      <c r="AL330" s="41" t="s">
        <v>792</v>
      </c>
      <c r="AM330" s="74" t="s">
        <v>557</v>
      </c>
      <c r="AY330" s="109"/>
      <c r="AZ330" s="134"/>
      <c r="BA330" s="109"/>
      <c r="BB330" s="109"/>
      <c r="BC330" s="109"/>
      <c r="BD330" s="113"/>
      <c r="BE330" s="109"/>
      <c r="BV330" s="144" t="s">
        <v>793</v>
      </c>
      <c r="CA330" s="9" t="s">
        <v>386</v>
      </c>
      <c r="CB330" s="42" t="s">
        <v>794</v>
      </c>
      <c r="CC330">
        <v>449</v>
      </c>
      <c r="CD330" t="s">
        <v>795</v>
      </c>
      <c r="DO330" s="7" t="s">
        <v>805</v>
      </c>
      <c r="DP330">
        <v>32</v>
      </c>
      <c r="DQ330" t="s">
        <v>797</v>
      </c>
      <c r="DR330" s="21" t="s">
        <v>480</v>
      </c>
      <c r="EA330" t="s">
        <v>798</v>
      </c>
    </row>
    <row r="331" spans="1:132">
      <c r="A331" t="s">
        <v>24</v>
      </c>
      <c r="B331" t="s">
        <v>290</v>
      </c>
      <c r="C331">
        <v>83</v>
      </c>
      <c r="D331" s="86" t="s">
        <v>781</v>
      </c>
      <c r="E331">
        <v>1991</v>
      </c>
      <c r="F331">
        <v>1986</v>
      </c>
      <c r="G331" t="s">
        <v>782</v>
      </c>
      <c r="H331" t="s">
        <v>480</v>
      </c>
      <c r="J331" s="21" t="s">
        <v>783</v>
      </c>
      <c r="L331" t="s">
        <v>312</v>
      </c>
      <c r="M331" s="50" t="s">
        <v>298</v>
      </c>
      <c r="N331" s="15" t="s">
        <v>802</v>
      </c>
      <c r="O331" s="41" t="s">
        <v>312</v>
      </c>
      <c r="P331" s="119" t="s">
        <v>312</v>
      </c>
      <c r="Q331" s="41" t="s">
        <v>312</v>
      </c>
      <c r="W331" s="135" t="s">
        <v>312</v>
      </c>
      <c r="X331" s="139" t="s">
        <v>312</v>
      </c>
      <c r="AH331" s="72" t="s">
        <v>554</v>
      </c>
      <c r="AI331" s="41" t="s">
        <v>480</v>
      </c>
      <c r="AK331" s="52" t="s">
        <v>791</v>
      </c>
      <c r="AL331" s="41" t="s">
        <v>792</v>
      </c>
      <c r="AM331" s="74" t="s">
        <v>557</v>
      </c>
      <c r="AY331" s="109"/>
      <c r="AZ331" s="134"/>
      <c r="BA331" s="109"/>
      <c r="BB331" s="109"/>
      <c r="BC331" s="109"/>
      <c r="BD331" s="113"/>
      <c r="BE331" s="109"/>
      <c r="BV331" s="144" t="s">
        <v>793</v>
      </c>
      <c r="CA331" s="9" t="s">
        <v>386</v>
      </c>
      <c r="CB331" s="42" t="s">
        <v>794</v>
      </c>
      <c r="CC331">
        <v>2699</v>
      </c>
      <c r="CD331" t="s">
        <v>795</v>
      </c>
      <c r="DO331" s="7" t="s">
        <v>805</v>
      </c>
      <c r="DP331">
        <v>2</v>
      </c>
      <c r="DQ331" t="s">
        <v>797</v>
      </c>
      <c r="DR331" s="21" t="s">
        <v>480</v>
      </c>
      <c r="EA331" t="s">
        <v>798</v>
      </c>
    </row>
    <row r="332" spans="1:132">
      <c r="A332" t="s">
        <v>24</v>
      </c>
      <c r="B332" t="s">
        <v>290</v>
      </c>
      <c r="C332">
        <v>83</v>
      </c>
      <c r="D332" s="86" t="s">
        <v>781</v>
      </c>
      <c r="E332">
        <v>1991</v>
      </c>
      <c r="F332">
        <v>1986</v>
      </c>
      <c r="G332" t="s">
        <v>782</v>
      </c>
      <c r="H332" t="s">
        <v>480</v>
      </c>
      <c r="J332" s="21" t="s">
        <v>783</v>
      </c>
      <c r="L332" t="s">
        <v>312</v>
      </c>
      <c r="M332" s="50" t="s">
        <v>298</v>
      </c>
      <c r="N332" s="15" t="s">
        <v>803</v>
      </c>
      <c r="O332" s="41" t="s">
        <v>312</v>
      </c>
      <c r="P332" s="119" t="s">
        <v>312</v>
      </c>
      <c r="Q332" s="41" t="s">
        <v>312</v>
      </c>
      <c r="W332" s="135" t="s">
        <v>312</v>
      </c>
      <c r="X332" s="139" t="s">
        <v>312</v>
      </c>
      <c r="AH332" s="72" t="s">
        <v>554</v>
      </c>
      <c r="AI332" s="41" t="s">
        <v>480</v>
      </c>
      <c r="AK332" s="52" t="s">
        <v>791</v>
      </c>
      <c r="AL332" s="41" t="s">
        <v>792</v>
      </c>
      <c r="AM332" s="74" t="s">
        <v>804</v>
      </c>
      <c r="AY332" s="109"/>
      <c r="AZ332" s="134"/>
      <c r="BA332" s="109"/>
      <c r="BB332" s="109"/>
      <c r="BC332" s="109"/>
      <c r="BD332" s="113"/>
      <c r="BE332" s="109"/>
      <c r="BV332" s="144" t="s">
        <v>793</v>
      </c>
      <c r="CA332" s="9" t="s">
        <v>386</v>
      </c>
      <c r="CB332" s="42" t="s">
        <v>794</v>
      </c>
      <c r="CC332">
        <v>136</v>
      </c>
      <c r="CD332" t="s">
        <v>795</v>
      </c>
      <c r="DO332" s="7" t="s">
        <v>805</v>
      </c>
      <c r="DP332">
        <v>36</v>
      </c>
      <c r="DQ332" t="s">
        <v>797</v>
      </c>
      <c r="DR332" s="21" t="s">
        <v>480</v>
      </c>
      <c r="EA332" t="s">
        <v>798</v>
      </c>
    </row>
    <row r="334" spans="1:132">
      <c r="A334" t="s">
        <v>24</v>
      </c>
      <c r="B334" t="s">
        <v>290</v>
      </c>
      <c r="C334">
        <v>83</v>
      </c>
      <c r="D334" s="86" t="s">
        <v>781</v>
      </c>
      <c r="E334">
        <v>1991</v>
      </c>
      <c r="F334">
        <v>1987</v>
      </c>
      <c r="G334" t="s">
        <v>782</v>
      </c>
      <c r="H334" t="s">
        <v>480</v>
      </c>
      <c r="J334" s="21" t="s">
        <v>783</v>
      </c>
      <c r="L334" t="s">
        <v>451</v>
      </c>
      <c r="M334" s="50" t="s">
        <v>325</v>
      </c>
      <c r="N334" s="15" t="s">
        <v>784</v>
      </c>
      <c r="O334" s="41" t="s">
        <v>805</v>
      </c>
      <c r="P334" s="119" t="s">
        <v>480</v>
      </c>
      <c r="Q334" s="41" t="s">
        <v>786</v>
      </c>
      <c r="W334" s="135" t="s">
        <v>787</v>
      </c>
      <c r="X334" s="141" t="s">
        <v>788</v>
      </c>
      <c r="Y334" s="7" t="s">
        <v>789</v>
      </c>
      <c r="Z334" s="7" t="s">
        <v>790</v>
      </c>
      <c r="AB334" s="7"/>
      <c r="AH334" s="72" t="s">
        <v>554</v>
      </c>
      <c r="AI334" s="41" t="s">
        <v>480</v>
      </c>
      <c r="AK334" s="52" t="s">
        <v>791</v>
      </c>
      <c r="AL334" s="41" t="s">
        <v>792</v>
      </c>
      <c r="AM334" s="74" t="s">
        <v>557</v>
      </c>
      <c r="AY334" s="109"/>
      <c r="AZ334" s="134"/>
      <c r="BA334" s="109"/>
      <c r="BB334" s="109"/>
      <c r="BC334" s="109"/>
      <c r="BD334" s="113"/>
      <c r="BE334" s="109"/>
      <c r="BV334" s="144" t="s">
        <v>793</v>
      </c>
      <c r="CA334" s="9" t="s">
        <v>386</v>
      </c>
      <c r="CB334" s="42" t="s">
        <v>794</v>
      </c>
      <c r="CC334">
        <v>814</v>
      </c>
      <c r="CD334" t="s">
        <v>795</v>
      </c>
      <c r="DO334" s="7" t="s">
        <v>807</v>
      </c>
      <c r="DP334">
        <v>25</v>
      </c>
      <c r="DQ334" t="s">
        <v>797</v>
      </c>
      <c r="DR334" s="21" t="s">
        <v>480</v>
      </c>
      <c r="EA334" t="s">
        <v>808</v>
      </c>
    </row>
    <row r="335" spans="1:132">
      <c r="A335" t="s">
        <v>24</v>
      </c>
      <c r="B335" t="s">
        <v>290</v>
      </c>
      <c r="C335">
        <v>83</v>
      </c>
      <c r="D335" s="86" t="s">
        <v>781</v>
      </c>
      <c r="E335">
        <v>1991</v>
      </c>
      <c r="F335">
        <v>1987</v>
      </c>
      <c r="G335" t="s">
        <v>782</v>
      </c>
      <c r="H335" t="s">
        <v>480</v>
      </c>
      <c r="J335" s="21" t="s">
        <v>783</v>
      </c>
      <c r="L335" t="s">
        <v>451</v>
      </c>
      <c r="M335" s="50" t="s">
        <v>325</v>
      </c>
      <c r="N335" s="15" t="s">
        <v>799</v>
      </c>
      <c r="O335" s="41" t="s">
        <v>809</v>
      </c>
      <c r="P335" s="119" t="s">
        <v>480</v>
      </c>
      <c r="Q335" s="41" t="s">
        <v>786</v>
      </c>
      <c r="W335" s="135" t="s">
        <v>801</v>
      </c>
      <c r="X335" s="141" t="s">
        <v>788</v>
      </c>
      <c r="Y335" s="7" t="s">
        <v>789</v>
      </c>
      <c r="Z335" s="7" t="s">
        <v>790</v>
      </c>
      <c r="AB335" s="7"/>
      <c r="AH335" s="72" t="s">
        <v>554</v>
      </c>
      <c r="AI335" s="41" t="s">
        <v>480</v>
      </c>
      <c r="AK335" s="52" t="s">
        <v>791</v>
      </c>
      <c r="AL335" s="41" t="s">
        <v>792</v>
      </c>
      <c r="AM335" s="74" t="s">
        <v>557</v>
      </c>
      <c r="AY335" s="109"/>
      <c r="AZ335" s="134"/>
      <c r="BA335" s="109"/>
      <c r="BB335" s="109"/>
      <c r="BC335" s="109"/>
      <c r="BD335" s="113"/>
      <c r="BE335" s="109"/>
      <c r="BV335" s="144" t="s">
        <v>793</v>
      </c>
      <c r="CA335" s="9" t="s">
        <v>386</v>
      </c>
      <c r="CB335" s="42" t="s">
        <v>794</v>
      </c>
      <c r="CC335">
        <v>965</v>
      </c>
      <c r="CD335" t="s">
        <v>795</v>
      </c>
      <c r="DO335" s="7" t="s">
        <v>807</v>
      </c>
      <c r="DP335">
        <v>33</v>
      </c>
      <c r="DQ335" t="s">
        <v>797</v>
      </c>
      <c r="DR335" s="21" t="s">
        <v>480</v>
      </c>
      <c r="EA335" t="s">
        <v>808</v>
      </c>
    </row>
    <row r="336" spans="1:132">
      <c r="A336" t="s">
        <v>24</v>
      </c>
      <c r="B336" t="s">
        <v>290</v>
      </c>
      <c r="C336">
        <v>83</v>
      </c>
      <c r="D336" s="86" t="s">
        <v>781</v>
      </c>
      <c r="E336">
        <v>1991</v>
      </c>
      <c r="F336">
        <v>1987</v>
      </c>
      <c r="G336" t="s">
        <v>782</v>
      </c>
      <c r="H336" t="s">
        <v>480</v>
      </c>
      <c r="J336" s="21" t="s">
        <v>783</v>
      </c>
      <c r="L336" t="s">
        <v>312</v>
      </c>
      <c r="M336" s="50" t="s">
        <v>298</v>
      </c>
      <c r="N336" s="15" t="s">
        <v>802</v>
      </c>
      <c r="O336" s="41" t="s">
        <v>312</v>
      </c>
      <c r="P336" s="119" t="s">
        <v>312</v>
      </c>
      <c r="Q336" s="41" t="s">
        <v>312</v>
      </c>
      <c r="W336" s="135" t="s">
        <v>312</v>
      </c>
      <c r="X336" s="139" t="s">
        <v>312</v>
      </c>
      <c r="AH336" s="72" t="s">
        <v>554</v>
      </c>
      <c r="AI336" s="41" t="s">
        <v>480</v>
      </c>
      <c r="AK336" s="52" t="s">
        <v>791</v>
      </c>
      <c r="AL336" s="41" t="s">
        <v>792</v>
      </c>
      <c r="AM336" s="74" t="s">
        <v>557</v>
      </c>
      <c r="AY336" s="109"/>
      <c r="AZ336" s="134"/>
      <c r="BA336" s="109"/>
      <c r="BB336" s="109"/>
      <c r="BC336" s="109"/>
      <c r="BD336" s="113"/>
      <c r="BE336" s="109"/>
      <c r="BV336" s="144" t="s">
        <v>793</v>
      </c>
      <c r="CA336" s="9" t="s">
        <v>386</v>
      </c>
      <c r="CB336" s="42" t="s">
        <v>794</v>
      </c>
      <c r="CC336">
        <v>9329</v>
      </c>
      <c r="CD336" t="s">
        <v>795</v>
      </c>
      <c r="DO336" s="7" t="s">
        <v>807</v>
      </c>
      <c r="DP336">
        <v>8</v>
      </c>
      <c r="DQ336" t="s">
        <v>797</v>
      </c>
      <c r="DR336" s="21" t="s">
        <v>480</v>
      </c>
      <c r="EA336" t="s">
        <v>808</v>
      </c>
    </row>
    <row r="337" spans="1:131">
      <c r="A337" t="s">
        <v>24</v>
      </c>
      <c r="B337" t="s">
        <v>290</v>
      </c>
      <c r="C337">
        <v>83</v>
      </c>
      <c r="D337" s="86" t="s">
        <v>781</v>
      </c>
      <c r="E337">
        <v>1991</v>
      </c>
      <c r="F337">
        <v>1987</v>
      </c>
      <c r="G337" t="s">
        <v>782</v>
      </c>
      <c r="H337" t="s">
        <v>480</v>
      </c>
      <c r="J337" s="21" t="s">
        <v>783</v>
      </c>
      <c r="L337" t="s">
        <v>312</v>
      </c>
      <c r="M337" s="50" t="s">
        <v>298</v>
      </c>
      <c r="N337" s="15" t="s">
        <v>803</v>
      </c>
      <c r="O337" s="41" t="s">
        <v>312</v>
      </c>
      <c r="P337" s="119" t="s">
        <v>312</v>
      </c>
      <c r="Q337" s="41" t="s">
        <v>312</v>
      </c>
      <c r="W337" s="135" t="s">
        <v>312</v>
      </c>
      <c r="X337" s="139" t="s">
        <v>312</v>
      </c>
      <c r="AH337" s="72" t="s">
        <v>554</v>
      </c>
      <c r="AI337" s="41" t="s">
        <v>480</v>
      </c>
      <c r="AK337" s="52" t="s">
        <v>791</v>
      </c>
      <c r="AL337" s="41" t="s">
        <v>792</v>
      </c>
      <c r="AM337" s="74" t="s">
        <v>804</v>
      </c>
      <c r="AY337" s="109"/>
      <c r="AZ337" s="134"/>
      <c r="BA337" s="109"/>
      <c r="BB337" s="109"/>
      <c r="BC337" s="109"/>
      <c r="BD337" s="113"/>
      <c r="BE337" s="109"/>
      <c r="BV337" s="144" t="s">
        <v>793</v>
      </c>
      <c r="CA337" s="9" t="s">
        <v>386</v>
      </c>
      <c r="CB337" s="42" t="s">
        <v>794</v>
      </c>
      <c r="CC337">
        <v>22</v>
      </c>
      <c r="CD337" t="s">
        <v>795</v>
      </c>
      <c r="DO337" s="7" t="s">
        <v>807</v>
      </c>
      <c r="DP337">
        <v>36</v>
      </c>
      <c r="DQ337" t="s">
        <v>797</v>
      </c>
      <c r="DR337" s="21" t="s">
        <v>480</v>
      </c>
      <c r="EA337" t="s">
        <v>808</v>
      </c>
    </row>
    <row r="339" spans="1:131">
      <c r="A339" t="s">
        <v>24</v>
      </c>
      <c r="B339" t="s">
        <v>290</v>
      </c>
      <c r="C339">
        <v>83</v>
      </c>
      <c r="D339" s="86" t="s">
        <v>781</v>
      </c>
      <c r="E339">
        <v>1991</v>
      </c>
      <c r="F339">
        <v>1988</v>
      </c>
      <c r="G339" t="s">
        <v>782</v>
      </c>
      <c r="H339" t="s">
        <v>480</v>
      </c>
      <c r="J339" s="21" t="s">
        <v>783</v>
      </c>
      <c r="L339" t="s">
        <v>451</v>
      </c>
      <c r="M339" s="50" t="s">
        <v>325</v>
      </c>
      <c r="N339" s="15" t="s">
        <v>784</v>
      </c>
      <c r="O339" s="41" t="s">
        <v>807</v>
      </c>
      <c r="P339" s="119" t="s">
        <v>480</v>
      </c>
      <c r="Q339" s="41" t="s">
        <v>786</v>
      </c>
      <c r="W339" s="135" t="s">
        <v>787</v>
      </c>
      <c r="X339" s="141" t="s">
        <v>788</v>
      </c>
      <c r="Y339" s="7" t="s">
        <v>789</v>
      </c>
      <c r="Z339" s="7" t="s">
        <v>790</v>
      </c>
      <c r="AB339" s="7"/>
      <c r="AH339" s="72" t="s">
        <v>554</v>
      </c>
      <c r="AI339" s="41" t="s">
        <v>480</v>
      </c>
      <c r="AK339" s="52" t="s">
        <v>791</v>
      </c>
      <c r="AL339" s="41" t="s">
        <v>792</v>
      </c>
      <c r="AM339" s="74" t="s">
        <v>557</v>
      </c>
      <c r="AY339" s="109"/>
      <c r="AZ339" s="134"/>
      <c r="BA339" s="109"/>
      <c r="BB339" s="109"/>
      <c r="BC339" s="109"/>
      <c r="BD339" s="113"/>
      <c r="BE339" s="109"/>
      <c r="BV339" s="144" t="s">
        <v>793</v>
      </c>
      <c r="CA339" s="9" t="s">
        <v>386</v>
      </c>
      <c r="CB339" s="42" t="s">
        <v>794</v>
      </c>
      <c r="CC339" s="86">
        <v>0</v>
      </c>
      <c r="CD339" t="s">
        <v>795</v>
      </c>
      <c r="DO339" s="7" t="s">
        <v>810</v>
      </c>
      <c r="DP339" s="86">
        <v>0</v>
      </c>
      <c r="DQ339" t="s">
        <v>797</v>
      </c>
      <c r="DR339" s="21" t="s">
        <v>480</v>
      </c>
      <c r="EA339" t="s">
        <v>811</v>
      </c>
    </row>
    <row r="340" spans="1:131">
      <c r="A340" t="s">
        <v>24</v>
      </c>
      <c r="B340" t="s">
        <v>290</v>
      </c>
      <c r="C340">
        <v>83</v>
      </c>
      <c r="D340" s="86" t="s">
        <v>781</v>
      </c>
      <c r="E340">
        <v>1991</v>
      </c>
      <c r="F340">
        <v>1988</v>
      </c>
      <c r="G340" t="s">
        <v>782</v>
      </c>
      <c r="H340" t="s">
        <v>480</v>
      </c>
      <c r="J340" s="21" t="s">
        <v>783</v>
      </c>
      <c r="L340" t="s">
        <v>451</v>
      </c>
      <c r="M340" s="50" t="s">
        <v>325</v>
      </c>
      <c r="N340" s="15" t="s">
        <v>799</v>
      </c>
      <c r="O340" s="41" t="s">
        <v>812</v>
      </c>
      <c r="P340" s="119" t="s">
        <v>480</v>
      </c>
      <c r="Q340" s="41" t="s">
        <v>786</v>
      </c>
      <c r="W340" s="135" t="s">
        <v>801</v>
      </c>
      <c r="X340" s="141" t="s">
        <v>788</v>
      </c>
      <c r="Y340" s="7" t="s">
        <v>789</v>
      </c>
      <c r="Z340" s="7" t="s">
        <v>790</v>
      </c>
      <c r="AB340" s="7"/>
      <c r="AH340" s="72" t="s">
        <v>554</v>
      </c>
      <c r="AI340" s="41" t="s">
        <v>480</v>
      </c>
      <c r="AK340" s="52" t="s">
        <v>791</v>
      </c>
      <c r="AL340" s="41" t="s">
        <v>792</v>
      </c>
      <c r="AM340" s="74" t="s">
        <v>557</v>
      </c>
      <c r="AY340" s="109"/>
      <c r="AZ340" s="134"/>
      <c r="BA340" s="109"/>
      <c r="BB340" s="109"/>
      <c r="BC340" s="109"/>
      <c r="BD340" s="113"/>
      <c r="BE340" s="109"/>
      <c r="BV340" s="144" t="s">
        <v>793</v>
      </c>
      <c r="CA340" s="9" t="s">
        <v>386</v>
      </c>
      <c r="CB340" s="42" t="s">
        <v>794</v>
      </c>
      <c r="CC340" s="86">
        <v>0</v>
      </c>
      <c r="CD340" t="s">
        <v>795</v>
      </c>
      <c r="DO340" s="7" t="s">
        <v>810</v>
      </c>
      <c r="DP340" s="86">
        <v>2</v>
      </c>
      <c r="DQ340" t="s">
        <v>797</v>
      </c>
      <c r="DR340" s="21" t="s">
        <v>480</v>
      </c>
      <c r="EA340" t="s">
        <v>811</v>
      </c>
    </row>
    <row r="341" spans="1:131">
      <c r="A341" t="s">
        <v>24</v>
      </c>
      <c r="B341" t="s">
        <v>290</v>
      </c>
      <c r="C341">
        <v>83</v>
      </c>
      <c r="D341" s="86" t="s">
        <v>781</v>
      </c>
      <c r="E341">
        <v>1991</v>
      </c>
      <c r="F341">
        <v>1988</v>
      </c>
      <c r="G341" t="s">
        <v>782</v>
      </c>
      <c r="H341" t="s">
        <v>480</v>
      </c>
      <c r="J341" s="21" t="s">
        <v>783</v>
      </c>
      <c r="L341" t="s">
        <v>312</v>
      </c>
      <c r="M341" s="50" t="s">
        <v>298</v>
      </c>
      <c r="N341" s="15" t="s">
        <v>802</v>
      </c>
      <c r="O341" s="41" t="s">
        <v>312</v>
      </c>
      <c r="P341" s="119" t="s">
        <v>312</v>
      </c>
      <c r="Q341" s="41" t="s">
        <v>312</v>
      </c>
      <c r="W341" s="135" t="s">
        <v>312</v>
      </c>
      <c r="X341" s="139" t="s">
        <v>312</v>
      </c>
      <c r="AH341" s="72" t="s">
        <v>554</v>
      </c>
      <c r="AI341" s="41" t="s">
        <v>480</v>
      </c>
      <c r="AK341" s="52" t="s">
        <v>791</v>
      </c>
      <c r="AL341" s="41" t="s">
        <v>792</v>
      </c>
      <c r="AM341" s="74" t="s">
        <v>557</v>
      </c>
      <c r="AY341" s="109"/>
      <c r="AZ341" s="134"/>
      <c r="BA341" s="109"/>
      <c r="BB341" s="109"/>
      <c r="BC341" s="109"/>
      <c r="BD341" s="113"/>
      <c r="BE341" s="109"/>
      <c r="BV341" s="144" t="s">
        <v>793</v>
      </c>
      <c r="CA341" s="9" t="s">
        <v>386</v>
      </c>
      <c r="CB341" s="42" t="s">
        <v>794</v>
      </c>
      <c r="CC341" s="86">
        <v>8976</v>
      </c>
      <c r="CD341" t="s">
        <v>795</v>
      </c>
      <c r="DO341" s="7" t="s">
        <v>810</v>
      </c>
      <c r="DP341" s="86">
        <v>0</v>
      </c>
      <c r="DQ341" t="s">
        <v>797</v>
      </c>
      <c r="DR341" s="21" t="s">
        <v>480</v>
      </c>
      <c r="EA341" t="s">
        <v>811</v>
      </c>
    </row>
    <row r="342" spans="1:131">
      <c r="A342" t="s">
        <v>24</v>
      </c>
      <c r="B342" t="s">
        <v>290</v>
      </c>
      <c r="C342">
        <v>83</v>
      </c>
      <c r="D342" s="86" t="s">
        <v>781</v>
      </c>
      <c r="E342">
        <v>1991</v>
      </c>
      <c r="F342">
        <v>1988</v>
      </c>
      <c r="G342" t="s">
        <v>782</v>
      </c>
      <c r="H342" t="s">
        <v>480</v>
      </c>
      <c r="J342" s="21" t="s">
        <v>783</v>
      </c>
      <c r="L342" t="s">
        <v>312</v>
      </c>
      <c r="M342" s="50" t="s">
        <v>298</v>
      </c>
      <c r="N342" s="15" t="s">
        <v>803</v>
      </c>
      <c r="O342" s="41" t="s">
        <v>312</v>
      </c>
      <c r="P342" s="119" t="s">
        <v>312</v>
      </c>
      <c r="Q342" s="41" t="s">
        <v>312</v>
      </c>
      <c r="W342" s="135" t="s">
        <v>312</v>
      </c>
      <c r="X342" s="139" t="s">
        <v>312</v>
      </c>
      <c r="AH342" s="72" t="s">
        <v>554</v>
      </c>
      <c r="AI342" s="41" t="s">
        <v>480</v>
      </c>
      <c r="AK342" s="52" t="s">
        <v>791</v>
      </c>
      <c r="AL342" s="41" t="s">
        <v>792</v>
      </c>
      <c r="AM342" s="74" t="s">
        <v>804</v>
      </c>
      <c r="AY342" s="109"/>
      <c r="AZ342" s="134"/>
      <c r="BA342" s="109"/>
      <c r="BB342" s="109"/>
      <c r="BC342" s="109"/>
      <c r="BD342" s="113"/>
      <c r="BE342" s="109"/>
      <c r="BV342" s="144" t="s">
        <v>793</v>
      </c>
      <c r="CA342" s="9" t="s">
        <v>386</v>
      </c>
      <c r="CB342" s="42" t="s">
        <v>794</v>
      </c>
      <c r="CC342" s="86">
        <v>0</v>
      </c>
      <c r="CD342" t="s">
        <v>795</v>
      </c>
      <c r="DO342" s="7" t="s">
        <v>810</v>
      </c>
      <c r="DP342" s="86">
        <v>17</v>
      </c>
      <c r="DQ342" t="s">
        <v>797</v>
      </c>
      <c r="DR342" s="21" t="s">
        <v>480</v>
      </c>
      <c r="EA342" t="s">
        <v>811</v>
      </c>
    </row>
    <row r="344" spans="1:131">
      <c r="A344" t="s">
        <v>24</v>
      </c>
      <c r="B344" t="s">
        <v>290</v>
      </c>
      <c r="C344">
        <v>83</v>
      </c>
      <c r="D344" s="86" t="s">
        <v>781</v>
      </c>
      <c r="E344">
        <v>1991</v>
      </c>
      <c r="F344">
        <v>1989</v>
      </c>
      <c r="G344" t="s">
        <v>782</v>
      </c>
      <c r="H344" t="s">
        <v>480</v>
      </c>
      <c r="J344" s="21" t="s">
        <v>783</v>
      </c>
      <c r="L344" t="s">
        <v>451</v>
      </c>
      <c r="M344" s="50" t="s">
        <v>325</v>
      </c>
      <c r="N344" s="15" t="s">
        <v>784</v>
      </c>
      <c r="O344" s="41" t="s">
        <v>810</v>
      </c>
      <c r="P344" s="119" t="s">
        <v>480</v>
      </c>
      <c r="Q344" s="41" t="s">
        <v>786</v>
      </c>
      <c r="W344" s="135" t="s">
        <v>787</v>
      </c>
      <c r="X344" s="141" t="s">
        <v>788</v>
      </c>
      <c r="Y344" s="7" t="s">
        <v>789</v>
      </c>
      <c r="Z344" s="7" t="s">
        <v>790</v>
      </c>
      <c r="AB344" s="7"/>
      <c r="AH344" s="72" t="s">
        <v>554</v>
      </c>
      <c r="AI344" s="41" t="s">
        <v>480</v>
      </c>
      <c r="AK344" s="52" t="s">
        <v>791</v>
      </c>
      <c r="AL344" s="41" t="s">
        <v>792</v>
      </c>
      <c r="AM344" s="74" t="s">
        <v>557</v>
      </c>
      <c r="AY344" s="109"/>
      <c r="AZ344" s="134"/>
      <c r="BA344" s="109"/>
      <c r="BB344" s="109"/>
      <c r="BC344" s="109"/>
      <c r="BD344" s="113"/>
      <c r="BE344" s="109"/>
      <c r="BV344" s="144" t="s">
        <v>793</v>
      </c>
      <c r="CA344" s="9" t="s">
        <v>386</v>
      </c>
      <c r="CB344" s="42" t="s">
        <v>794</v>
      </c>
      <c r="CC344">
        <v>510</v>
      </c>
      <c r="CD344" t="s">
        <v>795</v>
      </c>
      <c r="DO344" s="7" t="s">
        <v>813</v>
      </c>
      <c r="DP344">
        <v>39</v>
      </c>
      <c r="DQ344" t="s">
        <v>797</v>
      </c>
      <c r="DR344" s="21" t="s">
        <v>480</v>
      </c>
      <c r="EA344" t="s">
        <v>808</v>
      </c>
    </row>
    <row r="345" spans="1:131">
      <c r="A345" t="s">
        <v>24</v>
      </c>
      <c r="B345" t="s">
        <v>290</v>
      </c>
      <c r="C345">
        <v>83</v>
      </c>
      <c r="D345" s="86" t="s">
        <v>781</v>
      </c>
      <c r="E345">
        <v>1991</v>
      </c>
      <c r="F345">
        <v>1989</v>
      </c>
      <c r="G345" t="s">
        <v>782</v>
      </c>
      <c r="H345" t="s">
        <v>480</v>
      </c>
      <c r="J345" s="21" t="s">
        <v>783</v>
      </c>
      <c r="L345" t="s">
        <v>451</v>
      </c>
      <c r="M345" s="50" t="s">
        <v>325</v>
      </c>
      <c r="N345" s="15" t="s">
        <v>799</v>
      </c>
      <c r="O345" s="41" t="s">
        <v>814</v>
      </c>
      <c r="P345" s="119" t="s">
        <v>480</v>
      </c>
      <c r="Q345" s="41" t="s">
        <v>786</v>
      </c>
      <c r="W345" s="135" t="s">
        <v>801</v>
      </c>
      <c r="X345" s="141" t="s">
        <v>788</v>
      </c>
      <c r="Y345" s="7" t="s">
        <v>789</v>
      </c>
      <c r="Z345" s="7" t="s">
        <v>790</v>
      </c>
      <c r="AB345" s="7"/>
      <c r="AH345" s="72" t="s">
        <v>554</v>
      </c>
      <c r="AI345" s="41" t="s">
        <v>480</v>
      </c>
      <c r="AK345" s="52" t="s">
        <v>791</v>
      </c>
      <c r="AL345" s="41" t="s">
        <v>792</v>
      </c>
      <c r="AM345" s="74" t="s">
        <v>557</v>
      </c>
      <c r="AY345" s="109"/>
      <c r="AZ345" s="134"/>
      <c r="BA345" s="109"/>
      <c r="BB345" s="109"/>
      <c r="BC345" s="109"/>
      <c r="BD345" s="113"/>
      <c r="BE345" s="109"/>
      <c r="BV345" s="144" t="s">
        <v>793</v>
      </c>
      <c r="CA345" s="9" t="s">
        <v>386</v>
      </c>
      <c r="CB345" s="42" t="s">
        <v>794</v>
      </c>
      <c r="CC345">
        <v>738</v>
      </c>
      <c r="CD345" t="s">
        <v>795</v>
      </c>
      <c r="DO345" s="7" t="s">
        <v>813</v>
      </c>
      <c r="DP345">
        <v>36</v>
      </c>
      <c r="DQ345" t="s">
        <v>797</v>
      </c>
      <c r="DR345" s="21" t="s">
        <v>480</v>
      </c>
      <c r="EA345" t="s">
        <v>808</v>
      </c>
    </row>
    <row r="346" spans="1:131">
      <c r="A346" t="s">
        <v>24</v>
      </c>
      <c r="B346" t="s">
        <v>290</v>
      </c>
      <c r="C346">
        <v>83</v>
      </c>
      <c r="D346" s="86" t="s">
        <v>781</v>
      </c>
      <c r="E346">
        <v>1991</v>
      </c>
      <c r="F346">
        <v>1989</v>
      </c>
      <c r="G346" t="s">
        <v>782</v>
      </c>
      <c r="H346" t="s">
        <v>480</v>
      </c>
      <c r="J346" s="21" t="s">
        <v>783</v>
      </c>
      <c r="L346" t="s">
        <v>312</v>
      </c>
      <c r="M346" s="50" t="s">
        <v>298</v>
      </c>
      <c r="N346" s="15" t="s">
        <v>802</v>
      </c>
      <c r="O346" s="41" t="s">
        <v>312</v>
      </c>
      <c r="P346" s="119" t="s">
        <v>312</v>
      </c>
      <c r="Q346" s="41" t="s">
        <v>312</v>
      </c>
      <c r="W346" s="135" t="s">
        <v>312</v>
      </c>
      <c r="X346" s="139" t="s">
        <v>312</v>
      </c>
      <c r="AH346" s="72" t="s">
        <v>554</v>
      </c>
      <c r="AI346" s="41" t="s">
        <v>480</v>
      </c>
      <c r="AK346" s="52" t="s">
        <v>791</v>
      </c>
      <c r="AL346" s="41" t="s">
        <v>792</v>
      </c>
      <c r="AM346" s="74" t="s">
        <v>557</v>
      </c>
      <c r="AY346" s="109"/>
      <c r="AZ346" s="134"/>
      <c r="BA346" s="109"/>
      <c r="BB346" s="109"/>
      <c r="BC346" s="109"/>
      <c r="BD346" s="113"/>
      <c r="BE346" s="109"/>
      <c r="BV346" s="144" t="s">
        <v>793</v>
      </c>
      <c r="CA346" s="9" t="s">
        <v>386</v>
      </c>
      <c r="CB346" s="42" t="s">
        <v>794</v>
      </c>
      <c r="CC346">
        <v>3888</v>
      </c>
      <c r="CD346" t="s">
        <v>795</v>
      </c>
      <c r="DO346" s="7" t="s">
        <v>813</v>
      </c>
      <c r="DP346">
        <v>17</v>
      </c>
      <c r="DQ346" t="s">
        <v>797</v>
      </c>
      <c r="DR346" s="21" t="s">
        <v>480</v>
      </c>
      <c r="EA346" t="s">
        <v>808</v>
      </c>
    </row>
    <row r="347" spans="1:131">
      <c r="A347" t="s">
        <v>24</v>
      </c>
      <c r="B347" t="s">
        <v>290</v>
      </c>
      <c r="C347">
        <v>83</v>
      </c>
      <c r="D347" s="86" t="s">
        <v>781</v>
      </c>
      <c r="E347">
        <v>1991</v>
      </c>
      <c r="F347">
        <v>1989</v>
      </c>
      <c r="G347" t="s">
        <v>782</v>
      </c>
      <c r="H347" t="s">
        <v>480</v>
      </c>
      <c r="J347" s="21" t="s">
        <v>783</v>
      </c>
      <c r="L347" t="s">
        <v>312</v>
      </c>
      <c r="M347" s="50" t="s">
        <v>298</v>
      </c>
      <c r="N347" s="15" t="s">
        <v>803</v>
      </c>
      <c r="O347" s="41" t="s">
        <v>312</v>
      </c>
      <c r="P347" s="119" t="s">
        <v>312</v>
      </c>
      <c r="Q347" s="41" t="s">
        <v>312</v>
      </c>
      <c r="W347" s="135" t="s">
        <v>312</v>
      </c>
      <c r="X347" s="139" t="s">
        <v>312</v>
      </c>
      <c r="AH347" s="72" t="s">
        <v>554</v>
      </c>
      <c r="AI347" s="41" t="s">
        <v>480</v>
      </c>
      <c r="AK347" s="52" t="s">
        <v>791</v>
      </c>
      <c r="AL347" s="41" t="s">
        <v>792</v>
      </c>
      <c r="AM347" s="74" t="s">
        <v>804</v>
      </c>
      <c r="AY347" s="109"/>
      <c r="AZ347" s="134"/>
      <c r="BA347" s="109"/>
      <c r="BB347" s="109"/>
      <c r="BC347" s="109"/>
      <c r="BD347" s="113"/>
      <c r="BE347" s="109"/>
      <c r="BV347" s="144" t="s">
        <v>793</v>
      </c>
      <c r="CA347" s="9" t="s">
        <v>386</v>
      </c>
      <c r="CB347" s="42" t="s">
        <v>794</v>
      </c>
      <c r="CC347">
        <v>6</v>
      </c>
      <c r="CD347" t="s">
        <v>795</v>
      </c>
      <c r="DO347" s="7" t="s">
        <v>813</v>
      </c>
      <c r="DP347">
        <v>45</v>
      </c>
      <c r="DQ347" t="s">
        <v>797</v>
      </c>
      <c r="DR347" s="21" t="s">
        <v>480</v>
      </c>
      <c r="EA347" t="s">
        <v>808</v>
      </c>
    </row>
    <row r="349" spans="1:131">
      <c r="A349" t="s">
        <v>24</v>
      </c>
      <c r="B349" t="s">
        <v>290</v>
      </c>
      <c r="C349">
        <v>83</v>
      </c>
      <c r="D349" s="86" t="s">
        <v>781</v>
      </c>
      <c r="E349">
        <v>1991</v>
      </c>
      <c r="F349">
        <v>1985</v>
      </c>
      <c r="G349" t="s">
        <v>415</v>
      </c>
      <c r="H349" t="s">
        <v>480</v>
      </c>
      <c r="J349" s="21" t="s">
        <v>783</v>
      </c>
      <c r="L349" t="s">
        <v>451</v>
      </c>
      <c r="M349" s="50" t="s">
        <v>325</v>
      </c>
      <c r="N349" s="15" t="s">
        <v>784</v>
      </c>
      <c r="O349" s="41" t="s">
        <v>785</v>
      </c>
      <c r="P349" s="119" t="s">
        <v>480</v>
      </c>
      <c r="Q349" s="41" t="s">
        <v>786</v>
      </c>
      <c r="W349" s="135" t="s">
        <v>787</v>
      </c>
      <c r="X349" s="141" t="s">
        <v>788</v>
      </c>
      <c r="Y349" s="7" t="s">
        <v>789</v>
      </c>
      <c r="Z349" s="7" t="s">
        <v>790</v>
      </c>
      <c r="AB349" s="7"/>
      <c r="AH349" s="72" t="s">
        <v>554</v>
      </c>
      <c r="AI349" s="41" t="s">
        <v>480</v>
      </c>
      <c r="AK349" s="52" t="s">
        <v>791</v>
      </c>
      <c r="AL349" s="41" t="s">
        <v>792</v>
      </c>
      <c r="AM349" s="74" t="s">
        <v>557</v>
      </c>
      <c r="AY349" s="109"/>
      <c r="AZ349" s="134"/>
      <c r="BA349" s="109"/>
      <c r="BB349" s="109"/>
      <c r="BC349" s="109"/>
      <c r="BD349" s="113"/>
      <c r="BE349" s="109"/>
      <c r="BV349" s="144" t="s">
        <v>793</v>
      </c>
      <c r="CA349" s="9" t="s">
        <v>386</v>
      </c>
      <c r="CB349" s="32"/>
      <c r="CC349" s="32"/>
      <c r="CD349" t="s">
        <v>795</v>
      </c>
      <c r="DO349" s="7" t="s">
        <v>796</v>
      </c>
      <c r="DP349" s="32"/>
      <c r="DQ349" t="s">
        <v>797</v>
      </c>
      <c r="DR349" s="21" t="s">
        <v>480</v>
      </c>
    </row>
    <row r="350" spans="1:131">
      <c r="A350" t="s">
        <v>24</v>
      </c>
      <c r="B350" t="s">
        <v>290</v>
      </c>
      <c r="C350">
        <v>83</v>
      </c>
      <c r="D350" s="86" t="s">
        <v>781</v>
      </c>
      <c r="E350">
        <v>1991</v>
      </c>
      <c r="F350">
        <v>1985</v>
      </c>
      <c r="G350" t="s">
        <v>415</v>
      </c>
      <c r="H350" t="s">
        <v>480</v>
      </c>
      <c r="J350" s="21" t="s">
        <v>783</v>
      </c>
      <c r="L350" t="s">
        <v>451</v>
      </c>
      <c r="M350" s="50" t="s">
        <v>325</v>
      </c>
      <c r="N350" s="15" t="s">
        <v>799</v>
      </c>
      <c r="O350" s="41" t="s">
        <v>800</v>
      </c>
      <c r="P350" s="119" t="s">
        <v>480</v>
      </c>
      <c r="Q350" s="41" t="s">
        <v>786</v>
      </c>
      <c r="W350" s="135" t="s">
        <v>801</v>
      </c>
      <c r="X350" s="141" t="s">
        <v>788</v>
      </c>
      <c r="Y350" s="7" t="s">
        <v>789</v>
      </c>
      <c r="Z350" s="7" t="s">
        <v>790</v>
      </c>
      <c r="AB350" s="7"/>
      <c r="AH350" s="72" t="s">
        <v>554</v>
      </c>
      <c r="AI350" s="41" t="s">
        <v>480</v>
      </c>
      <c r="AK350" s="52" t="s">
        <v>791</v>
      </c>
      <c r="AL350" s="41" t="s">
        <v>792</v>
      </c>
      <c r="AM350" s="74" t="s">
        <v>557</v>
      </c>
      <c r="AY350" s="109"/>
      <c r="AZ350" s="134"/>
      <c r="BA350" s="109"/>
      <c r="BB350" s="109"/>
      <c r="BC350" s="109"/>
      <c r="BD350" s="113"/>
      <c r="BE350" s="109"/>
      <c r="BV350" s="144" t="s">
        <v>793</v>
      </c>
      <c r="CA350" s="9" t="s">
        <v>386</v>
      </c>
      <c r="CB350" s="32"/>
      <c r="CC350" s="32"/>
      <c r="CD350" t="s">
        <v>795</v>
      </c>
      <c r="DO350" s="7" t="s">
        <v>796</v>
      </c>
      <c r="DP350" s="32"/>
      <c r="DQ350" t="s">
        <v>797</v>
      </c>
      <c r="DR350" s="21" t="s">
        <v>480</v>
      </c>
    </row>
    <row r="351" spans="1:131">
      <c r="A351" t="s">
        <v>24</v>
      </c>
      <c r="B351" t="s">
        <v>290</v>
      </c>
      <c r="C351">
        <v>83</v>
      </c>
      <c r="D351" s="86" t="s">
        <v>781</v>
      </c>
      <c r="E351">
        <v>1991</v>
      </c>
      <c r="F351">
        <v>1985</v>
      </c>
      <c r="G351" t="s">
        <v>415</v>
      </c>
      <c r="H351" t="s">
        <v>480</v>
      </c>
      <c r="J351" s="21" t="s">
        <v>783</v>
      </c>
      <c r="L351" t="s">
        <v>312</v>
      </c>
      <c r="M351" s="50" t="s">
        <v>298</v>
      </c>
      <c r="N351" s="15" t="s">
        <v>802</v>
      </c>
      <c r="O351" s="41" t="s">
        <v>312</v>
      </c>
      <c r="P351" s="119" t="s">
        <v>312</v>
      </c>
      <c r="Q351" s="41" t="s">
        <v>312</v>
      </c>
      <c r="W351" s="135" t="s">
        <v>312</v>
      </c>
      <c r="X351" s="139" t="s">
        <v>312</v>
      </c>
      <c r="AH351" s="72" t="s">
        <v>554</v>
      </c>
      <c r="AI351" s="41" t="s">
        <v>480</v>
      </c>
      <c r="AK351" s="52" t="s">
        <v>791</v>
      </c>
      <c r="AL351" s="41" t="s">
        <v>792</v>
      </c>
      <c r="AM351" s="74" t="s">
        <v>557</v>
      </c>
      <c r="AY351" s="109"/>
      <c r="AZ351" s="134"/>
      <c r="BA351" s="109"/>
      <c r="BB351" s="109"/>
      <c r="BC351" s="109"/>
      <c r="BD351" s="113"/>
      <c r="BE351" s="109"/>
      <c r="BV351" s="144" t="s">
        <v>793</v>
      </c>
      <c r="CA351" s="9" t="s">
        <v>386</v>
      </c>
      <c r="CB351" s="32"/>
      <c r="CC351" s="32"/>
      <c r="CD351" t="s">
        <v>795</v>
      </c>
      <c r="DO351" s="7" t="s">
        <v>796</v>
      </c>
      <c r="DP351" s="32"/>
      <c r="DQ351" t="s">
        <v>797</v>
      </c>
      <c r="DR351" s="21" t="s">
        <v>480</v>
      </c>
    </row>
    <row r="352" spans="1:131">
      <c r="A352" t="s">
        <v>24</v>
      </c>
      <c r="B352" t="s">
        <v>290</v>
      </c>
      <c r="C352">
        <v>83</v>
      </c>
      <c r="D352" s="86" t="s">
        <v>781</v>
      </c>
      <c r="E352">
        <v>1991</v>
      </c>
      <c r="F352">
        <v>1985</v>
      </c>
      <c r="G352" t="s">
        <v>415</v>
      </c>
      <c r="H352" t="s">
        <v>480</v>
      </c>
      <c r="J352" s="21" t="s">
        <v>783</v>
      </c>
      <c r="L352" t="s">
        <v>312</v>
      </c>
      <c r="M352" s="50" t="s">
        <v>298</v>
      </c>
      <c r="N352" s="15" t="s">
        <v>803</v>
      </c>
      <c r="O352" s="41" t="s">
        <v>312</v>
      </c>
      <c r="P352" s="119" t="s">
        <v>312</v>
      </c>
      <c r="Q352" s="41" t="s">
        <v>312</v>
      </c>
      <c r="W352" s="135" t="s">
        <v>312</v>
      </c>
      <c r="X352" s="139" t="s">
        <v>312</v>
      </c>
      <c r="AH352" s="72" t="s">
        <v>554</v>
      </c>
      <c r="AI352" s="41" t="s">
        <v>480</v>
      </c>
      <c r="AK352" s="52" t="s">
        <v>791</v>
      </c>
      <c r="AL352" s="41" t="s">
        <v>792</v>
      </c>
      <c r="AM352" s="74" t="s">
        <v>804</v>
      </c>
      <c r="AY352" s="109"/>
      <c r="AZ352" s="134"/>
      <c r="BA352" s="109"/>
      <c r="BB352" s="109"/>
      <c r="BC352" s="109"/>
      <c r="BD352" s="113"/>
      <c r="BE352" s="109"/>
      <c r="BV352" s="144" t="s">
        <v>793</v>
      </c>
      <c r="CA352" s="9" t="s">
        <v>386</v>
      </c>
      <c r="CB352" s="32"/>
      <c r="CC352" s="32"/>
      <c r="CD352" t="s">
        <v>795</v>
      </c>
      <c r="DO352" s="7" t="s">
        <v>796</v>
      </c>
      <c r="DP352" s="32"/>
      <c r="DQ352" t="s">
        <v>797</v>
      </c>
      <c r="DR352" s="21" t="s">
        <v>480</v>
      </c>
    </row>
    <row r="354" spans="1:131">
      <c r="A354" t="s">
        <v>24</v>
      </c>
      <c r="B354" t="s">
        <v>290</v>
      </c>
      <c r="C354">
        <v>83</v>
      </c>
      <c r="D354" s="86" t="s">
        <v>781</v>
      </c>
      <c r="E354">
        <v>1991</v>
      </c>
      <c r="F354">
        <v>1986</v>
      </c>
      <c r="G354" t="s">
        <v>415</v>
      </c>
      <c r="H354" t="s">
        <v>480</v>
      </c>
      <c r="J354" s="21" t="s">
        <v>783</v>
      </c>
      <c r="L354" t="s">
        <v>451</v>
      </c>
      <c r="M354" s="50" t="s">
        <v>325</v>
      </c>
      <c r="N354" s="15" t="s">
        <v>784</v>
      </c>
      <c r="O354" s="41" t="s">
        <v>796</v>
      </c>
      <c r="P354" s="119" t="s">
        <v>480</v>
      </c>
      <c r="Q354" s="41" t="s">
        <v>786</v>
      </c>
      <c r="W354" s="135" t="s">
        <v>787</v>
      </c>
      <c r="X354" s="141" t="s">
        <v>788</v>
      </c>
      <c r="Y354" s="7" t="s">
        <v>789</v>
      </c>
      <c r="Z354" s="7" t="s">
        <v>790</v>
      </c>
      <c r="AB354" s="7"/>
      <c r="AH354" s="72" t="s">
        <v>554</v>
      </c>
      <c r="AI354" s="41" t="s">
        <v>480</v>
      </c>
      <c r="AK354" s="52" t="s">
        <v>791</v>
      </c>
      <c r="AL354" s="41" t="s">
        <v>792</v>
      </c>
      <c r="AM354" s="74" t="s">
        <v>557</v>
      </c>
      <c r="AY354" s="109"/>
      <c r="AZ354" s="134"/>
      <c r="BA354" s="109"/>
      <c r="BB354" s="109"/>
      <c r="BC354" s="109"/>
      <c r="BD354" s="113"/>
      <c r="BE354" s="109"/>
      <c r="BV354" s="144" t="s">
        <v>793</v>
      </c>
      <c r="CA354" s="9" t="s">
        <v>386</v>
      </c>
      <c r="CB354" s="32"/>
      <c r="CC354" s="32"/>
      <c r="CD354" t="s">
        <v>795</v>
      </c>
      <c r="DO354" s="7" t="s">
        <v>805</v>
      </c>
      <c r="DP354" s="32"/>
      <c r="DQ354" t="s">
        <v>797</v>
      </c>
      <c r="DR354" s="21" t="s">
        <v>480</v>
      </c>
    </row>
    <row r="355" spans="1:131">
      <c r="A355" t="s">
        <v>24</v>
      </c>
      <c r="B355" t="s">
        <v>290</v>
      </c>
      <c r="C355">
        <v>83</v>
      </c>
      <c r="D355" s="86" t="s">
        <v>781</v>
      </c>
      <c r="E355">
        <v>1991</v>
      </c>
      <c r="F355">
        <v>1986</v>
      </c>
      <c r="G355" t="s">
        <v>415</v>
      </c>
      <c r="H355" t="s">
        <v>480</v>
      </c>
      <c r="J355" s="21" t="s">
        <v>783</v>
      </c>
      <c r="L355" t="s">
        <v>451</v>
      </c>
      <c r="M355" s="50" t="s">
        <v>325</v>
      </c>
      <c r="N355" s="15" t="s">
        <v>799</v>
      </c>
      <c r="O355" s="41" t="s">
        <v>806</v>
      </c>
      <c r="P355" s="119" t="s">
        <v>480</v>
      </c>
      <c r="Q355" s="41" t="s">
        <v>786</v>
      </c>
      <c r="W355" s="135" t="s">
        <v>801</v>
      </c>
      <c r="X355" s="141" t="s">
        <v>788</v>
      </c>
      <c r="Y355" s="7" t="s">
        <v>789</v>
      </c>
      <c r="Z355" s="7" t="s">
        <v>790</v>
      </c>
      <c r="AB355" s="7"/>
      <c r="AH355" s="72" t="s">
        <v>554</v>
      </c>
      <c r="AI355" s="41" t="s">
        <v>480</v>
      </c>
      <c r="AK355" s="52" t="s">
        <v>791</v>
      </c>
      <c r="AL355" s="41" t="s">
        <v>792</v>
      </c>
      <c r="AM355" s="74" t="s">
        <v>557</v>
      </c>
      <c r="AY355" s="109"/>
      <c r="AZ355" s="134"/>
      <c r="BA355" s="109"/>
      <c r="BB355" s="109"/>
      <c r="BC355" s="109"/>
      <c r="BD355" s="113"/>
      <c r="BE355" s="109"/>
      <c r="BV355" s="144" t="s">
        <v>793</v>
      </c>
      <c r="CA355" s="9" t="s">
        <v>386</v>
      </c>
      <c r="CB355" s="32"/>
      <c r="CC355" s="32"/>
      <c r="CD355" t="s">
        <v>795</v>
      </c>
      <c r="DO355" s="7" t="s">
        <v>805</v>
      </c>
      <c r="DP355" s="32"/>
      <c r="DQ355" t="s">
        <v>797</v>
      </c>
      <c r="DR355" s="21" t="s">
        <v>480</v>
      </c>
    </row>
    <row r="356" spans="1:131">
      <c r="A356" t="s">
        <v>24</v>
      </c>
      <c r="B356" t="s">
        <v>290</v>
      </c>
      <c r="C356">
        <v>83</v>
      </c>
      <c r="D356" s="86" t="s">
        <v>781</v>
      </c>
      <c r="E356">
        <v>1991</v>
      </c>
      <c r="F356">
        <v>1986</v>
      </c>
      <c r="G356" t="s">
        <v>415</v>
      </c>
      <c r="H356" t="s">
        <v>480</v>
      </c>
      <c r="J356" s="21" t="s">
        <v>783</v>
      </c>
      <c r="L356" t="s">
        <v>312</v>
      </c>
      <c r="M356" s="50" t="s">
        <v>298</v>
      </c>
      <c r="N356" s="15" t="s">
        <v>802</v>
      </c>
      <c r="O356" s="41" t="s">
        <v>312</v>
      </c>
      <c r="P356" s="119" t="s">
        <v>312</v>
      </c>
      <c r="Q356" s="41" t="s">
        <v>312</v>
      </c>
      <c r="W356" s="135" t="s">
        <v>312</v>
      </c>
      <c r="X356" s="139" t="s">
        <v>312</v>
      </c>
      <c r="AH356" s="72" t="s">
        <v>554</v>
      </c>
      <c r="AI356" s="41" t="s">
        <v>480</v>
      </c>
      <c r="AK356" s="52" t="s">
        <v>791</v>
      </c>
      <c r="AL356" s="41" t="s">
        <v>792</v>
      </c>
      <c r="AM356" s="74" t="s">
        <v>557</v>
      </c>
      <c r="AY356" s="109"/>
      <c r="AZ356" s="134"/>
      <c r="BA356" s="109"/>
      <c r="BB356" s="109"/>
      <c r="BC356" s="109"/>
      <c r="BD356" s="113"/>
      <c r="BE356" s="109"/>
      <c r="BV356" s="144" t="s">
        <v>793</v>
      </c>
      <c r="CA356" s="9" t="s">
        <v>386</v>
      </c>
      <c r="CB356" s="32"/>
      <c r="CC356" s="32"/>
      <c r="CD356" t="s">
        <v>795</v>
      </c>
      <c r="DO356" s="7" t="s">
        <v>805</v>
      </c>
      <c r="DP356" s="32"/>
      <c r="DQ356" t="s">
        <v>797</v>
      </c>
      <c r="DR356" s="21" t="s">
        <v>480</v>
      </c>
    </row>
    <row r="357" spans="1:131">
      <c r="A357" t="s">
        <v>24</v>
      </c>
      <c r="B357" t="s">
        <v>290</v>
      </c>
      <c r="C357">
        <v>83</v>
      </c>
      <c r="D357" s="86" t="s">
        <v>781</v>
      </c>
      <c r="E357">
        <v>1991</v>
      </c>
      <c r="F357">
        <v>1986</v>
      </c>
      <c r="G357" t="s">
        <v>415</v>
      </c>
      <c r="H357" t="s">
        <v>480</v>
      </c>
      <c r="J357" s="21" t="s">
        <v>783</v>
      </c>
      <c r="L357" t="s">
        <v>312</v>
      </c>
      <c r="M357" s="50" t="s">
        <v>298</v>
      </c>
      <c r="N357" s="15" t="s">
        <v>803</v>
      </c>
      <c r="O357" s="41" t="s">
        <v>312</v>
      </c>
      <c r="P357" s="119" t="s">
        <v>312</v>
      </c>
      <c r="Q357" s="41" t="s">
        <v>312</v>
      </c>
      <c r="W357" s="135" t="s">
        <v>312</v>
      </c>
      <c r="X357" s="139" t="s">
        <v>312</v>
      </c>
      <c r="AH357" s="72" t="s">
        <v>554</v>
      </c>
      <c r="AI357" s="41" t="s">
        <v>480</v>
      </c>
      <c r="AK357" s="52" t="s">
        <v>791</v>
      </c>
      <c r="AL357" s="41" t="s">
        <v>792</v>
      </c>
      <c r="AM357" s="74" t="s">
        <v>804</v>
      </c>
      <c r="AY357" s="109"/>
      <c r="AZ357" s="134"/>
      <c r="BA357" s="109"/>
      <c r="BB357" s="109"/>
      <c r="BC357" s="109"/>
      <c r="BD357" s="113"/>
      <c r="BE357" s="109"/>
      <c r="BV357" s="144" t="s">
        <v>793</v>
      </c>
      <c r="CA357" s="9" t="s">
        <v>386</v>
      </c>
      <c r="CB357" s="32"/>
      <c r="CC357" s="32"/>
      <c r="CD357" t="s">
        <v>795</v>
      </c>
      <c r="DO357" s="7" t="s">
        <v>805</v>
      </c>
      <c r="DP357" s="32"/>
      <c r="DQ357" t="s">
        <v>797</v>
      </c>
      <c r="DR357" s="21" t="s">
        <v>480</v>
      </c>
    </row>
    <row r="359" spans="1:131">
      <c r="A359" t="s">
        <v>24</v>
      </c>
      <c r="B359" t="s">
        <v>290</v>
      </c>
      <c r="C359">
        <v>83</v>
      </c>
      <c r="D359" s="86" t="s">
        <v>781</v>
      </c>
      <c r="E359">
        <v>1991</v>
      </c>
      <c r="F359">
        <v>1987</v>
      </c>
      <c r="G359" t="s">
        <v>415</v>
      </c>
      <c r="H359" t="s">
        <v>480</v>
      </c>
      <c r="J359" s="21" t="s">
        <v>783</v>
      </c>
      <c r="L359" t="s">
        <v>451</v>
      </c>
      <c r="M359" s="50" t="s">
        <v>325</v>
      </c>
      <c r="N359" s="15" t="s">
        <v>784</v>
      </c>
      <c r="O359" s="41" t="s">
        <v>805</v>
      </c>
      <c r="P359" s="119" t="s">
        <v>480</v>
      </c>
      <c r="Q359" s="41" t="s">
        <v>786</v>
      </c>
      <c r="W359" s="135" t="s">
        <v>787</v>
      </c>
      <c r="X359" s="141" t="s">
        <v>788</v>
      </c>
      <c r="Y359" s="7" t="s">
        <v>789</v>
      </c>
      <c r="Z359" s="7" t="s">
        <v>790</v>
      </c>
      <c r="AB359" s="7"/>
      <c r="AH359" s="72" t="s">
        <v>554</v>
      </c>
      <c r="AI359" s="41" t="s">
        <v>480</v>
      </c>
      <c r="AK359" s="52" t="s">
        <v>791</v>
      </c>
      <c r="AL359" s="41" t="s">
        <v>792</v>
      </c>
      <c r="AM359" s="74" t="s">
        <v>557</v>
      </c>
      <c r="AY359" s="109"/>
      <c r="AZ359" s="134"/>
      <c r="BA359" s="109"/>
      <c r="BB359" s="109"/>
      <c r="BC359" s="109"/>
      <c r="BD359" s="113"/>
      <c r="BE359" s="109"/>
      <c r="BV359" s="144" t="s">
        <v>793</v>
      </c>
      <c r="CA359" s="9" t="s">
        <v>386</v>
      </c>
      <c r="CB359" s="32"/>
      <c r="CC359" s="32"/>
      <c r="CD359" t="s">
        <v>795</v>
      </c>
      <c r="DO359" s="7" t="s">
        <v>807</v>
      </c>
      <c r="DP359" s="32"/>
      <c r="DQ359" t="s">
        <v>797</v>
      </c>
      <c r="DR359" s="21" t="s">
        <v>480</v>
      </c>
    </row>
    <row r="360" spans="1:131">
      <c r="A360" t="s">
        <v>24</v>
      </c>
      <c r="B360" t="s">
        <v>290</v>
      </c>
      <c r="C360">
        <v>83</v>
      </c>
      <c r="D360" s="86" t="s">
        <v>781</v>
      </c>
      <c r="E360">
        <v>1991</v>
      </c>
      <c r="F360">
        <v>1987</v>
      </c>
      <c r="G360" t="s">
        <v>415</v>
      </c>
      <c r="H360" t="s">
        <v>480</v>
      </c>
      <c r="J360" s="21" t="s">
        <v>783</v>
      </c>
      <c r="L360" t="s">
        <v>451</v>
      </c>
      <c r="M360" s="50" t="s">
        <v>325</v>
      </c>
      <c r="N360" s="15" t="s">
        <v>799</v>
      </c>
      <c r="O360" s="41" t="s">
        <v>809</v>
      </c>
      <c r="P360" s="119" t="s">
        <v>480</v>
      </c>
      <c r="Q360" s="41" t="s">
        <v>786</v>
      </c>
      <c r="W360" s="135" t="s">
        <v>801</v>
      </c>
      <c r="X360" s="141" t="s">
        <v>788</v>
      </c>
      <c r="Y360" s="7" t="s">
        <v>789</v>
      </c>
      <c r="Z360" s="7" t="s">
        <v>790</v>
      </c>
      <c r="AB360" s="7"/>
      <c r="AH360" s="72" t="s">
        <v>554</v>
      </c>
      <c r="AI360" s="41" t="s">
        <v>480</v>
      </c>
      <c r="AK360" s="52" t="s">
        <v>791</v>
      </c>
      <c r="AL360" s="41" t="s">
        <v>792</v>
      </c>
      <c r="AM360" s="74" t="s">
        <v>557</v>
      </c>
      <c r="AY360" s="109"/>
      <c r="AZ360" s="134"/>
      <c r="BA360" s="109"/>
      <c r="BB360" s="109"/>
      <c r="BC360" s="109"/>
      <c r="BD360" s="113"/>
      <c r="BE360" s="109"/>
      <c r="BV360" s="144" t="s">
        <v>793</v>
      </c>
      <c r="CA360" s="9" t="s">
        <v>386</v>
      </c>
      <c r="CB360" s="32"/>
      <c r="CC360" s="32"/>
      <c r="CD360" t="s">
        <v>795</v>
      </c>
      <c r="DO360" s="7" t="s">
        <v>807</v>
      </c>
      <c r="DP360" s="32"/>
      <c r="DQ360" t="s">
        <v>797</v>
      </c>
      <c r="DR360" s="21" t="s">
        <v>480</v>
      </c>
    </row>
    <row r="361" spans="1:131">
      <c r="A361" t="s">
        <v>24</v>
      </c>
      <c r="B361" t="s">
        <v>290</v>
      </c>
      <c r="C361">
        <v>83</v>
      </c>
      <c r="D361" s="86" t="s">
        <v>781</v>
      </c>
      <c r="E361">
        <v>1991</v>
      </c>
      <c r="F361">
        <v>1987</v>
      </c>
      <c r="G361" t="s">
        <v>415</v>
      </c>
      <c r="H361" t="s">
        <v>480</v>
      </c>
      <c r="J361" s="21" t="s">
        <v>783</v>
      </c>
      <c r="L361" t="s">
        <v>312</v>
      </c>
      <c r="M361" s="50" t="s">
        <v>298</v>
      </c>
      <c r="N361" s="15" t="s">
        <v>802</v>
      </c>
      <c r="O361" s="41" t="s">
        <v>312</v>
      </c>
      <c r="P361" s="119" t="s">
        <v>312</v>
      </c>
      <c r="Q361" s="41" t="s">
        <v>312</v>
      </c>
      <c r="W361" s="135" t="s">
        <v>312</v>
      </c>
      <c r="X361" s="139" t="s">
        <v>312</v>
      </c>
      <c r="AH361" s="72" t="s">
        <v>554</v>
      </c>
      <c r="AI361" s="41" t="s">
        <v>480</v>
      </c>
      <c r="AK361" s="52" t="s">
        <v>791</v>
      </c>
      <c r="AL361" s="41" t="s">
        <v>792</v>
      </c>
      <c r="AM361" s="74" t="s">
        <v>557</v>
      </c>
      <c r="AY361" s="109"/>
      <c r="AZ361" s="134"/>
      <c r="BA361" s="109"/>
      <c r="BB361" s="109"/>
      <c r="BC361" s="109"/>
      <c r="BD361" s="113"/>
      <c r="BE361" s="109"/>
      <c r="BV361" s="144" t="s">
        <v>793</v>
      </c>
      <c r="CA361" s="9" t="s">
        <v>386</v>
      </c>
      <c r="CB361" s="32"/>
      <c r="CC361" s="32"/>
      <c r="CD361" t="s">
        <v>795</v>
      </c>
      <c r="DO361" s="7" t="s">
        <v>807</v>
      </c>
      <c r="DP361" s="32"/>
      <c r="DQ361" t="s">
        <v>797</v>
      </c>
      <c r="DR361" s="21" t="s">
        <v>480</v>
      </c>
    </row>
    <row r="362" spans="1:131">
      <c r="A362" t="s">
        <v>24</v>
      </c>
      <c r="B362" t="s">
        <v>290</v>
      </c>
      <c r="C362">
        <v>83</v>
      </c>
      <c r="D362" s="86" t="s">
        <v>781</v>
      </c>
      <c r="E362">
        <v>1991</v>
      </c>
      <c r="F362">
        <v>1987</v>
      </c>
      <c r="G362" t="s">
        <v>415</v>
      </c>
      <c r="H362" t="s">
        <v>480</v>
      </c>
      <c r="J362" s="21" t="s">
        <v>783</v>
      </c>
      <c r="L362" t="s">
        <v>312</v>
      </c>
      <c r="M362" s="50" t="s">
        <v>298</v>
      </c>
      <c r="N362" s="15" t="s">
        <v>803</v>
      </c>
      <c r="O362" s="41" t="s">
        <v>312</v>
      </c>
      <c r="P362" s="119" t="s">
        <v>312</v>
      </c>
      <c r="Q362" s="41" t="s">
        <v>312</v>
      </c>
      <c r="W362" s="135" t="s">
        <v>312</v>
      </c>
      <c r="X362" s="139" t="s">
        <v>312</v>
      </c>
      <c r="AH362" s="72" t="s">
        <v>554</v>
      </c>
      <c r="AI362" s="41" t="s">
        <v>480</v>
      </c>
      <c r="AK362" s="52" t="s">
        <v>791</v>
      </c>
      <c r="AL362" s="41" t="s">
        <v>792</v>
      </c>
      <c r="AM362" s="74" t="s">
        <v>804</v>
      </c>
      <c r="AY362" s="109"/>
      <c r="AZ362" s="134"/>
      <c r="BA362" s="109"/>
      <c r="BB362" s="109"/>
      <c r="BC362" s="109"/>
      <c r="BD362" s="113"/>
      <c r="BE362" s="109"/>
      <c r="BV362" s="144" t="s">
        <v>793</v>
      </c>
      <c r="CA362" s="9" t="s">
        <v>386</v>
      </c>
      <c r="CB362" s="32"/>
      <c r="CC362" s="32"/>
      <c r="CD362" t="s">
        <v>795</v>
      </c>
      <c r="DO362" s="7" t="s">
        <v>807</v>
      </c>
      <c r="DP362" s="32"/>
      <c r="DQ362" t="s">
        <v>797</v>
      </c>
      <c r="DR362" s="21" t="s">
        <v>480</v>
      </c>
    </row>
    <row r="364" spans="1:131">
      <c r="A364" t="s">
        <v>24</v>
      </c>
      <c r="B364" t="s">
        <v>290</v>
      </c>
      <c r="C364">
        <v>83</v>
      </c>
      <c r="D364" s="86" t="s">
        <v>781</v>
      </c>
      <c r="E364">
        <v>1991</v>
      </c>
      <c r="F364">
        <v>1988</v>
      </c>
      <c r="G364" t="s">
        <v>415</v>
      </c>
      <c r="H364" t="s">
        <v>480</v>
      </c>
      <c r="J364" s="21" t="s">
        <v>783</v>
      </c>
      <c r="L364" t="s">
        <v>451</v>
      </c>
      <c r="M364" s="50" t="s">
        <v>325</v>
      </c>
      <c r="N364" s="15" t="s">
        <v>784</v>
      </c>
      <c r="O364" s="41" t="s">
        <v>807</v>
      </c>
      <c r="P364" s="119" t="s">
        <v>480</v>
      </c>
      <c r="Q364" s="41" t="s">
        <v>786</v>
      </c>
      <c r="W364" s="135" t="s">
        <v>787</v>
      </c>
      <c r="X364" s="141" t="s">
        <v>788</v>
      </c>
      <c r="Y364" s="7" t="s">
        <v>789</v>
      </c>
      <c r="Z364" s="7" t="s">
        <v>790</v>
      </c>
      <c r="AB364" s="7"/>
      <c r="AH364" s="72" t="s">
        <v>554</v>
      </c>
      <c r="AI364" s="41" t="s">
        <v>480</v>
      </c>
      <c r="AK364" s="52" t="s">
        <v>791</v>
      </c>
      <c r="AL364" s="41" t="s">
        <v>792</v>
      </c>
      <c r="AM364" s="74" t="s">
        <v>557</v>
      </c>
      <c r="AY364" s="109"/>
      <c r="AZ364" s="134"/>
      <c r="BA364" s="109"/>
      <c r="BB364" s="109"/>
      <c r="BC364" s="109"/>
      <c r="BD364" s="113"/>
      <c r="BE364" s="109"/>
      <c r="BV364" s="144" t="s">
        <v>793</v>
      </c>
      <c r="CA364" s="9" t="s">
        <v>386</v>
      </c>
      <c r="CB364" s="32"/>
      <c r="CC364" s="32"/>
      <c r="CD364" t="s">
        <v>795</v>
      </c>
      <c r="DO364" s="7" t="s">
        <v>810</v>
      </c>
      <c r="DP364" s="32"/>
      <c r="DQ364" t="s">
        <v>797</v>
      </c>
      <c r="DR364" s="21" t="s">
        <v>480</v>
      </c>
      <c r="EA364" t="s">
        <v>811</v>
      </c>
    </row>
    <row r="365" spans="1:131">
      <c r="A365" t="s">
        <v>24</v>
      </c>
      <c r="B365" t="s">
        <v>290</v>
      </c>
      <c r="C365">
        <v>83</v>
      </c>
      <c r="D365" s="86" t="s">
        <v>781</v>
      </c>
      <c r="E365">
        <v>1991</v>
      </c>
      <c r="F365">
        <v>1988</v>
      </c>
      <c r="G365" t="s">
        <v>415</v>
      </c>
      <c r="H365" t="s">
        <v>480</v>
      </c>
      <c r="J365" s="21" t="s">
        <v>783</v>
      </c>
      <c r="L365" t="s">
        <v>451</v>
      </c>
      <c r="M365" s="50" t="s">
        <v>325</v>
      </c>
      <c r="N365" s="15" t="s">
        <v>799</v>
      </c>
      <c r="O365" s="41" t="s">
        <v>812</v>
      </c>
      <c r="P365" s="119" t="s">
        <v>480</v>
      </c>
      <c r="Q365" s="41" t="s">
        <v>786</v>
      </c>
      <c r="W365" s="135" t="s">
        <v>801</v>
      </c>
      <c r="X365" s="141" t="s">
        <v>788</v>
      </c>
      <c r="Y365" s="7" t="s">
        <v>789</v>
      </c>
      <c r="Z365" s="7" t="s">
        <v>790</v>
      </c>
      <c r="AB365" s="7"/>
      <c r="AH365" s="72" t="s">
        <v>554</v>
      </c>
      <c r="AI365" s="41" t="s">
        <v>480</v>
      </c>
      <c r="AK365" s="52" t="s">
        <v>791</v>
      </c>
      <c r="AL365" s="41" t="s">
        <v>792</v>
      </c>
      <c r="AM365" s="74" t="s">
        <v>557</v>
      </c>
      <c r="AY365" s="109"/>
      <c r="AZ365" s="134"/>
      <c r="BA365" s="109"/>
      <c r="BB365" s="109"/>
      <c r="BC365" s="109"/>
      <c r="BD365" s="113"/>
      <c r="BE365" s="109"/>
      <c r="BV365" s="144" t="s">
        <v>793</v>
      </c>
      <c r="CA365" s="9" t="s">
        <v>386</v>
      </c>
      <c r="CB365" s="32"/>
      <c r="CC365" s="32"/>
      <c r="CD365" t="s">
        <v>795</v>
      </c>
      <c r="DO365" s="7" t="s">
        <v>810</v>
      </c>
      <c r="DP365" s="32"/>
      <c r="DQ365" t="s">
        <v>797</v>
      </c>
      <c r="DR365" s="21" t="s">
        <v>480</v>
      </c>
      <c r="EA365" t="s">
        <v>811</v>
      </c>
    </row>
    <row r="366" spans="1:131">
      <c r="A366" t="s">
        <v>24</v>
      </c>
      <c r="B366" t="s">
        <v>290</v>
      </c>
      <c r="C366">
        <v>83</v>
      </c>
      <c r="D366" s="86" t="s">
        <v>781</v>
      </c>
      <c r="E366">
        <v>1991</v>
      </c>
      <c r="F366">
        <v>1988</v>
      </c>
      <c r="G366" t="s">
        <v>415</v>
      </c>
      <c r="H366" t="s">
        <v>480</v>
      </c>
      <c r="J366" s="21" t="s">
        <v>783</v>
      </c>
      <c r="L366" t="s">
        <v>312</v>
      </c>
      <c r="M366" s="50" t="s">
        <v>298</v>
      </c>
      <c r="N366" s="15" t="s">
        <v>802</v>
      </c>
      <c r="O366" s="41" t="s">
        <v>312</v>
      </c>
      <c r="P366" s="119" t="s">
        <v>312</v>
      </c>
      <c r="Q366" s="41" t="s">
        <v>312</v>
      </c>
      <c r="W366" s="135" t="s">
        <v>312</v>
      </c>
      <c r="X366" s="139" t="s">
        <v>312</v>
      </c>
      <c r="AH366" s="72" t="s">
        <v>554</v>
      </c>
      <c r="AI366" s="41" t="s">
        <v>480</v>
      </c>
      <c r="AK366" s="52" t="s">
        <v>791</v>
      </c>
      <c r="AL366" s="41" t="s">
        <v>792</v>
      </c>
      <c r="AM366" s="74" t="s">
        <v>557</v>
      </c>
      <c r="AY366" s="109"/>
      <c r="AZ366" s="134"/>
      <c r="BA366" s="109"/>
      <c r="BB366" s="109"/>
      <c r="BC366" s="109"/>
      <c r="BD366" s="113"/>
      <c r="BE366" s="109"/>
      <c r="BV366" s="144" t="s">
        <v>793</v>
      </c>
      <c r="CA366" s="9" t="s">
        <v>386</v>
      </c>
      <c r="CB366" s="32"/>
      <c r="CC366" s="32"/>
      <c r="CD366" t="s">
        <v>795</v>
      </c>
      <c r="DO366" s="7" t="s">
        <v>810</v>
      </c>
      <c r="DP366" s="32"/>
      <c r="DQ366" t="s">
        <v>797</v>
      </c>
      <c r="DR366" s="21" t="s">
        <v>480</v>
      </c>
      <c r="EA366" t="s">
        <v>811</v>
      </c>
    </row>
    <row r="367" spans="1:131">
      <c r="A367" t="s">
        <v>24</v>
      </c>
      <c r="B367" t="s">
        <v>290</v>
      </c>
      <c r="C367">
        <v>83</v>
      </c>
      <c r="D367" s="86" t="s">
        <v>781</v>
      </c>
      <c r="E367">
        <v>1991</v>
      </c>
      <c r="F367">
        <v>1988</v>
      </c>
      <c r="G367" t="s">
        <v>415</v>
      </c>
      <c r="H367" t="s">
        <v>480</v>
      </c>
      <c r="J367" s="21" t="s">
        <v>783</v>
      </c>
      <c r="L367" t="s">
        <v>312</v>
      </c>
      <c r="M367" s="50" t="s">
        <v>298</v>
      </c>
      <c r="N367" s="15" t="s">
        <v>803</v>
      </c>
      <c r="O367" s="41" t="s">
        <v>312</v>
      </c>
      <c r="P367" s="119" t="s">
        <v>312</v>
      </c>
      <c r="Q367" s="41" t="s">
        <v>312</v>
      </c>
      <c r="W367" s="135" t="s">
        <v>312</v>
      </c>
      <c r="X367" s="139" t="s">
        <v>312</v>
      </c>
      <c r="AH367" s="72" t="s">
        <v>554</v>
      </c>
      <c r="AI367" s="41" t="s">
        <v>480</v>
      </c>
      <c r="AK367" s="52" t="s">
        <v>791</v>
      </c>
      <c r="AL367" s="41" t="s">
        <v>792</v>
      </c>
      <c r="AM367" s="74" t="s">
        <v>804</v>
      </c>
      <c r="AY367" s="109"/>
      <c r="AZ367" s="134"/>
      <c r="BA367" s="109"/>
      <c r="BB367" s="109"/>
      <c r="BC367" s="109"/>
      <c r="BD367" s="113"/>
      <c r="BE367" s="109"/>
      <c r="BV367" s="144" t="s">
        <v>793</v>
      </c>
      <c r="CA367" s="9" t="s">
        <v>386</v>
      </c>
      <c r="CB367" s="32"/>
      <c r="CC367" s="32"/>
      <c r="CD367" t="s">
        <v>795</v>
      </c>
      <c r="DO367" s="7" t="s">
        <v>810</v>
      </c>
      <c r="DP367" s="32"/>
      <c r="DQ367" t="s">
        <v>797</v>
      </c>
      <c r="DR367" s="21" t="s">
        <v>480</v>
      </c>
      <c r="EA367" t="s">
        <v>811</v>
      </c>
    </row>
    <row r="369" spans="1:122">
      <c r="A369" t="s">
        <v>24</v>
      </c>
      <c r="B369" t="s">
        <v>290</v>
      </c>
      <c r="C369">
        <v>83</v>
      </c>
      <c r="D369" s="86" t="s">
        <v>781</v>
      </c>
      <c r="E369">
        <v>1991</v>
      </c>
      <c r="F369">
        <v>1989</v>
      </c>
      <c r="G369" t="s">
        <v>415</v>
      </c>
      <c r="H369" t="s">
        <v>480</v>
      </c>
      <c r="J369" s="21" t="s">
        <v>783</v>
      </c>
      <c r="L369" t="s">
        <v>451</v>
      </c>
      <c r="M369" s="50" t="s">
        <v>325</v>
      </c>
      <c r="N369" s="15" t="s">
        <v>784</v>
      </c>
      <c r="O369" s="41" t="s">
        <v>810</v>
      </c>
      <c r="P369" s="119" t="s">
        <v>480</v>
      </c>
      <c r="Q369" s="41" t="s">
        <v>786</v>
      </c>
      <c r="W369" s="135" t="s">
        <v>787</v>
      </c>
      <c r="X369" s="141" t="s">
        <v>788</v>
      </c>
      <c r="Y369" s="7" t="s">
        <v>789</v>
      </c>
      <c r="Z369" s="7" t="s">
        <v>790</v>
      </c>
      <c r="AB369" s="7"/>
      <c r="AH369" s="72" t="s">
        <v>554</v>
      </c>
      <c r="AI369" s="41" t="s">
        <v>480</v>
      </c>
      <c r="AK369" s="52" t="s">
        <v>791</v>
      </c>
      <c r="AL369" s="41" t="s">
        <v>792</v>
      </c>
      <c r="AM369" s="74" t="s">
        <v>557</v>
      </c>
      <c r="AY369" s="109"/>
      <c r="AZ369" s="134"/>
      <c r="BA369" s="109"/>
      <c r="BB369" s="109"/>
      <c r="BC369" s="109"/>
      <c r="BD369" s="113"/>
      <c r="BE369" s="109"/>
      <c r="BV369" s="144" t="s">
        <v>793</v>
      </c>
      <c r="CA369" s="9" t="s">
        <v>386</v>
      </c>
      <c r="CB369" s="32"/>
      <c r="CC369" s="32"/>
      <c r="CD369" t="s">
        <v>795</v>
      </c>
      <c r="DO369" s="7" t="s">
        <v>813</v>
      </c>
      <c r="DP369" s="32"/>
      <c r="DQ369" t="s">
        <v>797</v>
      </c>
      <c r="DR369" s="21" t="s">
        <v>480</v>
      </c>
    </row>
    <row r="370" spans="1:122">
      <c r="A370" t="s">
        <v>24</v>
      </c>
      <c r="B370" t="s">
        <v>290</v>
      </c>
      <c r="C370">
        <v>83</v>
      </c>
      <c r="D370" s="86" t="s">
        <v>781</v>
      </c>
      <c r="E370">
        <v>1991</v>
      </c>
      <c r="F370">
        <v>1989</v>
      </c>
      <c r="G370" t="s">
        <v>415</v>
      </c>
      <c r="H370" t="s">
        <v>480</v>
      </c>
      <c r="J370" s="21" t="s">
        <v>783</v>
      </c>
      <c r="L370" t="s">
        <v>451</v>
      </c>
      <c r="M370" s="50" t="s">
        <v>325</v>
      </c>
      <c r="N370" s="15" t="s">
        <v>799</v>
      </c>
      <c r="O370" s="41" t="s">
        <v>814</v>
      </c>
      <c r="P370" s="119" t="s">
        <v>480</v>
      </c>
      <c r="Q370" s="41" t="s">
        <v>786</v>
      </c>
      <c r="W370" s="135" t="s">
        <v>801</v>
      </c>
      <c r="X370" s="141" t="s">
        <v>788</v>
      </c>
      <c r="Y370" s="7" t="s">
        <v>789</v>
      </c>
      <c r="Z370" s="7" t="s">
        <v>790</v>
      </c>
      <c r="AB370" s="7"/>
      <c r="AH370" s="72" t="s">
        <v>554</v>
      </c>
      <c r="AI370" s="41" t="s">
        <v>480</v>
      </c>
      <c r="AK370" s="52" t="s">
        <v>791</v>
      </c>
      <c r="AL370" s="41" t="s">
        <v>792</v>
      </c>
      <c r="AM370" s="74" t="s">
        <v>557</v>
      </c>
      <c r="AY370" s="109"/>
      <c r="AZ370" s="134"/>
      <c r="BA370" s="109"/>
      <c r="BB370" s="109"/>
      <c r="BC370" s="109"/>
      <c r="BD370" s="113"/>
      <c r="BE370" s="109"/>
      <c r="BV370" s="144" t="s">
        <v>793</v>
      </c>
      <c r="CA370" s="9" t="s">
        <v>386</v>
      </c>
      <c r="CB370" s="32"/>
      <c r="CC370" s="32"/>
      <c r="CD370" t="s">
        <v>795</v>
      </c>
      <c r="DO370" s="7" t="s">
        <v>813</v>
      </c>
      <c r="DP370" s="32"/>
      <c r="DQ370" t="s">
        <v>797</v>
      </c>
      <c r="DR370" s="21" t="s">
        <v>480</v>
      </c>
    </row>
    <row r="371" spans="1:122">
      <c r="A371" t="s">
        <v>24</v>
      </c>
      <c r="B371" t="s">
        <v>290</v>
      </c>
      <c r="C371">
        <v>83</v>
      </c>
      <c r="D371" s="86" t="s">
        <v>781</v>
      </c>
      <c r="E371">
        <v>1991</v>
      </c>
      <c r="F371">
        <v>1989</v>
      </c>
      <c r="G371" t="s">
        <v>415</v>
      </c>
      <c r="H371" t="s">
        <v>480</v>
      </c>
      <c r="J371" s="21" t="s">
        <v>783</v>
      </c>
      <c r="L371" t="s">
        <v>312</v>
      </c>
      <c r="M371" s="50" t="s">
        <v>298</v>
      </c>
      <c r="N371" s="15" t="s">
        <v>802</v>
      </c>
      <c r="O371" s="41" t="s">
        <v>312</v>
      </c>
      <c r="P371" s="119" t="s">
        <v>312</v>
      </c>
      <c r="Q371" s="41" t="s">
        <v>312</v>
      </c>
      <c r="W371" s="135" t="s">
        <v>312</v>
      </c>
      <c r="X371" s="139" t="s">
        <v>312</v>
      </c>
      <c r="AH371" s="72" t="s">
        <v>554</v>
      </c>
      <c r="AI371" s="41" t="s">
        <v>480</v>
      </c>
      <c r="AK371" s="52" t="s">
        <v>791</v>
      </c>
      <c r="AL371" s="41" t="s">
        <v>792</v>
      </c>
      <c r="AM371" s="74" t="s">
        <v>557</v>
      </c>
      <c r="AY371" s="109"/>
      <c r="AZ371" s="134"/>
      <c r="BA371" s="109"/>
      <c r="BB371" s="109"/>
      <c r="BC371" s="109"/>
      <c r="BD371" s="113"/>
      <c r="BE371" s="109"/>
      <c r="BV371" s="144" t="s">
        <v>793</v>
      </c>
      <c r="CA371" s="9" t="s">
        <v>386</v>
      </c>
      <c r="CB371" s="32"/>
      <c r="CC371" s="32"/>
      <c r="CD371" t="s">
        <v>795</v>
      </c>
      <c r="DO371" s="7" t="s">
        <v>813</v>
      </c>
      <c r="DP371" s="32"/>
      <c r="DQ371" t="s">
        <v>797</v>
      </c>
      <c r="DR371" s="21" t="s">
        <v>480</v>
      </c>
    </row>
    <row r="372" spans="1:122">
      <c r="A372" t="s">
        <v>24</v>
      </c>
      <c r="B372" t="s">
        <v>290</v>
      </c>
      <c r="C372">
        <v>83</v>
      </c>
      <c r="D372" s="86" t="s">
        <v>781</v>
      </c>
      <c r="E372">
        <v>1991</v>
      </c>
      <c r="F372">
        <v>1989</v>
      </c>
      <c r="G372" t="s">
        <v>415</v>
      </c>
      <c r="H372" t="s">
        <v>480</v>
      </c>
      <c r="J372" s="21" t="s">
        <v>783</v>
      </c>
      <c r="L372" t="s">
        <v>312</v>
      </c>
      <c r="M372" s="50" t="s">
        <v>298</v>
      </c>
      <c r="N372" s="15" t="s">
        <v>803</v>
      </c>
      <c r="O372" s="41" t="s">
        <v>312</v>
      </c>
      <c r="P372" s="119" t="s">
        <v>312</v>
      </c>
      <c r="Q372" s="41" t="s">
        <v>312</v>
      </c>
      <c r="W372" s="135" t="s">
        <v>312</v>
      </c>
      <c r="X372" s="139" t="s">
        <v>312</v>
      </c>
      <c r="AH372" s="72" t="s">
        <v>554</v>
      </c>
      <c r="AI372" s="41" t="s">
        <v>480</v>
      </c>
      <c r="AK372" s="52" t="s">
        <v>791</v>
      </c>
      <c r="AL372" s="41" t="s">
        <v>792</v>
      </c>
      <c r="AM372" s="74" t="s">
        <v>804</v>
      </c>
      <c r="AY372" s="109"/>
      <c r="AZ372" s="134"/>
      <c r="BA372" s="109"/>
      <c r="BB372" s="109"/>
      <c r="BC372" s="109"/>
      <c r="BD372" s="113"/>
      <c r="BE372" s="109"/>
      <c r="BV372" s="144" t="s">
        <v>793</v>
      </c>
      <c r="CA372" s="9" t="s">
        <v>386</v>
      </c>
      <c r="CB372" s="32"/>
      <c r="CC372" s="32"/>
      <c r="CD372" t="s">
        <v>795</v>
      </c>
      <c r="DO372" s="7" t="s">
        <v>813</v>
      </c>
      <c r="DP372" s="32"/>
      <c r="DQ372" t="s">
        <v>797</v>
      </c>
      <c r="DR372" s="21" t="s">
        <v>480</v>
      </c>
    </row>
    <row r="374" spans="1:122">
      <c r="A374" t="s">
        <v>24</v>
      </c>
      <c r="B374" t="s">
        <v>290</v>
      </c>
      <c r="C374">
        <v>83</v>
      </c>
      <c r="D374" s="86" t="s">
        <v>781</v>
      </c>
      <c r="E374">
        <v>1991</v>
      </c>
      <c r="F374">
        <v>1985</v>
      </c>
      <c r="G374" t="s">
        <v>815</v>
      </c>
      <c r="H374" t="s">
        <v>480</v>
      </c>
      <c r="I374" s="21" t="s">
        <v>783</v>
      </c>
      <c r="L374" t="s">
        <v>451</v>
      </c>
      <c r="M374" s="50" t="s">
        <v>325</v>
      </c>
      <c r="N374" s="15" t="s">
        <v>784</v>
      </c>
      <c r="O374" s="41" t="s">
        <v>785</v>
      </c>
      <c r="P374" s="119" t="s">
        <v>480</v>
      </c>
      <c r="Q374" s="41" t="s">
        <v>786</v>
      </c>
      <c r="W374" s="135" t="s">
        <v>787</v>
      </c>
      <c r="X374" s="141" t="s">
        <v>788</v>
      </c>
      <c r="Y374" s="7" t="s">
        <v>789</v>
      </c>
      <c r="Z374" s="7" t="s">
        <v>790</v>
      </c>
      <c r="AB374" s="7"/>
      <c r="AH374" s="72" t="s">
        <v>554</v>
      </c>
      <c r="AI374" s="41" t="s">
        <v>480</v>
      </c>
      <c r="AK374" s="52" t="s">
        <v>791</v>
      </c>
      <c r="AL374" s="41" t="s">
        <v>792</v>
      </c>
      <c r="AM374" s="74" t="s">
        <v>557</v>
      </c>
      <c r="AY374" s="109"/>
      <c r="AZ374" s="134"/>
      <c r="BA374" s="109"/>
      <c r="BB374" s="109"/>
      <c r="BC374" s="109"/>
      <c r="BD374" s="113"/>
      <c r="BE374" s="109"/>
      <c r="BV374" s="144" t="s">
        <v>793</v>
      </c>
      <c r="CA374" s="9" t="s">
        <v>386</v>
      </c>
      <c r="CB374" s="32"/>
      <c r="CC374" s="32"/>
      <c r="CD374" t="s">
        <v>795</v>
      </c>
      <c r="DO374" s="7" t="s">
        <v>796</v>
      </c>
      <c r="DP374" s="32"/>
      <c r="DQ374" t="s">
        <v>797</v>
      </c>
      <c r="DR374" s="21" t="s">
        <v>480</v>
      </c>
    </row>
    <row r="375" spans="1:122">
      <c r="A375" t="s">
        <v>24</v>
      </c>
      <c r="B375" t="s">
        <v>290</v>
      </c>
      <c r="C375">
        <v>83</v>
      </c>
      <c r="D375" s="86" t="s">
        <v>781</v>
      </c>
      <c r="E375">
        <v>1991</v>
      </c>
      <c r="F375">
        <v>1985</v>
      </c>
      <c r="G375" t="s">
        <v>815</v>
      </c>
      <c r="H375" t="s">
        <v>480</v>
      </c>
      <c r="I375" s="21" t="s">
        <v>783</v>
      </c>
      <c r="L375" t="s">
        <v>451</v>
      </c>
      <c r="M375" s="50" t="s">
        <v>325</v>
      </c>
      <c r="N375" s="15" t="s">
        <v>799</v>
      </c>
      <c r="O375" s="41" t="s">
        <v>800</v>
      </c>
      <c r="P375" s="119" t="s">
        <v>480</v>
      </c>
      <c r="Q375" s="41" t="s">
        <v>786</v>
      </c>
      <c r="W375" s="135" t="s">
        <v>801</v>
      </c>
      <c r="X375" s="141" t="s">
        <v>788</v>
      </c>
      <c r="Y375" s="7" t="s">
        <v>789</v>
      </c>
      <c r="Z375" s="7" t="s">
        <v>790</v>
      </c>
      <c r="AB375" s="7"/>
      <c r="AH375" s="72" t="s">
        <v>554</v>
      </c>
      <c r="AI375" s="41" t="s">
        <v>480</v>
      </c>
      <c r="AK375" s="52" t="s">
        <v>791</v>
      </c>
      <c r="AL375" s="41" t="s">
        <v>792</v>
      </c>
      <c r="AM375" s="74" t="s">
        <v>557</v>
      </c>
      <c r="AY375" s="109"/>
      <c r="AZ375" s="134"/>
      <c r="BA375" s="109"/>
      <c r="BB375" s="109"/>
      <c r="BC375" s="109"/>
      <c r="BD375" s="113"/>
      <c r="BE375" s="109"/>
      <c r="BV375" s="144" t="s">
        <v>793</v>
      </c>
      <c r="CA375" s="9" t="s">
        <v>386</v>
      </c>
      <c r="CB375" s="32"/>
      <c r="CC375" s="32"/>
      <c r="CD375" t="s">
        <v>795</v>
      </c>
      <c r="DO375" s="7" t="s">
        <v>796</v>
      </c>
      <c r="DP375" s="32"/>
      <c r="DQ375" t="s">
        <v>797</v>
      </c>
      <c r="DR375" s="21" t="s">
        <v>480</v>
      </c>
    </row>
    <row r="376" spans="1:122">
      <c r="A376" t="s">
        <v>24</v>
      </c>
      <c r="B376" t="s">
        <v>290</v>
      </c>
      <c r="C376">
        <v>83</v>
      </c>
      <c r="D376" s="86" t="s">
        <v>781</v>
      </c>
      <c r="E376">
        <v>1991</v>
      </c>
      <c r="F376">
        <v>1985</v>
      </c>
      <c r="G376" t="s">
        <v>815</v>
      </c>
      <c r="H376" t="s">
        <v>480</v>
      </c>
      <c r="I376" s="21" t="s">
        <v>783</v>
      </c>
      <c r="L376" t="s">
        <v>312</v>
      </c>
      <c r="M376" s="50" t="s">
        <v>298</v>
      </c>
      <c r="N376" s="15" t="s">
        <v>802</v>
      </c>
      <c r="O376" s="41" t="s">
        <v>312</v>
      </c>
      <c r="P376" s="119" t="s">
        <v>312</v>
      </c>
      <c r="Q376" s="41" t="s">
        <v>312</v>
      </c>
      <c r="W376" s="135" t="s">
        <v>312</v>
      </c>
      <c r="X376" s="139" t="s">
        <v>312</v>
      </c>
      <c r="AH376" s="72" t="s">
        <v>554</v>
      </c>
      <c r="AI376" s="41" t="s">
        <v>480</v>
      </c>
      <c r="AK376" s="52" t="s">
        <v>791</v>
      </c>
      <c r="AL376" s="41" t="s">
        <v>792</v>
      </c>
      <c r="AM376" s="74" t="s">
        <v>557</v>
      </c>
      <c r="AY376" s="109"/>
      <c r="AZ376" s="134"/>
      <c r="BA376" s="109"/>
      <c r="BB376" s="109"/>
      <c r="BC376" s="109"/>
      <c r="BD376" s="113"/>
      <c r="BE376" s="109"/>
      <c r="BV376" s="144" t="s">
        <v>793</v>
      </c>
      <c r="CA376" s="9" t="s">
        <v>386</v>
      </c>
      <c r="CB376" s="32"/>
      <c r="CC376" s="32"/>
      <c r="CD376" t="s">
        <v>795</v>
      </c>
      <c r="DO376" s="7" t="s">
        <v>796</v>
      </c>
      <c r="DP376" s="32"/>
      <c r="DQ376" t="s">
        <v>797</v>
      </c>
      <c r="DR376" s="21" t="s">
        <v>480</v>
      </c>
    </row>
    <row r="377" spans="1:122">
      <c r="A377" t="s">
        <v>24</v>
      </c>
      <c r="B377" t="s">
        <v>290</v>
      </c>
      <c r="C377">
        <v>83</v>
      </c>
      <c r="D377" s="86" t="s">
        <v>781</v>
      </c>
      <c r="E377">
        <v>1991</v>
      </c>
      <c r="F377">
        <v>1985</v>
      </c>
      <c r="G377" t="s">
        <v>815</v>
      </c>
      <c r="H377" t="s">
        <v>480</v>
      </c>
      <c r="I377" s="21" t="s">
        <v>783</v>
      </c>
      <c r="L377" t="s">
        <v>312</v>
      </c>
      <c r="M377" s="50" t="s">
        <v>298</v>
      </c>
      <c r="N377" s="15" t="s">
        <v>803</v>
      </c>
      <c r="O377" s="41" t="s">
        <v>312</v>
      </c>
      <c r="P377" s="119" t="s">
        <v>312</v>
      </c>
      <c r="Q377" s="41" t="s">
        <v>312</v>
      </c>
      <c r="W377" s="135" t="s">
        <v>312</v>
      </c>
      <c r="X377" s="139" t="s">
        <v>312</v>
      </c>
      <c r="AH377" s="72" t="s">
        <v>554</v>
      </c>
      <c r="AI377" s="41" t="s">
        <v>480</v>
      </c>
      <c r="AK377" s="52" t="s">
        <v>791</v>
      </c>
      <c r="AL377" s="41" t="s">
        <v>792</v>
      </c>
      <c r="AM377" s="74" t="s">
        <v>804</v>
      </c>
      <c r="AY377" s="109"/>
      <c r="AZ377" s="134"/>
      <c r="BA377" s="109"/>
      <c r="BB377" s="109"/>
      <c r="BC377" s="109"/>
      <c r="BD377" s="113"/>
      <c r="BE377" s="109"/>
      <c r="BV377" s="144" t="s">
        <v>793</v>
      </c>
      <c r="CA377" s="9" t="s">
        <v>386</v>
      </c>
      <c r="CB377" s="32"/>
      <c r="CC377" s="32"/>
      <c r="CD377" t="s">
        <v>795</v>
      </c>
      <c r="DO377" s="7" t="s">
        <v>796</v>
      </c>
      <c r="DP377" s="32"/>
      <c r="DQ377" t="s">
        <v>797</v>
      </c>
      <c r="DR377" s="21" t="s">
        <v>480</v>
      </c>
    </row>
    <row r="379" spans="1:122">
      <c r="A379" t="s">
        <v>24</v>
      </c>
      <c r="B379" t="s">
        <v>290</v>
      </c>
      <c r="C379">
        <v>83</v>
      </c>
      <c r="D379" s="86" t="s">
        <v>781</v>
      </c>
      <c r="E379">
        <v>1991</v>
      </c>
      <c r="F379">
        <v>1986</v>
      </c>
      <c r="G379" t="s">
        <v>815</v>
      </c>
      <c r="H379" t="s">
        <v>480</v>
      </c>
      <c r="I379" s="21" t="s">
        <v>783</v>
      </c>
      <c r="L379" t="s">
        <v>451</v>
      </c>
      <c r="M379" s="50" t="s">
        <v>325</v>
      </c>
      <c r="N379" s="15" t="s">
        <v>784</v>
      </c>
      <c r="O379" s="41" t="s">
        <v>796</v>
      </c>
      <c r="P379" s="119" t="s">
        <v>480</v>
      </c>
      <c r="Q379" s="41" t="s">
        <v>786</v>
      </c>
      <c r="W379" s="135" t="s">
        <v>787</v>
      </c>
      <c r="X379" s="141" t="s">
        <v>788</v>
      </c>
      <c r="Y379" s="7" t="s">
        <v>789</v>
      </c>
      <c r="Z379" s="7" t="s">
        <v>790</v>
      </c>
      <c r="AB379" s="7"/>
      <c r="AH379" s="72" t="s">
        <v>554</v>
      </c>
      <c r="AI379" s="41" t="s">
        <v>480</v>
      </c>
      <c r="AK379" s="52" t="s">
        <v>791</v>
      </c>
      <c r="AL379" s="41" t="s">
        <v>792</v>
      </c>
      <c r="AM379" s="74" t="s">
        <v>557</v>
      </c>
      <c r="AY379" s="109"/>
      <c r="AZ379" s="134"/>
      <c r="BA379" s="109"/>
      <c r="BB379" s="109"/>
      <c r="BC379" s="109"/>
      <c r="BD379" s="113"/>
      <c r="BE379" s="109"/>
      <c r="BV379" s="144" t="s">
        <v>793</v>
      </c>
      <c r="CA379" s="9" t="s">
        <v>386</v>
      </c>
      <c r="CB379" s="32"/>
      <c r="CC379" s="32"/>
      <c r="CD379" t="s">
        <v>795</v>
      </c>
      <c r="DO379" s="7" t="s">
        <v>805</v>
      </c>
      <c r="DP379" s="32"/>
      <c r="DQ379" t="s">
        <v>797</v>
      </c>
      <c r="DR379" s="21" t="s">
        <v>480</v>
      </c>
    </row>
    <row r="380" spans="1:122">
      <c r="A380" t="s">
        <v>24</v>
      </c>
      <c r="B380" t="s">
        <v>290</v>
      </c>
      <c r="C380">
        <v>83</v>
      </c>
      <c r="D380" s="86" t="s">
        <v>781</v>
      </c>
      <c r="E380">
        <v>1991</v>
      </c>
      <c r="F380">
        <v>1986</v>
      </c>
      <c r="G380" t="s">
        <v>815</v>
      </c>
      <c r="H380" t="s">
        <v>480</v>
      </c>
      <c r="I380" s="21" t="s">
        <v>783</v>
      </c>
      <c r="L380" t="s">
        <v>451</v>
      </c>
      <c r="M380" s="50" t="s">
        <v>325</v>
      </c>
      <c r="N380" s="15" t="s">
        <v>799</v>
      </c>
      <c r="O380" s="41" t="s">
        <v>806</v>
      </c>
      <c r="P380" s="119" t="s">
        <v>480</v>
      </c>
      <c r="Q380" s="41" t="s">
        <v>786</v>
      </c>
      <c r="W380" s="135" t="s">
        <v>801</v>
      </c>
      <c r="X380" s="141" t="s">
        <v>788</v>
      </c>
      <c r="Y380" s="7" t="s">
        <v>789</v>
      </c>
      <c r="Z380" s="7" t="s">
        <v>790</v>
      </c>
      <c r="AB380" s="7"/>
      <c r="AH380" s="72" t="s">
        <v>554</v>
      </c>
      <c r="AI380" s="41" t="s">
        <v>480</v>
      </c>
      <c r="AK380" s="52" t="s">
        <v>791</v>
      </c>
      <c r="AL380" s="41" t="s">
        <v>792</v>
      </c>
      <c r="AM380" s="74" t="s">
        <v>557</v>
      </c>
      <c r="AY380" s="109"/>
      <c r="AZ380" s="134"/>
      <c r="BA380" s="109"/>
      <c r="BB380" s="109"/>
      <c r="BC380" s="109"/>
      <c r="BD380" s="113"/>
      <c r="BE380" s="109"/>
      <c r="BV380" s="144" t="s">
        <v>793</v>
      </c>
      <c r="CA380" s="9" t="s">
        <v>386</v>
      </c>
      <c r="CB380" s="32"/>
      <c r="CC380" s="32"/>
      <c r="CD380" t="s">
        <v>795</v>
      </c>
      <c r="DO380" s="7" t="s">
        <v>805</v>
      </c>
      <c r="DP380" s="32"/>
      <c r="DQ380" t="s">
        <v>797</v>
      </c>
      <c r="DR380" s="21" t="s">
        <v>480</v>
      </c>
    </row>
    <row r="381" spans="1:122">
      <c r="A381" t="s">
        <v>24</v>
      </c>
      <c r="B381" t="s">
        <v>290</v>
      </c>
      <c r="C381">
        <v>83</v>
      </c>
      <c r="D381" s="86" t="s">
        <v>781</v>
      </c>
      <c r="E381">
        <v>1991</v>
      </c>
      <c r="F381">
        <v>1986</v>
      </c>
      <c r="G381" t="s">
        <v>815</v>
      </c>
      <c r="H381" t="s">
        <v>480</v>
      </c>
      <c r="I381" s="21" t="s">
        <v>783</v>
      </c>
      <c r="L381" t="s">
        <v>312</v>
      </c>
      <c r="M381" s="50" t="s">
        <v>298</v>
      </c>
      <c r="N381" s="15" t="s">
        <v>802</v>
      </c>
      <c r="O381" s="41" t="s">
        <v>312</v>
      </c>
      <c r="P381" s="119" t="s">
        <v>312</v>
      </c>
      <c r="Q381" s="41" t="s">
        <v>312</v>
      </c>
      <c r="W381" s="135" t="s">
        <v>312</v>
      </c>
      <c r="X381" s="139" t="s">
        <v>312</v>
      </c>
      <c r="AH381" s="72" t="s">
        <v>554</v>
      </c>
      <c r="AI381" s="41" t="s">
        <v>480</v>
      </c>
      <c r="AK381" s="52" t="s">
        <v>791</v>
      </c>
      <c r="AL381" s="41" t="s">
        <v>792</v>
      </c>
      <c r="AM381" s="74" t="s">
        <v>557</v>
      </c>
      <c r="AY381" s="109"/>
      <c r="AZ381" s="134"/>
      <c r="BA381" s="109"/>
      <c r="BB381" s="109"/>
      <c r="BC381" s="109"/>
      <c r="BD381" s="113"/>
      <c r="BE381" s="109"/>
      <c r="BV381" s="144" t="s">
        <v>793</v>
      </c>
      <c r="CA381" s="9" t="s">
        <v>386</v>
      </c>
      <c r="CB381" s="32"/>
      <c r="CC381" s="32"/>
      <c r="CD381" t="s">
        <v>795</v>
      </c>
      <c r="DO381" s="7" t="s">
        <v>805</v>
      </c>
      <c r="DP381" s="32"/>
      <c r="DQ381" t="s">
        <v>797</v>
      </c>
      <c r="DR381" s="21" t="s">
        <v>480</v>
      </c>
    </row>
    <row r="382" spans="1:122">
      <c r="A382" t="s">
        <v>24</v>
      </c>
      <c r="B382" t="s">
        <v>290</v>
      </c>
      <c r="C382">
        <v>83</v>
      </c>
      <c r="D382" s="86" t="s">
        <v>781</v>
      </c>
      <c r="E382">
        <v>1991</v>
      </c>
      <c r="F382">
        <v>1986</v>
      </c>
      <c r="G382" t="s">
        <v>815</v>
      </c>
      <c r="H382" t="s">
        <v>480</v>
      </c>
      <c r="I382" s="21" t="s">
        <v>783</v>
      </c>
      <c r="L382" t="s">
        <v>312</v>
      </c>
      <c r="M382" s="50" t="s">
        <v>298</v>
      </c>
      <c r="N382" s="15" t="s">
        <v>803</v>
      </c>
      <c r="O382" s="41" t="s">
        <v>312</v>
      </c>
      <c r="P382" s="119" t="s">
        <v>312</v>
      </c>
      <c r="Q382" s="41" t="s">
        <v>312</v>
      </c>
      <c r="W382" s="135" t="s">
        <v>312</v>
      </c>
      <c r="X382" s="139" t="s">
        <v>312</v>
      </c>
      <c r="AH382" s="72" t="s">
        <v>554</v>
      </c>
      <c r="AI382" s="41" t="s">
        <v>480</v>
      </c>
      <c r="AK382" s="52" t="s">
        <v>791</v>
      </c>
      <c r="AL382" s="41" t="s">
        <v>792</v>
      </c>
      <c r="AM382" s="74" t="s">
        <v>804</v>
      </c>
      <c r="AY382" s="109"/>
      <c r="AZ382" s="134"/>
      <c r="BA382" s="109"/>
      <c r="BB382" s="109"/>
      <c r="BC382" s="109"/>
      <c r="BD382" s="113"/>
      <c r="BE382" s="109"/>
      <c r="BV382" s="144" t="s">
        <v>793</v>
      </c>
      <c r="CA382" s="9" t="s">
        <v>386</v>
      </c>
      <c r="CB382" s="32"/>
      <c r="CC382" s="32"/>
      <c r="CD382" t="s">
        <v>795</v>
      </c>
      <c r="DO382" s="7" t="s">
        <v>805</v>
      </c>
      <c r="DP382" s="32"/>
      <c r="DQ382" t="s">
        <v>797</v>
      </c>
      <c r="DR382" s="21" t="s">
        <v>480</v>
      </c>
    </row>
    <row r="384" spans="1:122">
      <c r="A384" t="s">
        <v>24</v>
      </c>
      <c r="B384" t="s">
        <v>290</v>
      </c>
      <c r="C384">
        <v>83</v>
      </c>
      <c r="D384" s="86" t="s">
        <v>781</v>
      </c>
      <c r="E384">
        <v>1991</v>
      </c>
      <c r="F384">
        <v>1987</v>
      </c>
      <c r="G384" t="s">
        <v>815</v>
      </c>
      <c r="H384" t="s">
        <v>480</v>
      </c>
      <c r="I384" s="21" t="s">
        <v>783</v>
      </c>
      <c r="L384" t="s">
        <v>451</v>
      </c>
      <c r="M384" s="50" t="s">
        <v>325</v>
      </c>
      <c r="N384" s="15" t="s">
        <v>784</v>
      </c>
      <c r="O384" s="41" t="s">
        <v>805</v>
      </c>
      <c r="P384" s="119" t="s">
        <v>480</v>
      </c>
      <c r="Q384" s="41" t="s">
        <v>786</v>
      </c>
      <c r="W384" s="135" t="s">
        <v>787</v>
      </c>
      <c r="X384" s="141" t="s">
        <v>788</v>
      </c>
      <c r="Y384" s="7" t="s">
        <v>789</v>
      </c>
      <c r="Z384" s="7" t="s">
        <v>790</v>
      </c>
      <c r="AB384" s="7"/>
      <c r="AH384" s="72" t="s">
        <v>554</v>
      </c>
      <c r="AI384" s="41" t="s">
        <v>480</v>
      </c>
      <c r="AK384" s="52" t="s">
        <v>791</v>
      </c>
      <c r="AL384" s="41" t="s">
        <v>792</v>
      </c>
      <c r="AM384" s="74" t="s">
        <v>557</v>
      </c>
      <c r="AY384" s="109"/>
      <c r="AZ384" s="134"/>
      <c r="BA384" s="109"/>
      <c r="BB384" s="109"/>
      <c r="BC384" s="109"/>
      <c r="BD384" s="113"/>
      <c r="BE384" s="109"/>
      <c r="BV384" s="144" t="s">
        <v>793</v>
      </c>
      <c r="CA384" s="9" t="s">
        <v>386</v>
      </c>
      <c r="CB384" s="32"/>
      <c r="CC384" s="32"/>
      <c r="CD384" t="s">
        <v>795</v>
      </c>
      <c r="DO384" s="7" t="s">
        <v>807</v>
      </c>
      <c r="DP384" s="32"/>
      <c r="DQ384" t="s">
        <v>797</v>
      </c>
      <c r="DR384" s="21" t="s">
        <v>480</v>
      </c>
    </row>
    <row r="385" spans="1:132">
      <c r="A385" t="s">
        <v>24</v>
      </c>
      <c r="B385" t="s">
        <v>290</v>
      </c>
      <c r="C385">
        <v>83</v>
      </c>
      <c r="D385" s="86" t="s">
        <v>781</v>
      </c>
      <c r="E385">
        <v>1991</v>
      </c>
      <c r="F385">
        <v>1987</v>
      </c>
      <c r="G385" t="s">
        <v>815</v>
      </c>
      <c r="H385" t="s">
        <v>480</v>
      </c>
      <c r="I385" s="21" t="s">
        <v>783</v>
      </c>
      <c r="L385" t="s">
        <v>451</v>
      </c>
      <c r="M385" s="50" t="s">
        <v>325</v>
      </c>
      <c r="N385" s="15" t="s">
        <v>799</v>
      </c>
      <c r="O385" s="41" t="s">
        <v>809</v>
      </c>
      <c r="P385" s="119" t="s">
        <v>480</v>
      </c>
      <c r="Q385" s="41" t="s">
        <v>786</v>
      </c>
      <c r="W385" s="135" t="s">
        <v>801</v>
      </c>
      <c r="X385" s="141" t="s">
        <v>788</v>
      </c>
      <c r="Y385" s="7" t="s">
        <v>789</v>
      </c>
      <c r="Z385" s="7" t="s">
        <v>790</v>
      </c>
      <c r="AB385" s="7"/>
      <c r="AH385" s="72" t="s">
        <v>554</v>
      </c>
      <c r="AI385" s="41" t="s">
        <v>480</v>
      </c>
      <c r="AK385" s="52" t="s">
        <v>791</v>
      </c>
      <c r="AL385" s="41" t="s">
        <v>792</v>
      </c>
      <c r="AM385" s="74" t="s">
        <v>557</v>
      </c>
      <c r="AY385" s="109"/>
      <c r="AZ385" s="134"/>
      <c r="BA385" s="109"/>
      <c r="BB385" s="109"/>
      <c r="BC385" s="109"/>
      <c r="BD385" s="113"/>
      <c r="BE385" s="109"/>
      <c r="BV385" s="144" t="s">
        <v>793</v>
      </c>
      <c r="CA385" s="9" t="s">
        <v>386</v>
      </c>
      <c r="CB385" s="32"/>
      <c r="CC385" s="32"/>
      <c r="CD385" t="s">
        <v>795</v>
      </c>
      <c r="DO385" s="7" t="s">
        <v>807</v>
      </c>
      <c r="DP385" s="32"/>
      <c r="DQ385" t="s">
        <v>797</v>
      </c>
      <c r="DR385" s="21" t="s">
        <v>480</v>
      </c>
    </row>
    <row r="386" spans="1:132">
      <c r="A386" t="s">
        <v>24</v>
      </c>
      <c r="B386" t="s">
        <v>290</v>
      </c>
      <c r="C386">
        <v>83</v>
      </c>
      <c r="D386" s="86" t="s">
        <v>781</v>
      </c>
      <c r="E386">
        <v>1991</v>
      </c>
      <c r="F386">
        <v>1987</v>
      </c>
      <c r="G386" t="s">
        <v>815</v>
      </c>
      <c r="H386" t="s">
        <v>480</v>
      </c>
      <c r="I386" s="21" t="s">
        <v>783</v>
      </c>
      <c r="L386" t="s">
        <v>312</v>
      </c>
      <c r="M386" s="50" t="s">
        <v>298</v>
      </c>
      <c r="N386" s="15" t="s">
        <v>802</v>
      </c>
      <c r="O386" s="41" t="s">
        <v>312</v>
      </c>
      <c r="P386" s="119" t="s">
        <v>312</v>
      </c>
      <c r="Q386" s="41" t="s">
        <v>312</v>
      </c>
      <c r="W386" s="135" t="s">
        <v>312</v>
      </c>
      <c r="X386" s="139" t="s">
        <v>312</v>
      </c>
      <c r="AH386" s="72" t="s">
        <v>554</v>
      </c>
      <c r="AI386" s="41" t="s">
        <v>480</v>
      </c>
      <c r="AK386" s="52" t="s">
        <v>791</v>
      </c>
      <c r="AL386" s="41" t="s">
        <v>792</v>
      </c>
      <c r="AM386" s="74" t="s">
        <v>557</v>
      </c>
      <c r="AY386" s="109"/>
      <c r="AZ386" s="134"/>
      <c r="BA386" s="109"/>
      <c r="BB386" s="109"/>
      <c r="BC386" s="109"/>
      <c r="BD386" s="113"/>
      <c r="BE386" s="109"/>
      <c r="BV386" s="144" t="s">
        <v>793</v>
      </c>
      <c r="CA386" s="9" t="s">
        <v>386</v>
      </c>
      <c r="CB386" s="32"/>
      <c r="CC386" s="32"/>
      <c r="CD386" t="s">
        <v>795</v>
      </c>
      <c r="DO386" s="7" t="s">
        <v>807</v>
      </c>
      <c r="DP386" s="32"/>
      <c r="DQ386" t="s">
        <v>797</v>
      </c>
      <c r="DR386" s="21" t="s">
        <v>480</v>
      </c>
    </row>
    <row r="387" spans="1:132">
      <c r="A387" t="s">
        <v>24</v>
      </c>
      <c r="B387" t="s">
        <v>290</v>
      </c>
      <c r="C387">
        <v>83</v>
      </c>
      <c r="D387" s="86" t="s">
        <v>781</v>
      </c>
      <c r="E387">
        <v>1991</v>
      </c>
      <c r="F387">
        <v>1987</v>
      </c>
      <c r="G387" t="s">
        <v>815</v>
      </c>
      <c r="H387" t="s">
        <v>480</v>
      </c>
      <c r="I387" s="21" t="s">
        <v>783</v>
      </c>
      <c r="L387" t="s">
        <v>312</v>
      </c>
      <c r="M387" s="50" t="s">
        <v>298</v>
      </c>
      <c r="N387" s="15" t="s">
        <v>803</v>
      </c>
      <c r="O387" s="41" t="s">
        <v>312</v>
      </c>
      <c r="P387" s="119" t="s">
        <v>312</v>
      </c>
      <c r="Q387" s="41" t="s">
        <v>312</v>
      </c>
      <c r="W387" s="135" t="s">
        <v>312</v>
      </c>
      <c r="X387" s="139" t="s">
        <v>312</v>
      </c>
      <c r="AH387" s="72" t="s">
        <v>554</v>
      </c>
      <c r="AI387" s="41" t="s">
        <v>480</v>
      </c>
      <c r="AK387" s="52" t="s">
        <v>791</v>
      </c>
      <c r="AL387" s="41" t="s">
        <v>792</v>
      </c>
      <c r="AM387" s="74" t="s">
        <v>804</v>
      </c>
      <c r="AY387" s="109"/>
      <c r="AZ387" s="134"/>
      <c r="BA387" s="109"/>
      <c r="BB387" s="109"/>
      <c r="BC387" s="109"/>
      <c r="BD387" s="113"/>
      <c r="BE387" s="109"/>
      <c r="BV387" s="144" t="s">
        <v>793</v>
      </c>
      <c r="CA387" s="9" t="s">
        <v>386</v>
      </c>
      <c r="CB387" s="32"/>
      <c r="CC387" s="32"/>
      <c r="CD387" t="s">
        <v>795</v>
      </c>
      <c r="DO387" s="7" t="s">
        <v>807</v>
      </c>
      <c r="DP387" s="32"/>
      <c r="DQ387" t="s">
        <v>797</v>
      </c>
      <c r="DR387" s="21" t="s">
        <v>480</v>
      </c>
    </row>
    <row r="389" spans="1:132">
      <c r="A389" t="s">
        <v>24</v>
      </c>
      <c r="B389" t="s">
        <v>290</v>
      </c>
      <c r="C389">
        <v>83</v>
      </c>
      <c r="D389" s="86" t="s">
        <v>781</v>
      </c>
      <c r="E389">
        <v>1991</v>
      </c>
      <c r="F389">
        <v>1988</v>
      </c>
      <c r="G389" t="s">
        <v>815</v>
      </c>
      <c r="H389" t="s">
        <v>480</v>
      </c>
      <c r="I389" s="21" t="s">
        <v>783</v>
      </c>
      <c r="L389" t="s">
        <v>451</v>
      </c>
      <c r="M389" s="50" t="s">
        <v>325</v>
      </c>
      <c r="N389" s="15" t="s">
        <v>784</v>
      </c>
      <c r="O389" s="41" t="s">
        <v>807</v>
      </c>
      <c r="P389" s="119" t="s">
        <v>480</v>
      </c>
      <c r="Q389" s="41" t="s">
        <v>786</v>
      </c>
      <c r="W389" s="135" t="s">
        <v>787</v>
      </c>
      <c r="X389" s="141" t="s">
        <v>788</v>
      </c>
      <c r="Y389" s="7" t="s">
        <v>789</v>
      </c>
      <c r="Z389" s="7" t="s">
        <v>790</v>
      </c>
      <c r="AB389" s="7"/>
      <c r="AH389" s="72" t="s">
        <v>554</v>
      </c>
      <c r="AI389" s="41" t="s">
        <v>480</v>
      </c>
      <c r="AK389" s="52" t="s">
        <v>791</v>
      </c>
      <c r="AL389" s="41" t="s">
        <v>792</v>
      </c>
      <c r="AM389" s="74" t="s">
        <v>557</v>
      </c>
      <c r="AY389" s="109"/>
      <c r="AZ389" s="134"/>
      <c r="BA389" s="109"/>
      <c r="BB389" s="109"/>
      <c r="BC389" s="109"/>
      <c r="BD389" s="113"/>
      <c r="BE389" s="109"/>
      <c r="BV389" s="144" t="s">
        <v>793</v>
      </c>
      <c r="CA389" s="9" t="s">
        <v>386</v>
      </c>
      <c r="CB389" s="32"/>
      <c r="CC389" s="32"/>
      <c r="CD389" t="s">
        <v>795</v>
      </c>
      <c r="DO389" s="7" t="s">
        <v>810</v>
      </c>
      <c r="DP389" s="32"/>
      <c r="DQ389" t="s">
        <v>797</v>
      </c>
      <c r="DR389" s="21" t="s">
        <v>480</v>
      </c>
    </row>
    <row r="390" spans="1:132">
      <c r="A390" t="s">
        <v>24</v>
      </c>
      <c r="B390" t="s">
        <v>290</v>
      </c>
      <c r="C390">
        <v>83</v>
      </c>
      <c r="D390" s="86" t="s">
        <v>781</v>
      </c>
      <c r="E390">
        <v>1991</v>
      </c>
      <c r="F390">
        <v>1988</v>
      </c>
      <c r="G390" t="s">
        <v>815</v>
      </c>
      <c r="H390" t="s">
        <v>480</v>
      </c>
      <c r="I390" s="21" t="s">
        <v>783</v>
      </c>
      <c r="L390" t="s">
        <v>451</v>
      </c>
      <c r="M390" s="50" t="s">
        <v>325</v>
      </c>
      <c r="N390" s="15" t="s">
        <v>799</v>
      </c>
      <c r="O390" s="41" t="s">
        <v>812</v>
      </c>
      <c r="P390" s="119" t="s">
        <v>480</v>
      </c>
      <c r="Q390" s="41" t="s">
        <v>786</v>
      </c>
      <c r="W390" s="135" t="s">
        <v>801</v>
      </c>
      <c r="X390" s="141" t="s">
        <v>788</v>
      </c>
      <c r="Y390" s="7" t="s">
        <v>789</v>
      </c>
      <c r="Z390" s="7" t="s">
        <v>790</v>
      </c>
      <c r="AB390" s="7"/>
      <c r="AH390" s="72" t="s">
        <v>554</v>
      </c>
      <c r="AI390" s="41" t="s">
        <v>480</v>
      </c>
      <c r="AK390" s="52" t="s">
        <v>791</v>
      </c>
      <c r="AL390" s="41" t="s">
        <v>792</v>
      </c>
      <c r="AM390" s="74" t="s">
        <v>557</v>
      </c>
      <c r="AY390" s="109"/>
      <c r="AZ390" s="134"/>
      <c r="BA390" s="109"/>
      <c r="BB390" s="109"/>
      <c r="BC390" s="109"/>
      <c r="BD390" s="113"/>
      <c r="BE390" s="109"/>
      <c r="BV390" s="144" t="s">
        <v>793</v>
      </c>
      <c r="CA390" s="9" t="s">
        <v>386</v>
      </c>
      <c r="CB390" s="32"/>
      <c r="CC390" s="32"/>
      <c r="CD390" t="s">
        <v>795</v>
      </c>
      <c r="DO390" s="7" t="s">
        <v>810</v>
      </c>
      <c r="DP390" s="32"/>
      <c r="DQ390" t="s">
        <v>797</v>
      </c>
      <c r="DR390" s="21" t="s">
        <v>480</v>
      </c>
    </row>
    <row r="391" spans="1:132">
      <c r="A391" t="s">
        <v>24</v>
      </c>
      <c r="B391" t="s">
        <v>290</v>
      </c>
      <c r="C391">
        <v>83</v>
      </c>
      <c r="D391" s="86" t="s">
        <v>781</v>
      </c>
      <c r="E391">
        <v>1991</v>
      </c>
      <c r="F391">
        <v>1988</v>
      </c>
      <c r="G391" t="s">
        <v>815</v>
      </c>
      <c r="H391" t="s">
        <v>480</v>
      </c>
      <c r="I391" s="21" t="s">
        <v>783</v>
      </c>
      <c r="L391" t="s">
        <v>312</v>
      </c>
      <c r="M391" s="50" t="s">
        <v>298</v>
      </c>
      <c r="N391" s="15" t="s">
        <v>802</v>
      </c>
      <c r="O391" s="41" t="s">
        <v>312</v>
      </c>
      <c r="P391" s="119" t="s">
        <v>312</v>
      </c>
      <c r="Q391" s="41" t="s">
        <v>312</v>
      </c>
      <c r="W391" s="135" t="s">
        <v>312</v>
      </c>
      <c r="X391" s="139" t="s">
        <v>312</v>
      </c>
      <c r="AH391" s="72" t="s">
        <v>554</v>
      </c>
      <c r="AI391" s="41" t="s">
        <v>480</v>
      </c>
      <c r="AK391" s="52" t="s">
        <v>791</v>
      </c>
      <c r="AL391" s="41" t="s">
        <v>792</v>
      </c>
      <c r="AM391" s="74" t="s">
        <v>557</v>
      </c>
      <c r="AY391" s="109"/>
      <c r="AZ391" s="134"/>
      <c r="BA391" s="109"/>
      <c r="BB391" s="109"/>
      <c r="BC391" s="109"/>
      <c r="BD391" s="113"/>
      <c r="BE391" s="109"/>
      <c r="BV391" s="144" t="s">
        <v>793</v>
      </c>
      <c r="CA391" s="9" t="s">
        <v>386</v>
      </c>
      <c r="CB391" s="32"/>
      <c r="CC391" s="32"/>
      <c r="CD391" t="s">
        <v>795</v>
      </c>
      <c r="DO391" s="7" t="s">
        <v>810</v>
      </c>
      <c r="DP391" s="32"/>
      <c r="DQ391" t="s">
        <v>797</v>
      </c>
      <c r="DR391" s="21" t="s">
        <v>480</v>
      </c>
    </row>
    <row r="392" spans="1:132">
      <c r="A392" t="s">
        <v>24</v>
      </c>
      <c r="B392" t="s">
        <v>290</v>
      </c>
      <c r="C392">
        <v>83</v>
      </c>
      <c r="D392" s="86" t="s">
        <v>781</v>
      </c>
      <c r="E392">
        <v>1991</v>
      </c>
      <c r="F392">
        <v>1988</v>
      </c>
      <c r="G392" t="s">
        <v>815</v>
      </c>
      <c r="H392" t="s">
        <v>480</v>
      </c>
      <c r="I392" s="21" t="s">
        <v>783</v>
      </c>
      <c r="L392" t="s">
        <v>312</v>
      </c>
      <c r="M392" s="50" t="s">
        <v>298</v>
      </c>
      <c r="N392" s="15" t="s">
        <v>803</v>
      </c>
      <c r="O392" s="41" t="s">
        <v>312</v>
      </c>
      <c r="P392" s="119" t="s">
        <v>312</v>
      </c>
      <c r="Q392" s="41" t="s">
        <v>312</v>
      </c>
      <c r="W392" s="135" t="s">
        <v>312</v>
      </c>
      <c r="X392" s="139" t="s">
        <v>312</v>
      </c>
      <c r="AH392" s="72" t="s">
        <v>554</v>
      </c>
      <c r="AI392" s="41" t="s">
        <v>480</v>
      </c>
      <c r="AK392" s="52" t="s">
        <v>791</v>
      </c>
      <c r="AL392" s="41" t="s">
        <v>792</v>
      </c>
      <c r="AM392" s="74" t="s">
        <v>804</v>
      </c>
      <c r="AY392" s="109"/>
      <c r="AZ392" s="134"/>
      <c r="BA392" s="109"/>
      <c r="BB392" s="109"/>
      <c r="BC392" s="109"/>
      <c r="BD392" s="113"/>
      <c r="BE392" s="109"/>
      <c r="BV392" s="144" t="s">
        <v>793</v>
      </c>
      <c r="CA392" s="9" t="s">
        <v>386</v>
      </c>
      <c r="CB392" s="32"/>
      <c r="CC392" s="32"/>
      <c r="CD392" t="s">
        <v>795</v>
      </c>
      <c r="DO392" s="7" t="s">
        <v>810</v>
      </c>
      <c r="DP392" s="32"/>
      <c r="DQ392" t="s">
        <v>797</v>
      </c>
      <c r="DR392" s="21" t="s">
        <v>480</v>
      </c>
    </row>
    <row r="394" spans="1:132">
      <c r="A394" t="s">
        <v>24</v>
      </c>
      <c r="B394" t="s">
        <v>290</v>
      </c>
      <c r="C394">
        <v>83</v>
      </c>
      <c r="D394" s="86" t="s">
        <v>781</v>
      </c>
      <c r="E394">
        <v>1991</v>
      </c>
      <c r="F394">
        <v>1989</v>
      </c>
      <c r="G394" t="s">
        <v>815</v>
      </c>
      <c r="H394" t="s">
        <v>480</v>
      </c>
      <c r="I394" s="21" t="s">
        <v>783</v>
      </c>
      <c r="L394" t="s">
        <v>451</v>
      </c>
      <c r="M394" s="50" t="s">
        <v>325</v>
      </c>
      <c r="N394" s="15" t="s">
        <v>784</v>
      </c>
      <c r="O394" s="41" t="s">
        <v>810</v>
      </c>
      <c r="P394" s="119" t="s">
        <v>480</v>
      </c>
      <c r="Q394" s="41" t="s">
        <v>786</v>
      </c>
      <c r="W394" s="135" t="s">
        <v>787</v>
      </c>
      <c r="X394" s="141" t="s">
        <v>788</v>
      </c>
      <c r="Y394" s="7" t="s">
        <v>789</v>
      </c>
      <c r="Z394" s="7" t="s">
        <v>790</v>
      </c>
      <c r="AB394" s="7"/>
      <c r="AH394" s="72" t="s">
        <v>554</v>
      </c>
      <c r="AI394" s="41" t="s">
        <v>480</v>
      </c>
      <c r="AK394" s="52" t="s">
        <v>791</v>
      </c>
      <c r="AL394" s="41" t="s">
        <v>792</v>
      </c>
      <c r="AM394" s="74" t="s">
        <v>557</v>
      </c>
      <c r="AY394" s="109"/>
      <c r="AZ394" s="134"/>
      <c r="BA394" s="109"/>
      <c r="BB394" s="109"/>
      <c r="BC394" s="109"/>
      <c r="BD394" s="113"/>
      <c r="BE394" s="109"/>
      <c r="BV394" s="144" t="s">
        <v>793</v>
      </c>
      <c r="CA394" s="9" t="s">
        <v>386</v>
      </c>
      <c r="CB394" s="32"/>
      <c r="CC394" s="32"/>
      <c r="CD394" t="s">
        <v>795</v>
      </c>
      <c r="DO394" s="7" t="s">
        <v>813</v>
      </c>
      <c r="DP394" s="32"/>
      <c r="DQ394" t="s">
        <v>797</v>
      </c>
      <c r="DR394" s="21" t="s">
        <v>480</v>
      </c>
      <c r="EA394" t="s">
        <v>808</v>
      </c>
    </row>
    <row r="395" spans="1:132">
      <c r="A395" t="s">
        <v>24</v>
      </c>
      <c r="B395" t="s">
        <v>290</v>
      </c>
      <c r="C395">
        <v>83</v>
      </c>
      <c r="D395" s="86" t="s">
        <v>781</v>
      </c>
      <c r="E395">
        <v>1991</v>
      </c>
      <c r="F395">
        <v>1989</v>
      </c>
      <c r="G395" t="s">
        <v>815</v>
      </c>
      <c r="H395" t="s">
        <v>480</v>
      </c>
      <c r="I395" s="21" t="s">
        <v>783</v>
      </c>
      <c r="L395" t="s">
        <v>451</v>
      </c>
      <c r="M395" s="50" t="s">
        <v>325</v>
      </c>
      <c r="N395" s="15" t="s">
        <v>799</v>
      </c>
      <c r="O395" s="41" t="s">
        <v>814</v>
      </c>
      <c r="P395" s="119" t="s">
        <v>480</v>
      </c>
      <c r="Q395" s="41" t="s">
        <v>786</v>
      </c>
      <c r="W395" s="135" t="s">
        <v>801</v>
      </c>
      <c r="X395" s="141" t="s">
        <v>788</v>
      </c>
      <c r="Y395" s="7" t="s">
        <v>789</v>
      </c>
      <c r="Z395" s="7" t="s">
        <v>790</v>
      </c>
      <c r="AB395" s="7"/>
      <c r="AH395" s="72" t="s">
        <v>554</v>
      </c>
      <c r="AI395" s="41" t="s">
        <v>480</v>
      </c>
      <c r="AK395" s="52" t="s">
        <v>791</v>
      </c>
      <c r="AL395" s="41" t="s">
        <v>792</v>
      </c>
      <c r="AM395" s="74" t="s">
        <v>557</v>
      </c>
      <c r="AY395" s="109"/>
      <c r="AZ395" s="134"/>
      <c r="BA395" s="109"/>
      <c r="BB395" s="109"/>
      <c r="BC395" s="109"/>
      <c r="BD395" s="113"/>
      <c r="BE395" s="109"/>
      <c r="BV395" s="144" t="s">
        <v>793</v>
      </c>
      <c r="CA395" s="9" t="s">
        <v>386</v>
      </c>
      <c r="CB395" s="32"/>
      <c r="CC395" s="32"/>
      <c r="CD395" t="s">
        <v>795</v>
      </c>
      <c r="DO395" s="7" t="s">
        <v>813</v>
      </c>
      <c r="DP395" s="32"/>
      <c r="DQ395" t="s">
        <v>797</v>
      </c>
      <c r="DR395" s="21" t="s">
        <v>480</v>
      </c>
      <c r="EA395" t="s">
        <v>808</v>
      </c>
    </row>
    <row r="396" spans="1:132">
      <c r="A396" t="s">
        <v>24</v>
      </c>
      <c r="B396" t="s">
        <v>290</v>
      </c>
      <c r="C396">
        <v>83</v>
      </c>
      <c r="D396" s="86" t="s">
        <v>781</v>
      </c>
      <c r="E396">
        <v>1991</v>
      </c>
      <c r="F396">
        <v>1989</v>
      </c>
      <c r="G396" t="s">
        <v>815</v>
      </c>
      <c r="H396" t="s">
        <v>480</v>
      </c>
      <c r="I396" s="21" t="s">
        <v>783</v>
      </c>
      <c r="L396" t="s">
        <v>312</v>
      </c>
      <c r="M396" s="50" t="s">
        <v>298</v>
      </c>
      <c r="N396" s="15" t="s">
        <v>802</v>
      </c>
      <c r="O396" s="41" t="s">
        <v>312</v>
      </c>
      <c r="P396" s="119" t="s">
        <v>312</v>
      </c>
      <c r="Q396" s="41" t="s">
        <v>312</v>
      </c>
      <c r="W396" s="135" t="s">
        <v>312</v>
      </c>
      <c r="X396" s="139" t="s">
        <v>312</v>
      </c>
      <c r="AH396" s="72" t="s">
        <v>554</v>
      </c>
      <c r="AI396" s="41" t="s">
        <v>480</v>
      </c>
      <c r="AK396" s="52" t="s">
        <v>791</v>
      </c>
      <c r="AL396" s="41" t="s">
        <v>792</v>
      </c>
      <c r="AM396" s="74" t="s">
        <v>557</v>
      </c>
      <c r="AY396" s="109"/>
      <c r="AZ396" s="134"/>
      <c r="BA396" s="109"/>
      <c r="BB396" s="109"/>
      <c r="BC396" s="109"/>
      <c r="BD396" s="113"/>
      <c r="BE396" s="109"/>
      <c r="BV396" s="144" t="s">
        <v>793</v>
      </c>
      <c r="CA396" s="9" t="s">
        <v>386</v>
      </c>
      <c r="CB396" s="32"/>
      <c r="CC396" s="32"/>
      <c r="CD396" t="s">
        <v>795</v>
      </c>
      <c r="DO396" s="7" t="s">
        <v>813</v>
      </c>
      <c r="DP396" s="32"/>
      <c r="DQ396" t="s">
        <v>797</v>
      </c>
      <c r="DR396" s="21" t="s">
        <v>480</v>
      </c>
      <c r="EA396" t="s">
        <v>808</v>
      </c>
    </row>
    <row r="397" spans="1:132">
      <c r="A397" t="s">
        <v>24</v>
      </c>
      <c r="B397" t="s">
        <v>290</v>
      </c>
      <c r="C397">
        <v>83</v>
      </c>
      <c r="D397" s="86" t="s">
        <v>781</v>
      </c>
      <c r="E397">
        <v>1991</v>
      </c>
      <c r="F397">
        <v>1989</v>
      </c>
      <c r="G397" t="s">
        <v>815</v>
      </c>
      <c r="H397" t="s">
        <v>480</v>
      </c>
      <c r="I397" s="21" t="s">
        <v>783</v>
      </c>
      <c r="L397" t="s">
        <v>312</v>
      </c>
      <c r="M397" s="50" t="s">
        <v>298</v>
      </c>
      <c r="N397" s="15" t="s">
        <v>803</v>
      </c>
      <c r="O397" s="41" t="s">
        <v>312</v>
      </c>
      <c r="P397" s="119" t="s">
        <v>312</v>
      </c>
      <c r="Q397" s="41" t="s">
        <v>312</v>
      </c>
      <c r="W397" s="135" t="s">
        <v>312</v>
      </c>
      <c r="X397" s="139" t="s">
        <v>312</v>
      </c>
      <c r="AH397" s="72" t="s">
        <v>554</v>
      </c>
      <c r="AI397" s="41" t="s">
        <v>480</v>
      </c>
      <c r="AK397" s="52" t="s">
        <v>791</v>
      </c>
      <c r="AL397" s="41" t="s">
        <v>792</v>
      </c>
      <c r="AM397" s="74" t="s">
        <v>804</v>
      </c>
      <c r="AY397" s="109"/>
      <c r="AZ397" s="134"/>
      <c r="BA397" s="109"/>
      <c r="BB397" s="109"/>
      <c r="BC397" s="109"/>
      <c r="BD397" s="113"/>
      <c r="BE397" s="109"/>
      <c r="BV397" s="144" t="s">
        <v>793</v>
      </c>
      <c r="CA397" s="9" t="s">
        <v>386</v>
      </c>
      <c r="CB397" s="32"/>
      <c r="CC397" s="32"/>
      <c r="CD397" t="s">
        <v>795</v>
      </c>
      <c r="DO397" s="7" t="s">
        <v>813</v>
      </c>
      <c r="DP397" s="32"/>
      <c r="DQ397" t="s">
        <v>797</v>
      </c>
      <c r="DR397" s="21" t="s">
        <v>480</v>
      </c>
      <c r="EA397" t="s">
        <v>808</v>
      </c>
    </row>
    <row r="399" spans="1:132">
      <c r="A399" t="s">
        <v>24</v>
      </c>
      <c r="B399" t="s">
        <v>290</v>
      </c>
      <c r="C399">
        <v>29</v>
      </c>
      <c r="D399" s="21" t="s">
        <v>816</v>
      </c>
      <c r="E399">
        <v>1992</v>
      </c>
      <c r="F399" s="86">
        <v>1986</v>
      </c>
      <c r="G399" t="s">
        <v>817</v>
      </c>
      <c r="H399" s="159" t="s">
        <v>448</v>
      </c>
      <c r="J399" s="21" t="s">
        <v>818</v>
      </c>
      <c r="L399" s="21" t="s">
        <v>312</v>
      </c>
      <c r="M399" s="50" t="s">
        <v>298</v>
      </c>
      <c r="N399" s="68" t="s">
        <v>819</v>
      </c>
      <c r="O399" s="41" t="s">
        <v>312</v>
      </c>
      <c r="P399" s="119" t="s">
        <v>312</v>
      </c>
      <c r="Q399" s="41" t="s">
        <v>312</v>
      </c>
      <c r="W399" s="135" t="s">
        <v>312</v>
      </c>
      <c r="X399" s="139" t="s">
        <v>312</v>
      </c>
      <c r="Y399" s="39" t="s">
        <v>312</v>
      </c>
      <c r="Z399" s="39" t="s">
        <v>312</v>
      </c>
      <c r="AA399" s="7">
        <v>31541</v>
      </c>
      <c r="AB399" s="41" t="s">
        <v>820</v>
      </c>
      <c r="AG399" s="41" t="s">
        <v>821</v>
      </c>
      <c r="AH399" s="72" t="s">
        <v>554</v>
      </c>
      <c r="AI399" s="172">
        <v>31541</v>
      </c>
      <c r="AJ399" s="41" t="s">
        <v>822</v>
      </c>
      <c r="AK399" s="52" t="s">
        <v>306</v>
      </c>
      <c r="AL399" s="41" t="s">
        <v>823</v>
      </c>
      <c r="AR399" s="7" t="s">
        <v>312</v>
      </c>
      <c r="AS399" s="7" t="s">
        <v>312</v>
      </c>
      <c r="AT399" s="54"/>
      <c r="AU399" s="54"/>
      <c r="AV399" s="54"/>
      <c r="AW399" s="54"/>
      <c r="AX399" s="54"/>
      <c r="AY399" s="54"/>
      <c r="AZ399" s="62"/>
      <c r="BA399" s="54"/>
      <c r="BC399" s="54"/>
      <c r="BD399" s="80"/>
      <c r="BE399" s="54"/>
      <c r="BG399" s="54"/>
      <c r="BH399" s="80"/>
      <c r="BV399" s="144" t="s">
        <v>824</v>
      </c>
      <c r="CA399" s="9" t="s">
        <v>825</v>
      </c>
      <c r="CB399" s="63" t="s">
        <v>826</v>
      </c>
      <c r="CC399" s="61">
        <v>99</v>
      </c>
      <c r="CD399" t="s">
        <v>827</v>
      </c>
      <c r="CE399" t="s">
        <v>828</v>
      </c>
      <c r="CF399" s="63" t="s">
        <v>826</v>
      </c>
      <c r="CG399" s="9">
        <v>96</v>
      </c>
      <c r="CH399" t="s">
        <v>827</v>
      </c>
      <c r="CI399" s="21" t="s">
        <v>829</v>
      </c>
      <c r="CJ399" s="63" t="s">
        <v>826</v>
      </c>
      <c r="CK399" s="9">
        <v>95</v>
      </c>
      <c r="CL399" t="s">
        <v>827</v>
      </c>
      <c r="CM399" s="21" t="s">
        <v>830</v>
      </c>
      <c r="CN399" s="21" t="s">
        <v>831</v>
      </c>
      <c r="CO399" s="63" t="s">
        <v>826</v>
      </c>
      <c r="CP399" t="s">
        <v>827</v>
      </c>
      <c r="DO399" s="7" t="s">
        <v>559</v>
      </c>
      <c r="DP399" s="21">
        <v>2810</v>
      </c>
      <c r="DQ399" t="s">
        <v>318</v>
      </c>
      <c r="DR399" s="73" t="s">
        <v>320</v>
      </c>
      <c r="DS399" s="7" t="s">
        <v>480</v>
      </c>
      <c r="DT399" s="61">
        <v>23</v>
      </c>
      <c r="DU399" t="s">
        <v>832</v>
      </c>
      <c r="EA399" t="s">
        <v>833</v>
      </c>
      <c r="EB399" t="s">
        <v>834</v>
      </c>
    </row>
    <row r="400" spans="1:132">
      <c r="A400" t="s">
        <v>24</v>
      </c>
      <c r="B400" t="s">
        <v>290</v>
      </c>
      <c r="C400">
        <v>29</v>
      </c>
      <c r="D400" s="21" t="s">
        <v>816</v>
      </c>
      <c r="E400">
        <v>1992</v>
      </c>
      <c r="F400" s="86">
        <v>1986</v>
      </c>
      <c r="G400" t="s">
        <v>817</v>
      </c>
      <c r="H400" s="159" t="s">
        <v>448</v>
      </c>
      <c r="J400" s="21" t="s">
        <v>818</v>
      </c>
      <c r="L400" s="21" t="s">
        <v>312</v>
      </c>
      <c r="M400" s="50" t="s">
        <v>298</v>
      </c>
      <c r="N400" s="68" t="s">
        <v>835</v>
      </c>
      <c r="O400" s="41" t="s">
        <v>312</v>
      </c>
      <c r="P400" s="119" t="s">
        <v>312</v>
      </c>
      <c r="Q400" s="41" t="s">
        <v>312</v>
      </c>
      <c r="W400" s="135" t="s">
        <v>312</v>
      </c>
      <c r="X400" s="139" t="s">
        <v>312</v>
      </c>
      <c r="Y400" s="39" t="s">
        <v>312</v>
      </c>
      <c r="Z400" s="39" t="s">
        <v>312</v>
      </c>
      <c r="AA400" s="7" t="s">
        <v>312</v>
      </c>
      <c r="AB400" s="7" t="s">
        <v>312</v>
      </c>
      <c r="AG400" s="41" t="s">
        <v>821</v>
      </c>
      <c r="AH400" s="72" t="s">
        <v>554</v>
      </c>
      <c r="AI400" s="172">
        <v>31541</v>
      </c>
      <c r="AJ400" s="41" t="s">
        <v>822</v>
      </c>
      <c r="AK400" s="52" t="s">
        <v>306</v>
      </c>
      <c r="AL400" s="41" t="s">
        <v>823</v>
      </c>
      <c r="AR400" s="7">
        <v>31565</v>
      </c>
      <c r="AS400" s="74" t="s">
        <v>836</v>
      </c>
      <c r="AY400" s="54"/>
      <c r="AZ400" s="62"/>
      <c r="BA400" s="54"/>
      <c r="BC400" s="54"/>
      <c r="BD400" s="80"/>
      <c r="BE400" s="54"/>
      <c r="BG400" s="54"/>
      <c r="BH400" s="80"/>
      <c r="BV400" s="144" t="s">
        <v>824</v>
      </c>
      <c r="CA400" s="9" t="s">
        <v>825</v>
      </c>
      <c r="CB400" s="63" t="s">
        <v>826</v>
      </c>
      <c r="CC400" s="61">
        <v>95</v>
      </c>
      <c r="CD400" t="s">
        <v>827</v>
      </c>
      <c r="CE400" t="s">
        <v>828</v>
      </c>
      <c r="CF400" s="63" t="s">
        <v>826</v>
      </c>
      <c r="CG400" s="9">
        <v>90</v>
      </c>
      <c r="CH400" t="s">
        <v>827</v>
      </c>
      <c r="CI400" s="21" t="s">
        <v>829</v>
      </c>
      <c r="CJ400" s="63" t="s">
        <v>826</v>
      </c>
      <c r="CK400" s="9">
        <v>85</v>
      </c>
      <c r="CL400" t="s">
        <v>827</v>
      </c>
      <c r="CM400" s="21" t="s">
        <v>830</v>
      </c>
      <c r="CN400" s="21" t="s">
        <v>831</v>
      </c>
      <c r="CO400" s="63" t="s">
        <v>826</v>
      </c>
      <c r="CP400" t="s">
        <v>827</v>
      </c>
      <c r="DO400" s="7" t="s">
        <v>559</v>
      </c>
      <c r="DP400" s="21">
        <v>2680</v>
      </c>
      <c r="DQ400" t="s">
        <v>318</v>
      </c>
      <c r="DR400" s="73" t="s">
        <v>320</v>
      </c>
      <c r="DS400" s="7" t="s">
        <v>480</v>
      </c>
      <c r="DT400" s="61">
        <v>23</v>
      </c>
      <c r="DU400" t="s">
        <v>832</v>
      </c>
      <c r="EA400" t="s">
        <v>833</v>
      </c>
      <c r="EB400" t="s">
        <v>834</v>
      </c>
    </row>
    <row r="401" spans="1:132">
      <c r="A401" t="s">
        <v>24</v>
      </c>
      <c r="B401" t="s">
        <v>290</v>
      </c>
      <c r="C401">
        <v>29</v>
      </c>
      <c r="D401" s="21" t="s">
        <v>816</v>
      </c>
      <c r="E401">
        <v>1992</v>
      </c>
      <c r="F401" s="86">
        <v>1986</v>
      </c>
      <c r="G401" t="s">
        <v>817</v>
      </c>
      <c r="H401" s="159" t="s">
        <v>448</v>
      </c>
      <c r="J401" s="21" t="s">
        <v>818</v>
      </c>
      <c r="L401" s="21" t="s">
        <v>312</v>
      </c>
      <c r="M401" s="50" t="s">
        <v>298</v>
      </c>
      <c r="N401" s="68" t="s">
        <v>837</v>
      </c>
      <c r="O401" s="41" t="s">
        <v>312</v>
      </c>
      <c r="P401" s="119" t="s">
        <v>312</v>
      </c>
      <c r="Q401" s="41" t="s">
        <v>312</v>
      </c>
      <c r="W401" s="135" t="s">
        <v>312</v>
      </c>
      <c r="X401" s="139" t="s">
        <v>312</v>
      </c>
      <c r="Y401" s="7">
        <v>31527</v>
      </c>
      <c r="Z401" t="s">
        <v>838</v>
      </c>
      <c r="AA401" s="7">
        <v>31541</v>
      </c>
      <c r="AB401" s="41" t="s">
        <v>820</v>
      </c>
      <c r="AG401" s="41" t="s">
        <v>557</v>
      </c>
      <c r="AH401" s="72" t="s">
        <v>554</v>
      </c>
      <c r="AI401" s="172">
        <v>31541</v>
      </c>
      <c r="AJ401" s="41" t="s">
        <v>822</v>
      </c>
      <c r="AK401" s="52" t="s">
        <v>306</v>
      </c>
      <c r="AL401" s="41" t="s">
        <v>823</v>
      </c>
      <c r="AR401" s="7" t="s">
        <v>312</v>
      </c>
      <c r="AS401" s="7" t="s">
        <v>312</v>
      </c>
      <c r="AT401" s="54"/>
      <c r="AU401" s="54"/>
      <c r="AV401" s="54"/>
      <c r="AW401" s="54"/>
      <c r="AX401" s="54"/>
      <c r="AY401" s="54"/>
      <c r="AZ401" s="62"/>
      <c r="BA401" s="54"/>
      <c r="BC401" s="54"/>
      <c r="BD401" s="80"/>
      <c r="BE401" s="54"/>
      <c r="BG401" s="54"/>
      <c r="BH401" s="80"/>
      <c r="BV401" s="144" t="s">
        <v>824</v>
      </c>
      <c r="CA401" s="9" t="s">
        <v>825</v>
      </c>
      <c r="CB401" s="63" t="s">
        <v>826</v>
      </c>
      <c r="CC401" s="61">
        <v>97</v>
      </c>
      <c r="CD401" t="s">
        <v>827</v>
      </c>
      <c r="CE401" t="s">
        <v>828</v>
      </c>
      <c r="CF401" s="63" t="s">
        <v>826</v>
      </c>
      <c r="CG401" s="9">
        <v>95</v>
      </c>
      <c r="CH401" t="s">
        <v>827</v>
      </c>
      <c r="CI401" s="21" t="s">
        <v>829</v>
      </c>
      <c r="CJ401" s="63" t="s">
        <v>826</v>
      </c>
      <c r="CK401" s="9">
        <v>93</v>
      </c>
      <c r="CL401" t="s">
        <v>827</v>
      </c>
      <c r="CM401" s="21" t="s">
        <v>830</v>
      </c>
      <c r="CN401" s="21" t="s">
        <v>831</v>
      </c>
      <c r="CO401" s="63" t="s">
        <v>826</v>
      </c>
      <c r="CP401" t="s">
        <v>827</v>
      </c>
      <c r="DO401" s="7" t="s">
        <v>559</v>
      </c>
      <c r="DP401" s="21">
        <v>3000</v>
      </c>
      <c r="DQ401" t="s">
        <v>318</v>
      </c>
      <c r="DR401" s="73" t="s">
        <v>320</v>
      </c>
      <c r="DS401" s="7" t="s">
        <v>480</v>
      </c>
      <c r="DT401" s="61">
        <v>24</v>
      </c>
      <c r="DU401" t="s">
        <v>832</v>
      </c>
      <c r="EA401" t="s">
        <v>833</v>
      </c>
      <c r="EB401" t="s">
        <v>834</v>
      </c>
    </row>
    <row r="402" spans="1:132">
      <c r="A402" t="s">
        <v>24</v>
      </c>
      <c r="B402" t="s">
        <v>290</v>
      </c>
      <c r="C402">
        <v>29</v>
      </c>
      <c r="D402" s="21" t="s">
        <v>816</v>
      </c>
      <c r="E402">
        <v>1992</v>
      </c>
      <c r="F402" s="86">
        <v>1986</v>
      </c>
      <c r="G402" t="s">
        <v>817</v>
      </c>
      <c r="H402" s="159" t="s">
        <v>448</v>
      </c>
      <c r="J402" s="21" t="s">
        <v>818</v>
      </c>
      <c r="L402" s="21" t="s">
        <v>312</v>
      </c>
      <c r="M402" s="50" t="s">
        <v>298</v>
      </c>
      <c r="N402" s="68" t="s">
        <v>839</v>
      </c>
      <c r="O402" s="41" t="s">
        <v>312</v>
      </c>
      <c r="P402" s="119" t="s">
        <v>312</v>
      </c>
      <c r="Q402" s="41" t="s">
        <v>312</v>
      </c>
      <c r="W402" s="135" t="s">
        <v>312</v>
      </c>
      <c r="X402" s="139" t="s">
        <v>312</v>
      </c>
      <c r="Y402" s="7">
        <v>31527</v>
      </c>
      <c r="Z402" t="s">
        <v>838</v>
      </c>
      <c r="AA402" s="7" t="s">
        <v>312</v>
      </c>
      <c r="AB402" s="7" t="s">
        <v>312</v>
      </c>
      <c r="AG402" s="41" t="s">
        <v>557</v>
      </c>
      <c r="AH402" s="72" t="s">
        <v>554</v>
      </c>
      <c r="AI402" s="172">
        <v>31541</v>
      </c>
      <c r="AJ402" s="41" t="s">
        <v>822</v>
      </c>
      <c r="AK402" s="52" t="s">
        <v>306</v>
      </c>
      <c r="AL402" s="41" t="s">
        <v>823</v>
      </c>
      <c r="AR402" s="7">
        <v>31565</v>
      </c>
      <c r="AS402" s="74" t="s">
        <v>836</v>
      </c>
      <c r="AY402" s="54"/>
      <c r="AZ402" s="62"/>
      <c r="BA402" s="54"/>
      <c r="BC402" s="54"/>
      <c r="BD402" s="80"/>
      <c r="BE402" s="54"/>
      <c r="BG402" s="54"/>
      <c r="BH402" s="80"/>
      <c r="BV402" s="144" t="s">
        <v>824</v>
      </c>
      <c r="CA402" s="9" t="s">
        <v>825</v>
      </c>
      <c r="CB402" s="63" t="s">
        <v>826</v>
      </c>
      <c r="CC402" s="61">
        <v>85</v>
      </c>
      <c r="CD402" t="s">
        <v>827</v>
      </c>
      <c r="CE402" t="s">
        <v>828</v>
      </c>
      <c r="CF402" s="63" t="s">
        <v>826</v>
      </c>
      <c r="CG402" s="9">
        <v>52</v>
      </c>
      <c r="CH402" t="s">
        <v>827</v>
      </c>
      <c r="CI402" s="21" t="s">
        <v>829</v>
      </c>
      <c r="CJ402" s="63" t="s">
        <v>826</v>
      </c>
      <c r="CK402" s="9">
        <v>61</v>
      </c>
      <c r="CL402" t="s">
        <v>827</v>
      </c>
      <c r="CM402" s="21" t="s">
        <v>830</v>
      </c>
      <c r="CN402" s="21" t="s">
        <v>831</v>
      </c>
      <c r="CO402" s="63" t="s">
        <v>826</v>
      </c>
      <c r="CP402" t="s">
        <v>827</v>
      </c>
      <c r="DO402" s="7" t="s">
        <v>559</v>
      </c>
      <c r="DP402" s="21">
        <v>2530</v>
      </c>
      <c r="DQ402" t="s">
        <v>318</v>
      </c>
      <c r="DR402" s="73" t="s">
        <v>320</v>
      </c>
      <c r="DS402" s="7" t="s">
        <v>480</v>
      </c>
      <c r="DT402" s="61">
        <v>24</v>
      </c>
      <c r="DU402" t="s">
        <v>832</v>
      </c>
      <c r="EA402" t="s">
        <v>833</v>
      </c>
      <c r="EB402" t="s">
        <v>834</v>
      </c>
    </row>
    <row r="403" spans="1:132">
      <c r="A403" t="s">
        <v>24</v>
      </c>
      <c r="B403" t="s">
        <v>290</v>
      </c>
      <c r="C403">
        <v>29</v>
      </c>
      <c r="D403" s="21" t="s">
        <v>816</v>
      </c>
      <c r="E403">
        <v>1992</v>
      </c>
      <c r="F403" s="86">
        <v>1986</v>
      </c>
      <c r="G403" t="s">
        <v>817</v>
      </c>
      <c r="H403" s="159" t="s">
        <v>448</v>
      </c>
      <c r="J403" s="21" t="s">
        <v>818</v>
      </c>
      <c r="L403" s="21" t="s">
        <v>312</v>
      </c>
      <c r="M403" s="50" t="s">
        <v>298</v>
      </c>
      <c r="N403" s="68" t="s">
        <v>840</v>
      </c>
      <c r="O403" s="41" t="s">
        <v>312</v>
      </c>
      <c r="P403" s="119" t="s">
        <v>312</v>
      </c>
      <c r="Q403" s="41" t="s">
        <v>312</v>
      </c>
      <c r="W403" s="135" t="s">
        <v>312</v>
      </c>
      <c r="X403" s="139" t="s">
        <v>312</v>
      </c>
      <c r="Y403" s="7">
        <v>31541</v>
      </c>
      <c r="Z403" t="s">
        <v>838</v>
      </c>
      <c r="AA403" s="7">
        <v>31541</v>
      </c>
      <c r="AB403" s="41" t="s">
        <v>820</v>
      </c>
      <c r="AG403" s="41" t="s">
        <v>557</v>
      </c>
      <c r="AH403" s="72" t="s">
        <v>554</v>
      </c>
      <c r="AI403" s="172">
        <v>31541</v>
      </c>
      <c r="AJ403" s="41" t="s">
        <v>822</v>
      </c>
      <c r="AK403" s="52" t="s">
        <v>306</v>
      </c>
      <c r="AL403" s="41" t="s">
        <v>823</v>
      </c>
      <c r="AR403" s="7" t="s">
        <v>312</v>
      </c>
      <c r="AS403" s="7" t="s">
        <v>312</v>
      </c>
      <c r="AT403" s="54"/>
      <c r="AU403" s="54"/>
      <c r="AV403" s="54"/>
      <c r="AW403" s="54"/>
      <c r="AX403" s="54"/>
      <c r="AY403" s="54"/>
      <c r="AZ403" s="62"/>
      <c r="BA403" s="54"/>
      <c r="BC403" s="54"/>
      <c r="BD403" s="80"/>
      <c r="BE403" s="54"/>
      <c r="BG403" s="54"/>
      <c r="BH403" s="80"/>
      <c r="BV403" s="144" t="s">
        <v>824</v>
      </c>
      <c r="CA403" s="9" t="s">
        <v>825</v>
      </c>
      <c r="CB403" s="63" t="s">
        <v>826</v>
      </c>
      <c r="CC403" s="155" t="s">
        <v>313</v>
      </c>
      <c r="CD403" t="s">
        <v>827</v>
      </c>
      <c r="CE403" t="s">
        <v>828</v>
      </c>
      <c r="CF403" s="63" t="s">
        <v>826</v>
      </c>
      <c r="CG403" s="155" t="s">
        <v>313</v>
      </c>
      <c r="CH403" t="s">
        <v>827</v>
      </c>
      <c r="CI403" s="21" t="s">
        <v>829</v>
      </c>
      <c r="CJ403" s="63" t="s">
        <v>826</v>
      </c>
      <c r="CK403" s="155" t="s">
        <v>313</v>
      </c>
      <c r="CL403" t="s">
        <v>827</v>
      </c>
      <c r="CM403" s="21" t="s">
        <v>830</v>
      </c>
      <c r="CN403" s="155" t="s">
        <v>313</v>
      </c>
      <c r="CO403" s="63" t="s">
        <v>826</v>
      </c>
      <c r="CP403" t="s">
        <v>827</v>
      </c>
      <c r="DO403" s="7" t="s">
        <v>559</v>
      </c>
      <c r="DP403" s="117"/>
      <c r="DQ403" t="s">
        <v>318</v>
      </c>
      <c r="DR403" s="73" t="s">
        <v>320</v>
      </c>
      <c r="DS403" s="7" t="s">
        <v>480</v>
      </c>
      <c r="DT403" s="106"/>
      <c r="DU403" t="s">
        <v>832</v>
      </c>
      <c r="EA403" t="s">
        <v>833</v>
      </c>
      <c r="EB403" t="s">
        <v>834</v>
      </c>
    </row>
    <row r="404" spans="1:132">
      <c r="A404" t="s">
        <v>24</v>
      </c>
      <c r="B404" t="s">
        <v>290</v>
      </c>
      <c r="C404">
        <v>29</v>
      </c>
      <c r="D404" s="21" t="s">
        <v>816</v>
      </c>
      <c r="E404">
        <v>1992</v>
      </c>
      <c r="F404" s="86">
        <v>1986</v>
      </c>
      <c r="G404" t="s">
        <v>817</v>
      </c>
      <c r="H404" s="159" t="s">
        <v>448</v>
      </c>
      <c r="J404" s="21" t="s">
        <v>818</v>
      </c>
      <c r="L404" s="21" t="s">
        <v>312</v>
      </c>
      <c r="M404" s="50" t="s">
        <v>298</v>
      </c>
      <c r="N404" s="68" t="s">
        <v>841</v>
      </c>
      <c r="O404" s="41" t="s">
        <v>312</v>
      </c>
      <c r="P404" s="119" t="s">
        <v>312</v>
      </c>
      <c r="Q404" s="41" t="s">
        <v>312</v>
      </c>
      <c r="W404" s="135" t="s">
        <v>312</v>
      </c>
      <c r="X404" s="139" t="s">
        <v>312</v>
      </c>
      <c r="Y404" s="7">
        <v>31541</v>
      </c>
      <c r="Z404" t="s">
        <v>838</v>
      </c>
      <c r="AA404" s="7" t="s">
        <v>312</v>
      </c>
      <c r="AB404" s="7" t="s">
        <v>312</v>
      </c>
      <c r="AG404" s="41" t="s">
        <v>557</v>
      </c>
      <c r="AH404" s="72" t="s">
        <v>554</v>
      </c>
      <c r="AI404" s="172">
        <v>31541</v>
      </c>
      <c r="AJ404" s="41" t="s">
        <v>822</v>
      </c>
      <c r="AK404" s="52" t="s">
        <v>306</v>
      </c>
      <c r="AL404" s="41" t="s">
        <v>823</v>
      </c>
      <c r="AR404" s="7">
        <v>31565</v>
      </c>
      <c r="AS404" s="74" t="s">
        <v>836</v>
      </c>
      <c r="AY404" s="54"/>
      <c r="AZ404" s="62"/>
      <c r="BA404" s="54"/>
      <c r="BC404" s="54"/>
      <c r="BD404" s="80"/>
      <c r="BE404" s="54"/>
      <c r="BG404" s="54"/>
      <c r="BH404" s="80"/>
      <c r="BV404" s="144" t="s">
        <v>824</v>
      </c>
      <c r="CA404" s="9" t="s">
        <v>825</v>
      </c>
      <c r="CB404" s="63" t="s">
        <v>826</v>
      </c>
      <c r="CC404" s="155" t="s">
        <v>313</v>
      </c>
      <c r="CD404" t="s">
        <v>827</v>
      </c>
      <c r="CE404" t="s">
        <v>828</v>
      </c>
      <c r="CF404" s="63" t="s">
        <v>826</v>
      </c>
      <c r="CG404" s="155" t="s">
        <v>313</v>
      </c>
      <c r="CH404" t="s">
        <v>827</v>
      </c>
      <c r="CI404" s="21" t="s">
        <v>829</v>
      </c>
      <c r="CJ404" s="63" t="s">
        <v>826</v>
      </c>
      <c r="CK404" s="155" t="s">
        <v>313</v>
      </c>
      <c r="CL404" t="s">
        <v>827</v>
      </c>
      <c r="CM404" s="21" t="s">
        <v>830</v>
      </c>
      <c r="CN404" s="155" t="s">
        <v>313</v>
      </c>
      <c r="CO404" s="63" t="s">
        <v>826</v>
      </c>
      <c r="CP404" t="s">
        <v>827</v>
      </c>
      <c r="DO404" s="7" t="s">
        <v>559</v>
      </c>
      <c r="DP404" s="117"/>
      <c r="DQ404" t="s">
        <v>318</v>
      </c>
      <c r="DR404" s="73" t="s">
        <v>320</v>
      </c>
      <c r="DS404" s="7" t="s">
        <v>480</v>
      </c>
      <c r="DT404" s="106"/>
      <c r="DU404" t="s">
        <v>832</v>
      </c>
      <c r="EA404" t="s">
        <v>833</v>
      </c>
      <c r="EB404" t="s">
        <v>834</v>
      </c>
    </row>
    <row r="405" spans="1:132">
      <c r="A405" t="s">
        <v>24</v>
      </c>
      <c r="B405" t="s">
        <v>290</v>
      </c>
      <c r="C405">
        <v>29</v>
      </c>
      <c r="D405" s="21" t="s">
        <v>816</v>
      </c>
      <c r="E405">
        <v>1992</v>
      </c>
      <c r="F405" s="86">
        <v>1986</v>
      </c>
      <c r="G405" t="s">
        <v>817</v>
      </c>
      <c r="H405" s="159" t="s">
        <v>448</v>
      </c>
      <c r="J405" s="21" t="s">
        <v>818</v>
      </c>
      <c r="L405" s="21" t="s">
        <v>652</v>
      </c>
      <c r="M405" s="50" t="s">
        <v>325</v>
      </c>
      <c r="N405" s="68" t="s">
        <v>842</v>
      </c>
      <c r="O405" s="7">
        <v>31335</v>
      </c>
      <c r="P405" s="119" t="s">
        <v>843</v>
      </c>
      <c r="Q405" s="41" t="s">
        <v>844</v>
      </c>
      <c r="R405"/>
      <c r="W405" s="135" t="s">
        <v>845</v>
      </c>
      <c r="X405" s="139">
        <v>31527</v>
      </c>
      <c r="Y405" s="7">
        <v>31527</v>
      </c>
      <c r="Z405" t="s">
        <v>838</v>
      </c>
      <c r="AA405" s="7">
        <v>31541</v>
      </c>
      <c r="AB405" s="41" t="s">
        <v>820</v>
      </c>
      <c r="AG405" s="41" t="s">
        <v>557</v>
      </c>
      <c r="AH405" s="72" t="s">
        <v>554</v>
      </c>
      <c r="AI405" s="172">
        <v>31541</v>
      </c>
      <c r="AJ405" s="41" t="s">
        <v>822</v>
      </c>
      <c r="AK405" s="52" t="s">
        <v>306</v>
      </c>
      <c r="AL405" s="41" t="s">
        <v>823</v>
      </c>
      <c r="AR405" s="7" t="s">
        <v>312</v>
      </c>
      <c r="AS405" s="7" t="s">
        <v>312</v>
      </c>
      <c r="AT405" s="54"/>
      <c r="AU405" s="54"/>
      <c r="AV405" s="54"/>
      <c r="AW405" s="54"/>
      <c r="AX405" s="109"/>
      <c r="AY405" s="109"/>
      <c r="AZ405" s="134"/>
      <c r="BA405" s="109"/>
      <c r="BB405" s="109"/>
      <c r="BC405" s="109"/>
      <c r="BD405" s="113"/>
      <c r="BE405" s="109"/>
      <c r="BG405" s="109"/>
      <c r="BH405" s="113"/>
      <c r="BV405" s="144" t="s">
        <v>824</v>
      </c>
      <c r="CA405" s="9" t="s">
        <v>825</v>
      </c>
      <c r="CB405" s="63" t="s">
        <v>826</v>
      </c>
      <c r="CC405" s="61">
        <v>99</v>
      </c>
      <c r="CD405" t="s">
        <v>827</v>
      </c>
      <c r="CE405" t="s">
        <v>828</v>
      </c>
      <c r="CF405" s="63" t="s">
        <v>826</v>
      </c>
      <c r="CG405" s="9">
        <v>97</v>
      </c>
      <c r="CH405" t="s">
        <v>827</v>
      </c>
      <c r="CI405" s="21" t="s">
        <v>829</v>
      </c>
      <c r="CJ405" s="63" t="s">
        <v>826</v>
      </c>
      <c r="CK405" s="9">
        <v>97</v>
      </c>
      <c r="CL405" t="s">
        <v>827</v>
      </c>
      <c r="CM405" s="21" t="s">
        <v>830</v>
      </c>
      <c r="CN405" s="21" t="s">
        <v>831</v>
      </c>
      <c r="CO405" s="63" t="s">
        <v>826</v>
      </c>
      <c r="CP405" t="s">
        <v>827</v>
      </c>
      <c r="DO405" s="7" t="s">
        <v>559</v>
      </c>
      <c r="DP405" s="21">
        <v>2870</v>
      </c>
      <c r="DQ405" t="s">
        <v>318</v>
      </c>
      <c r="DR405" s="73" t="s">
        <v>320</v>
      </c>
      <c r="DS405" s="7" t="s">
        <v>480</v>
      </c>
      <c r="DT405" s="61">
        <v>22</v>
      </c>
      <c r="DU405" t="s">
        <v>832</v>
      </c>
      <c r="EA405" t="s">
        <v>833</v>
      </c>
      <c r="EB405" t="s">
        <v>834</v>
      </c>
    </row>
    <row r="406" spans="1:132">
      <c r="A406" t="s">
        <v>24</v>
      </c>
      <c r="B406" t="s">
        <v>290</v>
      </c>
      <c r="C406">
        <v>29</v>
      </c>
      <c r="D406" s="21" t="s">
        <v>816</v>
      </c>
      <c r="E406">
        <v>1992</v>
      </c>
      <c r="F406" s="86">
        <v>1986</v>
      </c>
      <c r="G406" t="s">
        <v>817</v>
      </c>
      <c r="H406" s="159" t="s">
        <v>448</v>
      </c>
      <c r="J406" s="21" t="s">
        <v>818</v>
      </c>
      <c r="L406" s="21" t="s">
        <v>652</v>
      </c>
      <c r="M406" s="50" t="s">
        <v>325</v>
      </c>
      <c r="N406" s="68" t="s">
        <v>846</v>
      </c>
      <c r="O406" s="7">
        <v>31335</v>
      </c>
      <c r="P406" s="119" t="s">
        <v>843</v>
      </c>
      <c r="Q406" s="41" t="s">
        <v>844</v>
      </c>
      <c r="W406" s="135" t="s">
        <v>845</v>
      </c>
      <c r="X406" s="139">
        <v>31527</v>
      </c>
      <c r="Y406" s="7">
        <v>31527</v>
      </c>
      <c r="Z406" t="s">
        <v>838</v>
      </c>
      <c r="AA406" s="7" t="s">
        <v>312</v>
      </c>
      <c r="AB406" s="7" t="s">
        <v>312</v>
      </c>
      <c r="AG406" s="41" t="s">
        <v>557</v>
      </c>
      <c r="AH406" s="72" t="s">
        <v>554</v>
      </c>
      <c r="AI406" s="172">
        <v>31541</v>
      </c>
      <c r="AJ406" s="41" t="s">
        <v>822</v>
      </c>
      <c r="AK406" s="52" t="s">
        <v>306</v>
      </c>
      <c r="AL406" s="41" t="s">
        <v>823</v>
      </c>
      <c r="AR406" s="7">
        <v>31565</v>
      </c>
      <c r="AS406" s="74" t="s">
        <v>836</v>
      </c>
      <c r="AX406" s="109"/>
      <c r="AY406" s="109"/>
      <c r="AZ406" s="134"/>
      <c r="BA406" s="109"/>
      <c r="BB406" s="109"/>
      <c r="BC406" s="109"/>
      <c r="BD406" s="113"/>
      <c r="BE406" s="109"/>
      <c r="BG406" s="109"/>
      <c r="BH406" s="113"/>
      <c r="BV406" s="144" t="s">
        <v>824</v>
      </c>
      <c r="CA406" s="9" t="s">
        <v>825</v>
      </c>
      <c r="CB406" s="63" t="s">
        <v>826</v>
      </c>
      <c r="CC406" s="61">
        <v>72</v>
      </c>
      <c r="CD406" t="s">
        <v>827</v>
      </c>
      <c r="CE406" t="s">
        <v>828</v>
      </c>
      <c r="CF406" s="63" t="s">
        <v>826</v>
      </c>
      <c r="CG406" s="9">
        <v>54</v>
      </c>
      <c r="CH406" t="s">
        <v>827</v>
      </c>
      <c r="CI406" s="21" t="s">
        <v>829</v>
      </c>
      <c r="CJ406" s="63" t="s">
        <v>826</v>
      </c>
      <c r="CK406" s="9">
        <v>64</v>
      </c>
      <c r="CL406" t="s">
        <v>827</v>
      </c>
      <c r="CM406" s="21" t="s">
        <v>830</v>
      </c>
      <c r="CN406" s="21" t="s">
        <v>831</v>
      </c>
      <c r="CO406" s="63" t="s">
        <v>826</v>
      </c>
      <c r="CP406" t="s">
        <v>827</v>
      </c>
      <c r="DO406" s="7" t="s">
        <v>559</v>
      </c>
      <c r="DP406" s="21">
        <v>2130</v>
      </c>
      <c r="DQ406" t="s">
        <v>318</v>
      </c>
      <c r="DR406" s="73" t="s">
        <v>320</v>
      </c>
      <c r="DS406" s="7" t="s">
        <v>480</v>
      </c>
      <c r="DT406" s="61">
        <v>22</v>
      </c>
      <c r="DU406" t="s">
        <v>832</v>
      </c>
      <c r="EA406" t="s">
        <v>833</v>
      </c>
      <c r="EB406" t="s">
        <v>834</v>
      </c>
    </row>
    <row r="407" spans="1:132">
      <c r="A407" t="s">
        <v>24</v>
      </c>
      <c r="B407" t="s">
        <v>290</v>
      </c>
      <c r="C407">
        <v>29</v>
      </c>
      <c r="D407" s="21" t="s">
        <v>816</v>
      </c>
      <c r="E407">
        <v>1992</v>
      </c>
      <c r="F407" s="86">
        <v>1986</v>
      </c>
      <c r="G407" t="s">
        <v>817</v>
      </c>
      <c r="H407" s="159" t="s">
        <v>448</v>
      </c>
      <c r="J407" s="21" t="s">
        <v>818</v>
      </c>
      <c r="L407" s="21" t="s">
        <v>652</v>
      </c>
      <c r="M407" s="50" t="s">
        <v>325</v>
      </c>
      <c r="N407" s="68" t="s">
        <v>847</v>
      </c>
      <c r="O407" s="7">
        <v>31335</v>
      </c>
      <c r="P407" s="119" t="s">
        <v>843</v>
      </c>
      <c r="Q407" s="41" t="s">
        <v>844</v>
      </c>
      <c r="W407" s="135" t="s">
        <v>848</v>
      </c>
      <c r="X407" s="139">
        <v>31541</v>
      </c>
      <c r="Y407" s="7">
        <v>31541</v>
      </c>
      <c r="Z407" t="s">
        <v>838</v>
      </c>
      <c r="AA407" s="7">
        <v>31541</v>
      </c>
      <c r="AB407" s="41" t="s">
        <v>820</v>
      </c>
      <c r="AG407" s="41" t="s">
        <v>557</v>
      </c>
      <c r="AH407" s="72" t="s">
        <v>554</v>
      </c>
      <c r="AI407" s="172">
        <v>31541</v>
      </c>
      <c r="AJ407" s="41" t="s">
        <v>822</v>
      </c>
      <c r="AK407" s="52" t="s">
        <v>306</v>
      </c>
      <c r="AL407" s="41" t="s">
        <v>823</v>
      </c>
      <c r="AR407" s="7" t="s">
        <v>312</v>
      </c>
      <c r="AS407" s="7" t="s">
        <v>312</v>
      </c>
      <c r="AT407" s="54"/>
      <c r="AU407" s="54"/>
      <c r="AV407" s="54"/>
      <c r="AW407" s="54"/>
      <c r="AX407" s="109"/>
      <c r="AY407" s="109"/>
      <c r="AZ407" s="134"/>
      <c r="BA407" s="109"/>
      <c r="BB407" s="109"/>
      <c r="BC407" s="109"/>
      <c r="BD407" s="113"/>
      <c r="BE407" s="109"/>
      <c r="BG407" s="109"/>
      <c r="BH407" s="113"/>
      <c r="BV407" s="144" t="s">
        <v>824</v>
      </c>
      <c r="CA407" s="9" t="s">
        <v>825</v>
      </c>
      <c r="CB407" s="63" t="s">
        <v>826</v>
      </c>
      <c r="CC407" s="155" t="s">
        <v>313</v>
      </c>
      <c r="CD407" t="s">
        <v>827</v>
      </c>
      <c r="CE407" t="s">
        <v>828</v>
      </c>
      <c r="CF407" s="63" t="s">
        <v>826</v>
      </c>
      <c r="CG407" s="155" t="s">
        <v>313</v>
      </c>
      <c r="CH407" t="s">
        <v>827</v>
      </c>
      <c r="CI407" s="21" t="s">
        <v>829</v>
      </c>
      <c r="CJ407" s="63" t="s">
        <v>826</v>
      </c>
      <c r="CK407" s="155" t="s">
        <v>313</v>
      </c>
      <c r="CL407" t="s">
        <v>827</v>
      </c>
      <c r="CM407" s="21" t="s">
        <v>830</v>
      </c>
      <c r="CN407" s="155" t="s">
        <v>313</v>
      </c>
      <c r="CO407" s="63" t="s">
        <v>826</v>
      </c>
      <c r="CP407" t="s">
        <v>827</v>
      </c>
      <c r="DO407" s="7" t="s">
        <v>559</v>
      </c>
      <c r="DP407" s="117"/>
      <c r="DQ407" t="s">
        <v>318</v>
      </c>
      <c r="DR407" s="73" t="s">
        <v>320</v>
      </c>
      <c r="DS407" s="7" t="s">
        <v>480</v>
      </c>
      <c r="DT407" s="106"/>
      <c r="DU407" t="s">
        <v>832</v>
      </c>
      <c r="EA407" t="s">
        <v>833</v>
      </c>
      <c r="EB407" t="s">
        <v>834</v>
      </c>
    </row>
    <row r="408" spans="1:132">
      <c r="A408" t="s">
        <v>24</v>
      </c>
      <c r="B408" t="s">
        <v>290</v>
      </c>
      <c r="C408">
        <v>29</v>
      </c>
      <c r="D408" s="21" t="s">
        <v>816</v>
      </c>
      <c r="E408">
        <v>1992</v>
      </c>
      <c r="F408" s="86">
        <v>1986</v>
      </c>
      <c r="G408" t="s">
        <v>817</v>
      </c>
      <c r="H408" s="159" t="s">
        <v>448</v>
      </c>
      <c r="J408" s="21" t="s">
        <v>818</v>
      </c>
      <c r="L408" s="21" t="s">
        <v>652</v>
      </c>
      <c r="M408" s="50" t="s">
        <v>325</v>
      </c>
      <c r="N408" s="68" t="s">
        <v>849</v>
      </c>
      <c r="O408" s="7">
        <v>31335</v>
      </c>
      <c r="P408" s="119" t="s">
        <v>843</v>
      </c>
      <c r="Q408" s="41" t="s">
        <v>844</v>
      </c>
      <c r="W408" s="135" t="s">
        <v>848</v>
      </c>
      <c r="X408" s="139">
        <v>31541</v>
      </c>
      <c r="Y408" s="7">
        <v>31541</v>
      </c>
      <c r="Z408" t="s">
        <v>838</v>
      </c>
      <c r="AA408" s="7" t="s">
        <v>312</v>
      </c>
      <c r="AB408" s="7" t="s">
        <v>312</v>
      </c>
      <c r="AG408" s="41" t="s">
        <v>557</v>
      </c>
      <c r="AH408" s="72" t="s">
        <v>554</v>
      </c>
      <c r="AI408" s="172">
        <v>31541</v>
      </c>
      <c r="AJ408" s="41" t="s">
        <v>822</v>
      </c>
      <c r="AK408" s="52" t="s">
        <v>306</v>
      </c>
      <c r="AL408" s="41" t="s">
        <v>823</v>
      </c>
      <c r="AR408" s="7">
        <v>31565</v>
      </c>
      <c r="AS408" s="74" t="s">
        <v>836</v>
      </c>
      <c r="AX408" s="109"/>
      <c r="AY408" s="109"/>
      <c r="AZ408" s="134"/>
      <c r="BA408" s="109"/>
      <c r="BB408" s="109"/>
      <c r="BC408" s="109"/>
      <c r="BD408" s="113"/>
      <c r="BE408" s="109"/>
      <c r="BG408" s="109"/>
      <c r="BH408" s="113"/>
      <c r="BV408" s="144" t="s">
        <v>824</v>
      </c>
      <c r="CA408" s="9" t="s">
        <v>825</v>
      </c>
      <c r="CB408" s="63" t="s">
        <v>826</v>
      </c>
      <c r="CC408" s="155" t="s">
        <v>313</v>
      </c>
      <c r="CD408" t="s">
        <v>827</v>
      </c>
      <c r="CE408" t="s">
        <v>828</v>
      </c>
      <c r="CF408" s="63" t="s">
        <v>826</v>
      </c>
      <c r="CG408" s="155" t="s">
        <v>313</v>
      </c>
      <c r="CH408" t="s">
        <v>827</v>
      </c>
      <c r="CI408" s="21" t="s">
        <v>829</v>
      </c>
      <c r="CJ408" s="63" t="s">
        <v>826</v>
      </c>
      <c r="CK408" s="155" t="s">
        <v>313</v>
      </c>
      <c r="CL408" t="s">
        <v>827</v>
      </c>
      <c r="CM408" s="21" t="s">
        <v>830</v>
      </c>
      <c r="CN408" s="155" t="s">
        <v>313</v>
      </c>
      <c r="CO408" s="63" t="s">
        <v>826</v>
      </c>
      <c r="CP408" t="s">
        <v>827</v>
      </c>
      <c r="DO408" s="7" t="s">
        <v>559</v>
      </c>
      <c r="DP408" s="117"/>
      <c r="DQ408" t="s">
        <v>318</v>
      </c>
      <c r="DR408" s="73" t="s">
        <v>320</v>
      </c>
      <c r="DS408" s="7" t="s">
        <v>480</v>
      </c>
      <c r="DT408" s="106"/>
      <c r="DU408" t="s">
        <v>832</v>
      </c>
      <c r="EA408" t="s">
        <v>833</v>
      </c>
      <c r="EB408" t="s">
        <v>834</v>
      </c>
    </row>
    <row r="409" spans="1:132">
      <c r="AI409" s="172"/>
    </row>
    <row r="410" spans="1:132">
      <c r="A410" t="s">
        <v>24</v>
      </c>
      <c r="B410" t="s">
        <v>290</v>
      </c>
      <c r="C410">
        <v>29</v>
      </c>
      <c r="D410" s="21" t="s">
        <v>816</v>
      </c>
      <c r="E410">
        <v>1992</v>
      </c>
      <c r="F410">
        <v>1987</v>
      </c>
      <c r="G410" t="s">
        <v>817</v>
      </c>
      <c r="H410" s="159" t="s">
        <v>448</v>
      </c>
      <c r="J410" s="21" t="s">
        <v>818</v>
      </c>
      <c r="L410" s="21" t="s">
        <v>312</v>
      </c>
      <c r="M410" s="50" t="s">
        <v>298</v>
      </c>
      <c r="N410" s="15" t="s">
        <v>850</v>
      </c>
      <c r="O410" s="41" t="s">
        <v>312</v>
      </c>
      <c r="P410" s="119" t="s">
        <v>312</v>
      </c>
      <c r="Q410" s="41" t="s">
        <v>312</v>
      </c>
      <c r="W410" s="135" t="s">
        <v>312</v>
      </c>
      <c r="X410" s="139" t="s">
        <v>312</v>
      </c>
      <c r="Y410" s="39" t="s">
        <v>312</v>
      </c>
      <c r="Z410" s="39" t="s">
        <v>312</v>
      </c>
      <c r="AA410" s="39" t="s">
        <v>312</v>
      </c>
      <c r="AB410" s="39" t="s">
        <v>312</v>
      </c>
      <c r="AG410" s="41" t="s">
        <v>821</v>
      </c>
      <c r="AH410" s="72" t="s">
        <v>594</v>
      </c>
      <c r="AI410" s="172">
        <v>31904</v>
      </c>
      <c r="AJ410" s="41" t="s">
        <v>822</v>
      </c>
      <c r="AK410" s="52" t="s">
        <v>306</v>
      </c>
      <c r="AL410" s="41" t="s">
        <v>823</v>
      </c>
      <c r="AR410" s="7" t="s">
        <v>312</v>
      </c>
      <c r="AS410" s="7" t="s">
        <v>312</v>
      </c>
      <c r="AT410" s="54"/>
      <c r="AU410" s="54"/>
      <c r="AV410" s="54"/>
      <c r="AW410" s="54"/>
      <c r="AX410" s="54"/>
      <c r="BV410" s="144" t="s">
        <v>824</v>
      </c>
      <c r="CA410" s="9" t="s">
        <v>825</v>
      </c>
      <c r="CB410" s="63" t="s">
        <v>826</v>
      </c>
      <c r="CC410" s="9">
        <v>0</v>
      </c>
      <c r="CD410" t="s">
        <v>827</v>
      </c>
      <c r="CE410" t="s">
        <v>828</v>
      </c>
      <c r="CF410" s="63" t="s">
        <v>826</v>
      </c>
      <c r="CG410" s="9">
        <v>0</v>
      </c>
      <c r="CH410" t="s">
        <v>827</v>
      </c>
      <c r="CI410" s="21" t="s">
        <v>829</v>
      </c>
      <c r="CJ410" s="63" t="s">
        <v>826</v>
      </c>
      <c r="CK410" s="9">
        <v>0</v>
      </c>
      <c r="CL410" t="s">
        <v>827</v>
      </c>
      <c r="CM410" s="21" t="s">
        <v>830</v>
      </c>
      <c r="CN410" s="21">
        <v>0</v>
      </c>
      <c r="CO410" s="63" t="s">
        <v>826</v>
      </c>
      <c r="CP410" t="s">
        <v>827</v>
      </c>
      <c r="DO410" s="7" t="s">
        <v>559</v>
      </c>
      <c r="DP410">
        <v>1580</v>
      </c>
      <c r="DQ410" t="s">
        <v>318</v>
      </c>
      <c r="DR410" s="73" t="s">
        <v>320</v>
      </c>
      <c r="DS410" s="7" t="s">
        <v>480</v>
      </c>
      <c r="DT410" s="61">
        <v>25</v>
      </c>
      <c r="DU410" t="s">
        <v>832</v>
      </c>
      <c r="EA410" t="s">
        <v>851</v>
      </c>
    </row>
    <row r="411" spans="1:132">
      <c r="A411" t="s">
        <v>24</v>
      </c>
      <c r="B411" t="s">
        <v>290</v>
      </c>
      <c r="C411">
        <v>29</v>
      </c>
      <c r="D411" s="21" t="s">
        <v>816</v>
      </c>
      <c r="E411">
        <v>1992</v>
      </c>
      <c r="F411">
        <v>1987</v>
      </c>
      <c r="G411" t="s">
        <v>817</v>
      </c>
      <c r="H411" s="159" t="s">
        <v>448</v>
      </c>
      <c r="J411" s="21" t="s">
        <v>818</v>
      </c>
      <c r="L411" s="21" t="s">
        <v>312</v>
      </c>
      <c r="M411" s="50" t="s">
        <v>298</v>
      </c>
      <c r="N411" s="15" t="s">
        <v>819</v>
      </c>
      <c r="O411" s="41" t="s">
        <v>312</v>
      </c>
      <c r="P411" s="119" t="s">
        <v>312</v>
      </c>
      <c r="Q411" s="41" t="s">
        <v>312</v>
      </c>
      <c r="W411" s="135" t="s">
        <v>312</v>
      </c>
      <c r="X411" s="139" t="s">
        <v>312</v>
      </c>
      <c r="Y411" s="39" t="s">
        <v>312</v>
      </c>
      <c r="Z411" s="39" t="s">
        <v>312</v>
      </c>
      <c r="AA411" s="7">
        <v>31905</v>
      </c>
      <c r="AB411" s="41" t="s">
        <v>820</v>
      </c>
      <c r="AG411" s="41" t="s">
        <v>821</v>
      </c>
      <c r="AH411" s="72" t="s">
        <v>554</v>
      </c>
      <c r="AI411" s="172">
        <v>31904</v>
      </c>
      <c r="AJ411" s="41" t="s">
        <v>822</v>
      </c>
      <c r="AK411" s="52" t="s">
        <v>306</v>
      </c>
      <c r="AL411" s="41" t="s">
        <v>823</v>
      </c>
      <c r="AR411" s="7" t="s">
        <v>312</v>
      </c>
      <c r="AS411" s="7" t="s">
        <v>312</v>
      </c>
      <c r="AT411" s="54"/>
      <c r="AU411" s="54"/>
      <c r="AV411" s="54"/>
      <c r="AW411" s="54"/>
      <c r="AX411" s="54"/>
      <c r="AY411" s="54"/>
      <c r="AZ411" s="62"/>
      <c r="BA411" s="54"/>
      <c r="BC411" s="54"/>
      <c r="BD411" s="80"/>
      <c r="BE411" s="54"/>
      <c r="BG411" s="54"/>
      <c r="BH411" s="80"/>
      <c r="BV411" s="144" t="s">
        <v>824</v>
      </c>
      <c r="CA411" s="9" t="s">
        <v>825</v>
      </c>
      <c r="CB411" s="63" t="s">
        <v>826</v>
      </c>
      <c r="CC411" s="9">
        <v>99</v>
      </c>
      <c r="CD411" t="s">
        <v>827</v>
      </c>
      <c r="CE411" t="s">
        <v>828</v>
      </c>
      <c r="CF411" s="63" t="s">
        <v>826</v>
      </c>
      <c r="CG411" s="9">
        <v>99</v>
      </c>
      <c r="CH411" t="s">
        <v>827</v>
      </c>
      <c r="CI411" s="21" t="s">
        <v>829</v>
      </c>
      <c r="CJ411" s="63" t="s">
        <v>826</v>
      </c>
      <c r="CK411" s="21">
        <v>99</v>
      </c>
      <c r="CL411" t="s">
        <v>827</v>
      </c>
      <c r="CM411" s="21" t="s">
        <v>830</v>
      </c>
      <c r="CN411" s="21">
        <v>99</v>
      </c>
      <c r="CO411" s="63" t="s">
        <v>826</v>
      </c>
      <c r="CP411" t="s">
        <v>827</v>
      </c>
      <c r="DO411" s="7" t="s">
        <v>559</v>
      </c>
      <c r="DP411">
        <v>3320</v>
      </c>
      <c r="DQ411" t="s">
        <v>318</v>
      </c>
      <c r="DR411" s="73" t="s">
        <v>320</v>
      </c>
      <c r="DS411" s="7" t="s">
        <v>480</v>
      </c>
      <c r="DT411" s="61">
        <v>25</v>
      </c>
      <c r="DU411" t="s">
        <v>832</v>
      </c>
      <c r="EA411" t="s">
        <v>851</v>
      </c>
    </row>
    <row r="412" spans="1:132">
      <c r="A412" t="s">
        <v>24</v>
      </c>
      <c r="B412" t="s">
        <v>290</v>
      </c>
      <c r="C412">
        <v>29</v>
      </c>
      <c r="D412" s="21" t="s">
        <v>816</v>
      </c>
      <c r="E412">
        <v>1992</v>
      </c>
      <c r="F412">
        <v>1987</v>
      </c>
      <c r="G412" t="s">
        <v>817</v>
      </c>
      <c r="H412" s="159" t="s">
        <v>448</v>
      </c>
      <c r="J412" s="21" t="s">
        <v>818</v>
      </c>
      <c r="L412" s="21" t="s">
        <v>312</v>
      </c>
      <c r="M412" s="50" t="s">
        <v>298</v>
      </c>
      <c r="N412" s="15" t="s">
        <v>835</v>
      </c>
      <c r="O412" s="41" t="s">
        <v>312</v>
      </c>
      <c r="P412" s="119" t="s">
        <v>312</v>
      </c>
      <c r="Q412" s="41" t="s">
        <v>312</v>
      </c>
      <c r="W412" s="135" t="s">
        <v>312</v>
      </c>
      <c r="X412" s="139" t="s">
        <v>312</v>
      </c>
      <c r="Y412" s="39" t="s">
        <v>312</v>
      </c>
      <c r="Z412" s="39" t="s">
        <v>312</v>
      </c>
      <c r="AA412" s="7" t="s">
        <v>312</v>
      </c>
      <c r="AB412" s="7" t="s">
        <v>312</v>
      </c>
      <c r="AG412" s="41" t="s">
        <v>821</v>
      </c>
      <c r="AH412" s="72" t="s">
        <v>554</v>
      </c>
      <c r="AI412" s="172">
        <v>31904</v>
      </c>
      <c r="AJ412" s="41" t="s">
        <v>822</v>
      </c>
      <c r="AK412" s="52" t="s">
        <v>306</v>
      </c>
      <c r="AL412" s="41" t="s">
        <v>823</v>
      </c>
      <c r="AR412" s="7">
        <v>31929</v>
      </c>
      <c r="AS412" s="74" t="s">
        <v>836</v>
      </c>
      <c r="AY412" s="54"/>
      <c r="AZ412" s="62"/>
      <c r="BA412" s="54"/>
      <c r="BC412" s="54"/>
      <c r="BD412" s="80"/>
      <c r="BE412" s="54"/>
      <c r="BG412" s="54"/>
      <c r="BH412" s="80"/>
      <c r="BV412" s="144" t="s">
        <v>824</v>
      </c>
      <c r="CA412" s="9" t="s">
        <v>825</v>
      </c>
      <c r="CB412" s="63" t="s">
        <v>826</v>
      </c>
      <c r="CC412" s="9">
        <v>99</v>
      </c>
      <c r="CD412" t="s">
        <v>827</v>
      </c>
      <c r="CE412" t="s">
        <v>828</v>
      </c>
      <c r="CF412" s="63" t="s">
        <v>826</v>
      </c>
      <c r="CG412" s="9">
        <v>98</v>
      </c>
      <c r="CH412" t="s">
        <v>827</v>
      </c>
      <c r="CI412" s="21" t="s">
        <v>829</v>
      </c>
      <c r="CJ412" s="63" t="s">
        <v>826</v>
      </c>
      <c r="CK412" s="21">
        <v>99</v>
      </c>
      <c r="CL412" t="s">
        <v>827</v>
      </c>
      <c r="CM412" s="21" t="s">
        <v>830</v>
      </c>
      <c r="CN412" s="21">
        <v>98</v>
      </c>
      <c r="CO412" s="63" t="s">
        <v>826</v>
      </c>
      <c r="CP412" t="s">
        <v>827</v>
      </c>
      <c r="DO412" s="7" t="s">
        <v>559</v>
      </c>
      <c r="DP412">
        <v>2820</v>
      </c>
      <c r="DQ412" t="s">
        <v>318</v>
      </c>
      <c r="DR412" s="73" t="s">
        <v>320</v>
      </c>
      <c r="DS412" s="7" t="s">
        <v>480</v>
      </c>
      <c r="DT412" s="61">
        <v>25</v>
      </c>
      <c r="DU412" t="s">
        <v>832</v>
      </c>
      <c r="EA412" t="s">
        <v>851</v>
      </c>
    </row>
    <row r="413" spans="1:132">
      <c r="A413" t="s">
        <v>24</v>
      </c>
      <c r="B413" t="s">
        <v>290</v>
      </c>
      <c r="C413">
        <v>29</v>
      </c>
      <c r="D413" s="21" t="s">
        <v>816</v>
      </c>
      <c r="E413">
        <v>1992</v>
      </c>
      <c r="F413">
        <v>1987</v>
      </c>
      <c r="G413" t="s">
        <v>817</v>
      </c>
      <c r="H413" s="159" t="s">
        <v>448</v>
      </c>
      <c r="J413" s="21" t="s">
        <v>818</v>
      </c>
      <c r="L413" s="21" t="s">
        <v>312</v>
      </c>
      <c r="M413" s="50" t="s">
        <v>298</v>
      </c>
      <c r="N413" s="15" t="s">
        <v>852</v>
      </c>
      <c r="O413" s="41" t="s">
        <v>312</v>
      </c>
      <c r="P413" s="119" t="s">
        <v>312</v>
      </c>
      <c r="Q413" s="41" t="s">
        <v>312</v>
      </c>
      <c r="W413" s="135" t="s">
        <v>312</v>
      </c>
      <c r="X413" s="139" t="s">
        <v>312</v>
      </c>
      <c r="Y413" s="139">
        <v>31895</v>
      </c>
      <c r="Z413" t="s">
        <v>838</v>
      </c>
      <c r="AA413" s="39" t="s">
        <v>312</v>
      </c>
      <c r="AB413" s="39" t="s">
        <v>312</v>
      </c>
      <c r="AG413" s="41" t="s">
        <v>557</v>
      </c>
      <c r="AH413" s="72" t="s">
        <v>554</v>
      </c>
      <c r="AI413" s="172">
        <v>31904</v>
      </c>
      <c r="AJ413" s="41" t="s">
        <v>822</v>
      </c>
      <c r="AK413" s="52" t="s">
        <v>306</v>
      </c>
      <c r="AL413" s="41" t="s">
        <v>823</v>
      </c>
      <c r="AR413" s="7" t="s">
        <v>312</v>
      </c>
      <c r="AS413" s="7" t="s">
        <v>312</v>
      </c>
      <c r="AT413" s="54"/>
      <c r="AU413" s="54"/>
      <c r="AV413" s="54"/>
      <c r="AW413" s="54"/>
      <c r="AX413" s="54"/>
      <c r="AY413" s="54"/>
      <c r="AZ413" s="62"/>
      <c r="BA413" s="54"/>
      <c r="BC413" s="54"/>
      <c r="BD413" s="80"/>
      <c r="BE413" s="54"/>
      <c r="BG413" s="54"/>
      <c r="BH413" s="80"/>
      <c r="BV413" s="144" t="s">
        <v>824</v>
      </c>
      <c r="CA413" s="9" t="s">
        <v>825</v>
      </c>
      <c r="CB413" s="63" t="s">
        <v>826</v>
      </c>
      <c r="CC413" s="9">
        <v>0</v>
      </c>
      <c r="CD413" t="s">
        <v>827</v>
      </c>
      <c r="CE413" t="s">
        <v>828</v>
      </c>
      <c r="CF413" s="63" t="s">
        <v>826</v>
      </c>
      <c r="CG413" s="9">
        <v>0</v>
      </c>
      <c r="CH413" t="s">
        <v>827</v>
      </c>
      <c r="CI413" s="21" t="s">
        <v>829</v>
      </c>
      <c r="CJ413" s="63" t="s">
        <v>826</v>
      </c>
      <c r="CK413" s="21">
        <v>0</v>
      </c>
      <c r="CL413" t="s">
        <v>827</v>
      </c>
      <c r="CM413" s="21" t="s">
        <v>830</v>
      </c>
      <c r="CN413" s="21">
        <v>0</v>
      </c>
      <c r="CO413" s="63" t="s">
        <v>826</v>
      </c>
      <c r="CP413" t="s">
        <v>827</v>
      </c>
      <c r="DO413" s="7" t="s">
        <v>559</v>
      </c>
      <c r="DP413">
        <v>1610</v>
      </c>
      <c r="DQ413" t="s">
        <v>318</v>
      </c>
      <c r="DR413" s="73" t="s">
        <v>320</v>
      </c>
      <c r="DS413" s="7" t="s">
        <v>480</v>
      </c>
      <c r="DT413" s="61">
        <v>24</v>
      </c>
      <c r="DU413" t="s">
        <v>832</v>
      </c>
      <c r="EA413" t="s">
        <v>851</v>
      </c>
    </row>
    <row r="414" spans="1:132">
      <c r="A414" t="s">
        <v>24</v>
      </c>
      <c r="B414" t="s">
        <v>290</v>
      </c>
      <c r="C414">
        <v>29</v>
      </c>
      <c r="D414" s="21" t="s">
        <v>816</v>
      </c>
      <c r="E414">
        <v>1992</v>
      </c>
      <c r="F414">
        <v>1987</v>
      </c>
      <c r="G414" t="s">
        <v>817</v>
      </c>
      <c r="H414" s="159" t="s">
        <v>448</v>
      </c>
      <c r="J414" s="21" t="s">
        <v>818</v>
      </c>
      <c r="L414" s="21" t="s">
        <v>312</v>
      </c>
      <c r="M414" s="50" t="s">
        <v>298</v>
      </c>
      <c r="N414" s="15" t="s">
        <v>837</v>
      </c>
      <c r="O414" s="41" t="s">
        <v>312</v>
      </c>
      <c r="P414" s="119" t="s">
        <v>312</v>
      </c>
      <c r="Q414" s="41" t="s">
        <v>312</v>
      </c>
      <c r="W414" s="135" t="s">
        <v>312</v>
      </c>
      <c r="X414" s="139" t="s">
        <v>312</v>
      </c>
      <c r="Y414" s="139">
        <v>31895</v>
      </c>
      <c r="Z414" t="s">
        <v>838</v>
      </c>
      <c r="AA414" s="7">
        <v>31905</v>
      </c>
      <c r="AB414" s="41" t="s">
        <v>820</v>
      </c>
      <c r="AG414" s="41" t="s">
        <v>557</v>
      </c>
      <c r="AH414" s="72" t="s">
        <v>554</v>
      </c>
      <c r="AI414" s="172">
        <v>31904</v>
      </c>
      <c r="AJ414" s="41" t="s">
        <v>822</v>
      </c>
      <c r="AK414" s="52" t="s">
        <v>306</v>
      </c>
      <c r="AL414" s="41" t="s">
        <v>823</v>
      </c>
      <c r="AR414" s="7" t="s">
        <v>312</v>
      </c>
      <c r="AS414" s="7" t="s">
        <v>312</v>
      </c>
      <c r="AT414" s="54"/>
      <c r="AU414" s="54"/>
      <c r="AV414" s="54"/>
      <c r="AW414" s="54"/>
      <c r="AX414" s="54"/>
      <c r="AY414" s="54"/>
      <c r="AZ414" s="62"/>
      <c r="BA414" s="54"/>
      <c r="BC414" s="54"/>
      <c r="BD414" s="80"/>
      <c r="BE414" s="54"/>
      <c r="BG414" s="54"/>
      <c r="BH414" s="80"/>
      <c r="BV414" s="144" t="s">
        <v>824</v>
      </c>
      <c r="CA414" s="9" t="s">
        <v>825</v>
      </c>
      <c r="CB414" s="63" t="s">
        <v>826</v>
      </c>
      <c r="CC414" s="9">
        <v>95</v>
      </c>
      <c r="CD414" t="s">
        <v>827</v>
      </c>
      <c r="CE414" t="s">
        <v>828</v>
      </c>
      <c r="CF414" s="63" t="s">
        <v>826</v>
      </c>
      <c r="CG414" s="9">
        <v>99</v>
      </c>
      <c r="CH414" t="s">
        <v>827</v>
      </c>
      <c r="CI414" s="21" t="s">
        <v>829</v>
      </c>
      <c r="CJ414" s="63" t="s">
        <v>826</v>
      </c>
      <c r="CK414" s="21">
        <v>86</v>
      </c>
      <c r="CL414" t="s">
        <v>827</v>
      </c>
      <c r="CM414" s="21" t="s">
        <v>830</v>
      </c>
      <c r="CN414" s="21">
        <v>99</v>
      </c>
      <c r="CO414" s="63" t="s">
        <v>826</v>
      </c>
      <c r="CP414" t="s">
        <v>827</v>
      </c>
      <c r="DO414" s="7" t="s">
        <v>559</v>
      </c>
      <c r="DP414">
        <v>3050</v>
      </c>
      <c r="DQ414" t="s">
        <v>318</v>
      </c>
      <c r="DR414" s="73" t="s">
        <v>320</v>
      </c>
      <c r="DS414" s="7" t="s">
        <v>480</v>
      </c>
      <c r="DT414" s="61">
        <v>26</v>
      </c>
      <c r="DU414" t="s">
        <v>832</v>
      </c>
      <c r="EA414" t="s">
        <v>851</v>
      </c>
    </row>
    <row r="415" spans="1:132">
      <c r="A415" t="s">
        <v>24</v>
      </c>
      <c r="B415" t="s">
        <v>290</v>
      </c>
      <c r="C415">
        <v>29</v>
      </c>
      <c r="D415" s="21" t="s">
        <v>816</v>
      </c>
      <c r="E415">
        <v>1992</v>
      </c>
      <c r="F415">
        <v>1987</v>
      </c>
      <c r="G415" t="s">
        <v>817</v>
      </c>
      <c r="H415" s="159" t="s">
        <v>448</v>
      </c>
      <c r="J415" s="21" t="s">
        <v>818</v>
      </c>
      <c r="L415" s="21" t="s">
        <v>312</v>
      </c>
      <c r="M415" s="50" t="s">
        <v>298</v>
      </c>
      <c r="N415" s="15" t="s">
        <v>839</v>
      </c>
      <c r="O415" s="41" t="s">
        <v>312</v>
      </c>
      <c r="P415" s="119" t="s">
        <v>312</v>
      </c>
      <c r="Q415" s="41" t="s">
        <v>312</v>
      </c>
      <c r="W415" s="135" t="s">
        <v>312</v>
      </c>
      <c r="X415" s="139" t="s">
        <v>312</v>
      </c>
      <c r="Y415" s="139">
        <v>31895</v>
      </c>
      <c r="Z415" t="s">
        <v>838</v>
      </c>
      <c r="AA415" s="7" t="s">
        <v>312</v>
      </c>
      <c r="AB415" s="7" t="s">
        <v>312</v>
      </c>
      <c r="AG415" s="41" t="s">
        <v>557</v>
      </c>
      <c r="AH415" s="72" t="s">
        <v>554</v>
      </c>
      <c r="AI415" s="172">
        <v>31904</v>
      </c>
      <c r="AJ415" s="41" t="s">
        <v>822</v>
      </c>
      <c r="AK415" s="52" t="s">
        <v>306</v>
      </c>
      <c r="AL415" s="41" t="s">
        <v>823</v>
      </c>
      <c r="AR415" s="7">
        <v>31929</v>
      </c>
      <c r="AS415" s="74" t="s">
        <v>836</v>
      </c>
      <c r="AY415" s="54"/>
      <c r="AZ415" s="62"/>
      <c r="BA415" s="54"/>
      <c r="BC415" s="54"/>
      <c r="BD415" s="80"/>
      <c r="BE415" s="54"/>
      <c r="BG415" s="54"/>
      <c r="BH415" s="80"/>
      <c r="BV415" s="144" t="s">
        <v>824</v>
      </c>
      <c r="CA415" s="9" t="s">
        <v>825</v>
      </c>
      <c r="CB415" s="63" t="s">
        <v>826</v>
      </c>
      <c r="CC415" s="9">
        <v>99</v>
      </c>
      <c r="CD415" t="s">
        <v>827</v>
      </c>
      <c r="CE415" t="s">
        <v>828</v>
      </c>
      <c r="CF415" s="63" t="s">
        <v>826</v>
      </c>
      <c r="CG415" s="9">
        <v>95</v>
      </c>
      <c r="CH415" t="s">
        <v>827</v>
      </c>
      <c r="CI415" s="21" t="s">
        <v>829</v>
      </c>
      <c r="CJ415" s="63" t="s">
        <v>826</v>
      </c>
      <c r="CK415" s="21">
        <v>88</v>
      </c>
      <c r="CL415" t="s">
        <v>827</v>
      </c>
      <c r="CM415" s="21" t="s">
        <v>830</v>
      </c>
      <c r="CN415" s="21">
        <v>98</v>
      </c>
      <c r="CO415" s="63" t="s">
        <v>826</v>
      </c>
      <c r="CP415" t="s">
        <v>827</v>
      </c>
      <c r="DO415" s="7" t="s">
        <v>559</v>
      </c>
      <c r="DP415">
        <v>2920</v>
      </c>
      <c r="DQ415" t="s">
        <v>318</v>
      </c>
      <c r="DR415" s="73" t="s">
        <v>320</v>
      </c>
      <c r="DS415" s="7" t="s">
        <v>480</v>
      </c>
      <c r="DT415" s="61">
        <v>24</v>
      </c>
      <c r="DU415" t="s">
        <v>832</v>
      </c>
      <c r="EA415" t="s">
        <v>851</v>
      </c>
    </row>
    <row r="416" spans="1:132">
      <c r="A416" t="s">
        <v>24</v>
      </c>
      <c r="B416" t="s">
        <v>290</v>
      </c>
      <c r="C416">
        <v>29</v>
      </c>
      <c r="D416" s="21" t="s">
        <v>816</v>
      </c>
      <c r="E416">
        <v>1992</v>
      </c>
      <c r="F416">
        <v>1987</v>
      </c>
      <c r="G416" t="s">
        <v>817</v>
      </c>
      <c r="H416" s="159" t="s">
        <v>448</v>
      </c>
      <c r="J416" s="21" t="s">
        <v>818</v>
      </c>
      <c r="L416" s="21" t="s">
        <v>312</v>
      </c>
      <c r="M416" s="50" t="s">
        <v>298</v>
      </c>
      <c r="N416" s="15" t="s">
        <v>853</v>
      </c>
      <c r="O416" s="41" t="s">
        <v>312</v>
      </c>
      <c r="P416" s="119" t="s">
        <v>312</v>
      </c>
      <c r="Q416" s="41" t="s">
        <v>312</v>
      </c>
      <c r="W416" s="135" t="s">
        <v>312</v>
      </c>
      <c r="X416" s="139" t="s">
        <v>312</v>
      </c>
      <c r="Y416" s="139">
        <v>31904</v>
      </c>
      <c r="Z416" t="s">
        <v>838</v>
      </c>
      <c r="AA416" s="39" t="s">
        <v>312</v>
      </c>
      <c r="AB416" s="39" t="s">
        <v>312</v>
      </c>
      <c r="AG416" s="41" t="s">
        <v>557</v>
      </c>
      <c r="AH416" s="72" t="s">
        <v>554</v>
      </c>
      <c r="AI416" s="172">
        <v>31904</v>
      </c>
      <c r="AJ416" s="41" t="s">
        <v>822</v>
      </c>
      <c r="AK416" s="52" t="s">
        <v>306</v>
      </c>
      <c r="AL416" s="41" t="s">
        <v>823</v>
      </c>
      <c r="AR416" s="7" t="s">
        <v>312</v>
      </c>
      <c r="AS416" s="7" t="s">
        <v>312</v>
      </c>
      <c r="AT416" s="54"/>
      <c r="AU416" s="54"/>
      <c r="AV416" s="54"/>
      <c r="AW416" s="54"/>
      <c r="AX416" s="54"/>
      <c r="AY416" s="54"/>
      <c r="AZ416" s="62"/>
      <c r="BA416" s="54"/>
      <c r="BC416" s="54"/>
      <c r="BD416" s="80"/>
      <c r="BE416" s="54"/>
      <c r="BG416" s="54"/>
      <c r="BH416" s="80"/>
      <c r="BV416" s="144" t="s">
        <v>824</v>
      </c>
      <c r="CA416" s="9" t="s">
        <v>825</v>
      </c>
      <c r="CB416" s="63" t="s">
        <v>826</v>
      </c>
      <c r="CC416" s="155" t="s">
        <v>313</v>
      </c>
      <c r="CD416" t="s">
        <v>827</v>
      </c>
      <c r="CE416" t="s">
        <v>828</v>
      </c>
      <c r="CF416" s="63" t="s">
        <v>826</v>
      </c>
      <c r="CG416" s="155" t="s">
        <v>313</v>
      </c>
      <c r="CH416" t="s">
        <v>827</v>
      </c>
      <c r="CI416" s="21" t="s">
        <v>829</v>
      </c>
      <c r="CJ416" s="63" t="s">
        <v>826</v>
      </c>
      <c r="CK416" s="155" t="s">
        <v>313</v>
      </c>
      <c r="CL416" t="s">
        <v>827</v>
      </c>
      <c r="CM416" s="21" t="s">
        <v>830</v>
      </c>
      <c r="CN416" s="155" t="s">
        <v>313</v>
      </c>
      <c r="CO416" s="63" t="s">
        <v>826</v>
      </c>
      <c r="CP416" t="s">
        <v>827</v>
      </c>
      <c r="DO416" s="7" t="s">
        <v>559</v>
      </c>
      <c r="DP416" s="117"/>
      <c r="DQ416" t="s">
        <v>318</v>
      </c>
      <c r="DR416" s="73" t="s">
        <v>320</v>
      </c>
      <c r="DS416" s="7" t="s">
        <v>480</v>
      </c>
      <c r="DT416" s="106"/>
      <c r="DU416" t="s">
        <v>832</v>
      </c>
      <c r="EA416" t="s">
        <v>851</v>
      </c>
    </row>
    <row r="417" spans="1:131">
      <c r="A417" t="s">
        <v>24</v>
      </c>
      <c r="B417" t="s">
        <v>290</v>
      </c>
      <c r="C417">
        <v>29</v>
      </c>
      <c r="D417" s="21" t="s">
        <v>816</v>
      </c>
      <c r="E417">
        <v>1992</v>
      </c>
      <c r="F417">
        <v>1987</v>
      </c>
      <c r="G417" t="s">
        <v>817</v>
      </c>
      <c r="H417" s="159" t="s">
        <v>448</v>
      </c>
      <c r="J417" s="21" t="s">
        <v>818</v>
      </c>
      <c r="L417" s="21" t="s">
        <v>312</v>
      </c>
      <c r="M417" s="50" t="s">
        <v>298</v>
      </c>
      <c r="N417" s="15" t="s">
        <v>840</v>
      </c>
      <c r="O417" s="41" t="s">
        <v>312</v>
      </c>
      <c r="P417" s="119" t="s">
        <v>312</v>
      </c>
      <c r="Q417" s="41" t="s">
        <v>312</v>
      </c>
      <c r="W417" s="135" t="s">
        <v>312</v>
      </c>
      <c r="X417" s="139" t="s">
        <v>312</v>
      </c>
      <c r="Y417" s="139">
        <v>31904</v>
      </c>
      <c r="Z417" t="s">
        <v>838</v>
      </c>
      <c r="AA417" s="7">
        <v>31905</v>
      </c>
      <c r="AB417" s="41" t="s">
        <v>820</v>
      </c>
      <c r="AG417" s="41" t="s">
        <v>557</v>
      </c>
      <c r="AH417" s="72" t="s">
        <v>554</v>
      </c>
      <c r="AI417" s="172">
        <v>31904</v>
      </c>
      <c r="AJ417" s="41" t="s">
        <v>822</v>
      </c>
      <c r="AK417" s="52" t="s">
        <v>306</v>
      </c>
      <c r="AL417" s="41" t="s">
        <v>823</v>
      </c>
      <c r="AR417" s="7" t="s">
        <v>312</v>
      </c>
      <c r="AS417" s="7" t="s">
        <v>312</v>
      </c>
      <c r="AT417" s="54"/>
      <c r="AU417" s="54"/>
      <c r="AV417" s="54"/>
      <c r="AW417" s="54"/>
      <c r="AX417" s="54"/>
      <c r="AY417" s="54"/>
      <c r="AZ417" s="62"/>
      <c r="BA417" s="54"/>
      <c r="BC417" s="54"/>
      <c r="BD417" s="80"/>
      <c r="BE417" s="54"/>
      <c r="BG417" s="54"/>
      <c r="BH417" s="80"/>
      <c r="BV417" s="144" t="s">
        <v>824</v>
      </c>
      <c r="CA417" s="9" t="s">
        <v>825</v>
      </c>
      <c r="CB417" s="63" t="s">
        <v>826</v>
      </c>
      <c r="CC417" s="155" t="s">
        <v>313</v>
      </c>
      <c r="CD417" t="s">
        <v>827</v>
      </c>
      <c r="CE417" t="s">
        <v>828</v>
      </c>
      <c r="CF417" s="63" t="s">
        <v>826</v>
      </c>
      <c r="CG417" s="155" t="s">
        <v>313</v>
      </c>
      <c r="CH417" t="s">
        <v>827</v>
      </c>
      <c r="CI417" s="21" t="s">
        <v>829</v>
      </c>
      <c r="CJ417" s="63" t="s">
        <v>826</v>
      </c>
      <c r="CK417" s="155" t="s">
        <v>313</v>
      </c>
      <c r="CL417" t="s">
        <v>827</v>
      </c>
      <c r="CM417" s="21" t="s">
        <v>830</v>
      </c>
      <c r="CN417" s="155" t="s">
        <v>313</v>
      </c>
      <c r="CO417" s="63" t="s">
        <v>826</v>
      </c>
      <c r="CP417" t="s">
        <v>827</v>
      </c>
      <c r="DO417" s="7" t="s">
        <v>559</v>
      </c>
      <c r="DP417" s="117"/>
      <c r="DQ417" t="s">
        <v>318</v>
      </c>
      <c r="DR417" s="73" t="s">
        <v>320</v>
      </c>
      <c r="DS417" s="7" t="s">
        <v>480</v>
      </c>
      <c r="DT417" s="106"/>
      <c r="DU417" t="s">
        <v>832</v>
      </c>
      <c r="EA417" t="s">
        <v>851</v>
      </c>
    </row>
    <row r="418" spans="1:131">
      <c r="A418" t="s">
        <v>24</v>
      </c>
      <c r="B418" t="s">
        <v>290</v>
      </c>
      <c r="C418">
        <v>29</v>
      </c>
      <c r="D418" s="21" t="s">
        <v>816</v>
      </c>
      <c r="E418">
        <v>1992</v>
      </c>
      <c r="F418">
        <v>1987</v>
      </c>
      <c r="G418" t="s">
        <v>817</v>
      </c>
      <c r="H418" s="159" t="s">
        <v>448</v>
      </c>
      <c r="J418" s="21" t="s">
        <v>818</v>
      </c>
      <c r="L418" s="21" t="s">
        <v>312</v>
      </c>
      <c r="M418" s="50" t="s">
        <v>298</v>
      </c>
      <c r="N418" s="15" t="s">
        <v>841</v>
      </c>
      <c r="O418" s="41" t="s">
        <v>312</v>
      </c>
      <c r="P418" s="119" t="s">
        <v>312</v>
      </c>
      <c r="Q418" s="41" t="s">
        <v>312</v>
      </c>
      <c r="W418" s="135" t="s">
        <v>312</v>
      </c>
      <c r="X418" s="139" t="s">
        <v>312</v>
      </c>
      <c r="Y418" s="139">
        <v>31904</v>
      </c>
      <c r="Z418" t="s">
        <v>838</v>
      </c>
      <c r="AA418" s="7" t="s">
        <v>312</v>
      </c>
      <c r="AB418" s="7" t="s">
        <v>312</v>
      </c>
      <c r="AG418" s="41" t="s">
        <v>557</v>
      </c>
      <c r="AH418" s="72" t="s">
        <v>554</v>
      </c>
      <c r="AI418" s="172">
        <v>31904</v>
      </c>
      <c r="AJ418" s="41" t="s">
        <v>822</v>
      </c>
      <c r="AK418" s="52" t="s">
        <v>306</v>
      </c>
      <c r="AL418" s="41" t="s">
        <v>823</v>
      </c>
      <c r="AR418" s="7">
        <v>31929</v>
      </c>
      <c r="AS418" s="74" t="s">
        <v>836</v>
      </c>
      <c r="AY418" s="54"/>
      <c r="AZ418" s="62"/>
      <c r="BA418" s="54"/>
      <c r="BC418" s="54"/>
      <c r="BD418" s="80"/>
      <c r="BE418" s="54"/>
      <c r="BG418" s="54"/>
      <c r="BH418" s="80"/>
      <c r="BV418" s="144" t="s">
        <v>824</v>
      </c>
      <c r="CA418" s="9" t="s">
        <v>825</v>
      </c>
      <c r="CB418" s="63" t="s">
        <v>826</v>
      </c>
      <c r="CC418" s="155" t="s">
        <v>313</v>
      </c>
      <c r="CD418" t="s">
        <v>827</v>
      </c>
      <c r="CE418" t="s">
        <v>828</v>
      </c>
      <c r="CF418" s="63" t="s">
        <v>826</v>
      </c>
      <c r="CG418" s="155" t="s">
        <v>313</v>
      </c>
      <c r="CH418" t="s">
        <v>827</v>
      </c>
      <c r="CI418" s="21" t="s">
        <v>829</v>
      </c>
      <c r="CJ418" s="63" t="s">
        <v>826</v>
      </c>
      <c r="CK418" s="155" t="s">
        <v>313</v>
      </c>
      <c r="CL418" t="s">
        <v>827</v>
      </c>
      <c r="CM418" s="21" t="s">
        <v>830</v>
      </c>
      <c r="CN418" s="155" t="s">
        <v>313</v>
      </c>
      <c r="CO418" s="63" t="s">
        <v>826</v>
      </c>
      <c r="CP418" t="s">
        <v>827</v>
      </c>
      <c r="DO418" s="7" t="s">
        <v>559</v>
      </c>
      <c r="DP418" s="117"/>
      <c r="DQ418" t="s">
        <v>318</v>
      </c>
      <c r="DR418" s="73" t="s">
        <v>320</v>
      </c>
      <c r="DS418" s="7" t="s">
        <v>480</v>
      </c>
      <c r="DT418" s="106"/>
      <c r="DU418" t="s">
        <v>832</v>
      </c>
      <c r="EA418" t="s">
        <v>851</v>
      </c>
    </row>
    <row r="419" spans="1:131">
      <c r="A419" t="s">
        <v>24</v>
      </c>
      <c r="B419" t="s">
        <v>290</v>
      </c>
      <c r="C419">
        <v>29</v>
      </c>
      <c r="D419" s="21" t="s">
        <v>816</v>
      </c>
      <c r="E419">
        <v>1992</v>
      </c>
      <c r="F419">
        <v>1987</v>
      </c>
      <c r="G419" t="s">
        <v>817</v>
      </c>
      <c r="H419" s="159" t="s">
        <v>448</v>
      </c>
      <c r="J419" s="21" t="s">
        <v>818</v>
      </c>
      <c r="L419" s="21" t="s">
        <v>652</v>
      </c>
      <c r="M419" s="50" t="s">
        <v>325</v>
      </c>
      <c r="N419" s="15" t="s">
        <v>854</v>
      </c>
      <c r="O419" s="41">
        <v>31686</v>
      </c>
      <c r="P419" s="119" t="s">
        <v>843</v>
      </c>
      <c r="Q419" s="41" t="s">
        <v>844</v>
      </c>
      <c r="W419" s="135" t="s">
        <v>845</v>
      </c>
      <c r="X419" s="139">
        <v>31895</v>
      </c>
      <c r="Y419" s="139">
        <v>31895</v>
      </c>
      <c r="Z419" t="s">
        <v>838</v>
      </c>
      <c r="AA419" s="39" t="s">
        <v>312</v>
      </c>
      <c r="AB419" s="39" t="s">
        <v>312</v>
      </c>
      <c r="AG419" s="41" t="s">
        <v>557</v>
      </c>
      <c r="AH419" s="72" t="s">
        <v>554</v>
      </c>
      <c r="AI419" s="172">
        <v>31904</v>
      </c>
      <c r="AJ419" s="41" t="s">
        <v>822</v>
      </c>
      <c r="AK419" s="52" t="s">
        <v>306</v>
      </c>
      <c r="AL419" s="41" t="s">
        <v>823</v>
      </c>
      <c r="AR419" s="7" t="s">
        <v>312</v>
      </c>
      <c r="AS419" s="7" t="s">
        <v>312</v>
      </c>
      <c r="AT419" s="54"/>
      <c r="AU419" s="54"/>
      <c r="AV419" s="54"/>
      <c r="AW419" s="54"/>
      <c r="AX419" s="109"/>
      <c r="AY419" s="109"/>
      <c r="AZ419" s="109"/>
      <c r="BA419" s="109"/>
      <c r="BB419" s="109"/>
      <c r="BC419" s="109"/>
      <c r="BD419" s="113"/>
      <c r="BE419" s="109"/>
      <c r="BG419" s="109"/>
      <c r="BH419" s="113"/>
      <c r="BV419" s="144" t="s">
        <v>824</v>
      </c>
      <c r="CA419" s="9" t="s">
        <v>825</v>
      </c>
      <c r="CB419" s="63" t="s">
        <v>826</v>
      </c>
      <c r="CC419" s="9">
        <v>99</v>
      </c>
      <c r="CD419" t="s">
        <v>827</v>
      </c>
      <c r="CE419" t="s">
        <v>828</v>
      </c>
      <c r="CF419" s="63" t="s">
        <v>826</v>
      </c>
      <c r="CG419" s="9">
        <v>88</v>
      </c>
      <c r="CH419" t="s">
        <v>827</v>
      </c>
      <c r="CI419" s="21" t="s">
        <v>829</v>
      </c>
      <c r="CJ419" s="63" t="s">
        <v>826</v>
      </c>
      <c r="CK419" s="21">
        <v>98</v>
      </c>
      <c r="CL419" t="s">
        <v>827</v>
      </c>
      <c r="CM419" s="21" t="s">
        <v>830</v>
      </c>
      <c r="CN419" s="21">
        <v>98</v>
      </c>
      <c r="CO419" s="63" t="s">
        <v>826</v>
      </c>
      <c r="CP419" t="s">
        <v>827</v>
      </c>
      <c r="DO419" s="7" t="s">
        <v>559</v>
      </c>
      <c r="DP419">
        <v>2230</v>
      </c>
      <c r="DQ419" t="s">
        <v>318</v>
      </c>
      <c r="DR419" s="73" t="s">
        <v>320</v>
      </c>
      <c r="DS419" s="7" t="s">
        <v>480</v>
      </c>
      <c r="DT419" s="61">
        <v>23</v>
      </c>
      <c r="DU419" t="s">
        <v>832</v>
      </c>
      <c r="EA419" t="s">
        <v>851</v>
      </c>
    </row>
    <row r="420" spans="1:131">
      <c r="A420" t="s">
        <v>24</v>
      </c>
      <c r="B420" t="s">
        <v>290</v>
      </c>
      <c r="C420">
        <v>29</v>
      </c>
      <c r="D420" s="21" t="s">
        <v>816</v>
      </c>
      <c r="E420">
        <v>1992</v>
      </c>
      <c r="F420">
        <v>1987</v>
      </c>
      <c r="G420" t="s">
        <v>817</v>
      </c>
      <c r="H420" s="159" t="s">
        <v>448</v>
      </c>
      <c r="J420" s="21" t="s">
        <v>818</v>
      </c>
      <c r="L420" s="21" t="s">
        <v>652</v>
      </c>
      <c r="M420" s="50" t="s">
        <v>325</v>
      </c>
      <c r="N420" s="15" t="s">
        <v>842</v>
      </c>
      <c r="O420" s="41">
        <v>31686</v>
      </c>
      <c r="P420" s="119" t="s">
        <v>843</v>
      </c>
      <c r="Q420" s="41" t="s">
        <v>844</v>
      </c>
      <c r="R420"/>
      <c r="W420" s="135" t="s">
        <v>845</v>
      </c>
      <c r="X420" s="139">
        <v>31895</v>
      </c>
      <c r="Y420" s="139">
        <v>31895</v>
      </c>
      <c r="Z420" t="s">
        <v>838</v>
      </c>
      <c r="AA420" s="7">
        <v>31905</v>
      </c>
      <c r="AB420" s="41" t="s">
        <v>820</v>
      </c>
      <c r="AG420" s="41" t="s">
        <v>557</v>
      </c>
      <c r="AH420" s="72" t="s">
        <v>554</v>
      </c>
      <c r="AI420" s="172">
        <v>31904</v>
      </c>
      <c r="AJ420" s="41" t="s">
        <v>822</v>
      </c>
      <c r="AK420" s="52" t="s">
        <v>306</v>
      </c>
      <c r="AL420" s="41" t="s">
        <v>823</v>
      </c>
      <c r="AR420" s="7" t="s">
        <v>312</v>
      </c>
      <c r="AS420" s="7" t="s">
        <v>312</v>
      </c>
      <c r="AT420" s="54"/>
      <c r="AU420" s="54"/>
      <c r="AV420" s="54"/>
      <c r="AW420" s="54"/>
      <c r="AX420" s="109"/>
      <c r="AY420" s="109"/>
      <c r="AZ420" s="109"/>
      <c r="BA420" s="109"/>
      <c r="BB420" s="109"/>
      <c r="BC420" s="109"/>
      <c r="BD420" s="113"/>
      <c r="BE420" s="109"/>
      <c r="BG420" s="109"/>
      <c r="BH420" s="113"/>
      <c r="BV420" s="144" t="s">
        <v>824</v>
      </c>
      <c r="CA420" s="9" t="s">
        <v>825</v>
      </c>
      <c r="CB420" s="63" t="s">
        <v>826</v>
      </c>
      <c r="CC420" s="9">
        <v>99</v>
      </c>
      <c r="CD420" t="s">
        <v>827</v>
      </c>
      <c r="CE420" t="s">
        <v>828</v>
      </c>
      <c r="CF420" s="63" t="s">
        <v>826</v>
      </c>
      <c r="CG420" s="9">
        <v>98</v>
      </c>
      <c r="CH420" t="s">
        <v>827</v>
      </c>
      <c r="CI420" s="21" t="s">
        <v>829</v>
      </c>
      <c r="CJ420" s="63" t="s">
        <v>826</v>
      </c>
      <c r="CK420" s="21">
        <v>99</v>
      </c>
      <c r="CL420" t="s">
        <v>827</v>
      </c>
      <c r="CM420" s="21" t="s">
        <v>830</v>
      </c>
      <c r="CN420" s="21">
        <v>99</v>
      </c>
      <c r="CO420" s="63" t="s">
        <v>826</v>
      </c>
      <c r="CP420" t="s">
        <v>827</v>
      </c>
      <c r="DO420" s="7" t="s">
        <v>559</v>
      </c>
      <c r="DP420">
        <v>2670</v>
      </c>
      <c r="DQ420" t="s">
        <v>318</v>
      </c>
      <c r="DR420" s="73" t="s">
        <v>320</v>
      </c>
      <c r="DS420" s="7" t="s">
        <v>480</v>
      </c>
      <c r="DT420" s="61">
        <v>20</v>
      </c>
      <c r="DU420" t="s">
        <v>832</v>
      </c>
      <c r="EA420" t="s">
        <v>851</v>
      </c>
    </row>
    <row r="421" spans="1:131">
      <c r="A421" t="s">
        <v>24</v>
      </c>
      <c r="B421" t="s">
        <v>290</v>
      </c>
      <c r="C421">
        <v>29</v>
      </c>
      <c r="D421" s="21" t="s">
        <v>816</v>
      </c>
      <c r="E421">
        <v>1992</v>
      </c>
      <c r="F421">
        <v>1987</v>
      </c>
      <c r="G421" t="s">
        <v>817</v>
      </c>
      <c r="H421" s="159" t="s">
        <v>448</v>
      </c>
      <c r="J421" s="21" t="s">
        <v>818</v>
      </c>
      <c r="L421" s="21" t="s">
        <v>652</v>
      </c>
      <c r="M421" s="50" t="s">
        <v>325</v>
      </c>
      <c r="N421" s="15" t="s">
        <v>846</v>
      </c>
      <c r="O421" s="41">
        <v>31686</v>
      </c>
      <c r="P421" s="119" t="s">
        <v>843</v>
      </c>
      <c r="Q421" s="41" t="s">
        <v>844</v>
      </c>
      <c r="W421" s="135" t="s">
        <v>845</v>
      </c>
      <c r="X421" s="139">
        <v>31895</v>
      </c>
      <c r="Y421" s="139">
        <v>31895</v>
      </c>
      <c r="Z421" t="s">
        <v>838</v>
      </c>
      <c r="AA421" s="7" t="s">
        <v>312</v>
      </c>
      <c r="AB421" s="7" t="s">
        <v>312</v>
      </c>
      <c r="AG421" s="41" t="s">
        <v>557</v>
      </c>
      <c r="AH421" s="72" t="s">
        <v>554</v>
      </c>
      <c r="AI421" s="172">
        <v>31904</v>
      </c>
      <c r="AJ421" s="41" t="s">
        <v>822</v>
      </c>
      <c r="AK421" s="52" t="s">
        <v>306</v>
      </c>
      <c r="AL421" s="41" t="s">
        <v>823</v>
      </c>
      <c r="AR421" s="7">
        <v>31929</v>
      </c>
      <c r="AS421" s="74" t="s">
        <v>836</v>
      </c>
      <c r="AX421" s="109"/>
      <c r="AY421" s="109"/>
      <c r="AZ421" s="109"/>
      <c r="BA421" s="109"/>
      <c r="BB421" s="109"/>
      <c r="BC421" s="109"/>
      <c r="BD421" s="113"/>
      <c r="BE421" s="109"/>
      <c r="BG421" s="109"/>
      <c r="BH421" s="113"/>
      <c r="BV421" s="144" t="s">
        <v>824</v>
      </c>
      <c r="CA421" s="9" t="s">
        <v>825</v>
      </c>
      <c r="CB421" s="63" t="s">
        <v>826</v>
      </c>
      <c r="CC421" s="9">
        <v>99</v>
      </c>
      <c r="CD421" t="s">
        <v>827</v>
      </c>
      <c r="CE421" t="s">
        <v>828</v>
      </c>
      <c r="CF421" s="63" t="s">
        <v>826</v>
      </c>
      <c r="CG421" s="9">
        <v>99</v>
      </c>
      <c r="CH421" t="s">
        <v>827</v>
      </c>
      <c r="CI421" s="21" t="s">
        <v>829</v>
      </c>
      <c r="CJ421" s="63" t="s">
        <v>826</v>
      </c>
      <c r="CK421" s="21">
        <v>99</v>
      </c>
      <c r="CL421" t="s">
        <v>827</v>
      </c>
      <c r="CM421" s="21" t="s">
        <v>830</v>
      </c>
      <c r="CN421" s="21">
        <v>99</v>
      </c>
      <c r="CO421" s="63" t="s">
        <v>826</v>
      </c>
      <c r="CP421" t="s">
        <v>827</v>
      </c>
      <c r="DO421" s="7" t="s">
        <v>559</v>
      </c>
      <c r="DP421">
        <v>2660</v>
      </c>
      <c r="DQ421" t="s">
        <v>318</v>
      </c>
      <c r="DR421" s="73" t="s">
        <v>320</v>
      </c>
      <c r="DS421" s="7" t="s">
        <v>480</v>
      </c>
      <c r="DT421" s="61">
        <v>26</v>
      </c>
      <c r="DU421" t="s">
        <v>832</v>
      </c>
      <c r="EA421" t="s">
        <v>851</v>
      </c>
    </row>
    <row r="422" spans="1:131">
      <c r="A422" t="s">
        <v>24</v>
      </c>
      <c r="B422" t="s">
        <v>290</v>
      </c>
      <c r="C422">
        <v>29</v>
      </c>
      <c r="D422" s="21" t="s">
        <v>816</v>
      </c>
      <c r="E422">
        <v>1992</v>
      </c>
      <c r="F422">
        <v>1987</v>
      </c>
      <c r="G422" t="s">
        <v>817</v>
      </c>
      <c r="H422" s="159" t="s">
        <v>448</v>
      </c>
      <c r="J422" s="21" t="s">
        <v>818</v>
      </c>
      <c r="L422" s="21" t="s">
        <v>652</v>
      </c>
      <c r="M422" s="50" t="s">
        <v>325</v>
      </c>
      <c r="N422" s="15" t="s">
        <v>855</v>
      </c>
      <c r="O422" s="41">
        <v>31686</v>
      </c>
      <c r="P422" s="119" t="s">
        <v>843</v>
      </c>
      <c r="Q422" s="41" t="s">
        <v>844</v>
      </c>
      <c r="W422" s="135" t="s">
        <v>848</v>
      </c>
      <c r="X422" s="139">
        <v>31904</v>
      </c>
      <c r="Y422" s="139">
        <v>31904</v>
      </c>
      <c r="Z422" t="s">
        <v>838</v>
      </c>
      <c r="AA422" s="39" t="s">
        <v>312</v>
      </c>
      <c r="AB422" s="39" t="s">
        <v>312</v>
      </c>
      <c r="AG422" s="41" t="s">
        <v>557</v>
      </c>
      <c r="AH422" s="72" t="s">
        <v>554</v>
      </c>
      <c r="AI422" s="172">
        <v>31904</v>
      </c>
      <c r="AJ422" s="41" t="s">
        <v>822</v>
      </c>
      <c r="AK422" s="52" t="s">
        <v>306</v>
      </c>
      <c r="AL422" s="41" t="s">
        <v>823</v>
      </c>
      <c r="AR422" s="7" t="s">
        <v>312</v>
      </c>
      <c r="AS422" s="7" t="s">
        <v>312</v>
      </c>
      <c r="AT422" s="54"/>
      <c r="AU422" s="54"/>
      <c r="AV422" s="54"/>
      <c r="AW422" s="54"/>
      <c r="AX422" s="109"/>
      <c r="AY422" s="109"/>
      <c r="AZ422" s="109"/>
      <c r="BA422" s="109"/>
      <c r="BB422" s="109"/>
      <c r="BC422" s="109"/>
      <c r="BD422" s="113"/>
      <c r="BE422" s="109"/>
      <c r="BG422" s="109"/>
      <c r="BH422" s="113"/>
      <c r="BV422" s="144" t="s">
        <v>824</v>
      </c>
      <c r="CA422" s="9" t="s">
        <v>825</v>
      </c>
      <c r="CB422" s="63" t="s">
        <v>826</v>
      </c>
      <c r="CC422" s="155" t="s">
        <v>313</v>
      </c>
      <c r="CD422" t="s">
        <v>827</v>
      </c>
      <c r="CE422" t="s">
        <v>828</v>
      </c>
      <c r="CF422" s="63" t="s">
        <v>826</v>
      </c>
      <c r="CG422" s="155" t="s">
        <v>313</v>
      </c>
      <c r="CH422" t="s">
        <v>827</v>
      </c>
      <c r="CI422" s="21" t="s">
        <v>829</v>
      </c>
      <c r="CJ422" s="63" t="s">
        <v>826</v>
      </c>
      <c r="CK422" s="155" t="s">
        <v>313</v>
      </c>
      <c r="CL422" t="s">
        <v>827</v>
      </c>
      <c r="CM422" s="21" t="s">
        <v>830</v>
      </c>
      <c r="CN422" s="155" t="s">
        <v>313</v>
      </c>
      <c r="CO422" s="63" t="s">
        <v>826</v>
      </c>
      <c r="CP422" t="s">
        <v>827</v>
      </c>
      <c r="DO422" s="7" t="s">
        <v>559</v>
      </c>
      <c r="DP422" s="117"/>
      <c r="DQ422" t="s">
        <v>318</v>
      </c>
      <c r="DR422" s="73" t="s">
        <v>320</v>
      </c>
      <c r="DS422" s="7" t="s">
        <v>480</v>
      </c>
      <c r="DT422" s="106"/>
      <c r="DU422" t="s">
        <v>832</v>
      </c>
      <c r="EA422" t="s">
        <v>851</v>
      </c>
    </row>
    <row r="423" spans="1:131">
      <c r="A423" t="s">
        <v>24</v>
      </c>
      <c r="B423" t="s">
        <v>290</v>
      </c>
      <c r="C423">
        <v>29</v>
      </c>
      <c r="D423" s="21" t="s">
        <v>816</v>
      </c>
      <c r="E423">
        <v>1992</v>
      </c>
      <c r="F423">
        <v>1987</v>
      </c>
      <c r="G423" t="s">
        <v>817</v>
      </c>
      <c r="H423" s="159" t="s">
        <v>448</v>
      </c>
      <c r="J423" s="21" t="s">
        <v>818</v>
      </c>
      <c r="L423" s="21" t="s">
        <v>652</v>
      </c>
      <c r="M423" s="50" t="s">
        <v>325</v>
      </c>
      <c r="N423" s="15" t="s">
        <v>847</v>
      </c>
      <c r="O423" s="41">
        <v>31686</v>
      </c>
      <c r="P423" s="119" t="s">
        <v>843</v>
      </c>
      <c r="Q423" s="41" t="s">
        <v>844</v>
      </c>
      <c r="W423" s="135" t="s">
        <v>848</v>
      </c>
      <c r="X423" s="139">
        <v>31904</v>
      </c>
      <c r="Y423" s="139">
        <v>31904</v>
      </c>
      <c r="Z423" t="s">
        <v>838</v>
      </c>
      <c r="AA423" s="7">
        <v>31905</v>
      </c>
      <c r="AB423" s="41" t="s">
        <v>820</v>
      </c>
      <c r="AG423" s="41" t="s">
        <v>557</v>
      </c>
      <c r="AH423" s="72" t="s">
        <v>554</v>
      </c>
      <c r="AI423" s="172">
        <v>31904</v>
      </c>
      <c r="AJ423" s="41" t="s">
        <v>822</v>
      </c>
      <c r="AK423" s="52" t="s">
        <v>306</v>
      </c>
      <c r="AL423" s="41" t="s">
        <v>823</v>
      </c>
      <c r="AR423" s="7" t="s">
        <v>312</v>
      </c>
      <c r="AS423" s="7" t="s">
        <v>312</v>
      </c>
      <c r="AT423" s="54"/>
      <c r="AU423" s="54"/>
      <c r="AV423" s="54"/>
      <c r="AW423" s="54"/>
      <c r="AX423" s="109"/>
      <c r="AY423" s="109"/>
      <c r="AZ423" s="109"/>
      <c r="BA423" s="109"/>
      <c r="BB423" s="109"/>
      <c r="BC423" s="109"/>
      <c r="BD423" s="113"/>
      <c r="BE423" s="109"/>
      <c r="BG423" s="109"/>
      <c r="BH423" s="113"/>
      <c r="BV423" s="144" t="s">
        <v>824</v>
      </c>
      <c r="CA423" s="9" t="s">
        <v>825</v>
      </c>
      <c r="CB423" s="63" t="s">
        <v>826</v>
      </c>
      <c r="CC423" s="155" t="s">
        <v>313</v>
      </c>
      <c r="CD423" t="s">
        <v>827</v>
      </c>
      <c r="CE423" t="s">
        <v>828</v>
      </c>
      <c r="CF423" s="63" t="s">
        <v>826</v>
      </c>
      <c r="CG423" s="155" t="s">
        <v>313</v>
      </c>
      <c r="CH423" t="s">
        <v>827</v>
      </c>
      <c r="CI423" s="21" t="s">
        <v>829</v>
      </c>
      <c r="CJ423" s="63" t="s">
        <v>826</v>
      </c>
      <c r="CK423" s="155" t="s">
        <v>313</v>
      </c>
      <c r="CL423" t="s">
        <v>827</v>
      </c>
      <c r="CM423" s="21" t="s">
        <v>830</v>
      </c>
      <c r="CN423" s="155" t="s">
        <v>313</v>
      </c>
      <c r="CO423" s="63" t="s">
        <v>826</v>
      </c>
      <c r="CP423" t="s">
        <v>827</v>
      </c>
      <c r="DO423" s="7" t="s">
        <v>559</v>
      </c>
      <c r="DP423" s="117"/>
      <c r="DQ423" t="s">
        <v>318</v>
      </c>
      <c r="DR423" s="73" t="s">
        <v>320</v>
      </c>
      <c r="DS423" s="7" t="s">
        <v>480</v>
      </c>
      <c r="DT423" s="106"/>
      <c r="DU423" t="s">
        <v>832</v>
      </c>
      <c r="EA423" t="s">
        <v>851</v>
      </c>
    </row>
    <row r="424" spans="1:131">
      <c r="A424" t="s">
        <v>24</v>
      </c>
      <c r="B424" t="s">
        <v>290</v>
      </c>
      <c r="C424">
        <v>29</v>
      </c>
      <c r="D424" s="21" t="s">
        <v>816</v>
      </c>
      <c r="E424">
        <v>1992</v>
      </c>
      <c r="F424">
        <v>1987</v>
      </c>
      <c r="G424" t="s">
        <v>817</v>
      </c>
      <c r="H424" s="159" t="s">
        <v>448</v>
      </c>
      <c r="J424" s="21" t="s">
        <v>818</v>
      </c>
      <c r="L424" s="21" t="s">
        <v>652</v>
      </c>
      <c r="M424" s="50" t="s">
        <v>325</v>
      </c>
      <c r="N424" s="15" t="s">
        <v>849</v>
      </c>
      <c r="O424" s="41">
        <v>31686</v>
      </c>
      <c r="P424" s="119" t="s">
        <v>843</v>
      </c>
      <c r="Q424" s="41" t="s">
        <v>844</v>
      </c>
      <c r="W424" s="135" t="s">
        <v>848</v>
      </c>
      <c r="X424" s="139">
        <v>31904</v>
      </c>
      <c r="Y424" s="139">
        <v>31904</v>
      </c>
      <c r="Z424" t="s">
        <v>838</v>
      </c>
      <c r="AA424" s="7" t="s">
        <v>312</v>
      </c>
      <c r="AB424" s="7" t="s">
        <v>312</v>
      </c>
      <c r="AG424" s="41" t="s">
        <v>557</v>
      </c>
      <c r="AH424" s="72" t="s">
        <v>554</v>
      </c>
      <c r="AI424" s="172">
        <v>31904</v>
      </c>
      <c r="AJ424" s="41" t="s">
        <v>822</v>
      </c>
      <c r="AK424" s="52" t="s">
        <v>306</v>
      </c>
      <c r="AL424" s="41" t="s">
        <v>823</v>
      </c>
      <c r="AR424" s="7">
        <v>31929</v>
      </c>
      <c r="AS424" s="74" t="s">
        <v>836</v>
      </c>
      <c r="AX424" s="109"/>
      <c r="AY424" s="109"/>
      <c r="AZ424" s="109"/>
      <c r="BA424" s="109"/>
      <c r="BB424" s="109"/>
      <c r="BC424" s="109"/>
      <c r="BD424" s="113"/>
      <c r="BE424" s="109"/>
      <c r="BG424" s="109"/>
      <c r="BH424" s="113"/>
      <c r="BV424" s="144" t="s">
        <v>824</v>
      </c>
      <c r="CA424" s="9" t="s">
        <v>825</v>
      </c>
      <c r="CB424" s="63" t="s">
        <v>826</v>
      </c>
      <c r="CC424" s="155" t="s">
        <v>313</v>
      </c>
      <c r="CD424" t="s">
        <v>827</v>
      </c>
      <c r="CE424" t="s">
        <v>828</v>
      </c>
      <c r="CF424" s="63" t="s">
        <v>826</v>
      </c>
      <c r="CG424" s="155" t="s">
        <v>313</v>
      </c>
      <c r="CH424" t="s">
        <v>827</v>
      </c>
      <c r="CI424" s="21" t="s">
        <v>829</v>
      </c>
      <c r="CJ424" s="63" t="s">
        <v>826</v>
      </c>
      <c r="CK424" s="155" t="s">
        <v>313</v>
      </c>
      <c r="CL424" t="s">
        <v>827</v>
      </c>
      <c r="CM424" s="21" t="s">
        <v>830</v>
      </c>
      <c r="CN424" s="155" t="s">
        <v>313</v>
      </c>
      <c r="CO424" s="63" t="s">
        <v>826</v>
      </c>
      <c r="CP424" t="s">
        <v>827</v>
      </c>
      <c r="DO424" s="7" t="s">
        <v>559</v>
      </c>
      <c r="DP424" s="117"/>
      <c r="DQ424" t="s">
        <v>318</v>
      </c>
      <c r="DR424" s="73" t="s">
        <v>320</v>
      </c>
      <c r="DS424" s="7" t="s">
        <v>480</v>
      </c>
      <c r="DT424" s="106"/>
      <c r="DU424" t="s">
        <v>832</v>
      </c>
      <c r="EA424" t="s">
        <v>851</v>
      </c>
    </row>
    <row r="425" spans="1:131">
      <c r="AI425" s="172"/>
    </row>
    <row r="426" spans="1:131">
      <c r="A426" t="s">
        <v>24</v>
      </c>
      <c r="B426" t="s">
        <v>290</v>
      </c>
      <c r="C426">
        <v>29</v>
      </c>
      <c r="D426" s="21" t="s">
        <v>816</v>
      </c>
      <c r="E426">
        <v>1992</v>
      </c>
      <c r="F426">
        <v>1988</v>
      </c>
      <c r="G426" t="s">
        <v>817</v>
      </c>
      <c r="H426" s="159" t="s">
        <v>448</v>
      </c>
      <c r="J426" s="21" t="s">
        <v>818</v>
      </c>
      <c r="L426" s="21" t="s">
        <v>312</v>
      </c>
      <c r="M426" s="50" t="s">
        <v>298</v>
      </c>
      <c r="N426" s="15" t="s">
        <v>850</v>
      </c>
      <c r="O426" s="41" t="s">
        <v>312</v>
      </c>
      <c r="P426" s="119" t="s">
        <v>312</v>
      </c>
      <c r="Q426" s="41" t="s">
        <v>312</v>
      </c>
      <c r="W426" s="135" t="s">
        <v>312</v>
      </c>
      <c r="X426" s="139" t="s">
        <v>312</v>
      </c>
      <c r="Y426" s="39" t="s">
        <v>312</v>
      </c>
      <c r="Z426" s="39" t="s">
        <v>312</v>
      </c>
      <c r="AA426" s="39" t="s">
        <v>312</v>
      </c>
      <c r="AB426" s="39" t="s">
        <v>312</v>
      </c>
      <c r="AG426" s="41" t="s">
        <v>821</v>
      </c>
      <c r="AH426" s="72" t="s">
        <v>594</v>
      </c>
      <c r="AI426" s="172">
        <v>32274</v>
      </c>
      <c r="AJ426" s="41" t="s">
        <v>822</v>
      </c>
      <c r="AK426" s="52" t="s">
        <v>306</v>
      </c>
      <c r="AL426" s="41" t="s">
        <v>823</v>
      </c>
      <c r="AR426" s="7" t="s">
        <v>312</v>
      </c>
      <c r="AS426" s="7" t="s">
        <v>312</v>
      </c>
      <c r="AT426" s="54"/>
      <c r="AU426" s="54"/>
      <c r="AV426" s="54"/>
      <c r="AW426" s="54"/>
      <c r="AX426" s="54"/>
      <c r="BV426" s="144" t="s">
        <v>824</v>
      </c>
      <c r="CA426" s="9" t="s">
        <v>825</v>
      </c>
      <c r="CB426" s="63" t="s">
        <v>826</v>
      </c>
      <c r="CC426" s="9">
        <v>0</v>
      </c>
      <c r="CD426" t="s">
        <v>827</v>
      </c>
      <c r="CE426" t="s">
        <v>828</v>
      </c>
      <c r="CF426" s="63" t="s">
        <v>826</v>
      </c>
      <c r="CG426" s="9">
        <v>0</v>
      </c>
      <c r="CH426" t="s">
        <v>827</v>
      </c>
      <c r="CI426" s="21" t="s">
        <v>829</v>
      </c>
      <c r="CJ426" s="63" t="s">
        <v>826</v>
      </c>
      <c r="CK426" s="9">
        <v>0</v>
      </c>
      <c r="CL426" t="s">
        <v>827</v>
      </c>
      <c r="CM426" s="21" t="s">
        <v>830</v>
      </c>
      <c r="CN426" s="21">
        <v>0</v>
      </c>
      <c r="CO426" s="63" t="s">
        <v>826</v>
      </c>
      <c r="CP426" t="s">
        <v>827</v>
      </c>
      <c r="DO426" s="7" t="s">
        <v>559</v>
      </c>
      <c r="DP426">
        <v>110</v>
      </c>
      <c r="DQ426" t="s">
        <v>318</v>
      </c>
      <c r="DR426" s="73" t="s">
        <v>320</v>
      </c>
      <c r="DS426" s="7" t="s">
        <v>480</v>
      </c>
      <c r="DT426" s="61">
        <v>9</v>
      </c>
      <c r="DU426" t="s">
        <v>832</v>
      </c>
      <c r="EA426" t="s">
        <v>856</v>
      </c>
    </row>
    <row r="427" spans="1:131">
      <c r="A427" t="s">
        <v>24</v>
      </c>
      <c r="B427" t="s">
        <v>290</v>
      </c>
      <c r="C427">
        <v>29</v>
      </c>
      <c r="D427" s="21" t="s">
        <v>816</v>
      </c>
      <c r="E427">
        <v>1992</v>
      </c>
      <c r="F427">
        <v>1988</v>
      </c>
      <c r="G427" t="s">
        <v>817</v>
      </c>
      <c r="H427" s="159" t="s">
        <v>448</v>
      </c>
      <c r="J427" s="21" t="s">
        <v>818</v>
      </c>
      <c r="L427" s="21" t="s">
        <v>312</v>
      </c>
      <c r="M427" s="50" t="s">
        <v>298</v>
      </c>
      <c r="N427" s="15" t="s">
        <v>819</v>
      </c>
      <c r="O427" s="41" t="s">
        <v>312</v>
      </c>
      <c r="P427" s="119" t="s">
        <v>312</v>
      </c>
      <c r="Q427" s="41" t="s">
        <v>312</v>
      </c>
      <c r="W427" s="135" t="s">
        <v>312</v>
      </c>
      <c r="X427" s="139" t="s">
        <v>312</v>
      </c>
      <c r="Y427" s="39" t="s">
        <v>312</v>
      </c>
      <c r="Z427" s="39" t="s">
        <v>312</v>
      </c>
      <c r="AA427" s="7">
        <v>32274</v>
      </c>
      <c r="AB427" s="41" t="s">
        <v>820</v>
      </c>
      <c r="AG427" s="41" t="s">
        <v>821</v>
      </c>
      <c r="AH427" s="72" t="s">
        <v>554</v>
      </c>
      <c r="AI427" s="172">
        <v>32274</v>
      </c>
      <c r="AJ427" s="41" t="s">
        <v>822</v>
      </c>
      <c r="AK427" s="52" t="s">
        <v>306</v>
      </c>
      <c r="AL427" s="41" t="s">
        <v>823</v>
      </c>
      <c r="AR427" s="7" t="s">
        <v>312</v>
      </c>
      <c r="AS427" s="7" t="s">
        <v>312</v>
      </c>
      <c r="AT427" s="54"/>
      <c r="AU427" s="54"/>
      <c r="AV427" s="54"/>
      <c r="AW427" s="54"/>
      <c r="AX427" s="54"/>
      <c r="AY427" s="54"/>
      <c r="AZ427" s="62"/>
      <c r="BA427" s="54"/>
      <c r="BC427" s="54"/>
      <c r="BD427" s="80"/>
      <c r="BE427" s="54"/>
      <c r="BG427" s="54"/>
      <c r="BH427" s="80"/>
      <c r="BV427" s="144" t="s">
        <v>824</v>
      </c>
      <c r="CA427" s="9" t="s">
        <v>825</v>
      </c>
      <c r="CB427" s="63" t="s">
        <v>826</v>
      </c>
      <c r="CC427" s="9">
        <v>89</v>
      </c>
      <c r="CD427" t="s">
        <v>827</v>
      </c>
      <c r="CE427" t="s">
        <v>828</v>
      </c>
      <c r="CF427" s="63" t="s">
        <v>826</v>
      </c>
      <c r="CG427" s="9">
        <v>62</v>
      </c>
      <c r="CH427" t="s">
        <v>827</v>
      </c>
      <c r="CI427" s="21" t="s">
        <v>829</v>
      </c>
      <c r="CJ427" s="63" t="s">
        <v>826</v>
      </c>
      <c r="CK427" s="21">
        <v>89</v>
      </c>
      <c r="CL427" t="s">
        <v>827</v>
      </c>
      <c r="CM427" s="21" t="s">
        <v>830</v>
      </c>
      <c r="CN427" s="21">
        <v>97</v>
      </c>
      <c r="CO427" s="63" t="s">
        <v>826</v>
      </c>
      <c r="CP427" t="s">
        <v>827</v>
      </c>
      <c r="DO427" s="7" t="s">
        <v>559</v>
      </c>
      <c r="DP427">
        <v>730</v>
      </c>
      <c r="DQ427" t="s">
        <v>318</v>
      </c>
      <c r="DR427" s="73" t="s">
        <v>320</v>
      </c>
      <c r="DS427" s="7" t="s">
        <v>480</v>
      </c>
      <c r="DT427" s="61">
        <v>14</v>
      </c>
      <c r="DU427" t="s">
        <v>832</v>
      </c>
      <c r="EA427" t="s">
        <v>856</v>
      </c>
    </row>
    <row r="428" spans="1:131">
      <c r="A428" t="s">
        <v>24</v>
      </c>
      <c r="B428" t="s">
        <v>290</v>
      </c>
      <c r="C428">
        <v>29</v>
      </c>
      <c r="D428" s="21" t="s">
        <v>816</v>
      </c>
      <c r="E428">
        <v>1992</v>
      </c>
      <c r="F428">
        <v>1988</v>
      </c>
      <c r="G428" t="s">
        <v>817</v>
      </c>
      <c r="H428" s="159" t="s">
        <v>448</v>
      </c>
      <c r="J428" s="21" t="s">
        <v>818</v>
      </c>
      <c r="L428" s="21" t="s">
        <v>312</v>
      </c>
      <c r="M428" s="50" t="s">
        <v>298</v>
      </c>
      <c r="N428" s="15" t="s">
        <v>835</v>
      </c>
      <c r="O428" s="41" t="s">
        <v>312</v>
      </c>
      <c r="P428" s="119" t="s">
        <v>312</v>
      </c>
      <c r="Q428" s="41" t="s">
        <v>312</v>
      </c>
      <c r="W428" s="135" t="s">
        <v>312</v>
      </c>
      <c r="X428" s="139" t="s">
        <v>312</v>
      </c>
      <c r="Y428" s="39" t="s">
        <v>312</v>
      </c>
      <c r="Z428" s="39" t="s">
        <v>312</v>
      </c>
      <c r="AA428" s="7" t="s">
        <v>312</v>
      </c>
      <c r="AB428" s="7" t="s">
        <v>312</v>
      </c>
      <c r="AG428" s="41" t="s">
        <v>821</v>
      </c>
      <c r="AH428" s="72" t="s">
        <v>554</v>
      </c>
      <c r="AI428" s="172">
        <v>32274</v>
      </c>
      <c r="AJ428" s="41" t="s">
        <v>822</v>
      </c>
      <c r="AK428" s="52" t="s">
        <v>306</v>
      </c>
      <c r="AL428" s="41" t="s">
        <v>823</v>
      </c>
      <c r="AR428" s="7">
        <v>32301</v>
      </c>
      <c r="AS428" s="74" t="s">
        <v>836</v>
      </c>
      <c r="AY428" s="54"/>
      <c r="AZ428" s="62"/>
      <c r="BA428" s="54"/>
      <c r="BC428" s="54"/>
      <c r="BD428" s="80"/>
      <c r="BE428" s="54"/>
      <c r="BG428" s="54"/>
      <c r="BH428" s="80"/>
      <c r="BV428" s="144" t="s">
        <v>824</v>
      </c>
      <c r="CA428" s="9" t="s">
        <v>825</v>
      </c>
      <c r="CB428" s="63" t="s">
        <v>826</v>
      </c>
      <c r="CC428" s="9">
        <v>85</v>
      </c>
      <c r="CD428" t="s">
        <v>827</v>
      </c>
      <c r="CE428" t="s">
        <v>828</v>
      </c>
      <c r="CF428" s="63" t="s">
        <v>826</v>
      </c>
      <c r="CG428" s="9">
        <v>68</v>
      </c>
      <c r="CH428" t="s">
        <v>827</v>
      </c>
      <c r="CI428" s="21" t="s">
        <v>829</v>
      </c>
      <c r="CJ428" s="63" t="s">
        <v>826</v>
      </c>
      <c r="CK428" s="21">
        <v>90</v>
      </c>
      <c r="CL428" t="s">
        <v>827</v>
      </c>
      <c r="CM428" s="21" t="s">
        <v>830</v>
      </c>
      <c r="CN428" s="21">
        <v>92</v>
      </c>
      <c r="CO428" s="63" t="s">
        <v>826</v>
      </c>
      <c r="CP428" t="s">
        <v>827</v>
      </c>
      <c r="DO428" s="7" t="s">
        <v>559</v>
      </c>
      <c r="DP428">
        <v>660</v>
      </c>
      <c r="DQ428" t="s">
        <v>318</v>
      </c>
      <c r="DR428" s="73" t="s">
        <v>320</v>
      </c>
      <c r="DS428" s="7" t="s">
        <v>480</v>
      </c>
      <c r="DT428" s="61">
        <v>12</v>
      </c>
      <c r="DU428" t="s">
        <v>832</v>
      </c>
      <c r="EA428" t="s">
        <v>856</v>
      </c>
    </row>
    <row r="429" spans="1:131">
      <c r="A429" t="s">
        <v>24</v>
      </c>
      <c r="B429" t="s">
        <v>290</v>
      </c>
      <c r="C429">
        <v>29</v>
      </c>
      <c r="D429" s="21" t="s">
        <v>816</v>
      </c>
      <c r="E429">
        <v>1992</v>
      </c>
      <c r="F429">
        <v>1988</v>
      </c>
      <c r="G429" t="s">
        <v>817</v>
      </c>
      <c r="H429" s="159" t="s">
        <v>448</v>
      </c>
      <c r="J429" s="21" t="s">
        <v>818</v>
      </c>
      <c r="L429" s="21" t="s">
        <v>312</v>
      </c>
      <c r="M429" s="50" t="s">
        <v>298</v>
      </c>
      <c r="N429" s="15" t="s">
        <v>852</v>
      </c>
      <c r="O429" s="41" t="s">
        <v>312</v>
      </c>
      <c r="P429" s="119" t="s">
        <v>312</v>
      </c>
      <c r="Q429" s="41" t="s">
        <v>312</v>
      </c>
      <c r="W429" s="135" t="s">
        <v>312</v>
      </c>
      <c r="X429" s="139" t="s">
        <v>312</v>
      </c>
      <c r="Y429" s="139">
        <v>32258</v>
      </c>
      <c r="Z429" t="s">
        <v>838</v>
      </c>
      <c r="AA429" s="39" t="s">
        <v>312</v>
      </c>
      <c r="AB429" s="39" t="s">
        <v>312</v>
      </c>
      <c r="AG429" s="41" t="s">
        <v>557</v>
      </c>
      <c r="AH429" s="72" t="s">
        <v>554</v>
      </c>
      <c r="AI429" s="172">
        <v>32274</v>
      </c>
      <c r="AJ429" s="41" t="s">
        <v>822</v>
      </c>
      <c r="AK429" s="52" t="s">
        <v>306</v>
      </c>
      <c r="AL429" s="41" t="s">
        <v>823</v>
      </c>
      <c r="AR429" s="7" t="s">
        <v>312</v>
      </c>
      <c r="AS429" s="7" t="s">
        <v>312</v>
      </c>
      <c r="AT429" s="54"/>
      <c r="AU429" s="54"/>
      <c r="AV429" s="54"/>
      <c r="AW429" s="54"/>
      <c r="AX429" s="54"/>
      <c r="AY429" s="54"/>
      <c r="AZ429" s="62"/>
      <c r="BA429" s="54"/>
      <c r="BC429" s="54"/>
      <c r="BD429" s="80"/>
      <c r="BE429" s="54"/>
      <c r="BG429" s="54"/>
      <c r="BH429" s="80"/>
      <c r="BV429" s="144" t="s">
        <v>824</v>
      </c>
      <c r="CA429" s="9" t="s">
        <v>825</v>
      </c>
      <c r="CB429" s="63" t="s">
        <v>826</v>
      </c>
      <c r="CC429" s="9">
        <v>83</v>
      </c>
      <c r="CD429" t="s">
        <v>827</v>
      </c>
      <c r="CE429" t="s">
        <v>828</v>
      </c>
      <c r="CF429" s="63" t="s">
        <v>826</v>
      </c>
      <c r="CG429" s="9">
        <v>44</v>
      </c>
      <c r="CH429" t="s">
        <v>827</v>
      </c>
      <c r="CI429" s="21" t="s">
        <v>829</v>
      </c>
      <c r="CJ429" s="63" t="s">
        <v>826</v>
      </c>
      <c r="CK429" s="21">
        <v>20</v>
      </c>
      <c r="CL429" t="s">
        <v>827</v>
      </c>
      <c r="CM429" s="21" t="s">
        <v>830</v>
      </c>
      <c r="CN429" s="21">
        <v>84</v>
      </c>
      <c r="CO429" s="63" t="s">
        <v>826</v>
      </c>
      <c r="CP429" t="s">
        <v>827</v>
      </c>
      <c r="DO429" s="7" t="s">
        <v>559</v>
      </c>
      <c r="DP429">
        <v>130</v>
      </c>
      <c r="DQ429" t="s">
        <v>318</v>
      </c>
      <c r="DR429" s="73" t="s">
        <v>320</v>
      </c>
      <c r="DS429" s="7" t="s">
        <v>480</v>
      </c>
      <c r="DT429" s="61">
        <v>13</v>
      </c>
      <c r="DU429" t="s">
        <v>832</v>
      </c>
      <c r="EA429" t="s">
        <v>856</v>
      </c>
    </row>
    <row r="430" spans="1:131">
      <c r="A430" t="s">
        <v>24</v>
      </c>
      <c r="B430" t="s">
        <v>290</v>
      </c>
      <c r="C430">
        <v>29</v>
      </c>
      <c r="D430" s="21" t="s">
        <v>816</v>
      </c>
      <c r="E430">
        <v>1992</v>
      </c>
      <c r="F430">
        <v>1988</v>
      </c>
      <c r="G430" t="s">
        <v>817</v>
      </c>
      <c r="H430" s="159" t="s">
        <v>448</v>
      </c>
      <c r="J430" s="21" t="s">
        <v>818</v>
      </c>
      <c r="L430" s="21" t="s">
        <v>312</v>
      </c>
      <c r="M430" s="50" t="s">
        <v>298</v>
      </c>
      <c r="N430" s="15" t="s">
        <v>837</v>
      </c>
      <c r="O430" s="41" t="s">
        <v>312</v>
      </c>
      <c r="P430" s="119" t="s">
        <v>312</v>
      </c>
      <c r="Q430" s="41" t="s">
        <v>312</v>
      </c>
      <c r="W430" s="135" t="s">
        <v>312</v>
      </c>
      <c r="X430" s="139" t="s">
        <v>312</v>
      </c>
      <c r="Y430" s="139">
        <v>32258</v>
      </c>
      <c r="Z430" t="s">
        <v>838</v>
      </c>
      <c r="AA430" s="7">
        <v>32274</v>
      </c>
      <c r="AB430" s="41" t="s">
        <v>820</v>
      </c>
      <c r="AG430" s="41" t="s">
        <v>557</v>
      </c>
      <c r="AH430" s="72" t="s">
        <v>554</v>
      </c>
      <c r="AI430" s="172">
        <v>32274</v>
      </c>
      <c r="AJ430" s="41" t="s">
        <v>822</v>
      </c>
      <c r="AK430" s="52" t="s">
        <v>306</v>
      </c>
      <c r="AL430" s="41" t="s">
        <v>823</v>
      </c>
      <c r="AR430" s="7" t="s">
        <v>312</v>
      </c>
      <c r="AS430" s="7" t="s">
        <v>312</v>
      </c>
      <c r="AT430" s="54"/>
      <c r="AU430" s="54"/>
      <c r="AV430" s="54"/>
      <c r="AW430" s="54"/>
      <c r="AX430" s="54"/>
      <c r="AY430" s="54"/>
      <c r="AZ430" s="62"/>
      <c r="BA430" s="54"/>
      <c r="BC430" s="54"/>
      <c r="BD430" s="80"/>
      <c r="BE430" s="54"/>
      <c r="BG430" s="54"/>
      <c r="BH430" s="80"/>
      <c r="BV430" s="144" t="s">
        <v>824</v>
      </c>
      <c r="CA430" s="9" t="s">
        <v>825</v>
      </c>
      <c r="CB430" s="63" t="s">
        <v>826</v>
      </c>
      <c r="CC430" s="9">
        <v>70</v>
      </c>
      <c r="CD430" t="s">
        <v>827</v>
      </c>
      <c r="CE430" t="s">
        <v>828</v>
      </c>
      <c r="CF430" s="63" t="s">
        <v>826</v>
      </c>
      <c r="CG430" s="9">
        <v>81</v>
      </c>
      <c r="CH430" t="s">
        <v>827</v>
      </c>
      <c r="CI430" s="21" t="s">
        <v>829</v>
      </c>
      <c r="CJ430" s="63" t="s">
        <v>826</v>
      </c>
      <c r="CK430" s="21">
        <v>31</v>
      </c>
      <c r="CL430" t="s">
        <v>827</v>
      </c>
      <c r="CM430" s="21" t="s">
        <v>830</v>
      </c>
      <c r="CN430" s="21">
        <v>93</v>
      </c>
      <c r="CO430" s="63" t="s">
        <v>826</v>
      </c>
      <c r="CP430" t="s">
        <v>827</v>
      </c>
      <c r="DO430" s="7" t="s">
        <v>559</v>
      </c>
      <c r="DP430">
        <v>240</v>
      </c>
      <c r="DQ430" t="s">
        <v>318</v>
      </c>
      <c r="DR430" s="73" t="s">
        <v>320</v>
      </c>
      <c r="DS430" s="7" t="s">
        <v>480</v>
      </c>
      <c r="DT430" s="61">
        <v>13</v>
      </c>
      <c r="DU430" t="s">
        <v>832</v>
      </c>
      <c r="EA430" t="s">
        <v>856</v>
      </c>
    </row>
    <row r="431" spans="1:131">
      <c r="A431" t="s">
        <v>24</v>
      </c>
      <c r="B431" t="s">
        <v>290</v>
      </c>
      <c r="C431">
        <v>29</v>
      </c>
      <c r="D431" s="21" t="s">
        <v>816</v>
      </c>
      <c r="E431">
        <v>1992</v>
      </c>
      <c r="F431">
        <v>1988</v>
      </c>
      <c r="G431" t="s">
        <v>817</v>
      </c>
      <c r="H431" s="159" t="s">
        <v>448</v>
      </c>
      <c r="J431" s="21" t="s">
        <v>818</v>
      </c>
      <c r="L431" s="21" t="s">
        <v>312</v>
      </c>
      <c r="M431" s="50" t="s">
        <v>298</v>
      </c>
      <c r="N431" s="15" t="s">
        <v>839</v>
      </c>
      <c r="O431" s="41" t="s">
        <v>312</v>
      </c>
      <c r="P431" s="119" t="s">
        <v>312</v>
      </c>
      <c r="Q431" s="41" t="s">
        <v>312</v>
      </c>
      <c r="W431" s="135" t="s">
        <v>312</v>
      </c>
      <c r="X431" s="139" t="s">
        <v>312</v>
      </c>
      <c r="Y431" s="139">
        <v>32258</v>
      </c>
      <c r="Z431" t="s">
        <v>838</v>
      </c>
      <c r="AA431" s="7" t="s">
        <v>312</v>
      </c>
      <c r="AB431" s="7" t="s">
        <v>312</v>
      </c>
      <c r="AG431" s="41" t="s">
        <v>557</v>
      </c>
      <c r="AH431" s="72" t="s">
        <v>554</v>
      </c>
      <c r="AI431" s="172">
        <v>32274</v>
      </c>
      <c r="AJ431" s="41" t="s">
        <v>822</v>
      </c>
      <c r="AK431" s="52" t="s">
        <v>306</v>
      </c>
      <c r="AL431" s="41" t="s">
        <v>823</v>
      </c>
      <c r="AR431" s="7">
        <v>32301</v>
      </c>
      <c r="AS431" s="74" t="s">
        <v>836</v>
      </c>
      <c r="AY431" s="54"/>
      <c r="AZ431" s="62"/>
      <c r="BA431" s="54"/>
      <c r="BC431" s="54"/>
      <c r="BD431" s="80"/>
      <c r="BE431" s="54"/>
      <c r="BG431" s="54"/>
      <c r="BH431" s="80"/>
      <c r="BV431" s="144" t="s">
        <v>824</v>
      </c>
      <c r="CA431" s="9" t="s">
        <v>825</v>
      </c>
      <c r="CB431" s="63" t="s">
        <v>826</v>
      </c>
      <c r="CC431" s="9">
        <v>82</v>
      </c>
      <c r="CD431" t="s">
        <v>827</v>
      </c>
      <c r="CE431" t="s">
        <v>828</v>
      </c>
      <c r="CF431" s="63" t="s">
        <v>826</v>
      </c>
      <c r="CG431" s="9">
        <v>75</v>
      </c>
      <c r="CH431" t="s">
        <v>827</v>
      </c>
      <c r="CI431" s="21" t="s">
        <v>829</v>
      </c>
      <c r="CJ431" s="63" t="s">
        <v>826</v>
      </c>
      <c r="CK431" s="21">
        <v>9</v>
      </c>
      <c r="CL431" t="s">
        <v>827</v>
      </c>
      <c r="CM431" s="21" t="s">
        <v>830</v>
      </c>
      <c r="CN431" s="21">
        <v>99</v>
      </c>
      <c r="CO431" s="63" t="s">
        <v>826</v>
      </c>
      <c r="CP431" t="s">
        <v>827</v>
      </c>
      <c r="DO431" s="7" t="s">
        <v>559</v>
      </c>
      <c r="DP431">
        <v>10</v>
      </c>
      <c r="DQ431" t="s">
        <v>318</v>
      </c>
      <c r="DR431" s="73" t="s">
        <v>320</v>
      </c>
      <c r="DS431" s="7" t="s">
        <v>480</v>
      </c>
      <c r="DT431" s="61">
        <v>12</v>
      </c>
      <c r="DU431" t="s">
        <v>832</v>
      </c>
      <c r="EA431" t="s">
        <v>856</v>
      </c>
    </row>
    <row r="432" spans="1:131">
      <c r="A432" t="s">
        <v>24</v>
      </c>
      <c r="B432" t="s">
        <v>290</v>
      </c>
      <c r="C432">
        <v>29</v>
      </c>
      <c r="D432" s="21" t="s">
        <v>816</v>
      </c>
      <c r="E432">
        <v>1992</v>
      </c>
      <c r="F432">
        <v>1988</v>
      </c>
      <c r="G432" t="s">
        <v>817</v>
      </c>
      <c r="H432" s="159" t="s">
        <v>448</v>
      </c>
      <c r="J432" s="21" t="s">
        <v>818</v>
      </c>
      <c r="L432" s="21" t="s">
        <v>312</v>
      </c>
      <c r="M432" s="50" t="s">
        <v>298</v>
      </c>
      <c r="N432" s="15" t="s">
        <v>853</v>
      </c>
      <c r="O432" s="41" t="s">
        <v>312</v>
      </c>
      <c r="P432" s="119" t="s">
        <v>312</v>
      </c>
      <c r="Q432" s="41" t="s">
        <v>312</v>
      </c>
      <c r="W432" s="135" t="s">
        <v>312</v>
      </c>
      <c r="X432" s="139" t="s">
        <v>312</v>
      </c>
      <c r="Y432" s="139">
        <v>32274</v>
      </c>
      <c r="Z432" t="s">
        <v>838</v>
      </c>
      <c r="AA432" s="39" t="s">
        <v>312</v>
      </c>
      <c r="AB432" s="39" t="s">
        <v>312</v>
      </c>
      <c r="AG432" s="41" t="s">
        <v>557</v>
      </c>
      <c r="AH432" s="72" t="s">
        <v>554</v>
      </c>
      <c r="AI432" s="172">
        <v>32274</v>
      </c>
      <c r="AJ432" s="41" t="s">
        <v>822</v>
      </c>
      <c r="AK432" s="52" t="s">
        <v>306</v>
      </c>
      <c r="AL432" s="41" t="s">
        <v>823</v>
      </c>
      <c r="AR432" s="7" t="s">
        <v>312</v>
      </c>
      <c r="AS432" s="7" t="s">
        <v>312</v>
      </c>
      <c r="AT432" s="54"/>
      <c r="AU432" s="54"/>
      <c r="AV432" s="54"/>
      <c r="AW432" s="54"/>
      <c r="AX432" s="54"/>
      <c r="AY432" s="54"/>
      <c r="AZ432" s="62"/>
      <c r="BA432" s="54"/>
      <c r="BC432" s="54"/>
      <c r="BD432" s="80"/>
      <c r="BE432" s="54"/>
      <c r="BG432" s="54"/>
      <c r="BH432" s="80"/>
      <c r="BV432" s="144" t="s">
        <v>824</v>
      </c>
      <c r="CA432" s="9" t="s">
        <v>825</v>
      </c>
      <c r="CB432" s="63" t="s">
        <v>826</v>
      </c>
      <c r="CC432" s="155" t="s">
        <v>313</v>
      </c>
      <c r="CD432" t="s">
        <v>827</v>
      </c>
      <c r="CE432" t="s">
        <v>828</v>
      </c>
      <c r="CF432" s="63" t="s">
        <v>826</v>
      </c>
      <c r="CG432" s="155" t="s">
        <v>313</v>
      </c>
      <c r="CH432" t="s">
        <v>827</v>
      </c>
      <c r="CI432" s="21" t="s">
        <v>829</v>
      </c>
      <c r="CJ432" s="63" t="s">
        <v>826</v>
      </c>
      <c r="CK432" s="155" t="s">
        <v>313</v>
      </c>
      <c r="CL432" t="s">
        <v>827</v>
      </c>
      <c r="CM432" s="21" t="s">
        <v>830</v>
      </c>
      <c r="CN432" s="155" t="s">
        <v>313</v>
      </c>
      <c r="CO432" s="63" t="s">
        <v>826</v>
      </c>
      <c r="CP432" t="s">
        <v>827</v>
      </c>
      <c r="DO432" s="7" t="s">
        <v>559</v>
      </c>
      <c r="DP432" s="117"/>
      <c r="DQ432" t="s">
        <v>318</v>
      </c>
      <c r="DR432" s="73" t="s">
        <v>320</v>
      </c>
      <c r="DS432" s="7" t="s">
        <v>480</v>
      </c>
      <c r="DT432" s="106"/>
      <c r="DU432" t="s">
        <v>832</v>
      </c>
      <c r="EA432" t="s">
        <v>856</v>
      </c>
    </row>
    <row r="433" spans="1:132">
      <c r="A433" t="s">
        <v>24</v>
      </c>
      <c r="B433" t="s">
        <v>290</v>
      </c>
      <c r="C433">
        <v>29</v>
      </c>
      <c r="D433" s="21" t="s">
        <v>816</v>
      </c>
      <c r="E433">
        <v>1992</v>
      </c>
      <c r="F433">
        <v>1988</v>
      </c>
      <c r="G433" t="s">
        <v>817</v>
      </c>
      <c r="H433" s="159" t="s">
        <v>448</v>
      </c>
      <c r="J433" s="21" t="s">
        <v>818</v>
      </c>
      <c r="L433" s="21" t="s">
        <v>312</v>
      </c>
      <c r="M433" s="50" t="s">
        <v>298</v>
      </c>
      <c r="N433" s="15" t="s">
        <v>840</v>
      </c>
      <c r="O433" s="41" t="s">
        <v>312</v>
      </c>
      <c r="P433" s="119" t="s">
        <v>312</v>
      </c>
      <c r="Q433" s="41" t="s">
        <v>312</v>
      </c>
      <c r="W433" s="135" t="s">
        <v>312</v>
      </c>
      <c r="X433" s="139" t="s">
        <v>312</v>
      </c>
      <c r="Y433" s="139">
        <v>32274</v>
      </c>
      <c r="Z433" t="s">
        <v>838</v>
      </c>
      <c r="AA433" s="7">
        <v>32274</v>
      </c>
      <c r="AB433" s="41" t="s">
        <v>820</v>
      </c>
      <c r="AG433" s="41" t="s">
        <v>557</v>
      </c>
      <c r="AH433" s="72" t="s">
        <v>554</v>
      </c>
      <c r="AI433" s="172">
        <v>32274</v>
      </c>
      <c r="AJ433" s="41" t="s">
        <v>822</v>
      </c>
      <c r="AK433" s="52" t="s">
        <v>306</v>
      </c>
      <c r="AL433" s="41" t="s">
        <v>823</v>
      </c>
      <c r="AR433" s="7" t="s">
        <v>312</v>
      </c>
      <c r="AS433" s="7" t="s">
        <v>312</v>
      </c>
      <c r="AT433" s="54"/>
      <c r="AU433" s="54"/>
      <c r="AV433" s="54"/>
      <c r="AW433" s="54"/>
      <c r="AX433" s="54"/>
      <c r="AY433" s="54"/>
      <c r="AZ433" s="62"/>
      <c r="BA433" s="54"/>
      <c r="BC433" s="54"/>
      <c r="BD433" s="80"/>
      <c r="BE433" s="54"/>
      <c r="BG433" s="54"/>
      <c r="BH433" s="80"/>
      <c r="BV433" s="144" t="s">
        <v>824</v>
      </c>
      <c r="CA433" s="9" t="s">
        <v>825</v>
      </c>
      <c r="CB433" s="63" t="s">
        <v>826</v>
      </c>
      <c r="CC433" s="155" t="s">
        <v>313</v>
      </c>
      <c r="CD433" t="s">
        <v>827</v>
      </c>
      <c r="CE433" t="s">
        <v>828</v>
      </c>
      <c r="CF433" s="63" t="s">
        <v>826</v>
      </c>
      <c r="CG433" s="155" t="s">
        <v>313</v>
      </c>
      <c r="CH433" t="s">
        <v>827</v>
      </c>
      <c r="CI433" s="21" t="s">
        <v>829</v>
      </c>
      <c r="CJ433" s="63" t="s">
        <v>826</v>
      </c>
      <c r="CK433" s="155" t="s">
        <v>313</v>
      </c>
      <c r="CL433" t="s">
        <v>827</v>
      </c>
      <c r="CM433" s="21" t="s">
        <v>830</v>
      </c>
      <c r="CN433" s="155" t="s">
        <v>313</v>
      </c>
      <c r="CO433" s="63" t="s">
        <v>826</v>
      </c>
      <c r="CP433" t="s">
        <v>827</v>
      </c>
      <c r="DO433" s="7" t="s">
        <v>559</v>
      </c>
      <c r="DP433" s="117"/>
      <c r="DQ433" t="s">
        <v>318</v>
      </c>
      <c r="DR433" s="73" t="s">
        <v>320</v>
      </c>
      <c r="DS433" s="7" t="s">
        <v>480</v>
      </c>
      <c r="DT433" s="106"/>
      <c r="DU433" t="s">
        <v>832</v>
      </c>
      <c r="EA433" t="s">
        <v>856</v>
      </c>
    </row>
    <row r="434" spans="1:132">
      <c r="A434" t="s">
        <v>24</v>
      </c>
      <c r="B434" t="s">
        <v>290</v>
      </c>
      <c r="C434">
        <v>29</v>
      </c>
      <c r="D434" s="21" t="s">
        <v>816</v>
      </c>
      <c r="E434">
        <v>1992</v>
      </c>
      <c r="F434">
        <v>1988</v>
      </c>
      <c r="G434" t="s">
        <v>817</v>
      </c>
      <c r="H434" s="159" t="s">
        <v>448</v>
      </c>
      <c r="J434" s="21" t="s">
        <v>818</v>
      </c>
      <c r="L434" s="21" t="s">
        <v>312</v>
      </c>
      <c r="M434" s="50" t="s">
        <v>298</v>
      </c>
      <c r="N434" s="15" t="s">
        <v>841</v>
      </c>
      <c r="O434" s="41" t="s">
        <v>312</v>
      </c>
      <c r="P434" s="119" t="s">
        <v>312</v>
      </c>
      <c r="Q434" s="41" t="s">
        <v>312</v>
      </c>
      <c r="W434" s="135" t="s">
        <v>312</v>
      </c>
      <c r="X434" s="139" t="s">
        <v>312</v>
      </c>
      <c r="Y434" s="139">
        <v>32274</v>
      </c>
      <c r="Z434" t="s">
        <v>838</v>
      </c>
      <c r="AA434" s="7" t="s">
        <v>312</v>
      </c>
      <c r="AB434" s="7" t="s">
        <v>312</v>
      </c>
      <c r="AG434" s="41" t="s">
        <v>557</v>
      </c>
      <c r="AH434" s="72" t="s">
        <v>554</v>
      </c>
      <c r="AI434" s="172">
        <v>32274</v>
      </c>
      <c r="AJ434" s="41" t="s">
        <v>822</v>
      </c>
      <c r="AK434" s="52" t="s">
        <v>306</v>
      </c>
      <c r="AL434" s="41" t="s">
        <v>823</v>
      </c>
      <c r="AR434" s="7">
        <v>32301</v>
      </c>
      <c r="AS434" s="74" t="s">
        <v>836</v>
      </c>
      <c r="AY434" s="54"/>
      <c r="AZ434" s="62"/>
      <c r="BA434" s="54"/>
      <c r="BC434" s="54"/>
      <c r="BD434" s="80"/>
      <c r="BE434" s="54"/>
      <c r="BG434" s="54"/>
      <c r="BH434" s="80"/>
      <c r="BV434" s="144" t="s">
        <v>824</v>
      </c>
      <c r="CA434" s="9" t="s">
        <v>825</v>
      </c>
      <c r="CB434" s="63" t="s">
        <v>826</v>
      </c>
      <c r="CC434" s="155" t="s">
        <v>313</v>
      </c>
      <c r="CD434" t="s">
        <v>827</v>
      </c>
      <c r="CE434" t="s">
        <v>828</v>
      </c>
      <c r="CF434" s="63" t="s">
        <v>826</v>
      </c>
      <c r="CG434" s="155" t="s">
        <v>313</v>
      </c>
      <c r="CH434" t="s">
        <v>827</v>
      </c>
      <c r="CI434" s="21" t="s">
        <v>829</v>
      </c>
      <c r="CJ434" s="63" t="s">
        <v>826</v>
      </c>
      <c r="CK434" s="155" t="s">
        <v>313</v>
      </c>
      <c r="CL434" t="s">
        <v>827</v>
      </c>
      <c r="CM434" s="21" t="s">
        <v>830</v>
      </c>
      <c r="CN434" s="155" t="s">
        <v>313</v>
      </c>
      <c r="CO434" s="63" t="s">
        <v>826</v>
      </c>
      <c r="CP434" t="s">
        <v>827</v>
      </c>
      <c r="DO434" s="7" t="s">
        <v>559</v>
      </c>
      <c r="DP434" s="117"/>
      <c r="DQ434" t="s">
        <v>318</v>
      </c>
      <c r="DR434" s="73" t="s">
        <v>320</v>
      </c>
      <c r="DS434" s="7" t="s">
        <v>480</v>
      </c>
      <c r="DT434" s="106"/>
      <c r="DU434" t="s">
        <v>832</v>
      </c>
      <c r="EA434" t="s">
        <v>856</v>
      </c>
    </row>
    <row r="435" spans="1:132">
      <c r="A435" t="s">
        <v>24</v>
      </c>
      <c r="B435" t="s">
        <v>290</v>
      </c>
      <c r="C435">
        <v>29</v>
      </c>
      <c r="D435" s="21" t="s">
        <v>816</v>
      </c>
      <c r="E435">
        <v>1992</v>
      </c>
      <c r="F435">
        <v>1988</v>
      </c>
      <c r="G435" t="s">
        <v>817</v>
      </c>
      <c r="H435" s="159" t="s">
        <v>448</v>
      </c>
      <c r="J435" s="21" t="s">
        <v>818</v>
      </c>
      <c r="L435" s="21" t="s">
        <v>652</v>
      </c>
      <c r="M435" s="50" t="s">
        <v>325</v>
      </c>
      <c r="N435" s="15" t="s">
        <v>854</v>
      </c>
      <c r="O435" s="41">
        <v>32048</v>
      </c>
      <c r="P435" s="119" t="s">
        <v>843</v>
      </c>
      <c r="Q435" s="41" t="s">
        <v>844</v>
      </c>
      <c r="W435" s="135" t="s">
        <v>845</v>
      </c>
      <c r="X435" s="139">
        <v>32258</v>
      </c>
      <c r="Y435" s="139">
        <v>32258</v>
      </c>
      <c r="Z435" t="s">
        <v>838</v>
      </c>
      <c r="AA435" s="39" t="s">
        <v>312</v>
      </c>
      <c r="AB435" s="39" t="s">
        <v>312</v>
      </c>
      <c r="AG435" s="41" t="s">
        <v>557</v>
      </c>
      <c r="AH435" s="72" t="s">
        <v>554</v>
      </c>
      <c r="AI435" s="172">
        <v>32274</v>
      </c>
      <c r="AJ435" s="41" t="s">
        <v>822</v>
      </c>
      <c r="AK435" s="52" t="s">
        <v>306</v>
      </c>
      <c r="AL435" s="41" t="s">
        <v>823</v>
      </c>
      <c r="AR435" s="7" t="s">
        <v>312</v>
      </c>
      <c r="AS435" s="7" t="s">
        <v>312</v>
      </c>
      <c r="AT435" s="54"/>
      <c r="AU435" s="54"/>
      <c r="AV435" s="54"/>
      <c r="AW435" s="54"/>
      <c r="AX435" s="109"/>
      <c r="AY435" s="109"/>
      <c r="AZ435" s="109"/>
      <c r="BA435" s="109"/>
      <c r="BB435" s="109"/>
      <c r="BC435" s="109"/>
      <c r="BD435" s="113"/>
      <c r="BE435" s="109"/>
      <c r="BG435" s="109"/>
      <c r="BH435" s="113"/>
      <c r="BV435" s="144" t="s">
        <v>824</v>
      </c>
      <c r="CA435" s="9" t="s">
        <v>825</v>
      </c>
      <c r="CB435" s="63" t="s">
        <v>826</v>
      </c>
      <c r="CC435" s="9">
        <v>93</v>
      </c>
      <c r="CD435" t="s">
        <v>827</v>
      </c>
      <c r="CE435" t="s">
        <v>828</v>
      </c>
      <c r="CF435" s="63" t="s">
        <v>826</v>
      </c>
      <c r="CG435" s="9">
        <v>77</v>
      </c>
      <c r="CH435" t="s">
        <v>827</v>
      </c>
      <c r="CI435" s="21" t="s">
        <v>829</v>
      </c>
      <c r="CJ435" s="63" t="s">
        <v>826</v>
      </c>
      <c r="CK435" s="21">
        <v>88</v>
      </c>
      <c r="CL435" t="s">
        <v>827</v>
      </c>
      <c r="CM435" s="21" t="s">
        <v>830</v>
      </c>
      <c r="CN435" s="21">
        <v>94</v>
      </c>
      <c r="CO435" s="63" t="s">
        <v>826</v>
      </c>
      <c r="CP435" t="s">
        <v>827</v>
      </c>
      <c r="DO435" s="7" t="s">
        <v>559</v>
      </c>
      <c r="DP435">
        <v>280</v>
      </c>
      <c r="DQ435" t="s">
        <v>318</v>
      </c>
      <c r="DR435" s="73" t="s">
        <v>320</v>
      </c>
      <c r="DS435" s="7" t="s">
        <v>480</v>
      </c>
      <c r="DT435" s="61">
        <v>14</v>
      </c>
      <c r="DU435" t="s">
        <v>832</v>
      </c>
      <c r="EA435" t="s">
        <v>856</v>
      </c>
    </row>
    <row r="436" spans="1:132">
      <c r="A436" t="s">
        <v>24</v>
      </c>
      <c r="B436" t="s">
        <v>290</v>
      </c>
      <c r="C436">
        <v>29</v>
      </c>
      <c r="D436" s="21" t="s">
        <v>816</v>
      </c>
      <c r="E436">
        <v>1992</v>
      </c>
      <c r="F436">
        <v>1988</v>
      </c>
      <c r="G436" t="s">
        <v>817</v>
      </c>
      <c r="H436" s="159" t="s">
        <v>448</v>
      </c>
      <c r="J436" s="21" t="s">
        <v>818</v>
      </c>
      <c r="L436" s="21" t="s">
        <v>652</v>
      </c>
      <c r="M436" s="50" t="s">
        <v>325</v>
      </c>
      <c r="N436" s="15" t="s">
        <v>842</v>
      </c>
      <c r="O436" s="41">
        <v>32048</v>
      </c>
      <c r="P436" s="119" t="s">
        <v>843</v>
      </c>
      <c r="Q436" s="41" t="s">
        <v>844</v>
      </c>
      <c r="R436"/>
      <c r="W436" s="135" t="s">
        <v>845</v>
      </c>
      <c r="X436" s="139">
        <v>32258</v>
      </c>
      <c r="Y436" s="139">
        <v>32258</v>
      </c>
      <c r="Z436" t="s">
        <v>838</v>
      </c>
      <c r="AA436" s="7">
        <v>32274</v>
      </c>
      <c r="AB436" s="41" t="s">
        <v>820</v>
      </c>
      <c r="AG436" s="41" t="s">
        <v>557</v>
      </c>
      <c r="AH436" s="72" t="s">
        <v>554</v>
      </c>
      <c r="AI436" s="172">
        <v>32274</v>
      </c>
      <c r="AJ436" s="41" t="s">
        <v>822</v>
      </c>
      <c r="AK436" s="52" t="s">
        <v>306</v>
      </c>
      <c r="AL436" s="41" t="s">
        <v>823</v>
      </c>
      <c r="AR436" s="7" t="s">
        <v>312</v>
      </c>
      <c r="AS436" s="7" t="s">
        <v>312</v>
      </c>
      <c r="AT436" s="54"/>
      <c r="AU436" s="54"/>
      <c r="AV436" s="54"/>
      <c r="AW436" s="54"/>
      <c r="AX436" s="109"/>
      <c r="AY436" s="109"/>
      <c r="AZ436" s="109"/>
      <c r="BA436" s="109"/>
      <c r="BB436" s="109"/>
      <c r="BC436" s="109"/>
      <c r="BD436" s="113"/>
      <c r="BE436" s="109"/>
      <c r="BG436" s="109"/>
      <c r="BH436" s="113"/>
      <c r="BV436" s="144" t="s">
        <v>824</v>
      </c>
      <c r="CA436" s="9" t="s">
        <v>825</v>
      </c>
      <c r="CB436" s="63" t="s">
        <v>826</v>
      </c>
      <c r="CC436" s="9">
        <v>99</v>
      </c>
      <c r="CD436" t="s">
        <v>827</v>
      </c>
      <c r="CE436" t="s">
        <v>828</v>
      </c>
      <c r="CF436" s="63" t="s">
        <v>826</v>
      </c>
      <c r="CG436" s="9">
        <v>86</v>
      </c>
      <c r="CH436" t="s">
        <v>827</v>
      </c>
      <c r="CI436" s="21" t="s">
        <v>829</v>
      </c>
      <c r="CJ436" s="63" t="s">
        <v>826</v>
      </c>
      <c r="CK436" s="21">
        <v>96</v>
      </c>
      <c r="CL436" t="s">
        <v>827</v>
      </c>
      <c r="CM436" s="21" t="s">
        <v>830</v>
      </c>
      <c r="CN436" s="21">
        <v>99</v>
      </c>
      <c r="CO436" s="63" t="s">
        <v>826</v>
      </c>
      <c r="CP436" t="s">
        <v>827</v>
      </c>
      <c r="DO436" s="7" t="s">
        <v>559</v>
      </c>
      <c r="DP436">
        <v>100</v>
      </c>
      <c r="DQ436" t="s">
        <v>318</v>
      </c>
      <c r="DR436" s="73" t="s">
        <v>320</v>
      </c>
      <c r="DS436" s="7" t="s">
        <v>480</v>
      </c>
      <c r="DT436" s="61">
        <v>9</v>
      </c>
      <c r="DU436" t="s">
        <v>832</v>
      </c>
      <c r="EA436" t="s">
        <v>856</v>
      </c>
    </row>
    <row r="437" spans="1:132">
      <c r="A437" t="s">
        <v>24</v>
      </c>
      <c r="B437" t="s">
        <v>290</v>
      </c>
      <c r="C437">
        <v>29</v>
      </c>
      <c r="D437" s="21" t="s">
        <v>816</v>
      </c>
      <c r="E437">
        <v>1992</v>
      </c>
      <c r="F437">
        <v>1988</v>
      </c>
      <c r="G437" t="s">
        <v>817</v>
      </c>
      <c r="H437" s="159" t="s">
        <v>448</v>
      </c>
      <c r="J437" s="21" t="s">
        <v>818</v>
      </c>
      <c r="L437" s="21" t="s">
        <v>652</v>
      </c>
      <c r="M437" s="50" t="s">
        <v>325</v>
      </c>
      <c r="N437" s="15" t="s">
        <v>846</v>
      </c>
      <c r="O437" s="41">
        <v>32048</v>
      </c>
      <c r="P437" s="119" t="s">
        <v>843</v>
      </c>
      <c r="Q437" s="41" t="s">
        <v>844</v>
      </c>
      <c r="W437" s="135" t="s">
        <v>845</v>
      </c>
      <c r="X437" s="139">
        <v>32258</v>
      </c>
      <c r="Y437" s="139">
        <v>32258</v>
      </c>
      <c r="Z437" t="s">
        <v>838</v>
      </c>
      <c r="AA437" s="7" t="s">
        <v>312</v>
      </c>
      <c r="AB437" s="7" t="s">
        <v>312</v>
      </c>
      <c r="AG437" s="41" t="s">
        <v>557</v>
      </c>
      <c r="AH437" s="72" t="s">
        <v>554</v>
      </c>
      <c r="AI437" s="172">
        <v>32274</v>
      </c>
      <c r="AJ437" s="41" t="s">
        <v>822</v>
      </c>
      <c r="AK437" s="52" t="s">
        <v>306</v>
      </c>
      <c r="AL437" s="41" t="s">
        <v>823</v>
      </c>
      <c r="AR437" s="7">
        <v>32301</v>
      </c>
      <c r="AS437" s="74" t="s">
        <v>836</v>
      </c>
      <c r="AX437" s="109"/>
      <c r="AY437" s="109"/>
      <c r="AZ437" s="109"/>
      <c r="BA437" s="109"/>
      <c r="BB437" s="109"/>
      <c r="BC437" s="109"/>
      <c r="BD437" s="113"/>
      <c r="BE437" s="109"/>
      <c r="BG437" s="109"/>
      <c r="BH437" s="113"/>
      <c r="BV437" s="144" t="s">
        <v>824</v>
      </c>
      <c r="CA437" s="9" t="s">
        <v>825</v>
      </c>
      <c r="CB437" s="63" t="s">
        <v>826</v>
      </c>
      <c r="CC437" s="9">
        <v>96</v>
      </c>
      <c r="CD437" t="s">
        <v>827</v>
      </c>
      <c r="CE437" t="s">
        <v>828</v>
      </c>
      <c r="CF437" s="63" t="s">
        <v>826</v>
      </c>
      <c r="CG437" s="9">
        <v>85</v>
      </c>
      <c r="CH437" t="s">
        <v>827</v>
      </c>
      <c r="CI437" s="21" t="s">
        <v>829</v>
      </c>
      <c r="CJ437" s="63" t="s">
        <v>826</v>
      </c>
      <c r="CK437" s="21">
        <v>89</v>
      </c>
      <c r="CL437" t="s">
        <v>827</v>
      </c>
      <c r="CM437" s="21" t="s">
        <v>830</v>
      </c>
      <c r="CN437" s="21">
        <v>99</v>
      </c>
      <c r="CO437" s="63" t="s">
        <v>826</v>
      </c>
      <c r="CP437" t="s">
        <v>827</v>
      </c>
      <c r="DO437" s="7" t="s">
        <v>559</v>
      </c>
      <c r="DP437">
        <v>160</v>
      </c>
      <c r="DQ437" t="s">
        <v>318</v>
      </c>
      <c r="DR437" s="73" t="s">
        <v>320</v>
      </c>
      <c r="DS437" s="7" t="s">
        <v>480</v>
      </c>
      <c r="DT437" s="61">
        <v>10</v>
      </c>
      <c r="DU437" t="s">
        <v>832</v>
      </c>
      <c r="EA437" t="s">
        <v>856</v>
      </c>
    </row>
    <row r="438" spans="1:132">
      <c r="A438" t="s">
        <v>24</v>
      </c>
      <c r="B438" t="s">
        <v>290</v>
      </c>
      <c r="C438">
        <v>29</v>
      </c>
      <c r="D438" s="21" t="s">
        <v>816</v>
      </c>
      <c r="E438">
        <v>1992</v>
      </c>
      <c r="F438">
        <v>1988</v>
      </c>
      <c r="G438" t="s">
        <v>817</v>
      </c>
      <c r="H438" s="159" t="s">
        <v>448</v>
      </c>
      <c r="J438" s="21" t="s">
        <v>818</v>
      </c>
      <c r="L438" s="21" t="s">
        <v>652</v>
      </c>
      <c r="M438" s="50" t="s">
        <v>325</v>
      </c>
      <c r="N438" s="15" t="s">
        <v>855</v>
      </c>
      <c r="O438" s="41">
        <v>32048</v>
      </c>
      <c r="P438" s="119" t="s">
        <v>843</v>
      </c>
      <c r="Q438" s="41" t="s">
        <v>844</v>
      </c>
      <c r="W438" s="135" t="s">
        <v>848</v>
      </c>
      <c r="X438" s="139">
        <v>32274</v>
      </c>
      <c r="Y438" s="139">
        <v>32274</v>
      </c>
      <c r="Z438" t="s">
        <v>838</v>
      </c>
      <c r="AA438" s="39" t="s">
        <v>312</v>
      </c>
      <c r="AB438" s="39" t="s">
        <v>312</v>
      </c>
      <c r="AG438" s="41" t="s">
        <v>557</v>
      </c>
      <c r="AH438" s="72" t="s">
        <v>554</v>
      </c>
      <c r="AI438" s="172">
        <v>32274</v>
      </c>
      <c r="AJ438" s="41" t="s">
        <v>822</v>
      </c>
      <c r="AK438" s="52" t="s">
        <v>306</v>
      </c>
      <c r="AL438" s="41" t="s">
        <v>823</v>
      </c>
      <c r="AR438" s="7" t="s">
        <v>312</v>
      </c>
      <c r="AS438" s="7" t="s">
        <v>312</v>
      </c>
      <c r="AT438" s="54"/>
      <c r="AU438" s="54"/>
      <c r="AV438" s="54"/>
      <c r="AW438" s="54"/>
      <c r="AX438" s="109"/>
      <c r="AY438" s="109"/>
      <c r="AZ438" s="109"/>
      <c r="BA438" s="109"/>
      <c r="BB438" s="109"/>
      <c r="BC438" s="109"/>
      <c r="BD438" s="113"/>
      <c r="BE438" s="109"/>
      <c r="BG438" s="109"/>
      <c r="BH438" s="113"/>
      <c r="BV438" s="144" t="s">
        <v>824</v>
      </c>
      <c r="CA438" s="9" t="s">
        <v>825</v>
      </c>
      <c r="CB438" s="63" t="s">
        <v>826</v>
      </c>
      <c r="CC438" s="155" t="s">
        <v>313</v>
      </c>
      <c r="CD438" t="s">
        <v>827</v>
      </c>
      <c r="CE438" t="s">
        <v>828</v>
      </c>
      <c r="CF438" s="63" t="s">
        <v>826</v>
      </c>
      <c r="CG438" s="155" t="s">
        <v>313</v>
      </c>
      <c r="CH438" t="s">
        <v>827</v>
      </c>
      <c r="CI438" s="21" t="s">
        <v>829</v>
      </c>
      <c r="CJ438" s="63" t="s">
        <v>826</v>
      </c>
      <c r="CK438" s="155" t="s">
        <v>313</v>
      </c>
      <c r="CL438" t="s">
        <v>827</v>
      </c>
      <c r="CM438" s="21" t="s">
        <v>830</v>
      </c>
      <c r="CN438" s="155" t="s">
        <v>313</v>
      </c>
      <c r="CO438" s="63" t="s">
        <v>826</v>
      </c>
      <c r="CP438" t="s">
        <v>827</v>
      </c>
      <c r="DO438" s="7" t="s">
        <v>559</v>
      </c>
      <c r="DP438" s="117"/>
      <c r="DQ438" t="s">
        <v>318</v>
      </c>
      <c r="DR438" s="73" t="s">
        <v>320</v>
      </c>
      <c r="DS438" s="7" t="s">
        <v>480</v>
      </c>
      <c r="DT438" s="106"/>
      <c r="DU438" t="s">
        <v>832</v>
      </c>
      <c r="EA438" t="s">
        <v>856</v>
      </c>
    </row>
    <row r="439" spans="1:132">
      <c r="A439" t="s">
        <v>24</v>
      </c>
      <c r="B439" t="s">
        <v>290</v>
      </c>
      <c r="C439">
        <v>29</v>
      </c>
      <c r="D439" s="21" t="s">
        <v>816</v>
      </c>
      <c r="E439">
        <v>1992</v>
      </c>
      <c r="F439">
        <v>1988</v>
      </c>
      <c r="G439" t="s">
        <v>817</v>
      </c>
      <c r="H439" s="159" t="s">
        <v>448</v>
      </c>
      <c r="J439" s="21" t="s">
        <v>818</v>
      </c>
      <c r="L439" s="21" t="s">
        <v>652</v>
      </c>
      <c r="M439" s="50" t="s">
        <v>325</v>
      </c>
      <c r="N439" s="15" t="s">
        <v>847</v>
      </c>
      <c r="O439" s="41">
        <v>32048</v>
      </c>
      <c r="P439" s="119" t="s">
        <v>843</v>
      </c>
      <c r="Q439" s="41" t="s">
        <v>844</v>
      </c>
      <c r="W439" s="135" t="s">
        <v>848</v>
      </c>
      <c r="X439" s="139">
        <v>32274</v>
      </c>
      <c r="Y439" s="139">
        <v>32274</v>
      </c>
      <c r="Z439" t="s">
        <v>838</v>
      </c>
      <c r="AA439" s="7">
        <v>32274</v>
      </c>
      <c r="AB439" s="41" t="s">
        <v>820</v>
      </c>
      <c r="AG439" s="41" t="s">
        <v>557</v>
      </c>
      <c r="AH439" s="72" t="s">
        <v>554</v>
      </c>
      <c r="AI439" s="172">
        <v>32274</v>
      </c>
      <c r="AJ439" s="41" t="s">
        <v>822</v>
      </c>
      <c r="AK439" s="52" t="s">
        <v>306</v>
      </c>
      <c r="AL439" s="41" t="s">
        <v>823</v>
      </c>
      <c r="AR439" s="7" t="s">
        <v>312</v>
      </c>
      <c r="AS439" s="7" t="s">
        <v>312</v>
      </c>
      <c r="AT439" s="54"/>
      <c r="AU439" s="54"/>
      <c r="AV439" s="54"/>
      <c r="AW439" s="54"/>
      <c r="AX439" s="109"/>
      <c r="AY439" s="109"/>
      <c r="AZ439" s="109"/>
      <c r="BA439" s="109"/>
      <c r="BB439" s="109"/>
      <c r="BC439" s="109"/>
      <c r="BD439" s="113"/>
      <c r="BE439" s="109"/>
      <c r="BG439" s="109"/>
      <c r="BH439" s="113"/>
      <c r="BV439" s="144" t="s">
        <v>824</v>
      </c>
      <c r="CA439" s="9" t="s">
        <v>825</v>
      </c>
      <c r="CB439" s="63" t="s">
        <v>826</v>
      </c>
      <c r="CC439" s="155" t="s">
        <v>313</v>
      </c>
      <c r="CD439" t="s">
        <v>827</v>
      </c>
      <c r="CE439" t="s">
        <v>828</v>
      </c>
      <c r="CF439" s="63" t="s">
        <v>826</v>
      </c>
      <c r="CG439" s="155" t="s">
        <v>313</v>
      </c>
      <c r="CH439" t="s">
        <v>827</v>
      </c>
      <c r="CI439" s="21" t="s">
        <v>829</v>
      </c>
      <c r="CJ439" s="63" t="s">
        <v>826</v>
      </c>
      <c r="CK439" s="155" t="s">
        <v>313</v>
      </c>
      <c r="CL439" t="s">
        <v>827</v>
      </c>
      <c r="CM439" s="21" t="s">
        <v>830</v>
      </c>
      <c r="CN439" s="155" t="s">
        <v>313</v>
      </c>
      <c r="CO439" s="63" t="s">
        <v>826</v>
      </c>
      <c r="CP439" t="s">
        <v>827</v>
      </c>
      <c r="DO439" s="7" t="s">
        <v>559</v>
      </c>
      <c r="DP439" s="117"/>
      <c r="DQ439" t="s">
        <v>318</v>
      </c>
      <c r="DR439" s="73" t="s">
        <v>320</v>
      </c>
      <c r="DS439" s="7" t="s">
        <v>480</v>
      </c>
      <c r="DT439" s="106"/>
      <c r="DU439" t="s">
        <v>832</v>
      </c>
      <c r="EA439" t="s">
        <v>856</v>
      </c>
    </row>
    <row r="440" spans="1:132">
      <c r="A440" t="s">
        <v>24</v>
      </c>
      <c r="B440" t="s">
        <v>290</v>
      </c>
      <c r="C440">
        <v>29</v>
      </c>
      <c r="D440" s="21" t="s">
        <v>816</v>
      </c>
      <c r="E440">
        <v>1992</v>
      </c>
      <c r="F440">
        <v>1988</v>
      </c>
      <c r="G440" t="s">
        <v>817</v>
      </c>
      <c r="H440" s="159" t="s">
        <v>448</v>
      </c>
      <c r="J440" s="21" t="s">
        <v>818</v>
      </c>
      <c r="L440" s="21" t="s">
        <v>652</v>
      </c>
      <c r="M440" s="50" t="s">
        <v>325</v>
      </c>
      <c r="N440" s="15" t="s">
        <v>849</v>
      </c>
      <c r="O440" s="41">
        <v>32048</v>
      </c>
      <c r="P440" s="119" t="s">
        <v>843</v>
      </c>
      <c r="Q440" s="41" t="s">
        <v>844</v>
      </c>
      <c r="W440" s="135" t="s">
        <v>848</v>
      </c>
      <c r="X440" s="139">
        <v>32274</v>
      </c>
      <c r="Y440" s="139">
        <v>32274</v>
      </c>
      <c r="Z440" t="s">
        <v>838</v>
      </c>
      <c r="AA440" s="7" t="s">
        <v>312</v>
      </c>
      <c r="AB440" s="7" t="s">
        <v>312</v>
      </c>
      <c r="AG440" s="41" t="s">
        <v>557</v>
      </c>
      <c r="AH440" s="72" t="s">
        <v>554</v>
      </c>
      <c r="AI440" s="172">
        <v>32274</v>
      </c>
      <c r="AJ440" s="41" t="s">
        <v>822</v>
      </c>
      <c r="AK440" s="52" t="s">
        <v>306</v>
      </c>
      <c r="AL440" s="41" t="s">
        <v>823</v>
      </c>
      <c r="AR440" s="7">
        <v>32301</v>
      </c>
      <c r="AS440" s="74" t="s">
        <v>836</v>
      </c>
      <c r="AX440" s="109"/>
      <c r="AY440" s="109"/>
      <c r="AZ440" s="109"/>
      <c r="BA440" s="109"/>
      <c r="BB440" s="109"/>
      <c r="BC440" s="109"/>
      <c r="BD440" s="113"/>
      <c r="BE440" s="109"/>
      <c r="BG440" s="109"/>
      <c r="BH440" s="113"/>
      <c r="BV440" s="144" t="s">
        <v>824</v>
      </c>
      <c r="CA440" s="9" t="s">
        <v>825</v>
      </c>
      <c r="CB440" s="63" t="s">
        <v>826</v>
      </c>
      <c r="CC440" s="155" t="s">
        <v>313</v>
      </c>
      <c r="CD440" t="s">
        <v>827</v>
      </c>
      <c r="CE440" t="s">
        <v>828</v>
      </c>
      <c r="CF440" s="63" t="s">
        <v>826</v>
      </c>
      <c r="CG440" s="155" t="s">
        <v>313</v>
      </c>
      <c r="CH440" t="s">
        <v>827</v>
      </c>
      <c r="CI440" s="21" t="s">
        <v>829</v>
      </c>
      <c r="CJ440" s="63" t="s">
        <v>826</v>
      </c>
      <c r="CK440" s="155" t="s">
        <v>313</v>
      </c>
      <c r="CL440" t="s">
        <v>827</v>
      </c>
      <c r="CM440" s="21" t="s">
        <v>830</v>
      </c>
      <c r="CN440" s="155" t="s">
        <v>313</v>
      </c>
      <c r="CO440" s="63" t="s">
        <v>826</v>
      </c>
      <c r="CP440" t="s">
        <v>827</v>
      </c>
      <c r="DO440" s="7" t="s">
        <v>559</v>
      </c>
      <c r="DP440" s="117"/>
      <c r="DQ440" t="s">
        <v>318</v>
      </c>
      <c r="DR440" s="73" t="s">
        <v>320</v>
      </c>
      <c r="DS440" s="7" t="s">
        <v>480</v>
      </c>
      <c r="DT440" s="106"/>
      <c r="DU440" t="s">
        <v>832</v>
      </c>
      <c r="EA440" t="s">
        <v>856</v>
      </c>
    </row>
    <row r="441" spans="1:132">
      <c r="AI441" s="172"/>
    </row>
    <row r="442" spans="1:132">
      <c r="A442" t="s">
        <v>24</v>
      </c>
      <c r="B442" t="s">
        <v>290</v>
      </c>
      <c r="C442">
        <v>29</v>
      </c>
      <c r="D442" s="21" t="s">
        <v>816</v>
      </c>
      <c r="E442">
        <v>1992</v>
      </c>
      <c r="F442">
        <v>1989</v>
      </c>
      <c r="G442" t="s">
        <v>817</v>
      </c>
      <c r="H442" s="159" t="s">
        <v>448</v>
      </c>
      <c r="J442" s="21" t="s">
        <v>818</v>
      </c>
      <c r="L442" s="21" t="s">
        <v>312</v>
      </c>
      <c r="M442" s="50" t="s">
        <v>298</v>
      </c>
      <c r="N442" s="15" t="s">
        <v>850</v>
      </c>
      <c r="O442" s="41" t="s">
        <v>312</v>
      </c>
      <c r="P442" s="119" t="s">
        <v>312</v>
      </c>
      <c r="Q442" s="41" t="s">
        <v>312</v>
      </c>
      <c r="W442" s="135" t="s">
        <v>312</v>
      </c>
      <c r="X442" s="139" t="s">
        <v>312</v>
      </c>
      <c r="Y442" s="39" t="s">
        <v>312</v>
      </c>
      <c r="Z442" s="39" t="s">
        <v>312</v>
      </c>
      <c r="AA442" s="39" t="s">
        <v>312</v>
      </c>
      <c r="AB442" s="39" t="s">
        <v>312</v>
      </c>
      <c r="AG442" s="41" t="s">
        <v>821</v>
      </c>
      <c r="AH442" s="72" t="s">
        <v>594</v>
      </c>
      <c r="AI442" s="172">
        <v>32644</v>
      </c>
      <c r="AJ442" s="41" t="s">
        <v>822</v>
      </c>
      <c r="AK442" s="52" t="s">
        <v>306</v>
      </c>
      <c r="AL442" s="41" t="s">
        <v>823</v>
      </c>
      <c r="AR442" s="7" t="s">
        <v>312</v>
      </c>
      <c r="AS442" s="7" t="s">
        <v>312</v>
      </c>
      <c r="AT442" s="54"/>
      <c r="AU442" s="54"/>
      <c r="AV442" s="54"/>
      <c r="AW442" s="54"/>
      <c r="AX442" s="54"/>
      <c r="BV442" s="144" t="s">
        <v>824</v>
      </c>
      <c r="CA442" s="9" t="s">
        <v>825</v>
      </c>
      <c r="CB442" s="63" t="s">
        <v>826</v>
      </c>
      <c r="CC442" s="9">
        <v>0</v>
      </c>
      <c r="CD442" t="s">
        <v>827</v>
      </c>
      <c r="CE442" t="s">
        <v>828</v>
      </c>
      <c r="CF442" s="63" t="s">
        <v>826</v>
      </c>
      <c r="CG442" s="9">
        <v>0</v>
      </c>
      <c r="CH442" t="s">
        <v>827</v>
      </c>
      <c r="CI442" s="21" t="s">
        <v>829</v>
      </c>
      <c r="CJ442" s="63" t="s">
        <v>826</v>
      </c>
      <c r="CK442" s="21" t="s">
        <v>831</v>
      </c>
      <c r="CL442" t="s">
        <v>827</v>
      </c>
      <c r="CM442" s="21" t="s">
        <v>830</v>
      </c>
      <c r="CN442" s="21">
        <v>0</v>
      </c>
      <c r="CO442" s="63" t="s">
        <v>826</v>
      </c>
      <c r="CP442" t="s">
        <v>827</v>
      </c>
      <c r="DO442" s="7" t="s">
        <v>559</v>
      </c>
      <c r="DP442">
        <v>650</v>
      </c>
      <c r="DQ442" t="s">
        <v>318</v>
      </c>
      <c r="DR442" s="73" t="s">
        <v>320</v>
      </c>
      <c r="DS442" s="7" t="s">
        <v>480</v>
      </c>
      <c r="DT442" s="61">
        <v>24</v>
      </c>
      <c r="DU442" t="s">
        <v>832</v>
      </c>
      <c r="EA442" t="s">
        <v>857</v>
      </c>
      <c r="EB442" t="s">
        <v>858</v>
      </c>
    </row>
    <row r="443" spans="1:132">
      <c r="A443" t="s">
        <v>24</v>
      </c>
      <c r="B443" t="s">
        <v>290</v>
      </c>
      <c r="C443">
        <v>29</v>
      </c>
      <c r="D443" s="21" t="s">
        <v>816</v>
      </c>
      <c r="E443">
        <v>1992</v>
      </c>
      <c r="F443">
        <v>1989</v>
      </c>
      <c r="G443" t="s">
        <v>817</v>
      </c>
      <c r="H443" s="159" t="s">
        <v>448</v>
      </c>
      <c r="J443" s="21" t="s">
        <v>818</v>
      </c>
      <c r="L443" s="21" t="s">
        <v>312</v>
      </c>
      <c r="M443" s="50" t="s">
        <v>298</v>
      </c>
      <c r="N443" s="15" t="s">
        <v>819</v>
      </c>
      <c r="O443" s="41" t="s">
        <v>312</v>
      </c>
      <c r="P443" s="119" t="s">
        <v>312</v>
      </c>
      <c r="Q443" s="41" t="s">
        <v>312</v>
      </c>
      <c r="W443" s="135" t="s">
        <v>312</v>
      </c>
      <c r="X443" s="139" t="s">
        <v>312</v>
      </c>
      <c r="Y443" s="39" t="s">
        <v>312</v>
      </c>
      <c r="Z443" s="39" t="s">
        <v>312</v>
      </c>
      <c r="AA443" s="7">
        <v>32645</v>
      </c>
      <c r="AB443" s="41" t="s">
        <v>820</v>
      </c>
      <c r="AG443" s="41" t="s">
        <v>821</v>
      </c>
      <c r="AH443" s="72" t="s">
        <v>554</v>
      </c>
      <c r="AI443" s="172">
        <v>32644</v>
      </c>
      <c r="AJ443" s="41" t="s">
        <v>822</v>
      </c>
      <c r="AK443" s="52" t="s">
        <v>306</v>
      </c>
      <c r="AL443" s="41" t="s">
        <v>823</v>
      </c>
      <c r="AR443" s="7" t="s">
        <v>312</v>
      </c>
      <c r="AS443" s="7" t="s">
        <v>312</v>
      </c>
      <c r="AT443" s="54"/>
      <c r="AU443" s="54"/>
      <c r="AV443" s="54"/>
      <c r="AW443" s="54"/>
      <c r="AX443" s="54"/>
      <c r="AY443" s="54"/>
      <c r="AZ443" s="62"/>
      <c r="BA443" s="54"/>
      <c r="BC443" s="54"/>
      <c r="BD443" s="80"/>
      <c r="BE443" s="54"/>
      <c r="BG443" s="54"/>
      <c r="BH443" s="80"/>
      <c r="BV443" s="144" t="s">
        <v>824</v>
      </c>
      <c r="CA443" s="9" t="s">
        <v>825</v>
      </c>
      <c r="CB443" s="63" t="s">
        <v>826</v>
      </c>
      <c r="CC443" s="9">
        <v>89</v>
      </c>
      <c r="CD443" t="s">
        <v>827</v>
      </c>
      <c r="CE443" t="s">
        <v>828</v>
      </c>
      <c r="CF443" s="63" t="s">
        <v>826</v>
      </c>
      <c r="CG443" s="9">
        <v>92</v>
      </c>
      <c r="CH443" t="s">
        <v>827</v>
      </c>
      <c r="CI443" s="21" t="s">
        <v>829</v>
      </c>
      <c r="CJ443" s="63" t="s">
        <v>826</v>
      </c>
      <c r="CK443" s="21" t="s">
        <v>831</v>
      </c>
      <c r="CL443" t="s">
        <v>827</v>
      </c>
      <c r="CM443" s="21" t="s">
        <v>830</v>
      </c>
      <c r="CN443" s="21">
        <v>96</v>
      </c>
      <c r="CO443" s="63" t="s">
        <v>826</v>
      </c>
      <c r="CP443" t="s">
        <v>827</v>
      </c>
      <c r="DO443" s="7" t="s">
        <v>559</v>
      </c>
      <c r="DP443">
        <v>3010</v>
      </c>
      <c r="DQ443" t="s">
        <v>318</v>
      </c>
      <c r="DR443" s="73" t="s">
        <v>320</v>
      </c>
      <c r="DS443" s="7" t="s">
        <v>480</v>
      </c>
      <c r="DT443" s="61">
        <v>24</v>
      </c>
      <c r="DU443" t="s">
        <v>832</v>
      </c>
      <c r="EA443" t="s">
        <v>857</v>
      </c>
      <c r="EB443" t="s">
        <v>858</v>
      </c>
    </row>
    <row r="444" spans="1:132">
      <c r="A444" t="s">
        <v>24</v>
      </c>
      <c r="B444" t="s">
        <v>290</v>
      </c>
      <c r="C444">
        <v>29</v>
      </c>
      <c r="D444" s="21" t="s">
        <v>816</v>
      </c>
      <c r="E444">
        <v>1992</v>
      </c>
      <c r="F444">
        <v>1989</v>
      </c>
      <c r="G444" t="s">
        <v>817</v>
      </c>
      <c r="H444" s="159" t="s">
        <v>448</v>
      </c>
      <c r="J444" s="21" t="s">
        <v>818</v>
      </c>
      <c r="L444" s="21" t="s">
        <v>312</v>
      </c>
      <c r="M444" s="50" t="s">
        <v>298</v>
      </c>
      <c r="N444" s="15" t="s">
        <v>835</v>
      </c>
      <c r="O444" s="41" t="s">
        <v>312</v>
      </c>
      <c r="P444" s="119" t="s">
        <v>312</v>
      </c>
      <c r="Q444" s="41" t="s">
        <v>312</v>
      </c>
      <c r="W444" s="135" t="s">
        <v>312</v>
      </c>
      <c r="X444" s="139" t="s">
        <v>312</v>
      </c>
      <c r="Y444" s="39" t="s">
        <v>312</v>
      </c>
      <c r="Z444" s="39" t="s">
        <v>312</v>
      </c>
      <c r="AA444" s="7" t="s">
        <v>312</v>
      </c>
      <c r="AB444" s="7" t="s">
        <v>312</v>
      </c>
      <c r="AG444" s="41" t="s">
        <v>821</v>
      </c>
      <c r="AH444" s="72" t="s">
        <v>554</v>
      </c>
      <c r="AI444" s="172">
        <v>32644</v>
      </c>
      <c r="AJ444" s="41" t="s">
        <v>822</v>
      </c>
      <c r="AK444" s="52" t="s">
        <v>306</v>
      </c>
      <c r="AL444" s="41" t="s">
        <v>823</v>
      </c>
      <c r="AR444" s="7">
        <v>32666</v>
      </c>
      <c r="AS444" s="74" t="s">
        <v>836</v>
      </c>
      <c r="AY444" s="54"/>
      <c r="AZ444" s="62"/>
      <c r="BA444" s="54"/>
      <c r="BC444" s="54"/>
      <c r="BD444" s="80"/>
      <c r="BE444" s="54"/>
      <c r="BG444" s="54"/>
      <c r="BH444" s="80"/>
      <c r="BV444" s="144" t="s">
        <v>824</v>
      </c>
      <c r="CA444" s="9" t="s">
        <v>825</v>
      </c>
      <c r="CB444" s="63" t="s">
        <v>826</v>
      </c>
      <c r="CC444" s="9">
        <v>82</v>
      </c>
      <c r="CD444" t="s">
        <v>827</v>
      </c>
      <c r="CE444" t="s">
        <v>828</v>
      </c>
      <c r="CF444" s="63" t="s">
        <v>826</v>
      </c>
      <c r="CG444" s="9">
        <v>64</v>
      </c>
      <c r="CH444" t="s">
        <v>827</v>
      </c>
      <c r="CI444" s="21" t="s">
        <v>829</v>
      </c>
      <c r="CJ444" s="63" t="s">
        <v>826</v>
      </c>
      <c r="CK444" s="21" t="s">
        <v>831</v>
      </c>
      <c r="CL444" t="s">
        <v>827</v>
      </c>
      <c r="CM444" s="21" t="s">
        <v>830</v>
      </c>
      <c r="CN444" s="21">
        <v>55</v>
      </c>
      <c r="CO444" s="63" t="s">
        <v>826</v>
      </c>
      <c r="CP444" t="s">
        <v>827</v>
      </c>
      <c r="DO444" s="7" t="s">
        <v>559</v>
      </c>
      <c r="DP444">
        <v>2230</v>
      </c>
      <c r="DQ444" t="s">
        <v>318</v>
      </c>
      <c r="DR444" s="73" t="s">
        <v>320</v>
      </c>
      <c r="DS444" s="7" t="s">
        <v>480</v>
      </c>
      <c r="DT444" s="61">
        <v>24</v>
      </c>
      <c r="DU444" t="s">
        <v>832</v>
      </c>
      <c r="EA444" t="s">
        <v>857</v>
      </c>
      <c r="EB444" t="s">
        <v>858</v>
      </c>
    </row>
    <row r="445" spans="1:132">
      <c r="A445" t="s">
        <v>24</v>
      </c>
      <c r="B445" t="s">
        <v>290</v>
      </c>
      <c r="C445">
        <v>29</v>
      </c>
      <c r="D445" s="21" t="s">
        <v>816</v>
      </c>
      <c r="E445">
        <v>1992</v>
      </c>
      <c r="F445">
        <v>1989</v>
      </c>
      <c r="G445" t="s">
        <v>817</v>
      </c>
      <c r="H445" s="159" t="s">
        <v>448</v>
      </c>
      <c r="J445" s="21" t="s">
        <v>818</v>
      </c>
      <c r="L445" s="21" t="s">
        <v>312</v>
      </c>
      <c r="M445" s="50" t="s">
        <v>298</v>
      </c>
      <c r="N445" s="15" t="s">
        <v>852</v>
      </c>
      <c r="O445" s="41" t="s">
        <v>312</v>
      </c>
      <c r="P445" s="119" t="s">
        <v>312</v>
      </c>
      <c r="Q445" s="41" t="s">
        <v>312</v>
      </c>
      <c r="W445" s="135" t="s">
        <v>312</v>
      </c>
      <c r="X445" s="139" t="s">
        <v>312</v>
      </c>
      <c r="Y445" s="139">
        <v>32623</v>
      </c>
      <c r="Z445" t="s">
        <v>838</v>
      </c>
      <c r="AA445" s="39" t="s">
        <v>312</v>
      </c>
      <c r="AB445" s="39" t="s">
        <v>312</v>
      </c>
      <c r="AG445" s="41" t="s">
        <v>557</v>
      </c>
      <c r="AH445" s="72" t="s">
        <v>554</v>
      </c>
      <c r="AI445" s="172">
        <v>32644</v>
      </c>
      <c r="AJ445" s="41" t="s">
        <v>822</v>
      </c>
      <c r="AK445" s="52" t="s">
        <v>306</v>
      </c>
      <c r="AL445" s="41" t="s">
        <v>823</v>
      </c>
      <c r="AR445" s="7" t="s">
        <v>312</v>
      </c>
      <c r="AS445" s="7" t="s">
        <v>312</v>
      </c>
      <c r="AT445" s="54"/>
      <c r="AU445" s="54"/>
      <c r="AV445" s="54"/>
      <c r="AW445" s="54"/>
      <c r="AX445" s="54"/>
      <c r="AY445" s="54"/>
      <c r="AZ445" s="62"/>
      <c r="BA445" s="54"/>
      <c r="BC445" s="54"/>
      <c r="BD445" s="80"/>
      <c r="BE445" s="54"/>
      <c r="BG445" s="54"/>
      <c r="BH445" s="80"/>
      <c r="BV445" s="144" t="s">
        <v>824</v>
      </c>
      <c r="CA445" s="9" t="s">
        <v>825</v>
      </c>
      <c r="CB445" s="63" t="s">
        <v>826</v>
      </c>
      <c r="CC445" s="9">
        <v>0</v>
      </c>
      <c r="CD445" t="s">
        <v>827</v>
      </c>
      <c r="CE445" t="s">
        <v>828</v>
      </c>
      <c r="CF445" s="63" t="s">
        <v>826</v>
      </c>
      <c r="CG445" s="9">
        <v>10</v>
      </c>
      <c r="CH445" t="s">
        <v>827</v>
      </c>
      <c r="CI445" s="21" t="s">
        <v>829</v>
      </c>
      <c r="CJ445" s="63" t="s">
        <v>826</v>
      </c>
      <c r="CK445" s="21" t="s">
        <v>831</v>
      </c>
      <c r="CL445" t="s">
        <v>827</v>
      </c>
      <c r="CM445" s="21" t="s">
        <v>830</v>
      </c>
      <c r="CN445" s="21">
        <v>5</v>
      </c>
      <c r="CO445" s="63" t="s">
        <v>826</v>
      </c>
      <c r="CP445" t="s">
        <v>827</v>
      </c>
      <c r="DO445" s="7" t="s">
        <v>559</v>
      </c>
      <c r="DP445">
        <v>310</v>
      </c>
      <c r="DQ445" t="s">
        <v>318</v>
      </c>
      <c r="DR445" s="73" t="s">
        <v>320</v>
      </c>
      <c r="DS445" s="7" t="s">
        <v>480</v>
      </c>
      <c r="DT445" s="61">
        <v>22</v>
      </c>
      <c r="DU445" t="s">
        <v>832</v>
      </c>
      <c r="EA445" t="s">
        <v>857</v>
      </c>
      <c r="EB445" t="s">
        <v>858</v>
      </c>
    </row>
    <row r="446" spans="1:132">
      <c r="A446" t="s">
        <v>24</v>
      </c>
      <c r="B446" t="s">
        <v>290</v>
      </c>
      <c r="C446">
        <v>29</v>
      </c>
      <c r="D446" s="21" t="s">
        <v>816</v>
      </c>
      <c r="E446">
        <v>1992</v>
      </c>
      <c r="F446">
        <v>1989</v>
      </c>
      <c r="G446" t="s">
        <v>817</v>
      </c>
      <c r="H446" s="159" t="s">
        <v>448</v>
      </c>
      <c r="J446" s="21" t="s">
        <v>818</v>
      </c>
      <c r="L446" s="21" t="s">
        <v>312</v>
      </c>
      <c r="M446" s="50" t="s">
        <v>298</v>
      </c>
      <c r="N446" s="15" t="s">
        <v>837</v>
      </c>
      <c r="O446" s="41" t="s">
        <v>312</v>
      </c>
      <c r="P446" s="119" t="s">
        <v>312</v>
      </c>
      <c r="Q446" s="41" t="s">
        <v>312</v>
      </c>
      <c r="W446" s="135" t="s">
        <v>312</v>
      </c>
      <c r="X446" s="139" t="s">
        <v>312</v>
      </c>
      <c r="Y446" s="139">
        <v>32623</v>
      </c>
      <c r="Z446" t="s">
        <v>838</v>
      </c>
      <c r="AA446" s="7">
        <v>32645</v>
      </c>
      <c r="AB446" s="41" t="s">
        <v>820</v>
      </c>
      <c r="AG446" s="41" t="s">
        <v>557</v>
      </c>
      <c r="AH446" s="72" t="s">
        <v>554</v>
      </c>
      <c r="AI446" s="172">
        <v>32644</v>
      </c>
      <c r="AJ446" s="41" t="s">
        <v>822</v>
      </c>
      <c r="AK446" s="52" t="s">
        <v>306</v>
      </c>
      <c r="AL446" s="41" t="s">
        <v>823</v>
      </c>
      <c r="AR446" s="7" t="s">
        <v>312</v>
      </c>
      <c r="AS446" s="7" t="s">
        <v>312</v>
      </c>
      <c r="AT446" s="54"/>
      <c r="AU446" s="54"/>
      <c r="AV446" s="54"/>
      <c r="AW446" s="54"/>
      <c r="AX446" s="54"/>
      <c r="AY446" s="54"/>
      <c r="AZ446" s="62"/>
      <c r="BA446" s="54"/>
      <c r="BC446" s="54"/>
      <c r="BD446" s="80"/>
      <c r="BE446" s="54"/>
      <c r="BG446" s="54"/>
      <c r="BH446" s="80"/>
      <c r="BV446" s="144" t="s">
        <v>824</v>
      </c>
      <c r="CA446" s="9" t="s">
        <v>825</v>
      </c>
      <c r="CB446" s="63" t="s">
        <v>826</v>
      </c>
      <c r="CC446" s="9">
        <v>65</v>
      </c>
      <c r="CD446" t="s">
        <v>827</v>
      </c>
      <c r="CE446" t="s">
        <v>828</v>
      </c>
      <c r="CF446" s="63" t="s">
        <v>826</v>
      </c>
      <c r="CG446" s="9">
        <v>89</v>
      </c>
      <c r="CH446" t="s">
        <v>827</v>
      </c>
      <c r="CI446" s="21" t="s">
        <v>829</v>
      </c>
      <c r="CJ446" s="63" t="s">
        <v>826</v>
      </c>
      <c r="CK446" s="21" t="s">
        <v>831</v>
      </c>
      <c r="CL446" t="s">
        <v>827</v>
      </c>
      <c r="CM446" s="21" t="s">
        <v>830</v>
      </c>
      <c r="CN446" s="21">
        <v>94</v>
      </c>
      <c r="CO446" s="63" t="s">
        <v>826</v>
      </c>
      <c r="CP446" t="s">
        <v>827</v>
      </c>
      <c r="DO446" s="7" t="s">
        <v>559</v>
      </c>
      <c r="DP446">
        <v>2880</v>
      </c>
      <c r="DQ446" t="s">
        <v>318</v>
      </c>
      <c r="DR446" s="73" t="s">
        <v>320</v>
      </c>
      <c r="DS446" s="7" t="s">
        <v>480</v>
      </c>
      <c r="DT446" s="61">
        <v>28</v>
      </c>
      <c r="DU446" t="s">
        <v>832</v>
      </c>
      <c r="EA446" t="s">
        <v>857</v>
      </c>
      <c r="EB446" t="s">
        <v>858</v>
      </c>
    </row>
    <row r="447" spans="1:132">
      <c r="A447" t="s">
        <v>24</v>
      </c>
      <c r="B447" t="s">
        <v>290</v>
      </c>
      <c r="C447">
        <v>29</v>
      </c>
      <c r="D447" s="21" t="s">
        <v>816</v>
      </c>
      <c r="E447">
        <v>1992</v>
      </c>
      <c r="F447">
        <v>1989</v>
      </c>
      <c r="G447" t="s">
        <v>817</v>
      </c>
      <c r="H447" s="159" t="s">
        <v>448</v>
      </c>
      <c r="J447" s="21" t="s">
        <v>818</v>
      </c>
      <c r="L447" s="21" t="s">
        <v>312</v>
      </c>
      <c r="M447" s="50" t="s">
        <v>298</v>
      </c>
      <c r="N447" s="15" t="s">
        <v>839</v>
      </c>
      <c r="O447" s="41" t="s">
        <v>312</v>
      </c>
      <c r="P447" s="119" t="s">
        <v>312</v>
      </c>
      <c r="Q447" s="41" t="s">
        <v>312</v>
      </c>
      <c r="W447" s="135" t="s">
        <v>312</v>
      </c>
      <c r="X447" s="139" t="s">
        <v>312</v>
      </c>
      <c r="Y447" s="139">
        <v>32623</v>
      </c>
      <c r="Z447" t="s">
        <v>838</v>
      </c>
      <c r="AA447" s="7" t="s">
        <v>312</v>
      </c>
      <c r="AB447" s="7" t="s">
        <v>312</v>
      </c>
      <c r="AG447" s="41" t="s">
        <v>557</v>
      </c>
      <c r="AH447" s="72" t="s">
        <v>554</v>
      </c>
      <c r="AI447" s="172">
        <v>32644</v>
      </c>
      <c r="AJ447" s="41" t="s">
        <v>822</v>
      </c>
      <c r="AK447" s="52" t="s">
        <v>306</v>
      </c>
      <c r="AL447" s="41" t="s">
        <v>823</v>
      </c>
      <c r="AR447" s="7">
        <v>32666</v>
      </c>
      <c r="AS447" s="74" t="s">
        <v>836</v>
      </c>
      <c r="AY447" s="54"/>
      <c r="AZ447" s="62"/>
      <c r="BA447" s="54"/>
      <c r="BC447" s="54"/>
      <c r="BD447" s="80"/>
      <c r="BE447" s="54"/>
      <c r="BG447" s="54"/>
      <c r="BH447" s="80"/>
      <c r="BV447" s="144" t="s">
        <v>824</v>
      </c>
      <c r="CA447" s="9" t="s">
        <v>825</v>
      </c>
      <c r="CB447" s="63" t="s">
        <v>826</v>
      </c>
      <c r="CC447" s="9">
        <v>54</v>
      </c>
      <c r="CD447" t="s">
        <v>827</v>
      </c>
      <c r="CE447" t="s">
        <v>828</v>
      </c>
      <c r="CF447" s="63" t="s">
        <v>826</v>
      </c>
      <c r="CG447" s="9">
        <v>74</v>
      </c>
      <c r="CH447" t="s">
        <v>827</v>
      </c>
      <c r="CI447" s="21" t="s">
        <v>829</v>
      </c>
      <c r="CJ447" s="63" t="s">
        <v>826</v>
      </c>
      <c r="CK447" s="21" t="s">
        <v>831</v>
      </c>
      <c r="CL447" t="s">
        <v>827</v>
      </c>
      <c r="CM447" s="21" t="s">
        <v>830</v>
      </c>
      <c r="CN447" s="21">
        <v>65</v>
      </c>
      <c r="CO447" s="63" t="s">
        <v>826</v>
      </c>
      <c r="CP447" t="s">
        <v>827</v>
      </c>
      <c r="DO447" s="7" t="s">
        <v>559</v>
      </c>
      <c r="DP447">
        <v>1450</v>
      </c>
      <c r="DQ447" t="s">
        <v>318</v>
      </c>
      <c r="DR447" s="73" t="s">
        <v>320</v>
      </c>
      <c r="DS447" s="7" t="s">
        <v>480</v>
      </c>
      <c r="DT447" s="61">
        <v>30</v>
      </c>
      <c r="DU447" t="s">
        <v>832</v>
      </c>
      <c r="EA447" t="s">
        <v>857</v>
      </c>
      <c r="EB447" t="s">
        <v>858</v>
      </c>
    </row>
    <row r="448" spans="1:132">
      <c r="A448" t="s">
        <v>24</v>
      </c>
      <c r="B448" t="s">
        <v>290</v>
      </c>
      <c r="C448">
        <v>29</v>
      </c>
      <c r="D448" s="21" t="s">
        <v>816</v>
      </c>
      <c r="E448">
        <v>1992</v>
      </c>
      <c r="F448">
        <v>1989</v>
      </c>
      <c r="G448" t="s">
        <v>817</v>
      </c>
      <c r="H448" s="159" t="s">
        <v>448</v>
      </c>
      <c r="J448" s="21" t="s">
        <v>818</v>
      </c>
      <c r="L448" s="21" t="s">
        <v>312</v>
      </c>
      <c r="M448" s="50" t="s">
        <v>298</v>
      </c>
      <c r="N448" s="15" t="s">
        <v>853</v>
      </c>
      <c r="O448" s="41" t="s">
        <v>312</v>
      </c>
      <c r="P448" s="119" t="s">
        <v>312</v>
      </c>
      <c r="Q448" s="41" t="s">
        <v>312</v>
      </c>
      <c r="W448" s="135" t="s">
        <v>312</v>
      </c>
      <c r="X448" s="139" t="s">
        <v>312</v>
      </c>
      <c r="Y448" s="139">
        <v>32644</v>
      </c>
      <c r="Z448" t="s">
        <v>838</v>
      </c>
      <c r="AA448" s="39" t="s">
        <v>312</v>
      </c>
      <c r="AB448" s="39" t="s">
        <v>312</v>
      </c>
      <c r="AG448" s="41" t="s">
        <v>557</v>
      </c>
      <c r="AH448" s="72" t="s">
        <v>554</v>
      </c>
      <c r="AI448" s="172">
        <v>32644</v>
      </c>
      <c r="AJ448" s="41" t="s">
        <v>822</v>
      </c>
      <c r="AK448" s="52" t="s">
        <v>306</v>
      </c>
      <c r="AL448" s="41" t="s">
        <v>823</v>
      </c>
      <c r="AR448" s="7" t="s">
        <v>312</v>
      </c>
      <c r="AS448" s="7" t="s">
        <v>312</v>
      </c>
      <c r="AT448" s="54"/>
      <c r="AU448" s="54"/>
      <c r="AV448" s="54"/>
      <c r="AW448" s="54"/>
      <c r="AX448" s="54"/>
      <c r="AY448" s="54"/>
      <c r="AZ448" s="62"/>
      <c r="BA448" s="54"/>
      <c r="BC448" s="54"/>
      <c r="BD448" s="80"/>
      <c r="BE448" s="54"/>
      <c r="BG448" s="54"/>
      <c r="BH448" s="80"/>
      <c r="BV448" s="144" t="s">
        <v>824</v>
      </c>
      <c r="CA448" s="9" t="s">
        <v>825</v>
      </c>
      <c r="CB448" s="63" t="s">
        <v>826</v>
      </c>
      <c r="CC448" s="155" t="s">
        <v>313</v>
      </c>
      <c r="CD448" t="s">
        <v>827</v>
      </c>
      <c r="CE448" t="s">
        <v>828</v>
      </c>
      <c r="CF448" s="63" t="s">
        <v>826</v>
      </c>
      <c r="CG448" s="155" t="s">
        <v>313</v>
      </c>
      <c r="CH448" t="s">
        <v>827</v>
      </c>
      <c r="CI448" s="21" t="s">
        <v>829</v>
      </c>
      <c r="CJ448" s="63" t="s">
        <v>826</v>
      </c>
      <c r="CK448" s="155" t="s">
        <v>313</v>
      </c>
      <c r="CL448" t="s">
        <v>827</v>
      </c>
      <c r="CM448" s="21" t="s">
        <v>830</v>
      </c>
      <c r="CN448" s="155" t="s">
        <v>313</v>
      </c>
      <c r="CO448" s="63" t="s">
        <v>826</v>
      </c>
      <c r="CP448" t="s">
        <v>827</v>
      </c>
      <c r="DO448" s="7" t="s">
        <v>559</v>
      </c>
      <c r="DP448" s="117"/>
      <c r="DQ448" t="s">
        <v>318</v>
      </c>
      <c r="DR448" s="73" t="s">
        <v>320</v>
      </c>
      <c r="DS448" s="7" t="s">
        <v>480</v>
      </c>
      <c r="DT448" s="106"/>
      <c r="DU448" t="s">
        <v>832</v>
      </c>
      <c r="EA448" t="s">
        <v>857</v>
      </c>
      <c r="EB448" t="s">
        <v>858</v>
      </c>
    </row>
    <row r="449" spans="1:132">
      <c r="A449" t="s">
        <v>24</v>
      </c>
      <c r="B449" t="s">
        <v>290</v>
      </c>
      <c r="C449">
        <v>29</v>
      </c>
      <c r="D449" s="21" t="s">
        <v>816</v>
      </c>
      <c r="E449">
        <v>1992</v>
      </c>
      <c r="F449">
        <v>1989</v>
      </c>
      <c r="G449" t="s">
        <v>817</v>
      </c>
      <c r="H449" s="159" t="s">
        <v>448</v>
      </c>
      <c r="J449" s="21" t="s">
        <v>818</v>
      </c>
      <c r="L449" s="21" t="s">
        <v>312</v>
      </c>
      <c r="M449" s="50" t="s">
        <v>298</v>
      </c>
      <c r="N449" s="15" t="s">
        <v>840</v>
      </c>
      <c r="O449" s="41" t="s">
        <v>312</v>
      </c>
      <c r="P449" s="119" t="s">
        <v>312</v>
      </c>
      <c r="Q449" s="41" t="s">
        <v>312</v>
      </c>
      <c r="W449" s="135" t="s">
        <v>312</v>
      </c>
      <c r="X449" s="139" t="s">
        <v>312</v>
      </c>
      <c r="Y449" s="139">
        <v>32644</v>
      </c>
      <c r="Z449" t="s">
        <v>838</v>
      </c>
      <c r="AA449" s="7">
        <v>32645</v>
      </c>
      <c r="AB449" s="41" t="s">
        <v>820</v>
      </c>
      <c r="AG449" s="41" t="s">
        <v>557</v>
      </c>
      <c r="AH449" s="72" t="s">
        <v>554</v>
      </c>
      <c r="AI449" s="172">
        <v>32644</v>
      </c>
      <c r="AJ449" s="41" t="s">
        <v>822</v>
      </c>
      <c r="AK449" s="52" t="s">
        <v>306</v>
      </c>
      <c r="AL449" s="41" t="s">
        <v>823</v>
      </c>
      <c r="AR449" s="7" t="s">
        <v>312</v>
      </c>
      <c r="AS449" s="7" t="s">
        <v>312</v>
      </c>
      <c r="AT449" s="54"/>
      <c r="AU449" s="54"/>
      <c r="AV449" s="54"/>
      <c r="AW449" s="54"/>
      <c r="AX449" s="54"/>
      <c r="AY449" s="54"/>
      <c r="AZ449" s="62"/>
      <c r="BA449" s="54"/>
      <c r="BC449" s="54"/>
      <c r="BD449" s="80"/>
      <c r="BE449" s="54"/>
      <c r="BG449" s="54"/>
      <c r="BH449" s="80"/>
      <c r="BV449" s="144" t="s">
        <v>824</v>
      </c>
      <c r="CA449" s="9" t="s">
        <v>825</v>
      </c>
      <c r="CB449" s="63" t="s">
        <v>826</v>
      </c>
      <c r="CC449" s="155" t="s">
        <v>313</v>
      </c>
      <c r="CD449" t="s">
        <v>827</v>
      </c>
      <c r="CE449" t="s">
        <v>828</v>
      </c>
      <c r="CF449" s="63" t="s">
        <v>826</v>
      </c>
      <c r="CG449" s="155" t="s">
        <v>313</v>
      </c>
      <c r="CH449" t="s">
        <v>827</v>
      </c>
      <c r="CI449" s="21" t="s">
        <v>829</v>
      </c>
      <c r="CJ449" s="63" t="s">
        <v>826</v>
      </c>
      <c r="CK449" s="155" t="s">
        <v>313</v>
      </c>
      <c r="CL449" t="s">
        <v>827</v>
      </c>
      <c r="CM449" s="21" t="s">
        <v>830</v>
      </c>
      <c r="CN449" s="155" t="s">
        <v>313</v>
      </c>
      <c r="CO449" s="63" t="s">
        <v>826</v>
      </c>
      <c r="CP449" t="s">
        <v>827</v>
      </c>
      <c r="DO449" s="7" t="s">
        <v>559</v>
      </c>
      <c r="DP449" s="117"/>
      <c r="DQ449" t="s">
        <v>318</v>
      </c>
      <c r="DR449" s="73" t="s">
        <v>320</v>
      </c>
      <c r="DS449" s="7" t="s">
        <v>480</v>
      </c>
      <c r="DT449" s="106"/>
      <c r="DU449" t="s">
        <v>832</v>
      </c>
      <c r="EA449" t="s">
        <v>857</v>
      </c>
      <c r="EB449" t="s">
        <v>858</v>
      </c>
    </row>
    <row r="450" spans="1:132">
      <c r="A450" t="s">
        <v>24</v>
      </c>
      <c r="B450" t="s">
        <v>290</v>
      </c>
      <c r="C450">
        <v>29</v>
      </c>
      <c r="D450" s="21" t="s">
        <v>816</v>
      </c>
      <c r="E450">
        <v>1992</v>
      </c>
      <c r="F450">
        <v>1989</v>
      </c>
      <c r="G450" t="s">
        <v>817</v>
      </c>
      <c r="H450" s="159" t="s">
        <v>448</v>
      </c>
      <c r="J450" s="21" t="s">
        <v>818</v>
      </c>
      <c r="L450" s="21" t="s">
        <v>312</v>
      </c>
      <c r="M450" s="50" t="s">
        <v>298</v>
      </c>
      <c r="N450" s="15" t="s">
        <v>841</v>
      </c>
      <c r="O450" s="41" t="s">
        <v>312</v>
      </c>
      <c r="P450" s="119" t="s">
        <v>312</v>
      </c>
      <c r="Q450" s="41" t="s">
        <v>312</v>
      </c>
      <c r="W450" s="135" t="s">
        <v>312</v>
      </c>
      <c r="X450" s="139" t="s">
        <v>312</v>
      </c>
      <c r="Y450" s="139">
        <v>32644</v>
      </c>
      <c r="Z450" t="s">
        <v>838</v>
      </c>
      <c r="AA450" s="7" t="s">
        <v>312</v>
      </c>
      <c r="AB450" s="7" t="s">
        <v>312</v>
      </c>
      <c r="AG450" s="41" t="s">
        <v>557</v>
      </c>
      <c r="AH450" s="72" t="s">
        <v>554</v>
      </c>
      <c r="AI450" s="172">
        <v>32644</v>
      </c>
      <c r="AJ450" s="41" t="s">
        <v>822</v>
      </c>
      <c r="AK450" s="52" t="s">
        <v>306</v>
      </c>
      <c r="AL450" s="41" t="s">
        <v>823</v>
      </c>
      <c r="AR450" s="7">
        <v>32666</v>
      </c>
      <c r="AS450" s="74" t="s">
        <v>836</v>
      </c>
      <c r="AY450" s="54"/>
      <c r="AZ450" s="62"/>
      <c r="BA450" s="54"/>
      <c r="BC450" s="54"/>
      <c r="BD450" s="80"/>
      <c r="BE450" s="54"/>
      <c r="BG450" s="54"/>
      <c r="BH450" s="80"/>
      <c r="BV450" s="144" t="s">
        <v>824</v>
      </c>
      <c r="CA450" s="9" t="s">
        <v>825</v>
      </c>
      <c r="CB450" s="63" t="s">
        <v>826</v>
      </c>
      <c r="CC450" s="155" t="s">
        <v>313</v>
      </c>
      <c r="CD450" t="s">
        <v>827</v>
      </c>
      <c r="CE450" t="s">
        <v>828</v>
      </c>
      <c r="CF450" s="63" t="s">
        <v>826</v>
      </c>
      <c r="CG450" s="155" t="s">
        <v>313</v>
      </c>
      <c r="CH450" t="s">
        <v>827</v>
      </c>
      <c r="CI450" s="21" t="s">
        <v>829</v>
      </c>
      <c r="CJ450" s="63" t="s">
        <v>826</v>
      </c>
      <c r="CK450" s="155" t="s">
        <v>313</v>
      </c>
      <c r="CL450" t="s">
        <v>827</v>
      </c>
      <c r="CM450" s="21" t="s">
        <v>830</v>
      </c>
      <c r="CN450" s="155" t="s">
        <v>313</v>
      </c>
      <c r="CO450" s="63" t="s">
        <v>826</v>
      </c>
      <c r="CP450" t="s">
        <v>827</v>
      </c>
      <c r="DO450" s="7" t="s">
        <v>559</v>
      </c>
      <c r="DP450" s="117"/>
      <c r="DQ450" t="s">
        <v>318</v>
      </c>
      <c r="DR450" s="73" t="s">
        <v>320</v>
      </c>
      <c r="DS450" s="7" t="s">
        <v>480</v>
      </c>
      <c r="DT450" s="106"/>
      <c r="DU450" t="s">
        <v>832</v>
      </c>
      <c r="EA450" t="s">
        <v>857</v>
      </c>
      <c r="EB450" t="s">
        <v>858</v>
      </c>
    </row>
    <row r="451" spans="1:132">
      <c r="A451" t="s">
        <v>24</v>
      </c>
      <c r="B451" t="s">
        <v>290</v>
      </c>
      <c r="C451">
        <v>29</v>
      </c>
      <c r="D451" s="21" t="s">
        <v>816</v>
      </c>
      <c r="E451">
        <v>1992</v>
      </c>
      <c r="F451">
        <v>1989</v>
      </c>
      <c r="G451" t="s">
        <v>817</v>
      </c>
      <c r="H451" s="159" t="s">
        <v>448</v>
      </c>
      <c r="J451" s="21" t="s">
        <v>818</v>
      </c>
      <c r="L451" s="21" t="s">
        <v>652</v>
      </c>
      <c r="M451" s="50" t="s">
        <v>325</v>
      </c>
      <c r="N451" s="15" t="s">
        <v>854</v>
      </c>
      <c r="O451" s="41">
        <v>32419</v>
      </c>
      <c r="P451" s="119" t="s">
        <v>843</v>
      </c>
      <c r="Q451" s="41" t="s">
        <v>844</v>
      </c>
      <c r="W451" s="135" t="s">
        <v>845</v>
      </c>
      <c r="X451" s="139">
        <v>32623</v>
      </c>
      <c r="Y451" s="139">
        <v>32623</v>
      </c>
      <c r="Z451" t="s">
        <v>838</v>
      </c>
      <c r="AA451" s="39" t="s">
        <v>312</v>
      </c>
      <c r="AB451" s="39" t="s">
        <v>312</v>
      </c>
      <c r="AG451" s="41" t="s">
        <v>557</v>
      </c>
      <c r="AH451" s="72" t="s">
        <v>554</v>
      </c>
      <c r="AI451" s="172">
        <v>32644</v>
      </c>
      <c r="AJ451" s="41" t="s">
        <v>822</v>
      </c>
      <c r="AK451" s="52" t="s">
        <v>306</v>
      </c>
      <c r="AL451" s="41" t="s">
        <v>823</v>
      </c>
      <c r="AR451" s="7" t="s">
        <v>312</v>
      </c>
      <c r="AS451" s="7" t="s">
        <v>312</v>
      </c>
      <c r="AT451" s="54"/>
      <c r="AU451" s="54"/>
      <c r="AV451" s="54"/>
      <c r="AW451" s="54"/>
      <c r="AX451" s="109"/>
      <c r="AY451" s="109"/>
      <c r="AZ451" s="109"/>
      <c r="BA451" s="109"/>
      <c r="BB451" s="109"/>
      <c r="BC451" s="109"/>
      <c r="BD451" s="113"/>
      <c r="BE451" s="109"/>
      <c r="BG451" s="109"/>
      <c r="BH451" s="113"/>
      <c r="BV451" s="144" t="s">
        <v>824</v>
      </c>
      <c r="CA451" s="9" t="s">
        <v>825</v>
      </c>
      <c r="CB451" s="63" t="s">
        <v>826</v>
      </c>
      <c r="CC451" s="9">
        <v>90</v>
      </c>
      <c r="CD451" t="s">
        <v>827</v>
      </c>
      <c r="CE451" t="s">
        <v>828</v>
      </c>
      <c r="CF451" s="63" t="s">
        <v>826</v>
      </c>
      <c r="CG451" s="9">
        <v>93</v>
      </c>
      <c r="CH451" t="s">
        <v>827</v>
      </c>
      <c r="CI451" s="21" t="s">
        <v>829</v>
      </c>
      <c r="CJ451" s="63" t="s">
        <v>826</v>
      </c>
      <c r="CK451" s="21" t="s">
        <v>831</v>
      </c>
      <c r="CL451" t="s">
        <v>827</v>
      </c>
      <c r="CM451" s="21" t="s">
        <v>830</v>
      </c>
      <c r="CN451" s="21">
        <v>65</v>
      </c>
      <c r="CO451" s="63" t="s">
        <v>826</v>
      </c>
      <c r="CP451" t="s">
        <v>827</v>
      </c>
      <c r="DO451" s="7" t="s">
        <v>559</v>
      </c>
      <c r="DP451">
        <v>2430</v>
      </c>
      <c r="DQ451" t="s">
        <v>318</v>
      </c>
      <c r="DR451" s="73" t="s">
        <v>320</v>
      </c>
      <c r="DS451" s="7" t="s">
        <v>480</v>
      </c>
      <c r="DT451" s="61">
        <v>20</v>
      </c>
      <c r="DU451" t="s">
        <v>832</v>
      </c>
      <c r="EA451" t="s">
        <v>857</v>
      </c>
      <c r="EB451" t="s">
        <v>858</v>
      </c>
    </row>
    <row r="452" spans="1:132">
      <c r="A452" t="s">
        <v>24</v>
      </c>
      <c r="B452" t="s">
        <v>290</v>
      </c>
      <c r="C452">
        <v>29</v>
      </c>
      <c r="D452" s="21" t="s">
        <v>816</v>
      </c>
      <c r="E452">
        <v>1992</v>
      </c>
      <c r="F452">
        <v>1989</v>
      </c>
      <c r="G452" t="s">
        <v>817</v>
      </c>
      <c r="H452" s="159" t="s">
        <v>448</v>
      </c>
      <c r="J452" s="21" t="s">
        <v>818</v>
      </c>
      <c r="L452" s="21" t="s">
        <v>652</v>
      </c>
      <c r="M452" s="50" t="s">
        <v>325</v>
      </c>
      <c r="N452" s="15" t="s">
        <v>842</v>
      </c>
      <c r="O452" s="41">
        <v>32419</v>
      </c>
      <c r="P452" s="119" t="s">
        <v>843</v>
      </c>
      <c r="Q452" s="41" t="s">
        <v>844</v>
      </c>
      <c r="R452"/>
      <c r="W452" s="135" t="s">
        <v>845</v>
      </c>
      <c r="X452" s="139">
        <v>32623</v>
      </c>
      <c r="Y452" s="139">
        <v>32623</v>
      </c>
      <c r="Z452" t="s">
        <v>838</v>
      </c>
      <c r="AA452" s="7">
        <v>32645</v>
      </c>
      <c r="AB452" s="41" t="s">
        <v>820</v>
      </c>
      <c r="AG452" s="41" t="s">
        <v>557</v>
      </c>
      <c r="AH452" s="72" t="s">
        <v>554</v>
      </c>
      <c r="AI452" s="172">
        <v>32644</v>
      </c>
      <c r="AJ452" s="41" t="s">
        <v>822</v>
      </c>
      <c r="AK452" s="52" t="s">
        <v>306</v>
      </c>
      <c r="AL452" s="41" t="s">
        <v>823</v>
      </c>
      <c r="AR452" s="7" t="s">
        <v>312</v>
      </c>
      <c r="AS452" s="7" t="s">
        <v>312</v>
      </c>
      <c r="AT452" s="54"/>
      <c r="AU452" s="54"/>
      <c r="AV452" s="54"/>
      <c r="AW452" s="54"/>
      <c r="AX452" s="109"/>
      <c r="AY452" s="109"/>
      <c r="AZ452" s="109"/>
      <c r="BA452" s="109"/>
      <c r="BB452" s="109"/>
      <c r="BC452" s="109"/>
      <c r="BD452" s="113"/>
      <c r="BE452" s="109"/>
      <c r="BG452" s="109"/>
      <c r="BH452" s="113"/>
      <c r="BV452" s="144" t="s">
        <v>824</v>
      </c>
      <c r="CA452" s="9" t="s">
        <v>825</v>
      </c>
      <c r="CB452" s="63" t="s">
        <v>826</v>
      </c>
      <c r="CC452" s="9">
        <v>92</v>
      </c>
      <c r="CD452" t="s">
        <v>827</v>
      </c>
      <c r="CE452" t="s">
        <v>828</v>
      </c>
      <c r="CF452" s="63" t="s">
        <v>826</v>
      </c>
      <c r="CG452" s="9">
        <v>95</v>
      </c>
      <c r="CH452" t="s">
        <v>827</v>
      </c>
      <c r="CI452" s="21" t="s">
        <v>829</v>
      </c>
      <c r="CJ452" s="63" t="s">
        <v>826</v>
      </c>
      <c r="CK452" s="21" t="s">
        <v>831</v>
      </c>
      <c r="CL452" t="s">
        <v>827</v>
      </c>
      <c r="CM452" s="21" t="s">
        <v>830</v>
      </c>
      <c r="CN452" s="21">
        <v>56</v>
      </c>
      <c r="CO452" s="63" t="s">
        <v>826</v>
      </c>
      <c r="CP452" t="s">
        <v>827</v>
      </c>
      <c r="DO452" s="7" t="s">
        <v>559</v>
      </c>
      <c r="DP452">
        <v>2260</v>
      </c>
      <c r="DQ452" t="s">
        <v>318</v>
      </c>
      <c r="DR452" s="73" t="s">
        <v>320</v>
      </c>
      <c r="DS452" s="7" t="s">
        <v>480</v>
      </c>
      <c r="DT452" s="61">
        <v>22</v>
      </c>
      <c r="DU452" t="s">
        <v>832</v>
      </c>
      <c r="EA452" t="s">
        <v>857</v>
      </c>
      <c r="EB452" t="s">
        <v>858</v>
      </c>
    </row>
    <row r="453" spans="1:132">
      <c r="A453" t="s">
        <v>24</v>
      </c>
      <c r="B453" t="s">
        <v>290</v>
      </c>
      <c r="C453">
        <v>29</v>
      </c>
      <c r="D453" s="21" t="s">
        <v>816</v>
      </c>
      <c r="E453">
        <v>1992</v>
      </c>
      <c r="F453">
        <v>1989</v>
      </c>
      <c r="G453" t="s">
        <v>817</v>
      </c>
      <c r="H453" s="159" t="s">
        <v>448</v>
      </c>
      <c r="J453" s="21" t="s">
        <v>818</v>
      </c>
      <c r="L453" s="21" t="s">
        <v>652</v>
      </c>
      <c r="M453" s="50" t="s">
        <v>325</v>
      </c>
      <c r="N453" s="15" t="s">
        <v>846</v>
      </c>
      <c r="O453" s="41">
        <v>32419</v>
      </c>
      <c r="P453" s="119" t="s">
        <v>843</v>
      </c>
      <c r="Q453" s="41" t="s">
        <v>844</v>
      </c>
      <c r="W453" s="135" t="s">
        <v>845</v>
      </c>
      <c r="X453" s="139">
        <v>32623</v>
      </c>
      <c r="Y453" s="139">
        <v>32623</v>
      </c>
      <c r="Z453" t="s">
        <v>838</v>
      </c>
      <c r="AA453" s="7" t="s">
        <v>312</v>
      </c>
      <c r="AB453" s="7" t="s">
        <v>312</v>
      </c>
      <c r="AG453" s="41" t="s">
        <v>557</v>
      </c>
      <c r="AH453" s="72" t="s">
        <v>554</v>
      </c>
      <c r="AI453" s="172">
        <v>32644</v>
      </c>
      <c r="AJ453" s="41" t="s">
        <v>822</v>
      </c>
      <c r="AK453" s="52" t="s">
        <v>306</v>
      </c>
      <c r="AL453" s="41" t="s">
        <v>823</v>
      </c>
      <c r="AR453" s="7">
        <v>32666</v>
      </c>
      <c r="AS453" s="74" t="s">
        <v>836</v>
      </c>
      <c r="AX453" s="109"/>
      <c r="AY453" s="109"/>
      <c r="AZ453" s="109"/>
      <c r="BA453" s="109"/>
      <c r="BB453" s="109"/>
      <c r="BC453" s="109"/>
      <c r="BD453" s="113"/>
      <c r="BE453" s="109"/>
      <c r="BG453" s="109"/>
      <c r="BH453" s="113"/>
      <c r="BV453" s="144" t="s">
        <v>824</v>
      </c>
      <c r="CA453" s="9" t="s">
        <v>825</v>
      </c>
      <c r="CB453" s="63" t="s">
        <v>826</v>
      </c>
      <c r="CC453" s="9">
        <v>81</v>
      </c>
      <c r="CD453" t="s">
        <v>827</v>
      </c>
      <c r="CE453" t="s">
        <v>828</v>
      </c>
      <c r="CF453" s="63" t="s">
        <v>826</v>
      </c>
      <c r="CG453" s="9">
        <v>97</v>
      </c>
      <c r="CH453" t="s">
        <v>827</v>
      </c>
      <c r="CI453" s="21" t="s">
        <v>829</v>
      </c>
      <c r="CJ453" s="63" t="s">
        <v>826</v>
      </c>
      <c r="CK453" s="21" t="s">
        <v>831</v>
      </c>
      <c r="CL453" t="s">
        <v>827</v>
      </c>
      <c r="CM453" s="21" t="s">
        <v>830</v>
      </c>
      <c r="CN453" s="21">
        <v>74</v>
      </c>
      <c r="CO453" s="63" t="s">
        <v>826</v>
      </c>
      <c r="CP453" t="s">
        <v>827</v>
      </c>
      <c r="DO453" s="7" t="s">
        <v>559</v>
      </c>
      <c r="DP453">
        <v>2480</v>
      </c>
      <c r="DQ453" t="s">
        <v>318</v>
      </c>
      <c r="DR453" s="73" t="s">
        <v>320</v>
      </c>
      <c r="DS453" s="7" t="s">
        <v>480</v>
      </c>
      <c r="DT453" s="61">
        <v>22</v>
      </c>
      <c r="DU453" t="s">
        <v>832</v>
      </c>
      <c r="EA453" t="s">
        <v>857</v>
      </c>
      <c r="EB453" t="s">
        <v>858</v>
      </c>
    </row>
    <row r="454" spans="1:132">
      <c r="A454" t="s">
        <v>24</v>
      </c>
      <c r="B454" t="s">
        <v>290</v>
      </c>
      <c r="C454">
        <v>29</v>
      </c>
      <c r="D454" s="21" t="s">
        <v>816</v>
      </c>
      <c r="E454">
        <v>1992</v>
      </c>
      <c r="F454">
        <v>1989</v>
      </c>
      <c r="G454" t="s">
        <v>817</v>
      </c>
      <c r="H454" s="159" t="s">
        <v>448</v>
      </c>
      <c r="J454" s="21" t="s">
        <v>818</v>
      </c>
      <c r="L454" s="21" t="s">
        <v>652</v>
      </c>
      <c r="M454" s="50" t="s">
        <v>325</v>
      </c>
      <c r="N454" s="15" t="s">
        <v>855</v>
      </c>
      <c r="O454" s="41">
        <v>32419</v>
      </c>
      <c r="P454" s="119" t="s">
        <v>843</v>
      </c>
      <c r="Q454" s="41" t="s">
        <v>844</v>
      </c>
      <c r="W454" s="135" t="s">
        <v>848</v>
      </c>
      <c r="X454" s="139">
        <v>32644</v>
      </c>
      <c r="Y454" s="139">
        <v>32644</v>
      </c>
      <c r="Z454" t="s">
        <v>838</v>
      </c>
      <c r="AA454" s="39" t="s">
        <v>312</v>
      </c>
      <c r="AB454" s="39" t="s">
        <v>312</v>
      </c>
      <c r="AG454" s="41" t="s">
        <v>557</v>
      </c>
      <c r="AH454" s="72" t="s">
        <v>554</v>
      </c>
      <c r="AI454" s="172">
        <v>32644</v>
      </c>
      <c r="AJ454" s="41" t="s">
        <v>822</v>
      </c>
      <c r="AK454" s="52" t="s">
        <v>306</v>
      </c>
      <c r="AL454" s="41" t="s">
        <v>823</v>
      </c>
      <c r="AR454" s="7" t="s">
        <v>312</v>
      </c>
      <c r="AS454" s="7" t="s">
        <v>312</v>
      </c>
      <c r="AT454" s="54"/>
      <c r="AU454" s="54"/>
      <c r="AV454" s="54"/>
      <c r="AW454" s="54"/>
      <c r="AX454" s="109"/>
      <c r="AY454" s="109"/>
      <c r="AZ454" s="109"/>
      <c r="BA454" s="109"/>
      <c r="BB454" s="109"/>
      <c r="BC454" s="109"/>
      <c r="BD454" s="113"/>
      <c r="BE454" s="109"/>
      <c r="BG454" s="109"/>
      <c r="BH454" s="113"/>
      <c r="BV454" s="144" t="s">
        <v>824</v>
      </c>
      <c r="CA454" s="9" t="s">
        <v>825</v>
      </c>
      <c r="CB454" s="63" t="s">
        <v>826</v>
      </c>
      <c r="CC454" s="155" t="s">
        <v>313</v>
      </c>
      <c r="CD454" t="s">
        <v>827</v>
      </c>
      <c r="CE454" t="s">
        <v>828</v>
      </c>
      <c r="CF454" s="63" t="s">
        <v>826</v>
      </c>
      <c r="CG454" s="155" t="s">
        <v>313</v>
      </c>
      <c r="CH454" t="s">
        <v>827</v>
      </c>
      <c r="CI454" s="21" t="s">
        <v>829</v>
      </c>
      <c r="CJ454" s="63" t="s">
        <v>826</v>
      </c>
      <c r="CK454" s="155" t="s">
        <v>313</v>
      </c>
      <c r="CL454" t="s">
        <v>827</v>
      </c>
      <c r="CM454" s="21" t="s">
        <v>830</v>
      </c>
      <c r="CN454" s="155" t="s">
        <v>313</v>
      </c>
      <c r="CO454" s="63" t="s">
        <v>826</v>
      </c>
      <c r="CP454" t="s">
        <v>827</v>
      </c>
      <c r="DO454" s="7" t="s">
        <v>559</v>
      </c>
      <c r="DP454" s="117"/>
      <c r="DQ454" t="s">
        <v>318</v>
      </c>
      <c r="DR454" s="73" t="s">
        <v>320</v>
      </c>
      <c r="DS454" s="7" t="s">
        <v>480</v>
      </c>
      <c r="DT454" s="106"/>
      <c r="DU454" t="s">
        <v>832</v>
      </c>
      <c r="EA454" t="s">
        <v>857</v>
      </c>
      <c r="EB454" t="s">
        <v>858</v>
      </c>
    </row>
    <row r="455" spans="1:132">
      <c r="A455" t="s">
        <v>24</v>
      </c>
      <c r="B455" t="s">
        <v>290</v>
      </c>
      <c r="C455">
        <v>29</v>
      </c>
      <c r="D455" s="21" t="s">
        <v>816</v>
      </c>
      <c r="E455">
        <v>1992</v>
      </c>
      <c r="F455">
        <v>1989</v>
      </c>
      <c r="G455" t="s">
        <v>817</v>
      </c>
      <c r="H455" s="159" t="s">
        <v>448</v>
      </c>
      <c r="J455" s="21" t="s">
        <v>818</v>
      </c>
      <c r="L455" s="21" t="s">
        <v>652</v>
      </c>
      <c r="M455" s="50" t="s">
        <v>325</v>
      </c>
      <c r="N455" s="15" t="s">
        <v>847</v>
      </c>
      <c r="O455" s="41">
        <v>32419</v>
      </c>
      <c r="P455" s="119" t="s">
        <v>843</v>
      </c>
      <c r="Q455" s="41" t="s">
        <v>844</v>
      </c>
      <c r="W455" s="135" t="s">
        <v>848</v>
      </c>
      <c r="X455" s="139">
        <v>32644</v>
      </c>
      <c r="Y455" s="139">
        <v>32644</v>
      </c>
      <c r="Z455" t="s">
        <v>838</v>
      </c>
      <c r="AA455" s="7">
        <v>32645</v>
      </c>
      <c r="AB455" s="41" t="s">
        <v>820</v>
      </c>
      <c r="AG455" s="41" t="s">
        <v>557</v>
      </c>
      <c r="AH455" s="72" t="s">
        <v>554</v>
      </c>
      <c r="AI455" s="172">
        <v>32644</v>
      </c>
      <c r="AJ455" s="41" t="s">
        <v>822</v>
      </c>
      <c r="AK455" s="52" t="s">
        <v>306</v>
      </c>
      <c r="AL455" s="41" t="s">
        <v>823</v>
      </c>
      <c r="AR455" s="7" t="s">
        <v>312</v>
      </c>
      <c r="AS455" s="7" t="s">
        <v>312</v>
      </c>
      <c r="AT455" s="54"/>
      <c r="AU455" s="54"/>
      <c r="AV455" s="54"/>
      <c r="AW455" s="54"/>
      <c r="AX455" s="109"/>
      <c r="AY455" s="109"/>
      <c r="AZ455" s="109"/>
      <c r="BA455" s="109"/>
      <c r="BB455" s="109"/>
      <c r="BC455" s="109"/>
      <c r="BD455" s="113"/>
      <c r="BE455" s="109"/>
      <c r="BG455" s="109"/>
      <c r="BH455" s="113"/>
      <c r="BV455" s="144" t="s">
        <v>824</v>
      </c>
      <c r="CA455" s="9" t="s">
        <v>825</v>
      </c>
      <c r="CB455" s="63" t="s">
        <v>826</v>
      </c>
      <c r="CC455" s="155" t="s">
        <v>313</v>
      </c>
      <c r="CD455" t="s">
        <v>827</v>
      </c>
      <c r="CE455" t="s">
        <v>828</v>
      </c>
      <c r="CF455" s="63" t="s">
        <v>826</v>
      </c>
      <c r="CG455" s="155" t="s">
        <v>313</v>
      </c>
      <c r="CH455" t="s">
        <v>827</v>
      </c>
      <c r="CI455" s="21" t="s">
        <v>829</v>
      </c>
      <c r="CJ455" s="63" t="s">
        <v>826</v>
      </c>
      <c r="CK455" s="155" t="s">
        <v>313</v>
      </c>
      <c r="CL455" t="s">
        <v>827</v>
      </c>
      <c r="CM455" s="21" t="s">
        <v>830</v>
      </c>
      <c r="CN455" s="155" t="s">
        <v>313</v>
      </c>
      <c r="CO455" s="63" t="s">
        <v>826</v>
      </c>
      <c r="CP455" t="s">
        <v>827</v>
      </c>
      <c r="DO455" s="7" t="s">
        <v>559</v>
      </c>
      <c r="DP455" s="117"/>
      <c r="DQ455" t="s">
        <v>318</v>
      </c>
      <c r="DR455" s="73" t="s">
        <v>320</v>
      </c>
      <c r="DS455" s="7" t="s">
        <v>480</v>
      </c>
      <c r="DT455" s="106"/>
      <c r="DU455" t="s">
        <v>832</v>
      </c>
      <c r="EA455" t="s">
        <v>857</v>
      </c>
      <c r="EB455" t="s">
        <v>858</v>
      </c>
    </row>
    <row r="456" spans="1:132">
      <c r="A456" t="s">
        <v>24</v>
      </c>
      <c r="B456" t="s">
        <v>290</v>
      </c>
      <c r="C456">
        <v>29</v>
      </c>
      <c r="D456" s="21" t="s">
        <v>816</v>
      </c>
      <c r="E456">
        <v>1992</v>
      </c>
      <c r="F456">
        <v>1989</v>
      </c>
      <c r="G456" t="s">
        <v>817</v>
      </c>
      <c r="H456" s="159" t="s">
        <v>448</v>
      </c>
      <c r="J456" s="21" t="s">
        <v>818</v>
      </c>
      <c r="L456" s="21" t="s">
        <v>652</v>
      </c>
      <c r="M456" s="50" t="s">
        <v>325</v>
      </c>
      <c r="N456" s="15" t="s">
        <v>849</v>
      </c>
      <c r="O456" s="41">
        <v>32419</v>
      </c>
      <c r="P456" s="119" t="s">
        <v>843</v>
      </c>
      <c r="Q456" s="41" t="s">
        <v>844</v>
      </c>
      <c r="W456" s="135" t="s">
        <v>848</v>
      </c>
      <c r="X456" s="139">
        <v>32644</v>
      </c>
      <c r="Y456" s="139">
        <v>32644</v>
      </c>
      <c r="Z456" t="s">
        <v>838</v>
      </c>
      <c r="AA456" s="7" t="s">
        <v>312</v>
      </c>
      <c r="AB456" s="7" t="s">
        <v>312</v>
      </c>
      <c r="AG456" s="41" t="s">
        <v>557</v>
      </c>
      <c r="AH456" s="72" t="s">
        <v>554</v>
      </c>
      <c r="AI456" s="172">
        <v>32644</v>
      </c>
      <c r="AJ456" s="41" t="s">
        <v>822</v>
      </c>
      <c r="AK456" s="52" t="s">
        <v>306</v>
      </c>
      <c r="AL456" s="41" t="s">
        <v>823</v>
      </c>
      <c r="AR456" s="7">
        <v>32666</v>
      </c>
      <c r="AS456" s="74" t="s">
        <v>836</v>
      </c>
      <c r="AX456" s="109"/>
      <c r="AY456" s="109"/>
      <c r="AZ456" s="109"/>
      <c r="BA456" s="109"/>
      <c r="BB456" s="109"/>
      <c r="BC456" s="109"/>
      <c r="BD456" s="113"/>
      <c r="BE456" s="109"/>
      <c r="BG456" s="109"/>
      <c r="BH456" s="113"/>
      <c r="BV456" s="144" t="s">
        <v>824</v>
      </c>
      <c r="CA456" s="9" t="s">
        <v>825</v>
      </c>
      <c r="CB456" s="63" t="s">
        <v>826</v>
      </c>
      <c r="CC456" s="155" t="s">
        <v>313</v>
      </c>
      <c r="CD456" t="s">
        <v>827</v>
      </c>
      <c r="CE456" t="s">
        <v>828</v>
      </c>
      <c r="CF456" s="63" t="s">
        <v>826</v>
      </c>
      <c r="CG456" s="155" t="s">
        <v>313</v>
      </c>
      <c r="CH456" t="s">
        <v>827</v>
      </c>
      <c r="CI456" s="21" t="s">
        <v>829</v>
      </c>
      <c r="CJ456" s="63" t="s">
        <v>826</v>
      </c>
      <c r="CK456" s="155" t="s">
        <v>313</v>
      </c>
      <c r="CL456" t="s">
        <v>827</v>
      </c>
      <c r="CM456" s="21" t="s">
        <v>830</v>
      </c>
      <c r="CN456" s="155" t="s">
        <v>313</v>
      </c>
      <c r="CO456" s="63" t="s">
        <v>826</v>
      </c>
      <c r="CP456" t="s">
        <v>827</v>
      </c>
      <c r="DO456" s="7" t="s">
        <v>559</v>
      </c>
      <c r="DP456" s="117"/>
      <c r="DQ456" t="s">
        <v>318</v>
      </c>
      <c r="DR456" s="73" t="s">
        <v>320</v>
      </c>
      <c r="DS456" s="7" t="s">
        <v>480</v>
      </c>
      <c r="DT456" s="106"/>
      <c r="DU456" t="s">
        <v>832</v>
      </c>
      <c r="EA456" t="s">
        <v>857</v>
      </c>
      <c r="EB456" t="s">
        <v>858</v>
      </c>
    </row>
    <row r="457" spans="1:132">
      <c r="AI457" s="172"/>
    </row>
    <row r="458" spans="1:132">
      <c r="A458" t="s">
        <v>24</v>
      </c>
      <c r="B458" s="86" t="s">
        <v>436</v>
      </c>
      <c r="C458">
        <v>29</v>
      </c>
      <c r="D458" s="21" t="s">
        <v>816</v>
      </c>
      <c r="E458">
        <v>1992</v>
      </c>
      <c r="F458" s="86">
        <v>1986</v>
      </c>
      <c r="G458" t="s">
        <v>817</v>
      </c>
      <c r="H458" s="159" t="s">
        <v>448</v>
      </c>
      <c r="J458" s="21" t="s">
        <v>818</v>
      </c>
      <c r="L458" s="21" t="s">
        <v>312</v>
      </c>
      <c r="M458" s="50" t="s">
        <v>298</v>
      </c>
      <c r="N458" s="69" t="s">
        <v>859</v>
      </c>
      <c r="O458" s="41" t="s">
        <v>312</v>
      </c>
      <c r="P458" s="119" t="s">
        <v>312</v>
      </c>
      <c r="Q458" s="41" t="s">
        <v>312</v>
      </c>
      <c r="W458" s="135" t="s">
        <v>312</v>
      </c>
      <c r="X458" s="139" t="s">
        <v>312</v>
      </c>
      <c r="Y458" s="39" t="s">
        <v>312</v>
      </c>
      <c r="Z458" s="39" t="s">
        <v>312</v>
      </c>
      <c r="AA458" s="63" t="s">
        <v>860</v>
      </c>
      <c r="AB458" s="55" t="s">
        <v>861</v>
      </c>
      <c r="AG458" s="41" t="s">
        <v>821</v>
      </c>
      <c r="AH458" s="72" t="s">
        <v>554</v>
      </c>
      <c r="AI458" s="172">
        <v>31541</v>
      </c>
      <c r="AJ458" s="41" t="s">
        <v>822</v>
      </c>
      <c r="AK458" s="52" t="s">
        <v>306</v>
      </c>
      <c r="AL458" s="41" t="s">
        <v>823</v>
      </c>
      <c r="AR458" s="63" t="s">
        <v>862</v>
      </c>
      <c r="AS458" s="84" t="s">
        <v>863</v>
      </c>
      <c r="AT458" s="54"/>
      <c r="AU458" s="54"/>
      <c r="AV458" s="54"/>
      <c r="AW458" s="54"/>
      <c r="AX458" s="54"/>
      <c r="AY458" s="54"/>
      <c r="AZ458" s="62"/>
      <c r="BA458" s="54"/>
      <c r="BC458" s="54"/>
      <c r="BD458" s="80"/>
      <c r="BE458" s="54"/>
      <c r="BG458" s="54"/>
      <c r="BH458" s="80"/>
      <c r="BV458" s="144" t="s">
        <v>824</v>
      </c>
      <c r="CA458" s="9" t="s">
        <v>825</v>
      </c>
      <c r="CB458" s="63" t="s">
        <v>826</v>
      </c>
      <c r="CC458" s="155" t="s">
        <v>313</v>
      </c>
      <c r="CD458" t="s">
        <v>827</v>
      </c>
      <c r="CE458" t="s">
        <v>828</v>
      </c>
      <c r="CF458" s="63" t="s">
        <v>826</v>
      </c>
      <c r="CG458" s="155" t="s">
        <v>313</v>
      </c>
      <c r="CH458" t="s">
        <v>827</v>
      </c>
      <c r="CI458" s="21" t="s">
        <v>829</v>
      </c>
      <c r="CJ458" s="63" t="s">
        <v>826</v>
      </c>
      <c r="CK458" s="155" t="s">
        <v>313</v>
      </c>
      <c r="CL458" t="s">
        <v>827</v>
      </c>
      <c r="CM458" s="21" t="s">
        <v>830</v>
      </c>
      <c r="CN458" s="155" t="s">
        <v>313</v>
      </c>
      <c r="CO458" s="63" t="s">
        <v>826</v>
      </c>
      <c r="CP458" t="s">
        <v>827</v>
      </c>
      <c r="DO458" s="7" t="s">
        <v>559</v>
      </c>
      <c r="DP458" s="21">
        <v>2720</v>
      </c>
      <c r="DQ458" t="s">
        <v>318</v>
      </c>
      <c r="DR458" s="73" t="s">
        <v>320</v>
      </c>
      <c r="DS458" s="7" t="s">
        <v>480</v>
      </c>
      <c r="DT458" s="61">
        <v>23</v>
      </c>
      <c r="DU458" t="s">
        <v>832</v>
      </c>
      <c r="EA458" t="s">
        <v>833</v>
      </c>
      <c r="EB458" t="s">
        <v>834</v>
      </c>
    </row>
    <row r="459" spans="1:132">
      <c r="A459" t="s">
        <v>24</v>
      </c>
      <c r="B459" s="86" t="s">
        <v>436</v>
      </c>
      <c r="C459">
        <v>29</v>
      </c>
      <c r="D459" s="21" t="s">
        <v>816</v>
      </c>
      <c r="E459">
        <v>1992</v>
      </c>
      <c r="F459" s="86">
        <v>1986</v>
      </c>
      <c r="G459" t="s">
        <v>817</v>
      </c>
      <c r="H459" s="159" t="s">
        <v>448</v>
      </c>
      <c r="J459" s="21" t="s">
        <v>818</v>
      </c>
      <c r="L459" s="21" t="s">
        <v>312</v>
      </c>
      <c r="M459" s="50" t="s">
        <v>298</v>
      </c>
      <c r="N459" s="69" t="s">
        <v>864</v>
      </c>
      <c r="O459" s="41" t="s">
        <v>312</v>
      </c>
      <c r="P459" s="119" t="s">
        <v>312</v>
      </c>
      <c r="Q459" s="41" t="s">
        <v>312</v>
      </c>
      <c r="W459" s="135" t="s">
        <v>312</v>
      </c>
      <c r="X459" s="139" t="s">
        <v>312</v>
      </c>
      <c r="Y459" s="7">
        <v>31527</v>
      </c>
      <c r="Z459" t="s">
        <v>838</v>
      </c>
      <c r="AA459" s="63" t="s">
        <v>860</v>
      </c>
      <c r="AB459" s="55" t="s">
        <v>861</v>
      </c>
      <c r="AG459" s="41" t="s">
        <v>557</v>
      </c>
      <c r="AH459" s="72" t="s">
        <v>554</v>
      </c>
      <c r="AI459" s="172">
        <v>31541</v>
      </c>
      <c r="AJ459" s="41" t="s">
        <v>822</v>
      </c>
      <c r="AK459" s="52" t="s">
        <v>306</v>
      </c>
      <c r="AL459" s="41" t="s">
        <v>823</v>
      </c>
      <c r="AR459" s="63" t="s">
        <v>862</v>
      </c>
      <c r="AS459" s="84" t="s">
        <v>863</v>
      </c>
      <c r="AT459" s="54"/>
      <c r="AU459" s="54"/>
      <c r="AV459" s="54"/>
      <c r="AW459" s="54"/>
      <c r="AX459" s="54"/>
      <c r="AY459" s="54"/>
      <c r="AZ459" s="62"/>
      <c r="BA459" s="54"/>
      <c r="BC459" s="54"/>
      <c r="BD459" s="80"/>
      <c r="BE459" s="54"/>
      <c r="BG459" s="54"/>
      <c r="BH459" s="80"/>
      <c r="BV459" s="144" t="s">
        <v>824</v>
      </c>
      <c r="CA459" s="9" t="s">
        <v>825</v>
      </c>
      <c r="CB459" s="63" t="s">
        <v>826</v>
      </c>
      <c r="CC459" s="155" t="s">
        <v>313</v>
      </c>
      <c r="CD459" t="s">
        <v>827</v>
      </c>
      <c r="CE459" t="s">
        <v>828</v>
      </c>
      <c r="CF459" s="63" t="s">
        <v>826</v>
      </c>
      <c r="CG459" s="155" t="s">
        <v>313</v>
      </c>
      <c r="CH459" t="s">
        <v>827</v>
      </c>
      <c r="CI459" s="21" t="s">
        <v>829</v>
      </c>
      <c r="CJ459" s="63" t="s">
        <v>826</v>
      </c>
      <c r="CK459" s="155" t="s">
        <v>313</v>
      </c>
      <c r="CL459" t="s">
        <v>827</v>
      </c>
      <c r="CM459" s="21" t="s">
        <v>830</v>
      </c>
      <c r="CN459" s="155" t="s">
        <v>313</v>
      </c>
      <c r="CO459" s="63" t="s">
        <v>826</v>
      </c>
      <c r="CP459" t="s">
        <v>827</v>
      </c>
      <c r="DO459" s="7" t="s">
        <v>559</v>
      </c>
      <c r="DP459" s="21">
        <v>2720</v>
      </c>
      <c r="DQ459" t="s">
        <v>318</v>
      </c>
      <c r="DR459" s="73" t="s">
        <v>320</v>
      </c>
      <c r="DS459" s="7" t="s">
        <v>480</v>
      </c>
      <c r="DT459" s="61">
        <v>24</v>
      </c>
      <c r="DU459" t="s">
        <v>832</v>
      </c>
      <c r="EA459" t="s">
        <v>833</v>
      </c>
      <c r="EB459" t="s">
        <v>834</v>
      </c>
    </row>
    <row r="460" spans="1:132">
      <c r="A460" t="s">
        <v>24</v>
      </c>
      <c r="B460" s="86" t="s">
        <v>436</v>
      </c>
      <c r="C460">
        <v>29</v>
      </c>
      <c r="D460" s="21" t="s">
        <v>816</v>
      </c>
      <c r="E460">
        <v>1992</v>
      </c>
      <c r="F460" s="86">
        <v>1986</v>
      </c>
      <c r="G460" t="s">
        <v>817</v>
      </c>
      <c r="H460" s="159" t="s">
        <v>448</v>
      </c>
      <c r="J460" s="21" t="s">
        <v>818</v>
      </c>
      <c r="L460" s="21" t="s">
        <v>312</v>
      </c>
      <c r="M460" s="50" t="s">
        <v>298</v>
      </c>
      <c r="N460" s="69" t="s">
        <v>865</v>
      </c>
      <c r="O460" s="41" t="s">
        <v>312</v>
      </c>
      <c r="P460" s="119" t="s">
        <v>312</v>
      </c>
      <c r="Q460" s="41" t="s">
        <v>312</v>
      </c>
      <c r="W460" s="135" t="s">
        <v>312</v>
      </c>
      <c r="X460" s="139" t="s">
        <v>312</v>
      </c>
      <c r="Y460" s="7">
        <v>31541</v>
      </c>
      <c r="Z460" t="s">
        <v>838</v>
      </c>
      <c r="AA460" s="63" t="s">
        <v>860</v>
      </c>
      <c r="AB460" s="55" t="s">
        <v>861</v>
      </c>
      <c r="AG460" s="41" t="s">
        <v>557</v>
      </c>
      <c r="AH460" s="72" t="s">
        <v>554</v>
      </c>
      <c r="AI460" s="172">
        <v>31541</v>
      </c>
      <c r="AJ460" s="41" t="s">
        <v>822</v>
      </c>
      <c r="AK460" s="52" t="s">
        <v>306</v>
      </c>
      <c r="AL460" s="41" t="s">
        <v>823</v>
      </c>
      <c r="AR460" s="63" t="s">
        <v>862</v>
      </c>
      <c r="AS460" s="84" t="s">
        <v>863</v>
      </c>
      <c r="AT460" s="54"/>
      <c r="AU460" s="54"/>
      <c r="AV460" s="54"/>
      <c r="AW460" s="54"/>
      <c r="AX460" s="54"/>
      <c r="AY460" s="54"/>
      <c r="AZ460" s="62"/>
      <c r="BA460" s="54"/>
      <c r="BC460" s="54"/>
      <c r="BD460" s="80"/>
      <c r="BE460" s="54"/>
      <c r="BG460" s="54"/>
      <c r="BH460" s="80"/>
      <c r="BV460" s="144" t="s">
        <v>824</v>
      </c>
      <c r="CA460" s="9" t="s">
        <v>825</v>
      </c>
      <c r="CB460" s="63" t="s">
        <v>826</v>
      </c>
      <c r="CC460" s="155" t="s">
        <v>313</v>
      </c>
      <c r="CD460" t="s">
        <v>827</v>
      </c>
      <c r="CE460" t="s">
        <v>828</v>
      </c>
      <c r="CF460" s="63" t="s">
        <v>826</v>
      </c>
      <c r="CG460" s="155" t="s">
        <v>313</v>
      </c>
      <c r="CH460" t="s">
        <v>827</v>
      </c>
      <c r="CI460" s="21" t="s">
        <v>829</v>
      </c>
      <c r="CJ460" s="63" t="s">
        <v>826</v>
      </c>
      <c r="CK460" s="155" t="s">
        <v>313</v>
      </c>
      <c r="CL460" t="s">
        <v>827</v>
      </c>
      <c r="CM460" s="21" t="s">
        <v>830</v>
      </c>
      <c r="CN460" s="155" t="s">
        <v>313</v>
      </c>
      <c r="CO460" s="63" t="s">
        <v>826</v>
      </c>
      <c r="CP460" t="s">
        <v>827</v>
      </c>
      <c r="DO460" s="7" t="s">
        <v>559</v>
      </c>
      <c r="DP460" s="21">
        <v>2900</v>
      </c>
      <c r="DQ460" t="s">
        <v>318</v>
      </c>
      <c r="DR460" s="73" t="s">
        <v>320</v>
      </c>
      <c r="DS460" s="7" t="s">
        <v>480</v>
      </c>
      <c r="DT460" s="61">
        <v>24</v>
      </c>
      <c r="DU460" t="s">
        <v>832</v>
      </c>
      <c r="EA460" t="s">
        <v>833</v>
      </c>
      <c r="EB460" t="s">
        <v>834</v>
      </c>
    </row>
    <row r="461" spans="1:132">
      <c r="A461" t="s">
        <v>24</v>
      </c>
      <c r="B461" s="86" t="s">
        <v>436</v>
      </c>
      <c r="C461">
        <v>29</v>
      </c>
      <c r="D461" s="21" t="s">
        <v>816</v>
      </c>
      <c r="E461">
        <v>1992</v>
      </c>
      <c r="F461" s="86">
        <v>1986</v>
      </c>
      <c r="G461" t="s">
        <v>817</v>
      </c>
      <c r="H461" s="159" t="s">
        <v>448</v>
      </c>
      <c r="J461" s="21" t="s">
        <v>818</v>
      </c>
      <c r="L461" s="21" t="s">
        <v>652</v>
      </c>
      <c r="M461" s="50" t="s">
        <v>325</v>
      </c>
      <c r="N461" s="69" t="s">
        <v>866</v>
      </c>
      <c r="O461" s="7">
        <v>31335</v>
      </c>
      <c r="P461" s="119" t="s">
        <v>843</v>
      </c>
      <c r="Q461" s="41" t="s">
        <v>844</v>
      </c>
      <c r="R461"/>
      <c r="W461" s="135" t="s">
        <v>845</v>
      </c>
      <c r="X461" s="139">
        <v>31527</v>
      </c>
      <c r="Y461" s="7">
        <v>31527</v>
      </c>
      <c r="Z461" t="s">
        <v>838</v>
      </c>
      <c r="AA461" s="63" t="s">
        <v>860</v>
      </c>
      <c r="AB461" s="55" t="s">
        <v>861</v>
      </c>
      <c r="AG461" s="41" t="s">
        <v>557</v>
      </c>
      <c r="AH461" s="72" t="s">
        <v>554</v>
      </c>
      <c r="AI461" s="172">
        <v>31541</v>
      </c>
      <c r="AJ461" s="41" t="s">
        <v>822</v>
      </c>
      <c r="AK461" s="52" t="s">
        <v>306</v>
      </c>
      <c r="AL461" s="41" t="s">
        <v>823</v>
      </c>
      <c r="AR461" s="63" t="s">
        <v>862</v>
      </c>
      <c r="AS461" s="84" t="s">
        <v>863</v>
      </c>
      <c r="AT461" s="54"/>
      <c r="AU461" s="54"/>
      <c r="AV461" s="54"/>
      <c r="AW461" s="54"/>
      <c r="AX461" s="109"/>
      <c r="AY461" s="109"/>
      <c r="AZ461" s="109"/>
      <c r="BA461" s="109"/>
      <c r="BB461" s="109"/>
      <c r="BC461" s="109"/>
      <c r="BD461" s="113"/>
      <c r="BE461" s="109"/>
      <c r="BG461" s="109"/>
      <c r="BH461" s="113"/>
      <c r="BV461" s="144" t="s">
        <v>824</v>
      </c>
      <c r="CA461" s="9" t="s">
        <v>825</v>
      </c>
      <c r="CB461" s="63" t="s">
        <v>826</v>
      </c>
      <c r="CC461" s="155" t="s">
        <v>313</v>
      </c>
      <c r="CD461" t="s">
        <v>827</v>
      </c>
      <c r="CE461" t="s">
        <v>828</v>
      </c>
      <c r="CF461" s="63" t="s">
        <v>826</v>
      </c>
      <c r="CG461" s="155" t="s">
        <v>313</v>
      </c>
      <c r="CH461" t="s">
        <v>827</v>
      </c>
      <c r="CI461" s="21" t="s">
        <v>829</v>
      </c>
      <c r="CJ461" s="63" t="s">
        <v>826</v>
      </c>
      <c r="CK461" s="155" t="s">
        <v>313</v>
      </c>
      <c r="CL461" t="s">
        <v>827</v>
      </c>
      <c r="CM461" s="21" t="s">
        <v>830</v>
      </c>
      <c r="CN461" s="155" t="s">
        <v>313</v>
      </c>
      <c r="CO461" s="63" t="s">
        <v>826</v>
      </c>
      <c r="CP461" t="s">
        <v>827</v>
      </c>
      <c r="DO461" s="7" t="s">
        <v>559</v>
      </c>
      <c r="DP461" s="21">
        <v>2630</v>
      </c>
      <c r="DQ461" t="s">
        <v>318</v>
      </c>
      <c r="DR461" s="73" t="s">
        <v>320</v>
      </c>
      <c r="DS461" s="7" t="s">
        <v>480</v>
      </c>
      <c r="DT461" s="61">
        <v>23</v>
      </c>
      <c r="DU461" t="s">
        <v>832</v>
      </c>
      <c r="EA461" t="s">
        <v>833</v>
      </c>
      <c r="EB461" t="s">
        <v>834</v>
      </c>
    </row>
    <row r="462" spans="1:132">
      <c r="A462" t="s">
        <v>24</v>
      </c>
      <c r="B462" s="86" t="s">
        <v>436</v>
      </c>
      <c r="C462">
        <v>29</v>
      </c>
      <c r="D462" s="21" t="s">
        <v>816</v>
      </c>
      <c r="E462">
        <v>1992</v>
      </c>
      <c r="F462" s="86">
        <v>1986</v>
      </c>
      <c r="G462" t="s">
        <v>817</v>
      </c>
      <c r="H462" s="159" t="s">
        <v>448</v>
      </c>
      <c r="J462" s="21" t="s">
        <v>818</v>
      </c>
      <c r="L462" s="21" t="s">
        <v>652</v>
      </c>
      <c r="M462" s="50" t="s">
        <v>325</v>
      </c>
      <c r="N462" s="69" t="s">
        <v>867</v>
      </c>
      <c r="O462" s="7">
        <v>31335</v>
      </c>
      <c r="P462" s="119" t="s">
        <v>843</v>
      </c>
      <c r="Q462" s="41" t="s">
        <v>844</v>
      </c>
      <c r="W462" s="135" t="s">
        <v>848</v>
      </c>
      <c r="X462" s="139">
        <v>31541</v>
      </c>
      <c r="Y462" s="7">
        <v>31541</v>
      </c>
      <c r="Z462" t="s">
        <v>838</v>
      </c>
      <c r="AA462" s="63" t="s">
        <v>860</v>
      </c>
      <c r="AB462" s="55" t="s">
        <v>861</v>
      </c>
      <c r="AG462" s="41" t="s">
        <v>557</v>
      </c>
      <c r="AH462" s="72" t="s">
        <v>554</v>
      </c>
      <c r="AI462" s="172">
        <v>31541</v>
      </c>
      <c r="AJ462" s="41" t="s">
        <v>822</v>
      </c>
      <c r="AK462" s="52" t="s">
        <v>306</v>
      </c>
      <c r="AL462" s="41" t="s">
        <v>823</v>
      </c>
      <c r="AR462" s="63" t="s">
        <v>862</v>
      </c>
      <c r="AS462" s="84" t="s">
        <v>863</v>
      </c>
      <c r="AT462" s="54"/>
      <c r="AU462" s="54"/>
      <c r="AV462" s="54"/>
      <c r="AW462" s="54"/>
      <c r="AX462" s="109"/>
      <c r="AY462" s="109"/>
      <c r="AZ462" s="109"/>
      <c r="BA462" s="109"/>
      <c r="BB462" s="109"/>
      <c r="BC462" s="109"/>
      <c r="BD462" s="113"/>
      <c r="BE462" s="109"/>
      <c r="BG462" s="109"/>
      <c r="BH462" s="113"/>
      <c r="BV462" s="144" t="s">
        <v>824</v>
      </c>
      <c r="CA462" s="9" t="s">
        <v>825</v>
      </c>
      <c r="CB462" s="63" t="s">
        <v>826</v>
      </c>
      <c r="CC462" s="155" t="s">
        <v>313</v>
      </c>
      <c r="CD462" t="s">
        <v>827</v>
      </c>
      <c r="CE462" t="s">
        <v>828</v>
      </c>
      <c r="CF462" s="63" t="s">
        <v>826</v>
      </c>
      <c r="CG462" s="155" t="s">
        <v>313</v>
      </c>
      <c r="CH462" t="s">
        <v>827</v>
      </c>
      <c r="CI462" s="21" t="s">
        <v>829</v>
      </c>
      <c r="CJ462" s="63" t="s">
        <v>826</v>
      </c>
      <c r="CK462" s="155" t="s">
        <v>313</v>
      </c>
      <c r="CL462" t="s">
        <v>827</v>
      </c>
      <c r="CM462" s="21" t="s">
        <v>830</v>
      </c>
      <c r="CN462" s="155" t="s">
        <v>313</v>
      </c>
      <c r="CO462" s="63" t="s">
        <v>826</v>
      </c>
      <c r="CP462" t="s">
        <v>827</v>
      </c>
      <c r="DO462" s="7" t="s">
        <v>559</v>
      </c>
      <c r="DP462" s="21">
        <v>2330</v>
      </c>
      <c r="DQ462" t="s">
        <v>318</v>
      </c>
      <c r="DR462" s="73" t="s">
        <v>320</v>
      </c>
      <c r="DS462" s="7" t="s">
        <v>480</v>
      </c>
      <c r="DT462" s="61">
        <v>19</v>
      </c>
      <c r="DU462" t="s">
        <v>832</v>
      </c>
      <c r="EA462" t="s">
        <v>833</v>
      </c>
      <c r="EB462" t="s">
        <v>834</v>
      </c>
    </row>
    <row r="463" spans="1:132">
      <c r="AI463" s="172"/>
    </row>
    <row r="464" spans="1:132">
      <c r="A464" t="s">
        <v>24</v>
      </c>
      <c r="B464" s="86" t="s">
        <v>436</v>
      </c>
      <c r="C464">
        <v>29</v>
      </c>
      <c r="D464" s="21" t="s">
        <v>816</v>
      </c>
      <c r="E464">
        <v>1992</v>
      </c>
      <c r="F464">
        <v>1987</v>
      </c>
      <c r="G464" t="s">
        <v>817</v>
      </c>
      <c r="H464" s="159" t="s">
        <v>448</v>
      </c>
      <c r="J464" s="21" t="s">
        <v>818</v>
      </c>
      <c r="L464" s="21" t="s">
        <v>312</v>
      </c>
      <c r="M464" s="50" t="s">
        <v>298</v>
      </c>
      <c r="N464" s="69" t="s">
        <v>859</v>
      </c>
      <c r="O464" s="41" t="s">
        <v>312</v>
      </c>
      <c r="P464" s="119" t="s">
        <v>312</v>
      </c>
      <c r="Q464" s="41" t="s">
        <v>312</v>
      </c>
      <c r="W464" s="135" t="s">
        <v>312</v>
      </c>
      <c r="X464" s="139" t="s">
        <v>312</v>
      </c>
      <c r="Y464" s="39" t="s">
        <v>312</v>
      </c>
      <c r="Z464" s="39" t="s">
        <v>312</v>
      </c>
      <c r="AA464" s="63" t="s">
        <v>868</v>
      </c>
      <c r="AB464" s="55" t="s">
        <v>861</v>
      </c>
      <c r="AG464" s="41" t="s">
        <v>821</v>
      </c>
      <c r="AH464" s="72" t="s">
        <v>594</v>
      </c>
      <c r="AI464" s="172">
        <v>31904</v>
      </c>
      <c r="AJ464" s="41" t="s">
        <v>822</v>
      </c>
      <c r="AK464" s="52" t="s">
        <v>306</v>
      </c>
      <c r="AL464" s="41" t="s">
        <v>823</v>
      </c>
      <c r="AR464" s="63" t="s">
        <v>869</v>
      </c>
      <c r="AS464" s="84" t="s">
        <v>863</v>
      </c>
      <c r="AT464" s="54"/>
      <c r="AU464" s="54"/>
      <c r="AV464" s="54"/>
      <c r="AW464" s="54"/>
      <c r="AX464" s="54"/>
      <c r="BV464" s="144" t="s">
        <v>824</v>
      </c>
      <c r="CA464" s="9" t="s">
        <v>825</v>
      </c>
      <c r="CB464" s="63" t="s">
        <v>826</v>
      </c>
      <c r="CC464" s="155" t="s">
        <v>313</v>
      </c>
      <c r="CD464" t="s">
        <v>827</v>
      </c>
      <c r="CE464" t="s">
        <v>828</v>
      </c>
      <c r="CF464" s="63" t="s">
        <v>826</v>
      </c>
      <c r="CG464" s="155" t="s">
        <v>313</v>
      </c>
      <c r="CH464" t="s">
        <v>827</v>
      </c>
      <c r="CI464" s="21" t="s">
        <v>829</v>
      </c>
      <c r="CJ464" s="63" t="s">
        <v>826</v>
      </c>
      <c r="CK464" s="155" t="s">
        <v>313</v>
      </c>
      <c r="CL464" t="s">
        <v>827</v>
      </c>
      <c r="CM464" s="21" t="s">
        <v>830</v>
      </c>
      <c r="CN464" s="155" t="s">
        <v>313</v>
      </c>
      <c r="CO464" s="63" t="s">
        <v>826</v>
      </c>
      <c r="CP464" t="s">
        <v>827</v>
      </c>
      <c r="DO464" s="7" t="s">
        <v>559</v>
      </c>
      <c r="DP464" s="21">
        <v>2720</v>
      </c>
      <c r="DQ464" t="s">
        <v>318</v>
      </c>
      <c r="DR464" s="73" t="s">
        <v>320</v>
      </c>
      <c r="DS464" s="7" t="s">
        <v>480</v>
      </c>
      <c r="DT464" s="61">
        <v>25</v>
      </c>
      <c r="DU464" t="s">
        <v>832</v>
      </c>
      <c r="EA464" t="s">
        <v>851</v>
      </c>
    </row>
    <row r="465" spans="1:132">
      <c r="A465" t="s">
        <v>24</v>
      </c>
      <c r="B465" s="86" t="s">
        <v>436</v>
      </c>
      <c r="C465">
        <v>29</v>
      </c>
      <c r="D465" s="21" t="s">
        <v>816</v>
      </c>
      <c r="E465">
        <v>1992</v>
      </c>
      <c r="F465">
        <v>1987</v>
      </c>
      <c r="G465" t="s">
        <v>817</v>
      </c>
      <c r="H465" s="159" t="s">
        <v>448</v>
      </c>
      <c r="J465" s="21" t="s">
        <v>818</v>
      </c>
      <c r="L465" s="21" t="s">
        <v>312</v>
      </c>
      <c r="M465" s="50" t="s">
        <v>298</v>
      </c>
      <c r="N465" s="69" t="s">
        <v>864</v>
      </c>
      <c r="O465" s="41" t="s">
        <v>312</v>
      </c>
      <c r="P465" s="119" t="s">
        <v>312</v>
      </c>
      <c r="Q465" s="41" t="s">
        <v>312</v>
      </c>
      <c r="W465" s="135" t="s">
        <v>312</v>
      </c>
      <c r="X465" s="139" t="s">
        <v>312</v>
      </c>
      <c r="Y465" s="139">
        <v>31895</v>
      </c>
      <c r="Z465" t="s">
        <v>838</v>
      </c>
      <c r="AA465" s="63" t="s">
        <v>868</v>
      </c>
      <c r="AB465" s="55" t="s">
        <v>861</v>
      </c>
      <c r="AG465" s="41" t="s">
        <v>557</v>
      </c>
      <c r="AH465" s="72" t="s">
        <v>554</v>
      </c>
      <c r="AI465" s="172">
        <v>31904</v>
      </c>
      <c r="AJ465" s="41" t="s">
        <v>822</v>
      </c>
      <c r="AK465" s="52" t="s">
        <v>306</v>
      </c>
      <c r="AL465" s="41" t="s">
        <v>823</v>
      </c>
      <c r="AR465" s="63" t="s">
        <v>869</v>
      </c>
      <c r="AS465" s="84" t="s">
        <v>863</v>
      </c>
      <c r="AT465" s="54"/>
      <c r="AU465" s="54"/>
      <c r="AV465" s="54"/>
      <c r="AW465" s="54"/>
      <c r="AX465" s="54"/>
      <c r="AY465" s="54"/>
      <c r="AZ465" s="62"/>
      <c r="BA465" s="54"/>
      <c r="BC465" s="54"/>
      <c r="BD465" s="80"/>
      <c r="BE465" s="54"/>
      <c r="BG465" s="54"/>
      <c r="BH465" s="80"/>
      <c r="BV465" s="144" t="s">
        <v>824</v>
      </c>
      <c r="CA465" s="9" t="s">
        <v>825</v>
      </c>
      <c r="CB465" s="63" t="s">
        <v>826</v>
      </c>
      <c r="CC465" s="155" t="s">
        <v>313</v>
      </c>
      <c r="CD465" t="s">
        <v>827</v>
      </c>
      <c r="CE465" t="s">
        <v>828</v>
      </c>
      <c r="CF465" s="63" t="s">
        <v>826</v>
      </c>
      <c r="CG465" s="155" t="s">
        <v>313</v>
      </c>
      <c r="CH465" t="s">
        <v>827</v>
      </c>
      <c r="CI465" s="21" t="s">
        <v>829</v>
      </c>
      <c r="CJ465" s="63" t="s">
        <v>826</v>
      </c>
      <c r="CK465" s="155" t="s">
        <v>313</v>
      </c>
      <c r="CL465" t="s">
        <v>827</v>
      </c>
      <c r="CM465" s="21" t="s">
        <v>830</v>
      </c>
      <c r="CN465" s="155" t="s">
        <v>313</v>
      </c>
      <c r="CO465" s="63" t="s">
        <v>826</v>
      </c>
      <c r="CP465" t="s">
        <v>827</v>
      </c>
      <c r="DO465" s="7" t="s">
        <v>559</v>
      </c>
      <c r="DP465" s="21">
        <v>2670</v>
      </c>
      <c r="DQ465" t="s">
        <v>318</v>
      </c>
      <c r="DR465" s="73" t="s">
        <v>320</v>
      </c>
      <c r="DS465" s="7" t="s">
        <v>480</v>
      </c>
      <c r="DT465" s="61">
        <v>24</v>
      </c>
      <c r="DU465" t="s">
        <v>832</v>
      </c>
      <c r="EA465" t="s">
        <v>851</v>
      </c>
    </row>
    <row r="466" spans="1:132">
      <c r="A466" t="s">
        <v>24</v>
      </c>
      <c r="B466" s="86" t="s">
        <v>436</v>
      </c>
      <c r="C466">
        <v>29</v>
      </c>
      <c r="D466" s="21" t="s">
        <v>816</v>
      </c>
      <c r="E466">
        <v>1992</v>
      </c>
      <c r="F466">
        <v>1987</v>
      </c>
      <c r="G466" t="s">
        <v>817</v>
      </c>
      <c r="H466" s="159" t="s">
        <v>448</v>
      </c>
      <c r="J466" s="21" t="s">
        <v>818</v>
      </c>
      <c r="L466" s="21" t="s">
        <v>312</v>
      </c>
      <c r="M466" s="50" t="s">
        <v>298</v>
      </c>
      <c r="N466" s="69" t="s">
        <v>865</v>
      </c>
      <c r="O466" s="41" t="s">
        <v>312</v>
      </c>
      <c r="P466" s="119" t="s">
        <v>312</v>
      </c>
      <c r="Q466" s="41" t="s">
        <v>312</v>
      </c>
      <c r="W466" s="135" t="s">
        <v>312</v>
      </c>
      <c r="X466" s="139" t="s">
        <v>312</v>
      </c>
      <c r="Y466" s="139">
        <v>31904</v>
      </c>
      <c r="Z466" t="s">
        <v>838</v>
      </c>
      <c r="AA466" s="63" t="s">
        <v>868</v>
      </c>
      <c r="AB466" s="55" t="s">
        <v>861</v>
      </c>
      <c r="AG466" s="41" t="s">
        <v>557</v>
      </c>
      <c r="AH466" s="72" t="s">
        <v>554</v>
      </c>
      <c r="AI466" s="172">
        <v>31904</v>
      </c>
      <c r="AJ466" s="41" t="s">
        <v>822</v>
      </c>
      <c r="AK466" s="52" t="s">
        <v>306</v>
      </c>
      <c r="AL466" s="41" t="s">
        <v>823</v>
      </c>
      <c r="AR466" s="63" t="s">
        <v>869</v>
      </c>
      <c r="AS466" s="84" t="s">
        <v>863</v>
      </c>
      <c r="AT466" s="54"/>
      <c r="AU466" s="54"/>
      <c r="AV466" s="54"/>
      <c r="AW466" s="54"/>
      <c r="AX466" s="54"/>
      <c r="AY466" s="54"/>
      <c r="AZ466" s="62"/>
      <c r="BA466" s="54"/>
      <c r="BC466" s="54"/>
      <c r="BD466" s="80"/>
      <c r="BE466" s="54"/>
      <c r="BG466" s="54"/>
      <c r="BH466" s="80"/>
      <c r="BV466" s="144" t="s">
        <v>824</v>
      </c>
      <c r="CA466" s="9" t="s">
        <v>825</v>
      </c>
      <c r="CB466" s="63" t="s">
        <v>826</v>
      </c>
      <c r="CC466" s="155" t="s">
        <v>313</v>
      </c>
      <c r="CD466" t="s">
        <v>827</v>
      </c>
      <c r="CE466" t="s">
        <v>828</v>
      </c>
      <c r="CF466" s="63" t="s">
        <v>826</v>
      </c>
      <c r="CG466" s="155" t="s">
        <v>313</v>
      </c>
      <c r="CH466" t="s">
        <v>827</v>
      </c>
      <c r="CI466" s="21" t="s">
        <v>829</v>
      </c>
      <c r="CJ466" s="63" t="s">
        <v>826</v>
      </c>
      <c r="CK466" s="155" t="s">
        <v>313</v>
      </c>
      <c r="CL466" t="s">
        <v>827</v>
      </c>
      <c r="CM466" s="21" t="s">
        <v>830</v>
      </c>
      <c r="CN466" s="155" t="s">
        <v>313</v>
      </c>
      <c r="CO466" s="63" t="s">
        <v>826</v>
      </c>
      <c r="CP466" t="s">
        <v>827</v>
      </c>
      <c r="DO466" s="7" t="s">
        <v>559</v>
      </c>
      <c r="DP466" s="21">
        <v>1760</v>
      </c>
      <c r="DQ466" t="s">
        <v>318</v>
      </c>
      <c r="DR466" s="73" t="s">
        <v>320</v>
      </c>
      <c r="DS466" s="7" t="s">
        <v>480</v>
      </c>
      <c r="DT466" s="61">
        <v>23</v>
      </c>
      <c r="DU466" t="s">
        <v>832</v>
      </c>
      <c r="EA466" t="s">
        <v>851</v>
      </c>
    </row>
    <row r="467" spans="1:132">
      <c r="A467" t="s">
        <v>24</v>
      </c>
      <c r="B467" s="86" t="s">
        <v>436</v>
      </c>
      <c r="C467">
        <v>29</v>
      </c>
      <c r="D467" s="21" t="s">
        <v>816</v>
      </c>
      <c r="E467">
        <v>1992</v>
      </c>
      <c r="F467">
        <v>1987</v>
      </c>
      <c r="G467" t="s">
        <v>817</v>
      </c>
      <c r="H467" s="159" t="s">
        <v>448</v>
      </c>
      <c r="J467" s="21" t="s">
        <v>818</v>
      </c>
      <c r="L467" s="21" t="s">
        <v>652</v>
      </c>
      <c r="M467" s="50" t="s">
        <v>325</v>
      </c>
      <c r="N467" s="69" t="s">
        <v>866</v>
      </c>
      <c r="O467" s="41">
        <v>31686</v>
      </c>
      <c r="P467" s="119" t="s">
        <v>843</v>
      </c>
      <c r="Q467" s="41" t="s">
        <v>844</v>
      </c>
      <c r="W467" s="135" t="s">
        <v>845</v>
      </c>
      <c r="X467" s="139">
        <v>31895</v>
      </c>
      <c r="Y467" s="139">
        <v>31895</v>
      </c>
      <c r="Z467" t="s">
        <v>838</v>
      </c>
      <c r="AA467" s="63" t="s">
        <v>868</v>
      </c>
      <c r="AB467" s="55" t="s">
        <v>861</v>
      </c>
      <c r="AG467" s="41" t="s">
        <v>557</v>
      </c>
      <c r="AH467" s="72" t="s">
        <v>554</v>
      </c>
      <c r="AI467" s="172">
        <v>31904</v>
      </c>
      <c r="AJ467" s="41" t="s">
        <v>822</v>
      </c>
      <c r="AK467" s="52" t="s">
        <v>306</v>
      </c>
      <c r="AL467" s="41" t="s">
        <v>823</v>
      </c>
      <c r="AR467" s="63" t="s">
        <v>869</v>
      </c>
      <c r="AS467" s="84" t="s">
        <v>863</v>
      </c>
      <c r="AT467" s="54"/>
      <c r="AU467" s="54"/>
      <c r="AV467" s="54"/>
      <c r="AW467" s="54"/>
      <c r="AX467" s="109"/>
      <c r="AY467" s="109"/>
      <c r="AZ467" s="109"/>
      <c r="BA467" s="109"/>
      <c r="BB467" s="109"/>
      <c r="BC467" s="109"/>
      <c r="BD467" s="113"/>
      <c r="BE467" s="109"/>
      <c r="BG467" s="109"/>
      <c r="BH467" s="113"/>
      <c r="BV467" s="144" t="s">
        <v>824</v>
      </c>
      <c r="CA467" s="9" t="s">
        <v>825</v>
      </c>
      <c r="CB467" s="63" t="s">
        <v>826</v>
      </c>
      <c r="CC467" s="155" t="s">
        <v>313</v>
      </c>
      <c r="CD467" t="s">
        <v>827</v>
      </c>
      <c r="CE467" t="s">
        <v>828</v>
      </c>
      <c r="CF467" s="63" t="s">
        <v>826</v>
      </c>
      <c r="CG467" s="155" t="s">
        <v>313</v>
      </c>
      <c r="CH467" t="s">
        <v>827</v>
      </c>
      <c r="CI467" s="21" t="s">
        <v>829</v>
      </c>
      <c r="CJ467" s="63" t="s">
        <v>826</v>
      </c>
      <c r="CK467" s="155" t="s">
        <v>313</v>
      </c>
      <c r="CL467" t="s">
        <v>827</v>
      </c>
      <c r="CM467" s="21" t="s">
        <v>830</v>
      </c>
      <c r="CN467" s="155" t="s">
        <v>313</v>
      </c>
      <c r="CO467" s="63" t="s">
        <v>826</v>
      </c>
      <c r="CP467" t="s">
        <v>827</v>
      </c>
      <c r="DO467" s="7" t="s">
        <v>559</v>
      </c>
      <c r="DP467" s="21">
        <v>2530</v>
      </c>
      <c r="DQ467" t="s">
        <v>318</v>
      </c>
      <c r="DR467" s="73" t="s">
        <v>320</v>
      </c>
      <c r="DS467" s="7" t="s">
        <v>480</v>
      </c>
      <c r="DT467" s="61">
        <v>23</v>
      </c>
      <c r="DU467" t="s">
        <v>832</v>
      </c>
      <c r="EA467" t="s">
        <v>851</v>
      </c>
    </row>
    <row r="468" spans="1:132">
      <c r="A468" t="s">
        <v>24</v>
      </c>
      <c r="B468" s="86" t="s">
        <v>436</v>
      </c>
      <c r="C468">
        <v>29</v>
      </c>
      <c r="D468" s="21" t="s">
        <v>816</v>
      </c>
      <c r="E468">
        <v>1992</v>
      </c>
      <c r="F468">
        <v>1987</v>
      </c>
      <c r="G468" t="s">
        <v>817</v>
      </c>
      <c r="H468" s="159" t="s">
        <v>448</v>
      </c>
      <c r="J468" s="21" t="s">
        <v>818</v>
      </c>
      <c r="L468" s="21" t="s">
        <v>652</v>
      </c>
      <c r="M468" s="50" t="s">
        <v>325</v>
      </c>
      <c r="N468" s="69" t="s">
        <v>867</v>
      </c>
      <c r="O468" s="41">
        <v>31686</v>
      </c>
      <c r="P468" s="119" t="s">
        <v>843</v>
      </c>
      <c r="Q468" s="41" t="s">
        <v>844</v>
      </c>
      <c r="W468" s="135" t="s">
        <v>848</v>
      </c>
      <c r="X468" s="139">
        <v>31904</v>
      </c>
      <c r="Y468" s="139">
        <v>31904</v>
      </c>
      <c r="Z468" t="s">
        <v>838</v>
      </c>
      <c r="AA468" s="63" t="s">
        <v>868</v>
      </c>
      <c r="AB468" s="55" t="s">
        <v>861</v>
      </c>
      <c r="AG468" s="41" t="s">
        <v>557</v>
      </c>
      <c r="AH468" s="72" t="s">
        <v>554</v>
      </c>
      <c r="AI468" s="172">
        <v>31904</v>
      </c>
      <c r="AJ468" s="41" t="s">
        <v>822</v>
      </c>
      <c r="AK468" s="52" t="s">
        <v>306</v>
      </c>
      <c r="AL468" s="41" t="s">
        <v>823</v>
      </c>
      <c r="AR468" s="63" t="s">
        <v>869</v>
      </c>
      <c r="AS468" s="84" t="s">
        <v>863</v>
      </c>
      <c r="AT468" s="54"/>
      <c r="AU468" s="54"/>
      <c r="AV468" s="54"/>
      <c r="AW468" s="54"/>
      <c r="AX468" s="109"/>
      <c r="AY468" s="109"/>
      <c r="AZ468" s="109"/>
      <c r="BA468" s="109"/>
      <c r="BB468" s="109"/>
      <c r="BC468" s="109"/>
      <c r="BD468" s="113"/>
      <c r="BE468" s="109"/>
      <c r="BG468" s="109"/>
      <c r="BH468" s="113"/>
      <c r="BV468" s="144" t="s">
        <v>824</v>
      </c>
      <c r="CA468" s="9" t="s">
        <v>825</v>
      </c>
      <c r="CB468" s="63" t="s">
        <v>826</v>
      </c>
      <c r="CC468" s="155" t="s">
        <v>313</v>
      </c>
      <c r="CD468" t="s">
        <v>827</v>
      </c>
      <c r="CE468" t="s">
        <v>828</v>
      </c>
      <c r="CF468" s="63" t="s">
        <v>826</v>
      </c>
      <c r="CG468" s="155" t="s">
        <v>313</v>
      </c>
      <c r="CH468" t="s">
        <v>827</v>
      </c>
      <c r="CI468" s="21" t="s">
        <v>829</v>
      </c>
      <c r="CJ468" s="63" t="s">
        <v>826</v>
      </c>
      <c r="CK468" s="155" t="s">
        <v>313</v>
      </c>
      <c r="CL468" t="s">
        <v>827</v>
      </c>
      <c r="CM468" s="21" t="s">
        <v>830</v>
      </c>
      <c r="CN468" s="155" t="s">
        <v>313</v>
      </c>
      <c r="CO468" s="63" t="s">
        <v>826</v>
      </c>
      <c r="CP468" t="s">
        <v>827</v>
      </c>
      <c r="DO468" s="7" t="s">
        <v>559</v>
      </c>
      <c r="DP468" s="21">
        <v>1870</v>
      </c>
      <c r="DQ468" t="s">
        <v>318</v>
      </c>
      <c r="DR468" s="73" t="s">
        <v>320</v>
      </c>
      <c r="DS468" s="7" t="s">
        <v>480</v>
      </c>
      <c r="DT468" s="61">
        <v>17</v>
      </c>
      <c r="DU468" t="s">
        <v>832</v>
      </c>
      <c r="EA468" t="s">
        <v>851</v>
      </c>
    </row>
    <row r="469" spans="1:132">
      <c r="AI469" s="172"/>
    </row>
    <row r="470" spans="1:132">
      <c r="A470" t="s">
        <v>24</v>
      </c>
      <c r="B470" s="86" t="s">
        <v>436</v>
      </c>
      <c r="C470">
        <v>29</v>
      </c>
      <c r="D470" s="21" t="s">
        <v>816</v>
      </c>
      <c r="E470">
        <v>1992</v>
      </c>
      <c r="F470">
        <v>1988</v>
      </c>
      <c r="G470" t="s">
        <v>817</v>
      </c>
      <c r="H470" s="159" t="s">
        <v>448</v>
      </c>
      <c r="J470" s="21" t="s">
        <v>818</v>
      </c>
      <c r="L470" s="21" t="s">
        <v>312</v>
      </c>
      <c r="M470" s="50" t="s">
        <v>298</v>
      </c>
      <c r="N470" s="69" t="s">
        <v>859</v>
      </c>
      <c r="O470" s="41" t="s">
        <v>312</v>
      </c>
      <c r="P470" s="119" t="s">
        <v>312</v>
      </c>
      <c r="Q470" s="41" t="s">
        <v>312</v>
      </c>
      <c r="W470" s="135" t="s">
        <v>312</v>
      </c>
      <c r="X470" s="139" t="s">
        <v>312</v>
      </c>
      <c r="Y470" s="39" t="s">
        <v>312</v>
      </c>
      <c r="Z470" s="39" t="s">
        <v>312</v>
      </c>
      <c r="AA470" s="63" t="s">
        <v>870</v>
      </c>
      <c r="AB470" s="55" t="s">
        <v>861</v>
      </c>
      <c r="AG470" s="41" t="s">
        <v>821</v>
      </c>
      <c r="AH470" s="72" t="s">
        <v>594</v>
      </c>
      <c r="AI470" s="172">
        <v>32274</v>
      </c>
      <c r="AJ470" s="41" t="s">
        <v>822</v>
      </c>
      <c r="AK470" s="52" t="s">
        <v>306</v>
      </c>
      <c r="AL470" s="41" t="s">
        <v>823</v>
      </c>
      <c r="AR470" s="63" t="s">
        <v>871</v>
      </c>
      <c r="AS470" s="84" t="s">
        <v>863</v>
      </c>
      <c r="AT470" s="54"/>
      <c r="AU470" s="54"/>
      <c r="AV470" s="54"/>
      <c r="AW470" s="54"/>
      <c r="AX470" s="54"/>
      <c r="BV470" s="144" t="s">
        <v>824</v>
      </c>
      <c r="CA470" s="9" t="s">
        <v>825</v>
      </c>
      <c r="CB470" s="63" t="s">
        <v>826</v>
      </c>
      <c r="CC470" s="155" t="s">
        <v>313</v>
      </c>
      <c r="CD470" t="s">
        <v>827</v>
      </c>
      <c r="CE470" t="s">
        <v>828</v>
      </c>
      <c r="CF470" s="63" t="s">
        <v>826</v>
      </c>
      <c r="CG470" s="155" t="s">
        <v>313</v>
      </c>
      <c r="CH470" t="s">
        <v>827</v>
      </c>
      <c r="CI470" s="21" t="s">
        <v>829</v>
      </c>
      <c r="CJ470" s="63" t="s">
        <v>826</v>
      </c>
      <c r="CK470" s="155" t="s">
        <v>313</v>
      </c>
      <c r="CL470" t="s">
        <v>827</v>
      </c>
      <c r="CM470" s="21" t="s">
        <v>830</v>
      </c>
      <c r="CN470" s="155" t="s">
        <v>313</v>
      </c>
      <c r="CO470" s="63" t="s">
        <v>826</v>
      </c>
      <c r="CP470" t="s">
        <v>827</v>
      </c>
      <c r="DO470" s="7" t="s">
        <v>559</v>
      </c>
      <c r="DP470" s="21">
        <v>500</v>
      </c>
      <c r="DQ470" t="s">
        <v>318</v>
      </c>
      <c r="DR470" s="73" t="s">
        <v>320</v>
      </c>
      <c r="DS470" s="7" t="s">
        <v>480</v>
      </c>
      <c r="DT470" s="61">
        <v>11</v>
      </c>
      <c r="DU470" t="s">
        <v>832</v>
      </c>
      <c r="EA470" t="s">
        <v>856</v>
      </c>
    </row>
    <row r="471" spans="1:132">
      <c r="A471" t="s">
        <v>24</v>
      </c>
      <c r="B471" s="86" t="s">
        <v>436</v>
      </c>
      <c r="C471">
        <v>29</v>
      </c>
      <c r="D471" s="21" t="s">
        <v>816</v>
      </c>
      <c r="E471">
        <v>1992</v>
      </c>
      <c r="F471">
        <v>1988</v>
      </c>
      <c r="G471" t="s">
        <v>817</v>
      </c>
      <c r="H471" s="159" t="s">
        <v>448</v>
      </c>
      <c r="J471" s="21" t="s">
        <v>818</v>
      </c>
      <c r="L471" s="21" t="s">
        <v>312</v>
      </c>
      <c r="M471" s="50" t="s">
        <v>298</v>
      </c>
      <c r="N471" s="69" t="s">
        <v>864</v>
      </c>
      <c r="O471" s="41" t="s">
        <v>312</v>
      </c>
      <c r="P471" s="119" t="s">
        <v>312</v>
      </c>
      <c r="Q471" s="41" t="s">
        <v>312</v>
      </c>
      <c r="W471" s="135" t="s">
        <v>312</v>
      </c>
      <c r="X471" s="139" t="s">
        <v>312</v>
      </c>
      <c r="Y471" s="139">
        <v>32258</v>
      </c>
      <c r="Z471" t="s">
        <v>838</v>
      </c>
      <c r="AA471" s="63" t="s">
        <v>870</v>
      </c>
      <c r="AB471" s="55" t="s">
        <v>861</v>
      </c>
      <c r="AG471" s="41" t="s">
        <v>557</v>
      </c>
      <c r="AH471" s="72" t="s">
        <v>554</v>
      </c>
      <c r="AI471" s="172">
        <v>32274</v>
      </c>
      <c r="AJ471" s="41" t="s">
        <v>822</v>
      </c>
      <c r="AK471" s="52" t="s">
        <v>306</v>
      </c>
      <c r="AL471" s="41" t="s">
        <v>823</v>
      </c>
      <c r="AR471" s="63" t="s">
        <v>871</v>
      </c>
      <c r="AS471" s="84" t="s">
        <v>863</v>
      </c>
      <c r="AT471" s="54"/>
      <c r="AU471" s="54"/>
      <c r="AV471" s="54"/>
      <c r="AW471" s="54"/>
      <c r="AX471" s="54"/>
      <c r="AY471" s="54"/>
      <c r="AZ471" s="62"/>
      <c r="BA471" s="54"/>
      <c r="BC471" s="54"/>
      <c r="BD471" s="80"/>
      <c r="BE471" s="54"/>
      <c r="BG471" s="54"/>
      <c r="BH471" s="80"/>
      <c r="BV471" s="144" t="s">
        <v>824</v>
      </c>
      <c r="CA471" s="9" t="s">
        <v>825</v>
      </c>
      <c r="CB471" s="63" t="s">
        <v>826</v>
      </c>
      <c r="CC471" s="155" t="s">
        <v>313</v>
      </c>
      <c r="CD471" t="s">
        <v>827</v>
      </c>
      <c r="CE471" t="s">
        <v>828</v>
      </c>
      <c r="CF471" s="63" t="s">
        <v>826</v>
      </c>
      <c r="CG471" s="155" t="s">
        <v>313</v>
      </c>
      <c r="CH471" t="s">
        <v>827</v>
      </c>
      <c r="CI471" s="21" t="s">
        <v>829</v>
      </c>
      <c r="CJ471" s="63" t="s">
        <v>826</v>
      </c>
      <c r="CK471" s="155" t="s">
        <v>313</v>
      </c>
      <c r="CL471" t="s">
        <v>827</v>
      </c>
      <c r="CM471" s="21" t="s">
        <v>830</v>
      </c>
      <c r="CN471" s="155" t="s">
        <v>313</v>
      </c>
      <c r="CO471" s="63" t="s">
        <v>826</v>
      </c>
      <c r="CP471" t="s">
        <v>827</v>
      </c>
      <c r="DO471" s="7" t="s">
        <v>559</v>
      </c>
      <c r="DP471" s="21">
        <v>110</v>
      </c>
      <c r="DQ471" t="s">
        <v>318</v>
      </c>
      <c r="DR471" s="73" t="s">
        <v>320</v>
      </c>
      <c r="DS471" s="7" t="s">
        <v>480</v>
      </c>
      <c r="DT471" s="61">
        <v>13</v>
      </c>
      <c r="DU471" t="s">
        <v>832</v>
      </c>
      <c r="EA471" t="s">
        <v>856</v>
      </c>
    </row>
    <row r="472" spans="1:132">
      <c r="A472" t="s">
        <v>24</v>
      </c>
      <c r="B472" s="86" t="s">
        <v>436</v>
      </c>
      <c r="C472">
        <v>29</v>
      </c>
      <c r="D472" s="21" t="s">
        <v>816</v>
      </c>
      <c r="E472">
        <v>1992</v>
      </c>
      <c r="F472">
        <v>1988</v>
      </c>
      <c r="G472" t="s">
        <v>817</v>
      </c>
      <c r="H472" s="159" t="s">
        <v>448</v>
      </c>
      <c r="J472" s="21" t="s">
        <v>818</v>
      </c>
      <c r="L472" s="21" t="s">
        <v>312</v>
      </c>
      <c r="M472" s="50" t="s">
        <v>298</v>
      </c>
      <c r="N472" s="69" t="s">
        <v>865</v>
      </c>
      <c r="O472" s="41" t="s">
        <v>312</v>
      </c>
      <c r="P472" s="119" t="s">
        <v>312</v>
      </c>
      <c r="Q472" s="41" t="s">
        <v>312</v>
      </c>
      <c r="W472" s="135" t="s">
        <v>312</v>
      </c>
      <c r="X472" s="139" t="s">
        <v>312</v>
      </c>
      <c r="Y472" s="139">
        <v>32274</v>
      </c>
      <c r="Z472" t="s">
        <v>838</v>
      </c>
      <c r="AA472" s="63" t="s">
        <v>870</v>
      </c>
      <c r="AB472" s="55" t="s">
        <v>861</v>
      </c>
      <c r="AG472" s="41" t="s">
        <v>557</v>
      </c>
      <c r="AH472" s="72" t="s">
        <v>554</v>
      </c>
      <c r="AI472" s="172">
        <v>32274</v>
      </c>
      <c r="AJ472" s="41" t="s">
        <v>822</v>
      </c>
      <c r="AK472" s="52" t="s">
        <v>306</v>
      </c>
      <c r="AL472" s="41" t="s">
        <v>823</v>
      </c>
      <c r="AR472" s="63" t="s">
        <v>871</v>
      </c>
      <c r="AS472" s="84" t="s">
        <v>863</v>
      </c>
      <c r="AT472" s="54"/>
      <c r="AU472" s="54"/>
      <c r="AV472" s="54"/>
      <c r="AW472" s="54"/>
      <c r="AX472" s="54"/>
      <c r="AY472" s="54"/>
      <c r="AZ472" s="62"/>
      <c r="BA472" s="54"/>
      <c r="BC472" s="54"/>
      <c r="BD472" s="80"/>
      <c r="BE472" s="54"/>
      <c r="BG472" s="54"/>
      <c r="BH472" s="80"/>
      <c r="BV472" s="144" t="s">
        <v>824</v>
      </c>
      <c r="CA472" s="9" t="s">
        <v>825</v>
      </c>
      <c r="CB472" s="63" t="s">
        <v>826</v>
      </c>
      <c r="CC472" s="155" t="s">
        <v>313</v>
      </c>
      <c r="CD472" t="s">
        <v>827</v>
      </c>
      <c r="CE472" t="s">
        <v>828</v>
      </c>
      <c r="CF472" s="63" t="s">
        <v>826</v>
      </c>
      <c r="CG472" s="155" t="s">
        <v>313</v>
      </c>
      <c r="CH472" t="s">
        <v>827</v>
      </c>
      <c r="CI472" s="21" t="s">
        <v>829</v>
      </c>
      <c r="CJ472" s="63" t="s">
        <v>826</v>
      </c>
      <c r="CK472" s="155" t="s">
        <v>313</v>
      </c>
      <c r="CL472" t="s">
        <v>827</v>
      </c>
      <c r="CM472" s="21" t="s">
        <v>830</v>
      </c>
      <c r="CN472" s="155" t="s">
        <v>313</v>
      </c>
      <c r="CO472" s="63" t="s">
        <v>826</v>
      </c>
      <c r="CP472" t="s">
        <v>827</v>
      </c>
      <c r="DO472" s="7" t="s">
        <v>559</v>
      </c>
      <c r="DP472" s="21">
        <v>240</v>
      </c>
      <c r="DQ472" t="s">
        <v>318</v>
      </c>
      <c r="DR472" s="73" t="s">
        <v>320</v>
      </c>
      <c r="DS472" s="7" t="s">
        <v>480</v>
      </c>
      <c r="DT472" s="61">
        <v>14</v>
      </c>
      <c r="DU472" t="s">
        <v>832</v>
      </c>
      <c r="EA472" t="s">
        <v>856</v>
      </c>
    </row>
    <row r="473" spans="1:132">
      <c r="A473" t="s">
        <v>24</v>
      </c>
      <c r="B473" s="86" t="s">
        <v>436</v>
      </c>
      <c r="C473">
        <v>29</v>
      </c>
      <c r="D473" s="21" t="s">
        <v>816</v>
      </c>
      <c r="E473">
        <v>1992</v>
      </c>
      <c r="F473">
        <v>1988</v>
      </c>
      <c r="G473" t="s">
        <v>817</v>
      </c>
      <c r="H473" s="159" t="s">
        <v>448</v>
      </c>
      <c r="J473" s="21" t="s">
        <v>818</v>
      </c>
      <c r="L473" s="21" t="s">
        <v>652</v>
      </c>
      <c r="M473" s="50" t="s">
        <v>325</v>
      </c>
      <c r="N473" s="69" t="s">
        <v>866</v>
      </c>
      <c r="O473" s="41">
        <v>32048</v>
      </c>
      <c r="P473" s="119" t="s">
        <v>843</v>
      </c>
      <c r="Q473" s="41" t="s">
        <v>844</v>
      </c>
      <c r="W473" s="135" t="s">
        <v>845</v>
      </c>
      <c r="X473" s="139">
        <v>32258</v>
      </c>
      <c r="Y473" s="139">
        <v>32258</v>
      </c>
      <c r="Z473" t="s">
        <v>838</v>
      </c>
      <c r="AA473" s="63" t="s">
        <v>870</v>
      </c>
      <c r="AB473" s="55" t="s">
        <v>861</v>
      </c>
      <c r="AG473" s="41" t="s">
        <v>557</v>
      </c>
      <c r="AH473" s="72" t="s">
        <v>554</v>
      </c>
      <c r="AI473" s="172">
        <v>32274</v>
      </c>
      <c r="AJ473" s="41" t="s">
        <v>822</v>
      </c>
      <c r="AK473" s="52" t="s">
        <v>306</v>
      </c>
      <c r="AL473" s="41" t="s">
        <v>823</v>
      </c>
      <c r="AR473" s="63" t="s">
        <v>871</v>
      </c>
      <c r="AS473" s="84" t="s">
        <v>863</v>
      </c>
      <c r="AT473" s="54"/>
      <c r="AU473" s="54"/>
      <c r="AV473" s="54"/>
      <c r="AW473" s="54"/>
      <c r="AX473" s="109"/>
      <c r="AY473" s="109"/>
      <c r="AZ473" s="109"/>
      <c r="BA473" s="109"/>
      <c r="BB473" s="109"/>
      <c r="BC473" s="109"/>
      <c r="BD473" s="113"/>
      <c r="BE473" s="109"/>
      <c r="BG473" s="109"/>
      <c r="BH473" s="113"/>
      <c r="BV473" s="144" t="s">
        <v>824</v>
      </c>
      <c r="CA473" s="9" t="s">
        <v>825</v>
      </c>
      <c r="CB473" s="63" t="s">
        <v>826</v>
      </c>
      <c r="CC473" s="155" t="s">
        <v>313</v>
      </c>
      <c r="CD473" t="s">
        <v>827</v>
      </c>
      <c r="CE473" t="s">
        <v>828</v>
      </c>
      <c r="CF473" s="63" t="s">
        <v>826</v>
      </c>
      <c r="CG473" s="155" t="s">
        <v>313</v>
      </c>
      <c r="CH473" t="s">
        <v>827</v>
      </c>
      <c r="CI473" s="21" t="s">
        <v>829</v>
      </c>
      <c r="CJ473" s="63" t="s">
        <v>826</v>
      </c>
      <c r="CK473" s="155" t="s">
        <v>313</v>
      </c>
      <c r="CL473" t="s">
        <v>827</v>
      </c>
      <c r="CM473" s="21" t="s">
        <v>830</v>
      </c>
      <c r="CN473" s="155" t="s">
        <v>313</v>
      </c>
      <c r="CO473" s="63" t="s">
        <v>826</v>
      </c>
      <c r="CP473" t="s">
        <v>827</v>
      </c>
      <c r="DO473" s="7" t="s">
        <v>559</v>
      </c>
      <c r="DP473" s="21">
        <v>150</v>
      </c>
      <c r="DQ473" t="s">
        <v>318</v>
      </c>
      <c r="DR473" s="73" t="s">
        <v>320</v>
      </c>
      <c r="DS473" s="7" t="s">
        <v>480</v>
      </c>
      <c r="DT473" s="61">
        <v>11</v>
      </c>
      <c r="DU473" t="s">
        <v>832</v>
      </c>
      <c r="EA473" t="s">
        <v>856</v>
      </c>
    </row>
    <row r="474" spans="1:132">
      <c r="A474" t="s">
        <v>24</v>
      </c>
      <c r="B474" s="86" t="s">
        <v>436</v>
      </c>
      <c r="C474">
        <v>29</v>
      </c>
      <c r="D474" s="21" t="s">
        <v>816</v>
      </c>
      <c r="E474">
        <v>1992</v>
      </c>
      <c r="F474">
        <v>1988</v>
      </c>
      <c r="G474" t="s">
        <v>817</v>
      </c>
      <c r="H474" s="159" t="s">
        <v>448</v>
      </c>
      <c r="J474" s="21" t="s">
        <v>818</v>
      </c>
      <c r="L474" s="21" t="s">
        <v>652</v>
      </c>
      <c r="M474" s="50" t="s">
        <v>325</v>
      </c>
      <c r="N474" s="69" t="s">
        <v>867</v>
      </c>
      <c r="O474" s="41">
        <v>32048</v>
      </c>
      <c r="P474" s="119" t="s">
        <v>843</v>
      </c>
      <c r="Q474" s="41" t="s">
        <v>844</v>
      </c>
      <c r="W474" s="135" t="s">
        <v>848</v>
      </c>
      <c r="X474" s="139">
        <v>32274</v>
      </c>
      <c r="Y474" s="139">
        <v>32274</v>
      </c>
      <c r="Z474" t="s">
        <v>838</v>
      </c>
      <c r="AA474" s="63" t="s">
        <v>870</v>
      </c>
      <c r="AB474" s="55" t="s">
        <v>861</v>
      </c>
      <c r="AG474" s="41" t="s">
        <v>557</v>
      </c>
      <c r="AH474" s="72" t="s">
        <v>554</v>
      </c>
      <c r="AI474" s="172">
        <v>32274</v>
      </c>
      <c r="AJ474" s="41" t="s">
        <v>822</v>
      </c>
      <c r="AK474" s="52" t="s">
        <v>306</v>
      </c>
      <c r="AL474" s="41" t="s">
        <v>823</v>
      </c>
      <c r="AR474" s="63" t="s">
        <v>871</v>
      </c>
      <c r="AS474" s="84" t="s">
        <v>863</v>
      </c>
      <c r="AT474" s="54"/>
      <c r="AU474" s="54"/>
      <c r="AV474" s="54"/>
      <c r="AW474" s="54"/>
      <c r="AX474" s="109"/>
      <c r="AY474" s="109"/>
      <c r="AZ474" s="109"/>
      <c r="BA474" s="109"/>
      <c r="BB474" s="109"/>
      <c r="BC474" s="109"/>
      <c r="BD474" s="113"/>
      <c r="BE474" s="109"/>
      <c r="BG474" s="109"/>
      <c r="BH474" s="113"/>
      <c r="BV474" s="144" t="s">
        <v>824</v>
      </c>
      <c r="CA474" s="9" t="s">
        <v>825</v>
      </c>
      <c r="CB474" s="63" t="s">
        <v>826</v>
      </c>
      <c r="CC474" s="155" t="s">
        <v>313</v>
      </c>
      <c r="CD474" t="s">
        <v>827</v>
      </c>
      <c r="CE474" t="s">
        <v>828</v>
      </c>
      <c r="CF474" s="63" t="s">
        <v>826</v>
      </c>
      <c r="CG474" s="155" t="s">
        <v>313</v>
      </c>
      <c r="CH474" t="s">
        <v>827</v>
      </c>
      <c r="CI474" s="21" t="s">
        <v>829</v>
      </c>
      <c r="CJ474" s="63" t="s">
        <v>826</v>
      </c>
      <c r="CK474" s="155" t="s">
        <v>313</v>
      </c>
      <c r="CL474" t="s">
        <v>827</v>
      </c>
      <c r="CM474" s="21" t="s">
        <v>830</v>
      </c>
      <c r="CN474" s="155" t="s">
        <v>313</v>
      </c>
      <c r="CO474" s="63" t="s">
        <v>826</v>
      </c>
      <c r="CP474" t="s">
        <v>827</v>
      </c>
      <c r="DO474" s="7" t="s">
        <v>559</v>
      </c>
      <c r="DP474" s="21">
        <v>40</v>
      </c>
      <c r="DQ474" t="s">
        <v>318</v>
      </c>
      <c r="DR474" s="73" t="s">
        <v>320</v>
      </c>
      <c r="DS474" s="7" t="s">
        <v>480</v>
      </c>
      <c r="DT474" s="61">
        <v>6</v>
      </c>
      <c r="DU474" t="s">
        <v>832</v>
      </c>
      <c r="EA474" t="s">
        <v>856</v>
      </c>
    </row>
    <row r="475" spans="1:132">
      <c r="AI475" s="172"/>
      <c r="CC475" s="173"/>
      <c r="CG475" s="173"/>
      <c r="CK475" s="173"/>
      <c r="CN475" s="173"/>
    </row>
    <row r="476" spans="1:132">
      <c r="A476" t="s">
        <v>24</v>
      </c>
      <c r="B476" s="86" t="s">
        <v>436</v>
      </c>
      <c r="C476">
        <v>29</v>
      </c>
      <c r="D476" s="21" t="s">
        <v>816</v>
      </c>
      <c r="E476">
        <v>1992</v>
      </c>
      <c r="F476">
        <v>1989</v>
      </c>
      <c r="G476" t="s">
        <v>817</v>
      </c>
      <c r="H476" s="159" t="s">
        <v>448</v>
      </c>
      <c r="J476" s="21" t="s">
        <v>818</v>
      </c>
      <c r="L476" s="21" t="s">
        <v>312</v>
      </c>
      <c r="M476" s="50" t="s">
        <v>298</v>
      </c>
      <c r="N476" s="69" t="s">
        <v>859</v>
      </c>
      <c r="O476" s="41" t="s">
        <v>312</v>
      </c>
      <c r="P476" s="119" t="s">
        <v>312</v>
      </c>
      <c r="Q476" s="41" t="s">
        <v>312</v>
      </c>
      <c r="W476" s="135" t="s">
        <v>312</v>
      </c>
      <c r="X476" s="139" t="s">
        <v>312</v>
      </c>
      <c r="Y476" s="39" t="s">
        <v>312</v>
      </c>
      <c r="Z476" s="39" t="s">
        <v>312</v>
      </c>
      <c r="AA476" s="63" t="s">
        <v>872</v>
      </c>
      <c r="AB476" s="55" t="s">
        <v>861</v>
      </c>
      <c r="AG476" s="41" t="s">
        <v>821</v>
      </c>
      <c r="AH476" s="72" t="s">
        <v>554</v>
      </c>
      <c r="AI476" s="172">
        <v>32644</v>
      </c>
      <c r="AJ476" s="41" t="s">
        <v>822</v>
      </c>
      <c r="AK476" s="52" t="s">
        <v>306</v>
      </c>
      <c r="AL476" s="41" t="s">
        <v>823</v>
      </c>
      <c r="AR476" s="63" t="s">
        <v>873</v>
      </c>
      <c r="AS476" s="84" t="s">
        <v>863</v>
      </c>
      <c r="AT476" s="54"/>
      <c r="AU476" s="54"/>
      <c r="AV476" s="54"/>
      <c r="AW476" s="54"/>
      <c r="AX476" s="54"/>
      <c r="BV476" s="144" t="s">
        <v>824</v>
      </c>
      <c r="CA476" s="9" t="s">
        <v>825</v>
      </c>
      <c r="CB476" s="63" t="s">
        <v>826</v>
      </c>
      <c r="CC476" s="155" t="s">
        <v>313</v>
      </c>
      <c r="CD476" t="s">
        <v>827</v>
      </c>
      <c r="CE476" t="s">
        <v>828</v>
      </c>
      <c r="CF476" s="63" t="s">
        <v>826</v>
      </c>
      <c r="CG476" s="155" t="s">
        <v>313</v>
      </c>
      <c r="CH476" t="s">
        <v>827</v>
      </c>
      <c r="CI476" s="21" t="s">
        <v>829</v>
      </c>
      <c r="CJ476" s="63" t="s">
        <v>826</v>
      </c>
      <c r="CK476" s="155" t="s">
        <v>313</v>
      </c>
      <c r="CL476" t="s">
        <v>827</v>
      </c>
      <c r="CM476" s="21" t="s">
        <v>830</v>
      </c>
      <c r="CN476" s="155" t="s">
        <v>313</v>
      </c>
      <c r="CO476" s="63" t="s">
        <v>826</v>
      </c>
      <c r="CP476" t="s">
        <v>827</v>
      </c>
      <c r="DO476" s="7" t="s">
        <v>559</v>
      </c>
      <c r="DP476" s="21">
        <v>2280</v>
      </c>
      <c r="DQ476" t="s">
        <v>318</v>
      </c>
      <c r="DR476" s="73" t="s">
        <v>320</v>
      </c>
      <c r="DS476" s="7" t="s">
        <v>480</v>
      </c>
      <c r="DT476" s="61">
        <v>24</v>
      </c>
      <c r="DU476" t="s">
        <v>832</v>
      </c>
      <c r="EA476" t="s">
        <v>857</v>
      </c>
      <c r="EB476" t="s">
        <v>858</v>
      </c>
    </row>
    <row r="477" spans="1:132">
      <c r="A477" t="s">
        <v>24</v>
      </c>
      <c r="B477" s="86" t="s">
        <v>436</v>
      </c>
      <c r="C477">
        <v>29</v>
      </c>
      <c r="D477" s="21" t="s">
        <v>816</v>
      </c>
      <c r="E477">
        <v>1992</v>
      </c>
      <c r="F477">
        <v>1989</v>
      </c>
      <c r="G477" t="s">
        <v>817</v>
      </c>
      <c r="H477" s="159" t="s">
        <v>448</v>
      </c>
      <c r="J477" s="21" t="s">
        <v>818</v>
      </c>
      <c r="L477" s="21" t="s">
        <v>312</v>
      </c>
      <c r="M477" s="50" t="s">
        <v>298</v>
      </c>
      <c r="N477" s="69" t="s">
        <v>864</v>
      </c>
      <c r="O477" s="41" t="s">
        <v>312</v>
      </c>
      <c r="P477" s="119" t="s">
        <v>312</v>
      </c>
      <c r="Q477" s="41" t="s">
        <v>312</v>
      </c>
      <c r="W477" s="135" t="s">
        <v>312</v>
      </c>
      <c r="X477" s="139" t="s">
        <v>312</v>
      </c>
      <c r="Y477" s="139">
        <v>32623</v>
      </c>
      <c r="Z477" t="s">
        <v>838</v>
      </c>
      <c r="AA477" s="63" t="s">
        <v>872</v>
      </c>
      <c r="AB477" s="55" t="s">
        <v>861</v>
      </c>
      <c r="AG477" s="41" t="s">
        <v>557</v>
      </c>
      <c r="AH477" s="72" t="s">
        <v>554</v>
      </c>
      <c r="AI477" s="172">
        <v>32644</v>
      </c>
      <c r="AJ477" s="41" t="s">
        <v>822</v>
      </c>
      <c r="AK477" s="52" t="s">
        <v>306</v>
      </c>
      <c r="AL477" s="41" t="s">
        <v>823</v>
      </c>
      <c r="AR477" s="63" t="s">
        <v>873</v>
      </c>
      <c r="AS477" s="84" t="s">
        <v>863</v>
      </c>
      <c r="AT477" s="54"/>
      <c r="AU477" s="54"/>
      <c r="AV477" s="54"/>
      <c r="AW477" s="54"/>
      <c r="AX477" s="54"/>
      <c r="AY477" s="54"/>
      <c r="AZ477" s="62"/>
      <c r="BA477" s="54"/>
      <c r="BC477" s="54"/>
      <c r="BD477" s="80"/>
      <c r="BE477" s="54"/>
      <c r="BG477" s="54"/>
      <c r="BH477" s="80"/>
      <c r="BV477" s="144" t="s">
        <v>824</v>
      </c>
      <c r="CA477" s="9" t="s">
        <v>825</v>
      </c>
      <c r="CB477" s="63" t="s">
        <v>826</v>
      </c>
      <c r="CC477" s="155" t="s">
        <v>313</v>
      </c>
      <c r="CD477" t="s">
        <v>827</v>
      </c>
      <c r="CE477" t="s">
        <v>828</v>
      </c>
      <c r="CF477" s="63" t="s">
        <v>826</v>
      </c>
      <c r="CG477" s="155" t="s">
        <v>313</v>
      </c>
      <c r="CH477" t="s">
        <v>827</v>
      </c>
      <c r="CI477" s="21" t="s">
        <v>829</v>
      </c>
      <c r="CJ477" s="63" t="s">
        <v>826</v>
      </c>
      <c r="CK477" s="155" t="s">
        <v>313</v>
      </c>
      <c r="CL477" t="s">
        <v>827</v>
      </c>
      <c r="CM477" s="21" t="s">
        <v>830</v>
      </c>
      <c r="CN477" s="155" t="s">
        <v>313</v>
      </c>
      <c r="CO477" s="63" t="s">
        <v>826</v>
      </c>
      <c r="CP477" t="s">
        <v>827</v>
      </c>
      <c r="DO477" s="7" t="s">
        <v>559</v>
      </c>
      <c r="DP477" s="21">
        <v>1780</v>
      </c>
      <c r="DQ477" t="s">
        <v>318</v>
      </c>
      <c r="DR477" s="73" t="s">
        <v>320</v>
      </c>
      <c r="DS477" s="7" t="s">
        <v>480</v>
      </c>
      <c r="DT477" s="61">
        <v>27</v>
      </c>
      <c r="DU477" t="s">
        <v>832</v>
      </c>
      <c r="EA477" t="s">
        <v>857</v>
      </c>
      <c r="EB477" t="s">
        <v>858</v>
      </c>
    </row>
    <row r="478" spans="1:132">
      <c r="A478" t="s">
        <v>24</v>
      </c>
      <c r="B478" s="86" t="s">
        <v>436</v>
      </c>
      <c r="C478">
        <v>29</v>
      </c>
      <c r="D478" s="21" t="s">
        <v>816</v>
      </c>
      <c r="E478">
        <v>1992</v>
      </c>
      <c r="F478">
        <v>1989</v>
      </c>
      <c r="G478" t="s">
        <v>817</v>
      </c>
      <c r="H478" s="159" t="s">
        <v>448</v>
      </c>
      <c r="J478" s="21" t="s">
        <v>818</v>
      </c>
      <c r="L478" s="21" t="s">
        <v>312</v>
      </c>
      <c r="M478" s="50" t="s">
        <v>298</v>
      </c>
      <c r="N478" s="69" t="s">
        <v>865</v>
      </c>
      <c r="O478" s="41" t="s">
        <v>312</v>
      </c>
      <c r="P478" s="119" t="s">
        <v>312</v>
      </c>
      <c r="Q478" s="41" t="s">
        <v>312</v>
      </c>
      <c r="W478" s="135" t="s">
        <v>312</v>
      </c>
      <c r="X478" s="139" t="s">
        <v>312</v>
      </c>
      <c r="Y478" s="139">
        <v>32644</v>
      </c>
      <c r="Z478" t="s">
        <v>838</v>
      </c>
      <c r="AA478" s="63" t="s">
        <v>872</v>
      </c>
      <c r="AB478" s="55" t="s">
        <v>861</v>
      </c>
      <c r="AG478" s="41" t="s">
        <v>557</v>
      </c>
      <c r="AH478" s="72" t="s">
        <v>554</v>
      </c>
      <c r="AI478" s="172">
        <v>32644</v>
      </c>
      <c r="AJ478" s="41" t="s">
        <v>822</v>
      </c>
      <c r="AK478" s="52" t="s">
        <v>306</v>
      </c>
      <c r="AL478" s="41" t="s">
        <v>823</v>
      </c>
      <c r="AR478" s="63" t="s">
        <v>873</v>
      </c>
      <c r="AS478" s="84" t="s">
        <v>863</v>
      </c>
      <c r="AT478" s="54"/>
      <c r="AU478" s="54"/>
      <c r="AV478" s="54"/>
      <c r="AW478" s="54"/>
      <c r="AX478" s="54"/>
      <c r="AY478" s="54"/>
      <c r="AZ478" s="62"/>
      <c r="BA478" s="54"/>
      <c r="BC478" s="54"/>
      <c r="BD478" s="80"/>
      <c r="BE478" s="54"/>
      <c r="BG478" s="54"/>
      <c r="BH478" s="80"/>
      <c r="BV478" s="144" t="s">
        <v>824</v>
      </c>
      <c r="CA478" s="9" t="s">
        <v>825</v>
      </c>
      <c r="CB478" s="63" t="s">
        <v>826</v>
      </c>
      <c r="CC478" s="155" t="s">
        <v>313</v>
      </c>
      <c r="CD478" t="s">
        <v>827</v>
      </c>
      <c r="CE478" t="s">
        <v>828</v>
      </c>
      <c r="CF478" s="63" t="s">
        <v>826</v>
      </c>
      <c r="CG478" s="155" t="s">
        <v>313</v>
      </c>
      <c r="CH478" t="s">
        <v>827</v>
      </c>
      <c r="CI478" s="21" t="s">
        <v>829</v>
      </c>
      <c r="CJ478" s="63" t="s">
        <v>826</v>
      </c>
      <c r="CK478" s="155" t="s">
        <v>313</v>
      </c>
      <c r="CL478" t="s">
        <v>827</v>
      </c>
      <c r="CM478" s="21" t="s">
        <v>830</v>
      </c>
      <c r="CN478" s="155" t="s">
        <v>313</v>
      </c>
      <c r="CO478" s="63" t="s">
        <v>826</v>
      </c>
      <c r="CP478" t="s">
        <v>827</v>
      </c>
      <c r="DO478" s="7" t="s">
        <v>559</v>
      </c>
      <c r="DP478" s="21">
        <v>1890</v>
      </c>
      <c r="DQ478" t="s">
        <v>318</v>
      </c>
      <c r="DR478" s="73" t="s">
        <v>320</v>
      </c>
      <c r="DS478" s="7" t="s">
        <v>480</v>
      </c>
      <c r="DT478" s="61">
        <v>28</v>
      </c>
      <c r="DU478" t="s">
        <v>832</v>
      </c>
      <c r="EA478" t="s">
        <v>857</v>
      </c>
      <c r="EB478" t="s">
        <v>858</v>
      </c>
    </row>
    <row r="479" spans="1:132">
      <c r="A479" t="s">
        <v>24</v>
      </c>
      <c r="B479" s="86" t="s">
        <v>436</v>
      </c>
      <c r="C479">
        <v>29</v>
      </c>
      <c r="D479" s="21" t="s">
        <v>816</v>
      </c>
      <c r="E479">
        <v>1992</v>
      </c>
      <c r="F479">
        <v>1989</v>
      </c>
      <c r="G479" t="s">
        <v>817</v>
      </c>
      <c r="H479" s="159" t="s">
        <v>448</v>
      </c>
      <c r="J479" s="21" t="s">
        <v>818</v>
      </c>
      <c r="L479" s="21" t="s">
        <v>652</v>
      </c>
      <c r="M479" s="50" t="s">
        <v>325</v>
      </c>
      <c r="N479" s="69" t="s">
        <v>866</v>
      </c>
      <c r="O479" s="41">
        <v>32419</v>
      </c>
      <c r="P479" s="119" t="s">
        <v>843</v>
      </c>
      <c r="Q479" s="41" t="s">
        <v>844</v>
      </c>
      <c r="W479" s="135" t="s">
        <v>845</v>
      </c>
      <c r="X479" s="139">
        <v>32623</v>
      </c>
      <c r="Y479" s="139">
        <v>32623</v>
      </c>
      <c r="Z479" t="s">
        <v>838</v>
      </c>
      <c r="AA479" s="63" t="s">
        <v>872</v>
      </c>
      <c r="AB479" s="55" t="s">
        <v>861</v>
      </c>
      <c r="AG479" s="41" t="s">
        <v>557</v>
      </c>
      <c r="AH479" s="72" t="s">
        <v>554</v>
      </c>
      <c r="AI479" s="172">
        <v>32644</v>
      </c>
      <c r="AJ479" s="41" t="s">
        <v>822</v>
      </c>
      <c r="AK479" s="52" t="s">
        <v>306</v>
      </c>
      <c r="AL479" s="41" t="s">
        <v>823</v>
      </c>
      <c r="AR479" s="63" t="s">
        <v>873</v>
      </c>
      <c r="AS479" s="84" t="s">
        <v>863</v>
      </c>
      <c r="AT479" s="54"/>
      <c r="AU479" s="54"/>
      <c r="AV479" s="54"/>
      <c r="AW479" s="54"/>
      <c r="AX479" s="109"/>
      <c r="AY479" s="109"/>
      <c r="AZ479" s="109"/>
      <c r="BA479" s="109"/>
      <c r="BB479" s="109"/>
      <c r="BC479" s="109"/>
      <c r="BD479" s="113"/>
      <c r="BE479" s="109"/>
      <c r="BG479" s="109"/>
      <c r="BH479" s="113"/>
      <c r="BV479" s="144" t="s">
        <v>824</v>
      </c>
      <c r="CA479" s="9" t="s">
        <v>825</v>
      </c>
      <c r="CB479" s="63" t="s">
        <v>826</v>
      </c>
      <c r="CC479" s="155" t="s">
        <v>313</v>
      </c>
      <c r="CD479" t="s">
        <v>827</v>
      </c>
      <c r="CE479" t="s">
        <v>828</v>
      </c>
      <c r="CF479" s="63" t="s">
        <v>826</v>
      </c>
      <c r="CG479" s="155" t="s">
        <v>313</v>
      </c>
      <c r="CH479" t="s">
        <v>827</v>
      </c>
      <c r="CI479" s="21" t="s">
        <v>829</v>
      </c>
      <c r="CJ479" s="63" t="s">
        <v>826</v>
      </c>
      <c r="CK479" s="155" t="s">
        <v>313</v>
      </c>
      <c r="CL479" t="s">
        <v>827</v>
      </c>
      <c r="CM479" s="21" t="s">
        <v>830</v>
      </c>
      <c r="CN479" s="155" t="s">
        <v>313</v>
      </c>
      <c r="CO479" s="63" t="s">
        <v>826</v>
      </c>
      <c r="CP479" t="s">
        <v>827</v>
      </c>
      <c r="DO479" s="7" t="s">
        <v>559</v>
      </c>
      <c r="DP479" s="21">
        <v>2420</v>
      </c>
      <c r="DQ479" t="s">
        <v>318</v>
      </c>
      <c r="DR479" s="73" t="s">
        <v>320</v>
      </c>
      <c r="DS479" s="7" t="s">
        <v>480</v>
      </c>
      <c r="DT479" s="61">
        <v>21</v>
      </c>
      <c r="DU479" t="s">
        <v>832</v>
      </c>
      <c r="EA479" t="s">
        <v>857</v>
      </c>
      <c r="EB479" t="s">
        <v>858</v>
      </c>
    </row>
    <row r="480" spans="1:132">
      <c r="A480" t="s">
        <v>24</v>
      </c>
      <c r="B480" s="86" t="s">
        <v>436</v>
      </c>
      <c r="C480">
        <v>29</v>
      </c>
      <c r="D480" s="21" t="s">
        <v>816</v>
      </c>
      <c r="E480">
        <v>1992</v>
      </c>
      <c r="F480">
        <v>1989</v>
      </c>
      <c r="G480" t="s">
        <v>817</v>
      </c>
      <c r="H480" s="159" t="s">
        <v>448</v>
      </c>
      <c r="J480" s="21" t="s">
        <v>818</v>
      </c>
      <c r="L480" s="21" t="s">
        <v>652</v>
      </c>
      <c r="M480" s="50" t="s">
        <v>325</v>
      </c>
      <c r="N480" s="69" t="s">
        <v>867</v>
      </c>
      <c r="O480" s="41">
        <v>32419</v>
      </c>
      <c r="P480" s="119" t="s">
        <v>843</v>
      </c>
      <c r="Q480" s="41" t="s">
        <v>844</v>
      </c>
      <c r="W480" s="135" t="s">
        <v>848</v>
      </c>
      <c r="X480" s="139">
        <v>32644</v>
      </c>
      <c r="Y480" s="139">
        <v>32644</v>
      </c>
      <c r="Z480" t="s">
        <v>838</v>
      </c>
      <c r="AA480" s="63" t="s">
        <v>872</v>
      </c>
      <c r="AB480" s="55" t="s">
        <v>861</v>
      </c>
      <c r="AG480" s="41" t="s">
        <v>557</v>
      </c>
      <c r="AH480" s="72" t="s">
        <v>554</v>
      </c>
      <c r="AI480" s="172">
        <v>32644</v>
      </c>
      <c r="AJ480" s="41" t="s">
        <v>822</v>
      </c>
      <c r="AK480" s="52" t="s">
        <v>306</v>
      </c>
      <c r="AL480" s="41" t="s">
        <v>823</v>
      </c>
      <c r="AR480" s="63" t="s">
        <v>873</v>
      </c>
      <c r="AS480" s="84" t="s">
        <v>863</v>
      </c>
      <c r="AT480" s="54"/>
      <c r="AU480" s="54"/>
      <c r="AV480" s="54"/>
      <c r="AW480" s="54"/>
      <c r="AX480" s="109"/>
      <c r="AY480" s="109"/>
      <c r="AZ480" s="109"/>
      <c r="BA480" s="109"/>
      <c r="BB480" s="109"/>
      <c r="BC480" s="109"/>
      <c r="BD480" s="113"/>
      <c r="BE480" s="109"/>
      <c r="BG480" s="109"/>
      <c r="BH480" s="113"/>
      <c r="BV480" s="144" t="s">
        <v>824</v>
      </c>
      <c r="CA480" s="9" t="s">
        <v>825</v>
      </c>
      <c r="CB480" s="63" t="s">
        <v>826</v>
      </c>
      <c r="CC480" s="155" t="s">
        <v>313</v>
      </c>
      <c r="CD480" t="s">
        <v>827</v>
      </c>
      <c r="CE480" t="s">
        <v>828</v>
      </c>
      <c r="CF480" s="63" t="s">
        <v>826</v>
      </c>
      <c r="CG480" s="155" t="s">
        <v>313</v>
      </c>
      <c r="CH480" t="s">
        <v>827</v>
      </c>
      <c r="CI480" s="21" t="s">
        <v>829</v>
      </c>
      <c r="CJ480" s="63" t="s">
        <v>826</v>
      </c>
      <c r="CK480" s="155" t="s">
        <v>313</v>
      </c>
      <c r="CL480" t="s">
        <v>827</v>
      </c>
      <c r="CM480" s="21" t="s">
        <v>830</v>
      </c>
      <c r="CN480" s="155" t="s">
        <v>313</v>
      </c>
      <c r="CO480" s="63" t="s">
        <v>826</v>
      </c>
      <c r="CP480" t="s">
        <v>827</v>
      </c>
      <c r="DO480" s="7" t="s">
        <v>559</v>
      </c>
      <c r="DP480" s="21">
        <v>1890</v>
      </c>
      <c r="DQ480" t="s">
        <v>318</v>
      </c>
      <c r="DR480" s="73" t="s">
        <v>320</v>
      </c>
      <c r="DS480" s="7" t="s">
        <v>480</v>
      </c>
      <c r="DT480" s="61">
        <v>15</v>
      </c>
      <c r="DU480" t="s">
        <v>832</v>
      </c>
      <c r="EA480" t="s">
        <v>857</v>
      </c>
      <c r="EB480" t="s">
        <v>858</v>
      </c>
    </row>
    <row r="482" spans="1:132">
      <c r="A482" t="s">
        <v>24</v>
      </c>
      <c r="B482" s="86" t="s">
        <v>436</v>
      </c>
      <c r="C482">
        <v>107</v>
      </c>
      <c r="D482" t="s">
        <v>874</v>
      </c>
      <c r="E482">
        <v>2007</v>
      </c>
      <c r="F482">
        <v>2004</v>
      </c>
      <c r="G482" t="s">
        <v>875</v>
      </c>
      <c r="H482" s="86" t="s">
        <v>876</v>
      </c>
      <c r="J482" s="21" t="s">
        <v>877</v>
      </c>
      <c r="L482" t="s">
        <v>491</v>
      </c>
      <c r="M482" s="50" t="s">
        <v>325</v>
      </c>
      <c r="N482" s="69" t="s">
        <v>878</v>
      </c>
      <c r="O482" s="41" t="s">
        <v>879</v>
      </c>
      <c r="P482" s="119" t="s">
        <v>880</v>
      </c>
      <c r="Q482" s="41" t="s">
        <v>334</v>
      </c>
      <c r="W482" s="135" t="s">
        <v>881</v>
      </c>
      <c r="X482" s="139" t="s">
        <v>882</v>
      </c>
      <c r="Y482" s="7" t="s">
        <v>883</v>
      </c>
      <c r="Z482" s="152" t="s">
        <v>884</v>
      </c>
      <c r="AH482" s="73" t="s">
        <v>885</v>
      </c>
      <c r="AI482" s="41" t="s">
        <v>886</v>
      </c>
      <c r="AJ482" s="41" t="s">
        <v>887</v>
      </c>
      <c r="AK482" s="52" t="s">
        <v>888</v>
      </c>
      <c r="AL482" s="174" t="s">
        <v>794</v>
      </c>
      <c r="AR482" s="7" t="s">
        <v>889</v>
      </c>
      <c r="AS482" s="84" t="s">
        <v>890</v>
      </c>
      <c r="AX482" s="109"/>
      <c r="AY482" s="109"/>
      <c r="AZ482" s="109"/>
      <c r="BA482" s="109"/>
      <c r="BB482" s="109"/>
      <c r="BC482" s="109"/>
      <c r="BD482" s="113"/>
      <c r="BE482" s="109"/>
      <c r="BV482" s="144" t="s">
        <v>891</v>
      </c>
      <c r="CA482" t="s">
        <v>892</v>
      </c>
      <c r="CB482" s="7" t="s">
        <v>893</v>
      </c>
      <c r="CC482" s="76">
        <v>0.5</v>
      </c>
      <c r="CD482" t="s">
        <v>894</v>
      </c>
      <c r="CR482"/>
      <c r="DG482" t="s">
        <v>892</v>
      </c>
      <c r="DH482" s="7" t="s">
        <v>895</v>
      </c>
      <c r="DI482" s="76">
        <v>0.2</v>
      </c>
      <c r="DJ482" t="s">
        <v>894</v>
      </c>
      <c r="DK482" t="s">
        <v>892</v>
      </c>
      <c r="DL482" s="7" t="s">
        <v>896</v>
      </c>
      <c r="DM482" s="76">
        <v>0.2</v>
      </c>
      <c r="DN482" t="s">
        <v>894</v>
      </c>
      <c r="DO482" s="7" t="s">
        <v>897</v>
      </c>
      <c r="DP482" s="86">
        <v>2830</v>
      </c>
      <c r="DQ482" t="s">
        <v>318</v>
      </c>
      <c r="DR482" s="73" t="s">
        <v>320</v>
      </c>
      <c r="DZ482" t="s">
        <v>480</v>
      </c>
      <c r="EA482" t="s">
        <v>480</v>
      </c>
      <c r="EB482" t="s">
        <v>480</v>
      </c>
    </row>
    <row r="483" spans="1:132">
      <c r="A483" t="s">
        <v>24</v>
      </c>
      <c r="B483" s="86" t="s">
        <v>436</v>
      </c>
      <c r="C483">
        <v>107</v>
      </c>
      <c r="D483" t="s">
        <v>874</v>
      </c>
      <c r="E483">
        <v>2007</v>
      </c>
      <c r="F483">
        <v>2004</v>
      </c>
      <c r="G483" t="s">
        <v>875</v>
      </c>
      <c r="H483" s="86" t="s">
        <v>876</v>
      </c>
      <c r="J483" s="21" t="s">
        <v>877</v>
      </c>
      <c r="L483" t="s">
        <v>312</v>
      </c>
      <c r="M483" s="50" t="s">
        <v>298</v>
      </c>
      <c r="N483" s="69" t="s">
        <v>898</v>
      </c>
      <c r="O483" s="41" t="s">
        <v>312</v>
      </c>
      <c r="P483" s="119" t="s">
        <v>312</v>
      </c>
      <c r="Q483" s="41" t="s">
        <v>312</v>
      </c>
      <c r="W483" s="135" t="s">
        <v>312</v>
      </c>
      <c r="X483" s="135" t="s">
        <v>312</v>
      </c>
      <c r="Y483" s="7" t="s">
        <v>883</v>
      </c>
      <c r="Z483" s="152" t="s">
        <v>899</v>
      </c>
      <c r="AH483" s="73" t="s">
        <v>885</v>
      </c>
      <c r="AI483" s="41" t="s">
        <v>886</v>
      </c>
      <c r="AJ483" s="41" t="s">
        <v>887</v>
      </c>
      <c r="AK483" s="52" t="s">
        <v>888</v>
      </c>
      <c r="AL483" s="174" t="s">
        <v>794</v>
      </c>
      <c r="AR483" s="7" t="s">
        <v>889</v>
      </c>
      <c r="AS483" s="84" t="s">
        <v>890</v>
      </c>
      <c r="AY483" s="75"/>
      <c r="AZ483" s="75"/>
      <c r="BA483" s="75"/>
      <c r="BB483" s="75"/>
      <c r="BC483" s="75"/>
      <c r="BD483" s="75"/>
      <c r="BE483" s="75"/>
      <c r="BV483" s="144" t="s">
        <v>891</v>
      </c>
      <c r="CA483" t="s">
        <v>892</v>
      </c>
      <c r="CB483" s="7" t="s">
        <v>893</v>
      </c>
      <c r="CC483" s="76">
        <v>0</v>
      </c>
      <c r="CD483" t="s">
        <v>894</v>
      </c>
      <c r="CR483"/>
      <c r="DG483" t="s">
        <v>892</v>
      </c>
      <c r="DH483" s="7" t="s">
        <v>895</v>
      </c>
      <c r="DI483" s="76">
        <v>0.1</v>
      </c>
      <c r="DJ483" t="s">
        <v>894</v>
      </c>
      <c r="DK483" t="s">
        <v>892</v>
      </c>
      <c r="DL483" s="7" t="s">
        <v>896</v>
      </c>
      <c r="DM483" s="76">
        <v>0</v>
      </c>
      <c r="DN483" t="s">
        <v>894</v>
      </c>
      <c r="DO483" s="7" t="s">
        <v>897</v>
      </c>
      <c r="DP483" s="86">
        <v>2760</v>
      </c>
      <c r="DQ483" t="s">
        <v>318</v>
      </c>
      <c r="DR483" s="73" t="s">
        <v>320</v>
      </c>
      <c r="DZ483" t="s">
        <v>480</v>
      </c>
      <c r="EA483" t="s">
        <v>480</v>
      </c>
      <c r="EB483" t="s">
        <v>480</v>
      </c>
    </row>
    <row r="484" spans="1:132">
      <c r="A484" t="s">
        <v>24</v>
      </c>
      <c r="B484" s="86" t="s">
        <v>436</v>
      </c>
      <c r="C484">
        <v>107</v>
      </c>
      <c r="D484" t="s">
        <v>874</v>
      </c>
      <c r="E484">
        <v>2007</v>
      </c>
      <c r="F484">
        <v>2004</v>
      </c>
      <c r="G484" t="s">
        <v>875</v>
      </c>
      <c r="H484" s="86" t="s">
        <v>876</v>
      </c>
      <c r="J484" s="21" t="s">
        <v>877</v>
      </c>
      <c r="L484" t="s">
        <v>312</v>
      </c>
      <c r="M484" s="50" t="s">
        <v>298</v>
      </c>
      <c r="N484" s="69" t="s">
        <v>900</v>
      </c>
      <c r="O484" s="41" t="s">
        <v>312</v>
      </c>
      <c r="P484" s="119" t="s">
        <v>312</v>
      </c>
      <c r="Q484" s="41" t="s">
        <v>312</v>
      </c>
      <c r="W484" s="135" t="s">
        <v>312</v>
      </c>
      <c r="X484" s="135" t="s">
        <v>312</v>
      </c>
      <c r="Y484" s="141" t="s">
        <v>901</v>
      </c>
      <c r="Z484" s="152" t="s">
        <v>902</v>
      </c>
      <c r="AH484" s="73" t="s">
        <v>885</v>
      </c>
      <c r="AI484" s="41" t="s">
        <v>886</v>
      </c>
      <c r="AJ484" s="41" t="s">
        <v>887</v>
      </c>
      <c r="AK484" s="52" t="s">
        <v>888</v>
      </c>
      <c r="AL484" s="174" t="s">
        <v>794</v>
      </c>
      <c r="AR484" s="7" t="s">
        <v>889</v>
      </c>
      <c r="AS484" s="84" t="s">
        <v>890</v>
      </c>
      <c r="AY484" s="75"/>
      <c r="AZ484" s="75"/>
      <c r="BA484" s="75"/>
      <c r="BB484" s="75"/>
      <c r="BC484" s="75"/>
      <c r="BD484" s="75"/>
      <c r="BE484" s="75"/>
      <c r="BV484" s="144" t="s">
        <v>891</v>
      </c>
      <c r="CA484" t="s">
        <v>892</v>
      </c>
      <c r="CB484" s="7" t="s">
        <v>893</v>
      </c>
      <c r="CC484" s="76">
        <v>13</v>
      </c>
      <c r="CD484" t="s">
        <v>894</v>
      </c>
      <c r="CR484"/>
      <c r="DG484" t="s">
        <v>892</v>
      </c>
      <c r="DH484" s="7" t="s">
        <v>895</v>
      </c>
      <c r="DI484" s="76">
        <v>1.9</v>
      </c>
      <c r="DJ484" t="s">
        <v>894</v>
      </c>
      <c r="DK484" t="s">
        <v>892</v>
      </c>
      <c r="DL484" s="7" t="s">
        <v>896</v>
      </c>
      <c r="DM484" s="76">
        <v>0.2</v>
      </c>
      <c r="DN484" t="s">
        <v>894</v>
      </c>
      <c r="DO484" s="7" t="s">
        <v>897</v>
      </c>
      <c r="DP484" s="86">
        <v>2710</v>
      </c>
      <c r="DQ484" t="s">
        <v>318</v>
      </c>
      <c r="DR484" s="73" t="s">
        <v>320</v>
      </c>
      <c r="DZ484" t="s">
        <v>480</v>
      </c>
      <c r="EA484" t="s">
        <v>480</v>
      </c>
      <c r="EB484" t="s">
        <v>480</v>
      </c>
    </row>
    <row r="485" spans="1:132" s="21" customFormat="1">
      <c r="M485" s="51"/>
      <c r="N485" s="68"/>
      <c r="O485" s="52"/>
      <c r="P485" s="148"/>
      <c r="Q485" s="52"/>
      <c r="R485" s="53"/>
      <c r="S485" s="53"/>
      <c r="T485" s="53"/>
      <c r="U485" s="53"/>
      <c r="V485" s="53"/>
      <c r="W485" s="137"/>
      <c r="X485" s="140"/>
      <c r="Y485" s="54"/>
      <c r="AA485" s="54"/>
      <c r="AE485" s="54"/>
      <c r="AG485" s="52"/>
      <c r="AH485" s="73"/>
      <c r="AI485" s="52"/>
      <c r="AJ485" s="52"/>
      <c r="AK485" s="52"/>
      <c r="AL485" s="175"/>
      <c r="AM485" s="75"/>
      <c r="AN485" s="75"/>
      <c r="AO485" s="54"/>
      <c r="AP485" s="54"/>
      <c r="AQ485" s="54"/>
      <c r="AR485" s="54"/>
      <c r="AS485" s="75"/>
      <c r="AT485" s="75"/>
      <c r="AU485" s="75"/>
      <c r="AV485" s="75"/>
      <c r="AW485" s="75"/>
      <c r="AX485" s="75"/>
      <c r="AY485" s="54"/>
      <c r="AZ485" s="62"/>
      <c r="BA485" s="54"/>
      <c r="BB485" s="54"/>
      <c r="BC485" s="54"/>
      <c r="BD485" s="80"/>
      <c r="BE485" s="54"/>
      <c r="BF485" s="54"/>
      <c r="BG485" s="54"/>
      <c r="BH485" s="80"/>
      <c r="BI485" s="54"/>
      <c r="BJ485" s="54"/>
      <c r="BK485" s="54"/>
      <c r="BL485" s="80"/>
      <c r="BM485" s="54"/>
      <c r="BN485" s="54"/>
      <c r="BO485" s="54"/>
      <c r="BP485" s="80"/>
      <c r="BQ485" s="54"/>
      <c r="BR485" s="54"/>
      <c r="BS485" s="54"/>
      <c r="BT485" s="98"/>
      <c r="BU485" s="54"/>
      <c r="BV485" s="144"/>
      <c r="BW485" s="54"/>
      <c r="BX485" s="54"/>
      <c r="BY485" s="47"/>
      <c r="CB485" s="54"/>
      <c r="CC485" s="80"/>
      <c r="DI485" s="62"/>
      <c r="DL485" s="54"/>
      <c r="DM485" s="80"/>
      <c r="DO485" s="54"/>
      <c r="DS485" s="54"/>
      <c r="DT485" s="62"/>
      <c r="DX485" s="62"/>
    </row>
    <row r="486" spans="1:132">
      <c r="A486" t="s">
        <v>24</v>
      </c>
      <c r="B486" s="86" t="s">
        <v>436</v>
      </c>
      <c r="C486">
        <v>107</v>
      </c>
      <c r="D486" s="32" t="s">
        <v>874</v>
      </c>
      <c r="E486">
        <v>2007</v>
      </c>
      <c r="F486">
        <v>2005</v>
      </c>
      <c r="G486" t="s">
        <v>875</v>
      </c>
      <c r="H486" t="s">
        <v>903</v>
      </c>
      <c r="J486" s="21" t="s">
        <v>877</v>
      </c>
      <c r="L486" t="s">
        <v>491</v>
      </c>
      <c r="M486" s="50" t="s">
        <v>325</v>
      </c>
      <c r="N486" s="69" t="s">
        <v>878</v>
      </c>
      <c r="O486" s="41" t="s">
        <v>904</v>
      </c>
      <c r="P486" s="119" t="s">
        <v>880</v>
      </c>
      <c r="Q486" s="41" t="s">
        <v>334</v>
      </c>
      <c r="W486" s="135" t="s">
        <v>881</v>
      </c>
      <c r="X486" s="139" t="s">
        <v>882</v>
      </c>
      <c r="Y486" s="7" t="s">
        <v>905</v>
      </c>
      <c r="Z486" s="152" t="s">
        <v>884</v>
      </c>
      <c r="AC486" s="75" t="s">
        <v>557</v>
      </c>
      <c r="AD486" s="75" t="s">
        <v>557</v>
      </c>
      <c r="AE486" s="75" t="s">
        <v>557</v>
      </c>
      <c r="AH486" s="116" t="s">
        <v>906</v>
      </c>
      <c r="AI486" s="41" t="s">
        <v>886</v>
      </c>
      <c r="AJ486" s="55" t="s">
        <v>907</v>
      </c>
      <c r="AK486" s="52" t="s">
        <v>908</v>
      </c>
      <c r="AL486" s="174" t="s">
        <v>794</v>
      </c>
      <c r="AN486" s="75" t="s">
        <v>557</v>
      </c>
      <c r="AO486" s="75" t="s">
        <v>557</v>
      </c>
      <c r="AR486" s="7" t="s">
        <v>909</v>
      </c>
      <c r="AS486" s="84" t="s">
        <v>910</v>
      </c>
      <c r="AX486" s="109"/>
      <c r="AY486" s="109"/>
      <c r="AZ486" s="109"/>
      <c r="BA486" s="109"/>
      <c r="BB486" s="109"/>
      <c r="BC486" s="109"/>
      <c r="BD486" s="113"/>
      <c r="BE486" s="109"/>
      <c r="BV486" s="144" t="s">
        <v>891</v>
      </c>
      <c r="CA486" t="s">
        <v>892</v>
      </c>
      <c r="CB486" s="7" t="s">
        <v>911</v>
      </c>
      <c r="CC486" s="76">
        <v>5.9</v>
      </c>
      <c r="CD486" t="s">
        <v>894</v>
      </c>
      <c r="DG486" t="s">
        <v>892</v>
      </c>
      <c r="DH486" s="7" t="s">
        <v>912</v>
      </c>
      <c r="DI486" s="76">
        <v>1.3</v>
      </c>
      <c r="DJ486" t="s">
        <v>894</v>
      </c>
      <c r="DK486" t="s">
        <v>892</v>
      </c>
      <c r="DL486" s="7" t="s">
        <v>913</v>
      </c>
      <c r="DM486" s="76">
        <v>0.3</v>
      </c>
      <c r="DN486" t="s">
        <v>894</v>
      </c>
      <c r="DO486" s="7" t="s">
        <v>914</v>
      </c>
      <c r="DP486" s="21">
        <v>3280</v>
      </c>
      <c r="DQ486" t="s">
        <v>318</v>
      </c>
      <c r="DR486" s="73" t="s">
        <v>320</v>
      </c>
      <c r="DS486" s="7" t="s">
        <v>915</v>
      </c>
      <c r="DT486" s="61">
        <v>7550</v>
      </c>
      <c r="DU486" t="s">
        <v>318</v>
      </c>
      <c r="DV486" s="73" t="s">
        <v>916</v>
      </c>
      <c r="DZ486" t="s">
        <v>480</v>
      </c>
      <c r="EA486" t="s">
        <v>480</v>
      </c>
      <c r="EB486" t="s">
        <v>480</v>
      </c>
    </row>
    <row r="487" spans="1:132">
      <c r="A487" t="s">
        <v>24</v>
      </c>
      <c r="B487" s="86" t="s">
        <v>436</v>
      </c>
      <c r="C487">
        <v>107</v>
      </c>
      <c r="D487" s="32" t="s">
        <v>874</v>
      </c>
      <c r="E487">
        <v>2007</v>
      </c>
      <c r="F487">
        <v>2005</v>
      </c>
      <c r="G487" t="s">
        <v>875</v>
      </c>
      <c r="H487" t="s">
        <v>903</v>
      </c>
      <c r="J487" s="21" t="s">
        <v>877</v>
      </c>
      <c r="L487" t="s">
        <v>312</v>
      </c>
      <c r="M487" s="50" t="s">
        <v>298</v>
      </c>
      <c r="N487" s="69" t="s">
        <v>898</v>
      </c>
      <c r="O487" s="41" t="s">
        <v>312</v>
      </c>
      <c r="P487" s="119" t="s">
        <v>312</v>
      </c>
      <c r="Q487" s="41" t="s">
        <v>312</v>
      </c>
      <c r="W487" s="135" t="s">
        <v>312</v>
      </c>
      <c r="X487" s="135" t="s">
        <v>312</v>
      </c>
      <c r="Y487" s="7" t="s">
        <v>905</v>
      </c>
      <c r="Z487" s="21" t="s">
        <v>917</v>
      </c>
      <c r="AC487" s="46" t="s">
        <v>918</v>
      </c>
      <c r="AD487" s="46" t="s">
        <v>919</v>
      </c>
      <c r="AE487" s="63"/>
      <c r="AH487" s="116" t="s">
        <v>906</v>
      </c>
      <c r="AI487" s="41" t="s">
        <v>886</v>
      </c>
      <c r="AJ487" s="55" t="s">
        <v>907</v>
      </c>
      <c r="AK487" s="52" t="s">
        <v>908</v>
      </c>
      <c r="AL487" s="174" t="s">
        <v>794</v>
      </c>
      <c r="AN487" s="84" t="s">
        <v>920</v>
      </c>
      <c r="AO487" s="46" t="s">
        <v>921</v>
      </c>
      <c r="AR487" s="7" t="s">
        <v>909</v>
      </c>
      <c r="AS487" s="84" t="s">
        <v>910</v>
      </c>
      <c r="AY487" s="75"/>
      <c r="AZ487" s="75"/>
      <c r="BA487" s="75"/>
      <c r="BB487" s="75"/>
      <c r="BC487" s="75"/>
      <c r="BD487" s="75"/>
      <c r="BE487" s="75"/>
      <c r="BV487" s="144" t="s">
        <v>891</v>
      </c>
      <c r="CA487" t="s">
        <v>892</v>
      </c>
      <c r="CB487" s="7" t="s">
        <v>911</v>
      </c>
      <c r="CC487" s="76">
        <v>0</v>
      </c>
      <c r="CD487" t="s">
        <v>894</v>
      </c>
      <c r="DG487" t="s">
        <v>892</v>
      </c>
      <c r="DH487" s="7" t="s">
        <v>912</v>
      </c>
      <c r="DI487" s="76">
        <v>0.3</v>
      </c>
      <c r="DJ487" t="s">
        <v>894</v>
      </c>
      <c r="DK487" t="s">
        <v>892</v>
      </c>
      <c r="DL487" s="7" t="s">
        <v>913</v>
      </c>
      <c r="DM487" s="76">
        <v>0.4</v>
      </c>
      <c r="DN487" t="s">
        <v>894</v>
      </c>
      <c r="DO487" s="7" t="s">
        <v>914</v>
      </c>
      <c r="DP487" s="21">
        <v>3060</v>
      </c>
      <c r="DQ487" t="s">
        <v>318</v>
      </c>
      <c r="DR487" s="73" t="s">
        <v>320</v>
      </c>
      <c r="DS487" s="7" t="s">
        <v>915</v>
      </c>
      <c r="DT487" s="61">
        <v>7830</v>
      </c>
      <c r="DU487" t="s">
        <v>318</v>
      </c>
      <c r="DV487" s="73" t="s">
        <v>916</v>
      </c>
      <c r="DZ487" t="s">
        <v>480</v>
      </c>
      <c r="EA487" t="s">
        <v>480</v>
      </c>
      <c r="EB487" t="s">
        <v>480</v>
      </c>
    </row>
    <row r="488" spans="1:132">
      <c r="A488" t="s">
        <v>24</v>
      </c>
      <c r="B488" s="86" t="s">
        <v>436</v>
      </c>
      <c r="C488">
        <v>107</v>
      </c>
      <c r="D488" s="32" t="s">
        <v>874</v>
      </c>
      <c r="E488">
        <v>2007</v>
      </c>
      <c r="F488">
        <v>2005</v>
      </c>
      <c r="G488" t="s">
        <v>875</v>
      </c>
      <c r="H488" t="s">
        <v>903</v>
      </c>
      <c r="J488" s="21" t="s">
        <v>877</v>
      </c>
      <c r="L488" t="s">
        <v>312</v>
      </c>
      <c r="M488" s="50" t="s">
        <v>298</v>
      </c>
      <c r="N488" s="69" t="s">
        <v>900</v>
      </c>
      <c r="O488" s="41" t="s">
        <v>312</v>
      </c>
      <c r="P488" s="119" t="s">
        <v>312</v>
      </c>
      <c r="Q488" s="41" t="s">
        <v>312</v>
      </c>
      <c r="W488" s="135" t="s">
        <v>312</v>
      </c>
      <c r="X488" s="135" t="s">
        <v>312</v>
      </c>
      <c r="Y488" s="141" t="s">
        <v>922</v>
      </c>
      <c r="Z488" s="21" t="s">
        <v>917</v>
      </c>
      <c r="AC488" s="46" t="s">
        <v>918</v>
      </c>
      <c r="AD488" s="46" t="s">
        <v>919</v>
      </c>
      <c r="AE488" s="63"/>
      <c r="AH488" s="116" t="s">
        <v>906</v>
      </c>
      <c r="AI488" s="41" t="s">
        <v>886</v>
      </c>
      <c r="AJ488" s="55" t="s">
        <v>907</v>
      </c>
      <c r="AK488" s="52" t="s">
        <v>908</v>
      </c>
      <c r="AL488" s="174" t="s">
        <v>794</v>
      </c>
      <c r="AN488" s="84" t="s">
        <v>920</v>
      </c>
      <c r="AO488" s="46" t="s">
        <v>921</v>
      </c>
      <c r="AR488" s="7" t="s">
        <v>909</v>
      </c>
      <c r="AS488" s="84" t="s">
        <v>910</v>
      </c>
      <c r="AY488" s="75"/>
      <c r="AZ488" s="75"/>
      <c r="BA488" s="75"/>
      <c r="BB488" s="75"/>
      <c r="BC488" s="75"/>
      <c r="BD488" s="75"/>
      <c r="BE488" s="75"/>
      <c r="BV488" s="144" t="s">
        <v>891</v>
      </c>
      <c r="CA488" t="s">
        <v>892</v>
      </c>
      <c r="CB488" s="7" t="s">
        <v>911</v>
      </c>
      <c r="CC488" s="76">
        <v>1.6</v>
      </c>
      <c r="CD488" t="s">
        <v>894</v>
      </c>
      <c r="DG488" t="s">
        <v>892</v>
      </c>
      <c r="DH488" s="7" t="s">
        <v>912</v>
      </c>
      <c r="DI488" s="76">
        <v>1.3</v>
      </c>
      <c r="DJ488" t="s">
        <v>894</v>
      </c>
      <c r="DK488" t="s">
        <v>892</v>
      </c>
      <c r="DL488" s="7" t="s">
        <v>913</v>
      </c>
      <c r="DM488" s="76">
        <v>1.2</v>
      </c>
      <c r="DN488" t="s">
        <v>894</v>
      </c>
      <c r="DO488" s="7" t="s">
        <v>914</v>
      </c>
      <c r="DP488" s="21">
        <v>2730</v>
      </c>
      <c r="DQ488" t="s">
        <v>318</v>
      </c>
      <c r="DR488" s="73" t="s">
        <v>320</v>
      </c>
      <c r="DS488" s="7" t="s">
        <v>915</v>
      </c>
      <c r="DT488" s="61">
        <v>7990</v>
      </c>
      <c r="DU488" t="s">
        <v>318</v>
      </c>
      <c r="DV488" s="73" t="s">
        <v>916</v>
      </c>
      <c r="DZ488" t="s">
        <v>480</v>
      </c>
      <c r="EA488" t="s">
        <v>480</v>
      </c>
      <c r="EB488" t="s">
        <v>480</v>
      </c>
    </row>
    <row r="489" spans="1:132" s="21" customFormat="1">
      <c r="M489" s="51"/>
      <c r="N489" s="68"/>
      <c r="O489" s="52"/>
      <c r="P489" s="148"/>
      <c r="Q489" s="52"/>
      <c r="R489" s="53"/>
      <c r="S489" s="53"/>
      <c r="T489" s="53"/>
      <c r="U489" s="53"/>
      <c r="V489" s="53"/>
      <c r="W489" s="137"/>
      <c r="X489" s="140"/>
      <c r="Y489" s="54"/>
      <c r="AA489" s="54"/>
      <c r="AE489" s="54"/>
      <c r="AG489" s="52"/>
      <c r="AH489" s="73"/>
      <c r="AI489" s="52"/>
      <c r="AJ489" s="52"/>
      <c r="AK489" s="52"/>
      <c r="AL489" s="175"/>
      <c r="AM489" s="75"/>
      <c r="AN489" s="75"/>
      <c r="AO489" s="54"/>
      <c r="AP489" s="54"/>
      <c r="AQ489" s="54"/>
      <c r="AR489" s="54"/>
      <c r="AS489" s="75"/>
      <c r="AT489" s="75"/>
      <c r="AU489" s="75"/>
      <c r="AV489" s="75"/>
      <c r="AW489" s="75"/>
      <c r="AX489" s="75"/>
      <c r="AY489" s="54"/>
      <c r="AZ489" s="62"/>
      <c r="BA489" s="54"/>
      <c r="BB489" s="54"/>
      <c r="BC489" s="54"/>
      <c r="BD489" s="80"/>
      <c r="BE489" s="54"/>
      <c r="BF489" s="54"/>
      <c r="BG489" s="54"/>
      <c r="BH489" s="80"/>
      <c r="BI489" s="54"/>
      <c r="BJ489" s="54"/>
      <c r="BK489" s="54"/>
      <c r="BL489" s="80"/>
      <c r="BM489" s="54"/>
      <c r="BN489" s="54"/>
      <c r="BO489" s="54"/>
      <c r="BP489" s="80"/>
      <c r="BQ489" s="54"/>
      <c r="BR489" s="54"/>
      <c r="BS489" s="54"/>
      <c r="BT489" s="98"/>
      <c r="BU489" s="54"/>
      <c r="BV489" s="144"/>
      <c r="BW489" s="54"/>
      <c r="BX489" s="54"/>
      <c r="BY489" s="47"/>
      <c r="CB489" s="54"/>
      <c r="CC489" s="80"/>
      <c r="CG489" s="62"/>
      <c r="CR489" s="54"/>
      <c r="CS489" s="80"/>
      <c r="CU489" s="73"/>
      <c r="CW489" s="62"/>
      <c r="DH489" s="54"/>
      <c r="DI489" s="80"/>
      <c r="DO489" s="54"/>
      <c r="DS489" s="54"/>
      <c r="DT489" s="62"/>
      <c r="DX489" s="62"/>
    </row>
    <row r="490" spans="1:132">
      <c r="A490" t="s">
        <v>24</v>
      </c>
      <c r="B490" s="86" t="s">
        <v>436</v>
      </c>
      <c r="C490">
        <v>105</v>
      </c>
      <c r="D490" t="s">
        <v>923</v>
      </c>
      <c r="E490">
        <v>2009</v>
      </c>
      <c r="F490">
        <v>2006</v>
      </c>
      <c r="G490" t="s">
        <v>875</v>
      </c>
      <c r="H490" t="s">
        <v>903</v>
      </c>
      <c r="J490" s="21" t="s">
        <v>877</v>
      </c>
      <c r="L490" t="s">
        <v>491</v>
      </c>
      <c r="M490" s="50" t="s">
        <v>325</v>
      </c>
      <c r="N490" s="69" t="s">
        <v>924</v>
      </c>
      <c r="O490" s="41" t="s">
        <v>925</v>
      </c>
      <c r="P490" s="119" t="s">
        <v>880</v>
      </c>
      <c r="Q490" s="41" t="s">
        <v>334</v>
      </c>
      <c r="W490" s="135" t="s">
        <v>881</v>
      </c>
      <c r="X490" s="139" t="s">
        <v>882</v>
      </c>
      <c r="Y490" s="7" t="s">
        <v>926</v>
      </c>
      <c r="Z490" s="152" t="s">
        <v>884</v>
      </c>
      <c r="AH490" s="72" t="s">
        <v>885</v>
      </c>
      <c r="AI490" s="41" t="s">
        <v>886</v>
      </c>
      <c r="AJ490" s="41" t="s">
        <v>887</v>
      </c>
      <c r="AK490" s="52" t="s">
        <v>888</v>
      </c>
      <c r="AL490" s="174" t="s">
        <v>794</v>
      </c>
      <c r="AR490" s="7" t="s">
        <v>927</v>
      </c>
      <c r="AS490" s="84" t="s">
        <v>890</v>
      </c>
      <c r="AX490" s="109"/>
      <c r="AY490" s="109"/>
      <c r="AZ490" s="109"/>
      <c r="BA490" s="109"/>
      <c r="BB490" s="109"/>
      <c r="BC490" s="109"/>
      <c r="BD490" s="113"/>
      <c r="BE490" s="109"/>
      <c r="BV490" s="144" t="s">
        <v>891</v>
      </c>
      <c r="CE490" t="s">
        <v>892</v>
      </c>
      <c r="CF490" s="7" t="s">
        <v>928</v>
      </c>
      <c r="CG490" s="76">
        <v>4.0999999999999996</v>
      </c>
      <c r="CH490" t="s">
        <v>894</v>
      </c>
      <c r="DG490" t="s">
        <v>892</v>
      </c>
      <c r="DH490" s="7" t="s">
        <v>929</v>
      </c>
      <c r="DI490" s="76">
        <v>2.2999999999999998</v>
      </c>
      <c r="DJ490" t="s">
        <v>894</v>
      </c>
      <c r="DK490" t="s">
        <v>892</v>
      </c>
      <c r="DL490" s="7" t="s">
        <v>930</v>
      </c>
      <c r="DM490" s="76">
        <v>0.3</v>
      </c>
      <c r="DN490" t="s">
        <v>894</v>
      </c>
      <c r="DO490" s="7" t="s">
        <v>931</v>
      </c>
      <c r="DP490" s="86">
        <v>3180</v>
      </c>
      <c r="DQ490" t="s">
        <v>318</v>
      </c>
      <c r="DR490" s="73" t="s">
        <v>320</v>
      </c>
      <c r="DZ490" t="s">
        <v>480</v>
      </c>
      <c r="EA490" t="s">
        <v>480</v>
      </c>
      <c r="EB490" t="s">
        <v>480</v>
      </c>
    </row>
    <row r="491" spans="1:132">
      <c r="A491" t="s">
        <v>24</v>
      </c>
      <c r="B491" s="86" t="s">
        <v>436</v>
      </c>
      <c r="C491">
        <v>105</v>
      </c>
      <c r="D491" t="s">
        <v>923</v>
      </c>
      <c r="E491">
        <v>2009</v>
      </c>
      <c r="F491">
        <v>2006</v>
      </c>
      <c r="G491" t="s">
        <v>875</v>
      </c>
      <c r="H491" t="s">
        <v>903</v>
      </c>
      <c r="J491" s="21" t="s">
        <v>877</v>
      </c>
      <c r="L491" t="s">
        <v>312</v>
      </c>
      <c r="M491" s="50" t="s">
        <v>298</v>
      </c>
      <c r="N491" s="69" t="s">
        <v>932</v>
      </c>
      <c r="O491" s="41" t="s">
        <v>312</v>
      </c>
      <c r="P491" s="119" t="s">
        <v>312</v>
      </c>
      <c r="Q491" s="41" t="s">
        <v>312</v>
      </c>
      <c r="W491" s="135" t="s">
        <v>312</v>
      </c>
      <c r="X491" s="135" t="s">
        <v>312</v>
      </c>
      <c r="Y491" s="7" t="s">
        <v>926</v>
      </c>
      <c r="Z491" s="152" t="s">
        <v>899</v>
      </c>
      <c r="AH491" s="72" t="s">
        <v>885</v>
      </c>
      <c r="AI491" s="41" t="s">
        <v>886</v>
      </c>
      <c r="AJ491" s="41" t="s">
        <v>887</v>
      </c>
      <c r="AK491" s="52" t="s">
        <v>888</v>
      </c>
      <c r="AL491" s="174" t="s">
        <v>794</v>
      </c>
      <c r="AR491" s="7" t="s">
        <v>927</v>
      </c>
      <c r="AS491" s="84" t="s">
        <v>890</v>
      </c>
      <c r="AY491" s="75"/>
      <c r="AZ491" s="75"/>
      <c r="BA491" s="75"/>
      <c r="BB491" s="75"/>
      <c r="BC491" s="75"/>
      <c r="BD491" s="75"/>
      <c r="BE491" s="75"/>
      <c r="BV491" s="144" t="s">
        <v>891</v>
      </c>
      <c r="CE491" t="s">
        <v>892</v>
      </c>
      <c r="CF491" s="7" t="s">
        <v>928</v>
      </c>
      <c r="CG491" s="76">
        <v>0.1</v>
      </c>
      <c r="CH491" t="s">
        <v>894</v>
      </c>
      <c r="DG491" t="s">
        <v>892</v>
      </c>
      <c r="DH491" s="7" t="s">
        <v>929</v>
      </c>
      <c r="DI491" s="76">
        <v>0.04</v>
      </c>
      <c r="DJ491" t="s">
        <v>894</v>
      </c>
      <c r="DK491" t="s">
        <v>892</v>
      </c>
      <c r="DL491" s="7" t="s">
        <v>930</v>
      </c>
      <c r="DM491" s="76">
        <v>0.03</v>
      </c>
      <c r="DN491" t="s">
        <v>894</v>
      </c>
      <c r="DO491" s="7" t="s">
        <v>931</v>
      </c>
      <c r="DP491" s="86">
        <v>3100</v>
      </c>
      <c r="DQ491" t="s">
        <v>318</v>
      </c>
      <c r="DR491" s="73" t="s">
        <v>320</v>
      </c>
      <c r="DZ491" t="s">
        <v>480</v>
      </c>
      <c r="EA491" t="s">
        <v>480</v>
      </c>
      <c r="EB491" t="s">
        <v>480</v>
      </c>
    </row>
    <row r="492" spans="1:132">
      <c r="A492" t="s">
        <v>24</v>
      </c>
      <c r="B492" s="86" t="s">
        <v>436</v>
      </c>
      <c r="C492">
        <v>105</v>
      </c>
      <c r="D492" t="s">
        <v>923</v>
      </c>
      <c r="E492">
        <v>2009</v>
      </c>
      <c r="F492">
        <v>2006</v>
      </c>
      <c r="G492" t="s">
        <v>875</v>
      </c>
      <c r="H492" t="s">
        <v>903</v>
      </c>
      <c r="J492" s="21" t="s">
        <v>877</v>
      </c>
      <c r="L492" t="s">
        <v>312</v>
      </c>
      <c r="M492" s="50" t="s">
        <v>298</v>
      </c>
      <c r="N492" s="69" t="s">
        <v>933</v>
      </c>
      <c r="O492" s="41" t="s">
        <v>312</v>
      </c>
      <c r="P492" s="119" t="s">
        <v>312</v>
      </c>
      <c r="Q492" s="41" t="s">
        <v>312</v>
      </c>
      <c r="W492" s="135" t="s">
        <v>312</v>
      </c>
      <c r="X492" s="135" t="s">
        <v>312</v>
      </c>
      <c r="Y492" s="141" t="s">
        <v>934</v>
      </c>
      <c r="Z492" s="152" t="s">
        <v>902</v>
      </c>
      <c r="AH492" s="72" t="s">
        <v>885</v>
      </c>
      <c r="AI492" s="41" t="s">
        <v>886</v>
      </c>
      <c r="AJ492" s="41" t="s">
        <v>887</v>
      </c>
      <c r="AK492" s="52" t="s">
        <v>888</v>
      </c>
      <c r="AL492" s="174" t="s">
        <v>794</v>
      </c>
      <c r="AR492" s="7" t="s">
        <v>927</v>
      </c>
      <c r="AS492" s="84" t="s">
        <v>890</v>
      </c>
      <c r="AY492" s="75"/>
      <c r="AZ492" s="75"/>
      <c r="BA492" s="75"/>
      <c r="BB492" s="75"/>
      <c r="BC492" s="75"/>
      <c r="BD492" s="75"/>
      <c r="BE492" s="75"/>
      <c r="BV492" s="144" t="s">
        <v>891</v>
      </c>
      <c r="CE492" t="s">
        <v>892</v>
      </c>
      <c r="CF492" s="7" t="s">
        <v>928</v>
      </c>
      <c r="CG492" s="76">
        <v>0.2</v>
      </c>
      <c r="CH492" t="s">
        <v>894</v>
      </c>
      <c r="DG492" t="s">
        <v>892</v>
      </c>
      <c r="DH492" s="7" t="s">
        <v>929</v>
      </c>
      <c r="DI492" s="76">
        <v>0.2</v>
      </c>
      <c r="DJ492" t="s">
        <v>894</v>
      </c>
      <c r="DK492" t="s">
        <v>892</v>
      </c>
      <c r="DL492" s="7" t="s">
        <v>930</v>
      </c>
      <c r="DM492" s="76">
        <v>0.2</v>
      </c>
      <c r="DN492" t="s">
        <v>894</v>
      </c>
      <c r="DO492" s="7" t="s">
        <v>931</v>
      </c>
      <c r="DP492" s="86">
        <v>2970</v>
      </c>
      <c r="DQ492" t="s">
        <v>318</v>
      </c>
      <c r="DR492" s="73" t="s">
        <v>320</v>
      </c>
      <c r="DZ492" t="s">
        <v>480</v>
      </c>
      <c r="EA492" t="s">
        <v>480</v>
      </c>
      <c r="EB492" t="s">
        <v>480</v>
      </c>
    </row>
    <row r="493" spans="1:132">
      <c r="AL493" s="174"/>
      <c r="CF493" s="7"/>
      <c r="CG493" s="76"/>
    </row>
    <row r="494" spans="1:132">
      <c r="A494" t="s">
        <v>24</v>
      </c>
      <c r="B494" s="86" t="s">
        <v>436</v>
      </c>
      <c r="C494">
        <v>105</v>
      </c>
      <c r="D494" s="89" t="s">
        <v>923</v>
      </c>
      <c r="E494">
        <v>2009</v>
      </c>
      <c r="F494">
        <v>2006</v>
      </c>
      <c r="G494" t="s">
        <v>875</v>
      </c>
      <c r="H494" s="159" t="s">
        <v>935</v>
      </c>
      <c r="J494" s="21" t="s">
        <v>877</v>
      </c>
      <c r="L494" t="s">
        <v>491</v>
      </c>
      <c r="M494" s="50" t="s">
        <v>325</v>
      </c>
      <c r="N494" s="69" t="s">
        <v>924</v>
      </c>
      <c r="O494" s="41" t="s">
        <v>925</v>
      </c>
      <c r="P494" s="119" t="s">
        <v>880</v>
      </c>
      <c r="Q494" s="41" t="s">
        <v>334</v>
      </c>
      <c r="W494" s="135" t="s">
        <v>881</v>
      </c>
      <c r="X494" s="139" t="s">
        <v>882</v>
      </c>
      <c r="Y494" s="7" t="s">
        <v>926</v>
      </c>
      <c r="Z494" s="152" t="s">
        <v>884</v>
      </c>
      <c r="AH494" s="72" t="s">
        <v>885</v>
      </c>
      <c r="AI494" s="41" t="s">
        <v>886</v>
      </c>
      <c r="AJ494" s="41" t="s">
        <v>887</v>
      </c>
      <c r="AK494" s="52" t="s">
        <v>888</v>
      </c>
      <c r="AL494" s="174" t="s">
        <v>794</v>
      </c>
      <c r="AR494" s="7" t="s">
        <v>927</v>
      </c>
      <c r="AS494" s="84" t="s">
        <v>890</v>
      </c>
      <c r="AX494" s="109"/>
      <c r="AY494" s="109"/>
      <c r="AZ494" s="109"/>
      <c r="BA494" s="109"/>
      <c r="BB494" s="109"/>
      <c r="BC494" s="109"/>
      <c r="BD494" s="113"/>
      <c r="BE494" s="109"/>
      <c r="BV494" s="144" t="s">
        <v>891</v>
      </c>
      <c r="CE494" t="s">
        <v>892</v>
      </c>
      <c r="CF494" s="7" t="s">
        <v>928</v>
      </c>
      <c r="CG494" s="76">
        <v>0.2</v>
      </c>
      <c r="CH494" t="s">
        <v>894</v>
      </c>
      <c r="DG494" t="s">
        <v>892</v>
      </c>
      <c r="DH494" s="7" t="s">
        <v>929</v>
      </c>
      <c r="DI494" s="76">
        <v>0.1</v>
      </c>
      <c r="DJ494" t="s">
        <v>894</v>
      </c>
      <c r="DK494" t="s">
        <v>892</v>
      </c>
      <c r="DL494" s="7" t="s">
        <v>930</v>
      </c>
      <c r="DM494" s="76">
        <v>0.04</v>
      </c>
      <c r="DN494" t="s">
        <v>894</v>
      </c>
      <c r="DO494" s="7" t="s">
        <v>931</v>
      </c>
      <c r="DP494" s="86">
        <v>3180</v>
      </c>
      <c r="DQ494" t="s">
        <v>318</v>
      </c>
      <c r="DR494" s="73" t="s">
        <v>320</v>
      </c>
      <c r="DZ494" t="s">
        <v>480</v>
      </c>
      <c r="EA494" t="s">
        <v>480</v>
      </c>
      <c r="EB494" t="s">
        <v>480</v>
      </c>
    </row>
    <row r="495" spans="1:132">
      <c r="A495" t="s">
        <v>24</v>
      </c>
      <c r="B495" s="86" t="s">
        <v>436</v>
      </c>
      <c r="C495">
        <v>105</v>
      </c>
      <c r="D495" s="89" t="s">
        <v>923</v>
      </c>
      <c r="E495">
        <v>2009</v>
      </c>
      <c r="F495">
        <v>2006</v>
      </c>
      <c r="G495" t="s">
        <v>875</v>
      </c>
      <c r="H495" s="159" t="s">
        <v>935</v>
      </c>
      <c r="J495" s="21" t="s">
        <v>877</v>
      </c>
      <c r="L495" t="s">
        <v>312</v>
      </c>
      <c r="M495" s="50" t="s">
        <v>298</v>
      </c>
      <c r="N495" s="69" t="s">
        <v>936</v>
      </c>
      <c r="O495" s="41" t="s">
        <v>312</v>
      </c>
      <c r="P495" s="119" t="s">
        <v>312</v>
      </c>
      <c r="Q495" s="41" t="s">
        <v>312</v>
      </c>
      <c r="W495" s="135" t="s">
        <v>312</v>
      </c>
      <c r="X495" s="135" t="s">
        <v>312</v>
      </c>
      <c r="Y495" s="7" t="s">
        <v>926</v>
      </c>
      <c r="Z495" s="152" t="s">
        <v>899</v>
      </c>
      <c r="AH495" s="72" t="s">
        <v>885</v>
      </c>
      <c r="AI495" s="41" t="s">
        <v>886</v>
      </c>
      <c r="AJ495" s="41" t="s">
        <v>887</v>
      </c>
      <c r="AK495" s="52" t="s">
        <v>888</v>
      </c>
      <c r="AL495" s="174" t="s">
        <v>794</v>
      </c>
      <c r="AR495" s="7" t="s">
        <v>927</v>
      </c>
      <c r="AS495" s="84" t="s">
        <v>890</v>
      </c>
      <c r="AY495" s="75"/>
      <c r="AZ495" s="75"/>
      <c r="BA495" s="75"/>
      <c r="BB495" s="75"/>
      <c r="BC495" s="75"/>
      <c r="BD495" s="75"/>
      <c r="BE495" s="75"/>
      <c r="BV495" s="144" t="s">
        <v>891</v>
      </c>
      <c r="CE495" t="s">
        <v>892</v>
      </c>
      <c r="CF495" s="7" t="s">
        <v>928</v>
      </c>
      <c r="CG495" s="76">
        <v>0</v>
      </c>
      <c r="CH495" t="s">
        <v>894</v>
      </c>
      <c r="DG495" t="s">
        <v>892</v>
      </c>
      <c r="DH495" s="7" t="s">
        <v>929</v>
      </c>
      <c r="DI495" s="76">
        <v>0</v>
      </c>
      <c r="DJ495" t="s">
        <v>894</v>
      </c>
      <c r="DK495" t="s">
        <v>892</v>
      </c>
      <c r="DL495" s="7" t="s">
        <v>930</v>
      </c>
      <c r="DM495" s="76">
        <v>0</v>
      </c>
      <c r="DN495" t="s">
        <v>894</v>
      </c>
      <c r="DO495" s="7" t="s">
        <v>931</v>
      </c>
      <c r="DP495" s="86">
        <v>3100</v>
      </c>
      <c r="DQ495" t="s">
        <v>318</v>
      </c>
      <c r="DR495" s="73" t="s">
        <v>320</v>
      </c>
      <c r="DZ495" t="s">
        <v>480</v>
      </c>
      <c r="EA495" t="s">
        <v>480</v>
      </c>
      <c r="EB495" t="s">
        <v>480</v>
      </c>
    </row>
    <row r="496" spans="1:132">
      <c r="A496" t="s">
        <v>24</v>
      </c>
      <c r="B496" s="86" t="s">
        <v>436</v>
      </c>
      <c r="C496">
        <v>105</v>
      </c>
      <c r="D496" s="89" t="s">
        <v>923</v>
      </c>
      <c r="E496">
        <v>2009</v>
      </c>
      <c r="F496">
        <v>2006</v>
      </c>
      <c r="G496" t="s">
        <v>875</v>
      </c>
      <c r="H496" s="159" t="s">
        <v>935</v>
      </c>
      <c r="J496" s="21" t="s">
        <v>877</v>
      </c>
      <c r="L496" t="s">
        <v>312</v>
      </c>
      <c r="M496" s="50" t="s">
        <v>298</v>
      </c>
      <c r="N496" s="69" t="s">
        <v>937</v>
      </c>
      <c r="O496" s="41" t="s">
        <v>312</v>
      </c>
      <c r="P496" s="119" t="s">
        <v>312</v>
      </c>
      <c r="Q496" s="41" t="s">
        <v>312</v>
      </c>
      <c r="W496" s="135" t="s">
        <v>312</v>
      </c>
      <c r="X496" s="135" t="s">
        <v>312</v>
      </c>
      <c r="Y496" s="141" t="s">
        <v>934</v>
      </c>
      <c r="Z496" s="152" t="s">
        <v>902</v>
      </c>
      <c r="AH496" s="72" t="s">
        <v>885</v>
      </c>
      <c r="AI496" s="41" t="s">
        <v>886</v>
      </c>
      <c r="AJ496" s="41" t="s">
        <v>887</v>
      </c>
      <c r="AK496" s="52" t="s">
        <v>888</v>
      </c>
      <c r="AL496" s="174" t="s">
        <v>794</v>
      </c>
      <c r="AR496" s="7" t="s">
        <v>927</v>
      </c>
      <c r="AS496" s="84" t="s">
        <v>890</v>
      </c>
      <c r="AY496" s="75"/>
      <c r="AZ496" s="75"/>
      <c r="BA496" s="75"/>
      <c r="BB496" s="75"/>
      <c r="BC496" s="75"/>
      <c r="BD496" s="75"/>
      <c r="BE496" s="75"/>
      <c r="BV496" s="144" t="s">
        <v>891</v>
      </c>
      <c r="CE496" t="s">
        <v>892</v>
      </c>
      <c r="CF496" s="7" t="s">
        <v>928</v>
      </c>
      <c r="CG496" s="76">
        <v>0.1</v>
      </c>
      <c r="CH496" t="s">
        <v>894</v>
      </c>
      <c r="DG496" t="s">
        <v>892</v>
      </c>
      <c r="DH496" s="7" t="s">
        <v>929</v>
      </c>
      <c r="DI496" s="76">
        <v>0</v>
      </c>
      <c r="DJ496" t="s">
        <v>894</v>
      </c>
      <c r="DK496" t="s">
        <v>892</v>
      </c>
      <c r="DL496" s="7" t="s">
        <v>930</v>
      </c>
      <c r="DM496" s="76">
        <v>0.03</v>
      </c>
      <c r="DN496" t="s">
        <v>894</v>
      </c>
      <c r="DO496" s="7" t="s">
        <v>931</v>
      </c>
      <c r="DP496" s="86">
        <v>2970</v>
      </c>
      <c r="DQ496" t="s">
        <v>318</v>
      </c>
      <c r="DR496" s="73" t="s">
        <v>320</v>
      </c>
      <c r="DZ496" t="s">
        <v>480</v>
      </c>
      <c r="EA496" t="s">
        <v>480</v>
      </c>
      <c r="EB496" t="s">
        <v>480</v>
      </c>
    </row>
    <row r="497" spans="1:132">
      <c r="AL497" s="174"/>
    </row>
    <row r="498" spans="1:132">
      <c r="A498" t="s">
        <v>24</v>
      </c>
      <c r="B498" s="86" t="s">
        <v>436</v>
      </c>
      <c r="C498">
        <v>105</v>
      </c>
      <c r="D498" s="32" t="s">
        <v>923</v>
      </c>
      <c r="E498">
        <v>2009</v>
      </c>
      <c r="F498">
        <v>2007</v>
      </c>
      <c r="G498" t="s">
        <v>875</v>
      </c>
      <c r="H498" t="s">
        <v>903</v>
      </c>
      <c r="J498" s="21" t="s">
        <v>877</v>
      </c>
      <c r="L498" t="s">
        <v>491</v>
      </c>
      <c r="M498" s="50" t="s">
        <v>325</v>
      </c>
      <c r="N498" s="69" t="s">
        <v>924</v>
      </c>
      <c r="O498" s="41" t="s">
        <v>938</v>
      </c>
      <c r="P498" s="119" t="s">
        <v>880</v>
      </c>
      <c r="Q498" s="41" t="s">
        <v>334</v>
      </c>
      <c r="W498" s="135" t="s">
        <v>881</v>
      </c>
      <c r="X498" s="139" t="s">
        <v>882</v>
      </c>
      <c r="Y498" s="7" t="s">
        <v>939</v>
      </c>
      <c r="Z498" s="152" t="s">
        <v>884</v>
      </c>
      <c r="AH498" s="72" t="s">
        <v>885</v>
      </c>
      <c r="AI498" s="41" t="s">
        <v>886</v>
      </c>
      <c r="AJ498" s="41" t="s">
        <v>887</v>
      </c>
      <c r="AK498" s="52" t="s">
        <v>888</v>
      </c>
      <c r="AL498" s="174" t="s">
        <v>794</v>
      </c>
      <c r="AR498" s="7" t="s">
        <v>940</v>
      </c>
      <c r="AS498" s="84" t="s">
        <v>890</v>
      </c>
      <c r="AT498" s="153" t="s">
        <v>941</v>
      </c>
      <c r="AU498" s="176" t="s">
        <v>942</v>
      </c>
      <c r="AV498" s="176"/>
      <c r="AW498" s="176"/>
      <c r="AX498" s="109"/>
      <c r="AY498" s="109"/>
      <c r="AZ498" s="109"/>
      <c r="BA498" s="109"/>
      <c r="BB498" s="109"/>
      <c r="BC498" s="109"/>
      <c r="BD498" s="113"/>
      <c r="BE498" s="109"/>
      <c r="BV498" s="144" t="s">
        <v>891</v>
      </c>
      <c r="CE498" t="s">
        <v>892</v>
      </c>
      <c r="CF498" s="7" t="s">
        <v>943</v>
      </c>
      <c r="CG498" s="76">
        <v>6.8</v>
      </c>
      <c r="CH498" t="s">
        <v>894</v>
      </c>
      <c r="DG498" t="s">
        <v>892</v>
      </c>
      <c r="DH498" s="7" t="s">
        <v>944</v>
      </c>
      <c r="DI498" s="76">
        <v>6.1</v>
      </c>
      <c r="DJ498" t="s">
        <v>894</v>
      </c>
      <c r="DK498" t="s">
        <v>892</v>
      </c>
      <c r="DL498" s="7" t="s">
        <v>945</v>
      </c>
      <c r="DM498" s="76">
        <v>3.8</v>
      </c>
      <c r="DN498" t="s">
        <v>894</v>
      </c>
      <c r="DO498" s="7" t="s">
        <v>946</v>
      </c>
      <c r="DP498" s="21">
        <v>3300</v>
      </c>
      <c r="DQ498" t="s">
        <v>318</v>
      </c>
      <c r="DR498" s="73" t="s">
        <v>320</v>
      </c>
      <c r="DZ498" t="s">
        <v>480</v>
      </c>
      <c r="EA498" t="s">
        <v>480</v>
      </c>
      <c r="EB498" t="s">
        <v>480</v>
      </c>
    </row>
    <row r="499" spans="1:132">
      <c r="A499" t="s">
        <v>24</v>
      </c>
      <c r="B499" s="86" t="s">
        <v>436</v>
      </c>
      <c r="C499">
        <v>105</v>
      </c>
      <c r="D499" s="32" t="s">
        <v>923</v>
      </c>
      <c r="E499">
        <v>2009</v>
      </c>
      <c r="F499">
        <v>2007</v>
      </c>
      <c r="G499" t="s">
        <v>875</v>
      </c>
      <c r="H499" t="s">
        <v>903</v>
      </c>
      <c r="J499" s="21" t="s">
        <v>877</v>
      </c>
      <c r="L499" t="s">
        <v>312</v>
      </c>
      <c r="M499" s="50" t="s">
        <v>298</v>
      </c>
      <c r="N499" s="69" t="s">
        <v>932</v>
      </c>
      <c r="O499" s="41" t="s">
        <v>312</v>
      </c>
      <c r="P499" s="119" t="s">
        <v>312</v>
      </c>
      <c r="Q499" s="41" t="s">
        <v>312</v>
      </c>
      <c r="W499" s="135" t="s">
        <v>312</v>
      </c>
      <c r="X499" s="135" t="s">
        <v>312</v>
      </c>
      <c r="Y499" s="7" t="s">
        <v>939</v>
      </c>
      <c r="Z499" s="21" t="s">
        <v>947</v>
      </c>
      <c r="AH499" s="72" t="s">
        <v>885</v>
      </c>
      <c r="AI499" s="41" t="s">
        <v>886</v>
      </c>
      <c r="AJ499" s="41" t="s">
        <v>887</v>
      </c>
      <c r="AK499" s="52" t="s">
        <v>888</v>
      </c>
      <c r="AL499" s="174" t="s">
        <v>794</v>
      </c>
      <c r="AR499" s="7" t="s">
        <v>940</v>
      </c>
      <c r="AS499" s="84" t="s">
        <v>890</v>
      </c>
      <c r="AT499" s="153" t="s">
        <v>941</v>
      </c>
      <c r="AU499" s="176" t="s">
        <v>942</v>
      </c>
      <c r="AV499" s="176"/>
      <c r="AW499" s="176"/>
      <c r="AY499" s="75"/>
      <c r="AZ499" s="75"/>
      <c r="BA499" s="75"/>
      <c r="BB499" s="75"/>
      <c r="BC499" s="75"/>
      <c r="BD499" s="75"/>
      <c r="BE499" s="75"/>
      <c r="BV499" s="144" t="s">
        <v>891</v>
      </c>
      <c r="CE499" t="s">
        <v>892</v>
      </c>
      <c r="CF499" s="7" t="s">
        <v>943</v>
      </c>
      <c r="CG499" s="76">
        <v>0.1</v>
      </c>
      <c r="CH499" t="s">
        <v>894</v>
      </c>
      <c r="DG499" t="s">
        <v>892</v>
      </c>
      <c r="DH499" s="7" t="s">
        <v>944</v>
      </c>
      <c r="DI499" s="76">
        <v>3.7</v>
      </c>
      <c r="DJ499" t="s">
        <v>894</v>
      </c>
      <c r="DK499" t="s">
        <v>892</v>
      </c>
      <c r="DL499" s="7" t="s">
        <v>945</v>
      </c>
      <c r="DM499" s="76">
        <v>0</v>
      </c>
      <c r="DN499" t="s">
        <v>894</v>
      </c>
      <c r="DO499" s="7" t="s">
        <v>946</v>
      </c>
      <c r="DP499" s="21">
        <v>4190</v>
      </c>
      <c r="DQ499" t="s">
        <v>318</v>
      </c>
      <c r="DR499" s="73" t="s">
        <v>320</v>
      </c>
      <c r="DZ499" t="s">
        <v>480</v>
      </c>
      <c r="EA499" t="s">
        <v>480</v>
      </c>
      <c r="EB499" t="s">
        <v>480</v>
      </c>
    </row>
    <row r="500" spans="1:132">
      <c r="A500" t="s">
        <v>24</v>
      </c>
      <c r="B500" s="86" t="s">
        <v>436</v>
      </c>
      <c r="C500">
        <v>105</v>
      </c>
      <c r="D500" s="32" t="s">
        <v>923</v>
      </c>
      <c r="E500">
        <v>2009</v>
      </c>
      <c r="F500">
        <v>2007</v>
      </c>
      <c r="G500" t="s">
        <v>875</v>
      </c>
      <c r="H500" t="s">
        <v>903</v>
      </c>
      <c r="J500" s="21" t="s">
        <v>877</v>
      </c>
      <c r="L500" t="s">
        <v>312</v>
      </c>
      <c r="M500" s="50" t="s">
        <v>298</v>
      </c>
      <c r="N500" s="69" t="s">
        <v>933</v>
      </c>
      <c r="O500" s="41" t="s">
        <v>312</v>
      </c>
      <c r="P500" s="119" t="s">
        <v>312</v>
      </c>
      <c r="Q500" s="41" t="s">
        <v>312</v>
      </c>
      <c r="W500" s="135" t="s">
        <v>312</v>
      </c>
      <c r="X500" s="135" t="s">
        <v>312</v>
      </c>
      <c r="Y500" s="141" t="s">
        <v>948</v>
      </c>
      <c r="Z500" s="21" t="s">
        <v>947</v>
      </c>
      <c r="AH500" s="72" t="s">
        <v>885</v>
      </c>
      <c r="AI500" s="41" t="s">
        <v>886</v>
      </c>
      <c r="AJ500" s="41" t="s">
        <v>887</v>
      </c>
      <c r="AK500" s="52" t="s">
        <v>888</v>
      </c>
      <c r="AL500" s="174" t="s">
        <v>794</v>
      </c>
      <c r="AR500" s="7" t="s">
        <v>940</v>
      </c>
      <c r="AS500" s="84" t="s">
        <v>890</v>
      </c>
      <c r="AT500" s="153" t="s">
        <v>941</v>
      </c>
      <c r="AU500" s="176" t="s">
        <v>942</v>
      </c>
      <c r="AV500" s="176"/>
      <c r="AW500" s="176"/>
      <c r="AY500" s="75"/>
      <c r="AZ500" s="75"/>
      <c r="BA500" s="75"/>
      <c r="BB500" s="75"/>
      <c r="BC500" s="75"/>
      <c r="BD500" s="75"/>
      <c r="BE500" s="75"/>
      <c r="BV500" s="144" t="s">
        <v>891</v>
      </c>
      <c r="CE500" t="s">
        <v>892</v>
      </c>
      <c r="CF500" s="7" t="s">
        <v>943</v>
      </c>
      <c r="CG500" s="76">
        <v>4</v>
      </c>
      <c r="CH500" t="s">
        <v>894</v>
      </c>
      <c r="DG500" t="s">
        <v>892</v>
      </c>
      <c r="DH500" s="7" t="s">
        <v>944</v>
      </c>
      <c r="DI500" s="76">
        <v>3.2</v>
      </c>
      <c r="DJ500" t="s">
        <v>894</v>
      </c>
      <c r="DK500" t="s">
        <v>892</v>
      </c>
      <c r="DL500" s="7" t="s">
        <v>945</v>
      </c>
      <c r="DM500" s="76">
        <v>1.7</v>
      </c>
      <c r="DN500" t="s">
        <v>894</v>
      </c>
      <c r="DO500" s="7" t="s">
        <v>946</v>
      </c>
      <c r="DP500" s="21">
        <v>3690</v>
      </c>
      <c r="DQ500" t="s">
        <v>318</v>
      </c>
      <c r="DR500" s="73" t="s">
        <v>320</v>
      </c>
      <c r="DZ500" t="s">
        <v>480</v>
      </c>
      <c r="EA500" t="s">
        <v>480</v>
      </c>
      <c r="EB500" t="s">
        <v>480</v>
      </c>
    </row>
    <row r="501" spans="1:132">
      <c r="AL501" s="174"/>
      <c r="CF501" s="7"/>
      <c r="CG501" s="76"/>
    </row>
    <row r="502" spans="1:132">
      <c r="A502" t="s">
        <v>24</v>
      </c>
      <c r="B502" s="86" t="s">
        <v>436</v>
      </c>
      <c r="C502">
        <v>105</v>
      </c>
      <c r="D502" s="89" t="s">
        <v>923</v>
      </c>
      <c r="E502">
        <v>2009</v>
      </c>
      <c r="F502">
        <v>2007</v>
      </c>
      <c r="G502" t="s">
        <v>875</v>
      </c>
      <c r="H502" t="s">
        <v>903</v>
      </c>
      <c r="J502" s="21" t="s">
        <v>877</v>
      </c>
      <c r="L502" t="s">
        <v>491</v>
      </c>
      <c r="M502" s="50" t="s">
        <v>325</v>
      </c>
      <c r="N502" s="69" t="s">
        <v>924</v>
      </c>
      <c r="O502" s="41" t="s">
        <v>938</v>
      </c>
      <c r="P502" s="119" t="s">
        <v>880</v>
      </c>
      <c r="Q502" s="41" t="s">
        <v>334</v>
      </c>
      <c r="W502" s="135" t="s">
        <v>881</v>
      </c>
      <c r="X502" s="139" t="s">
        <v>882</v>
      </c>
      <c r="Y502" s="7" t="s">
        <v>939</v>
      </c>
      <c r="Z502" s="152" t="s">
        <v>884</v>
      </c>
      <c r="AC502" s="75" t="s">
        <v>557</v>
      </c>
      <c r="AD502" s="75" t="s">
        <v>557</v>
      </c>
      <c r="AE502" s="75" t="s">
        <v>557</v>
      </c>
      <c r="AH502" s="110" t="s">
        <v>949</v>
      </c>
      <c r="AI502" s="41" t="s">
        <v>886</v>
      </c>
      <c r="AJ502" s="41" t="s">
        <v>950</v>
      </c>
      <c r="AK502" s="52" t="s">
        <v>306</v>
      </c>
      <c r="AL502" s="174" t="s">
        <v>794</v>
      </c>
      <c r="AN502" s="75" t="s">
        <v>557</v>
      </c>
      <c r="AO502" s="75" t="s">
        <v>557</v>
      </c>
      <c r="AR502" s="7" t="s">
        <v>940</v>
      </c>
      <c r="AS502" s="84" t="s">
        <v>951</v>
      </c>
      <c r="AX502" s="109"/>
      <c r="AY502" s="109"/>
      <c r="AZ502" s="109"/>
      <c r="BA502" s="109"/>
      <c r="BB502" s="109"/>
      <c r="BC502" s="109"/>
      <c r="BD502" s="113"/>
      <c r="BE502" s="109"/>
      <c r="BV502" s="144" t="s">
        <v>891</v>
      </c>
      <c r="CE502" t="s">
        <v>892</v>
      </c>
      <c r="CF502" s="7" t="s">
        <v>943</v>
      </c>
      <c r="CG502" s="76">
        <v>0.3</v>
      </c>
      <c r="CH502" t="s">
        <v>894</v>
      </c>
      <c r="DG502" t="s">
        <v>892</v>
      </c>
      <c r="DH502" s="7" t="s">
        <v>944</v>
      </c>
      <c r="DI502" s="76">
        <v>0.5</v>
      </c>
      <c r="DJ502" t="s">
        <v>894</v>
      </c>
      <c r="DK502" t="s">
        <v>892</v>
      </c>
      <c r="DL502" s="7" t="s">
        <v>945</v>
      </c>
      <c r="DM502" s="76">
        <v>0.1</v>
      </c>
      <c r="DN502" t="s">
        <v>894</v>
      </c>
      <c r="DO502" s="7" t="s">
        <v>952</v>
      </c>
      <c r="DP502">
        <v>6380</v>
      </c>
      <c r="DQ502" t="s">
        <v>318</v>
      </c>
      <c r="DR502" s="73" t="s">
        <v>916</v>
      </c>
      <c r="DZ502" t="s">
        <v>480</v>
      </c>
      <c r="EA502" t="s">
        <v>480</v>
      </c>
      <c r="EB502" t="s">
        <v>480</v>
      </c>
    </row>
    <row r="503" spans="1:132">
      <c r="A503" t="s">
        <v>24</v>
      </c>
      <c r="B503" s="86" t="s">
        <v>436</v>
      </c>
      <c r="C503">
        <v>105</v>
      </c>
      <c r="D503" s="89" t="s">
        <v>923</v>
      </c>
      <c r="E503">
        <v>2009</v>
      </c>
      <c r="F503">
        <v>2007</v>
      </c>
      <c r="G503" t="s">
        <v>875</v>
      </c>
      <c r="H503" t="s">
        <v>903</v>
      </c>
      <c r="J503" s="21" t="s">
        <v>877</v>
      </c>
      <c r="L503" t="s">
        <v>312</v>
      </c>
      <c r="M503" s="50" t="s">
        <v>298</v>
      </c>
      <c r="N503" s="69" t="s">
        <v>936</v>
      </c>
      <c r="O503" s="41" t="s">
        <v>312</v>
      </c>
      <c r="P503" s="119" t="s">
        <v>312</v>
      </c>
      <c r="Q503" s="41" t="s">
        <v>312</v>
      </c>
      <c r="W503" s="135" t="s">
        <v>312</v>
      </c>
      <c r="X503" s="135" t="s">
        <v>312</v>
      </c>
      <c r="Y503" s="7" t="s">
        <v>939</v>
      </c>
      <c r="Z503" s="21" t="s">
        <v>953</v>
      </c>
      <c r="AC503" s="21" t="s">
        <v>918</v>
      </c>
      <c r="AD503" s="21" t="s">
        <v>919</v>
      </c>
      <c r="AH503" s="110" t="s">
        <v>949</v>
      </c>
      <c r="AI503" s="41" t="s">
        <v>886</v>
      </c>
      <c r="AJ503" s="41" t="s">
        <v>950</v>
      </c>
      <c r="AK503" s="52" t="s">
        <v>306</v>
      </c>
      <c r="AL503" s="174" t="s">
        <v>794</v>
      </c>
      <c r="AN503" s="75" t="s">
        <v>920</v>
      </c>
      <c r="AO503" s="21" t="s">
        <v>921</v>
      </c>
      <c r="AR503" s="7" t="s">
        <v>940</v>
      </c>
      <c r="AS503" s="84" t="s">
        <v>951</v>
      </c>
      <c r="AY503" s="75"/>
      <c r="AZ503" s="75"/>
      <c r="BA503" s="75"/>
      <c r="BB503" s="75"/>
      <c r="BC503" s="75"/>
      <c r="BD503" s="75"/>
      <c r="BE503" s="75"/>
      <c r="BV503" s="144" t="s">
        <v>891</v>
      </c>
      <c r="CE503" t="s">
        <v>892</v>
      </c>
      <c r="CF503" s="7" t="s">
        <v>943</v>
      </c>
      <c r="CG503" s="76">
        <v>0.5</v>
      </c>
      <c r="CH503" t="s">
        <v>894</v>
      </c>
      <c r="DG503" t="s">
        <v>892</v>
      </c>
      <c r="DH503" s="7" t="s">
        <v>944</v>
      </c>
      <c r="DI503" s="76">
        <v>0.1</v>
      </c>
      <c r="DJ503" t="s">
        <v>894</v>
      </c>
      <c r="DK503" t="s">
        <v>892</v>
      </c>
      <c r="DL503" s="7" t="s">
        <v>945</v>
      </c>
      <c r="DM503" s="76">
        <v>0.04</v>
      </c>
      <c r="DN503" t="s">
        <v>894</v>
      </c>
      <c r="DO503" s="7" t="s">
        <v>952</v>
      </c>
      <c r="DP503">
        <v>8270</v>
      </c>
      <c r="DQ503" t="s">
        <v>318</v>
      </c>
      <c r="DR503" s="73" t="s">
        <v>916</v>
      </c>
      <c r="DZ503" t="s">
        <v>480</v>
      </c>
      <c r="EA503" t="s">
        <v>480</v>
      </c>
      <c r="EB503" t="s">
        <v>480</v>
      </c>
    </row>
    <row r="504" spans="1:132">
      <c r="A504" t="s">
        <v>24</v>
      </c>
      <c r="B504" s="86" t="s">
        <v>436</v>
      </c>
      <c r="C504">
        <v>105</v>
      </c>
      <c r="D504" s="89" t="s">
        <v>923</v>
      </c>
      <c r="E504">
        <v>2009</v>
      </c>
      <c r="F504">
        <v>2007</v>
      </c>
      <c r="G504" t="s">
        <v>875</v>
      </c>
      <c r="H504" t="s">
        <v>903</v>
      </c>
      <c r="J504" s="21" t="s">
        <v>877</v>
      </c>
      <c r="L504" t="s">
        <v>312</v>
      </c>
      <c r="M504" s="50" t="s">
        <v>298</v>
      </c>
      <c r="N504" s="69" t="s">
        <v>937</v>
      </c>
      <c r="O504" s="41" t="s">
        <v>312</v>
      </c>
      <c r="P504" s="119" t="s">
        <v>312</v>
      </c>
      <c r="Q504" s="41" t="s">
        <v>312</v>
      </c>
      <c r="W504" s="135" t="s">
        <v>312</v>
      </c>
      <c r="X504" s="135" t="s">
        <v>312</v>
      </c>
      <c r="Y504" s="141" t="s">
        <v>948</v>
      </c>
      <c r="Z504" s="21" t="s">
        <v>953</v>
      </c>
      <c r="AC504" s="21" t="s">
        <v>918</v>
      </c>
      <c r="AD504" s="21" t="s">
        <v>919</v>
      </c>
      <c r="AH504" s="110" t="s">
        <v>949</v>
      </c>
      <c r="AI504" s="41" t="s">
        <v>886</v>
      </c>
      <c r="AJ504" s="41" t="s">
        <v>950</v>
      </c>
      <c r="AK504" s="52" t="s">
        <v>306</v>
      </c>
      <c r="AL504" s="174" t="s">
        <v>794</v>
      </c>
      <c r="AN504" s="75" t="s">
        <v>920</v>
      </c>
      <c r="AO504" s="21" t="s">
        <v>921</v>
      </c>
      <c r="AR504" s="7" t="s">
        <v>940</v>
      </c>
      <c r="AS504" s="84" t="s">
        <v>951</v>
      </c>
      <c r="AY504" s="75"/>
      <c r="AZ504" s="75"/>
      <c r="BA504" s="75"/>
      <c r="BB504" s="75"/>
      <c r="BC504" s="75"/>
      <c r="BD504" s="75"/>
      <c r="BE504" s="75"/>
      <c r="BV504" s="144" t="s">
        <v>891</v>
      </c>
      <c r="CE504" t="s">
        <v>892</v>
      </c>
      <c r="CF504" s="7" t="s">
        <v>943</v>
      </c>
      <c r="CG504" s="76">
        <v>0.8</v>
      </c>
      <c r="CH504" t="s">
        <v>894</v>
      </c>
      <c r="DG504" t="s">
        <v>892</v>
      </c>
      <c r="DH504" s="7" t="s">
        <v>944</v>
      </c>
      <c r="DI504" s="76">
        <v>0.5</v>
      </c>
      <c r="DJ504" t="s">
        <v>894</v>
      </c>
      <c r="DK504" t="s">
        <v>892</v>
      </c>
      <c r="DL504" s="7" t="s">
        <v>945</v>
      </c>
      <c r="DM504" s="76">
        <v>0.2</v>
      </c>
      <c r="DN504" t="s">
        <v>894</v>
      </c>
      <c r="DO504" s="7" t="s">
        <v>952</v>
      </c>
      <c r="DP504">
        <v>6680</v>
      </c>
      <c r="DQ504" t="s">
        <v>318</v>
      </c>
      <c r="DR504" s="73" t="s">
        <v>916</v>
      </c>
      <c r="DZ504" t="s">
        <v>480</v>
      </c>
      <c r="EA504" t="s">
        <v>480</v>
      </c>
      <c r="EB504" t="s">
        <v>480</v>
      </c>
    </row>
    <row r="505" spans="1:132">
      <c r="AL505" s="174"/>
    </row>
    <row r="506" spans="1:132">
      <c r="A506" t="s">
        <v>24</v>
      </c>
      <c r="B506" s="86" t="s">
        <v>436</v>
      </c>
      <c r="C506">
        <v>98</v>
      </c>
      <c r="D506" t="s">
        <v>954</v>
      </c>
      <c r="E506">
        <v>1994</v>
      </c>
      <c r="F506">
        <v>1989</v>
      </c>
      <c r="G506" t="s">
        <v>370</v>
      </c>
      <c r="H506" t="s">
        <v>480</v>
      </c>
      <c r="I506" s="21" t="s">
        <v>955</v>
      </c>
      <c r="J506" s="21" t="s">
        <v>956</v>
      </c>
      <c r="L506" s="21" t="s">
        <v>312</v>
      </c>
      <c r="M506" s="51" t="s">
        <v>298</v>
      </c>
      <c r="N506" s="69" t="s">
        <v>957</v>
      </c>
      <c r="O506" s="41" t="s">
        <v>312</v>
      </c>
      <c r="P506" s="119" t="s">
        <v>312</v>
      </c>
      <c r="Q506" s="41" t="s">
        <v>312</v>
      </c>
      <c r="W506" s="135" t="s">
        <v>312</v>
      </c>
      <c r="X506" s="139" t="s">
        <v>312</v>
      </c>
      <c r="Y506" s="63" t="s">
        <v>958</v>
      </c>
      <c r="Z506" s="143" t="s">
        <v>959</v>
      </c>
      <c r="AG506" s="41" t="s">
        <v>960</v>
      </c>
      <c r="AH506" s="110" t="s">
        <v>448</v>
      </c>
      <c r="AI506" s="41" t="s">
        <v>961</v>
      </c>
      <c r="AJ506" s="41" t="s">
        <v>962</v>
      </c>
      <c r="AK506" s="52" t="s">
        <v>306</v>
      </c>
      <c r="AL506" s="52" t="s">
        <v>963</v>
      </c>
      <c r="AM506" s="84" t="s">
        <v>964</v>
      </c>
      <c r="AR506" s="167" t="s">
        <v>965</v>
      </c>
      <c r="AS506" s="141" t="s">
        <v>966</v>
      </c>
      <c r="AT506" s="7" t="s">
        <v>967</v>
      </c>
      <c r="AU506" s="141" t="s">
        <v>966</v>
      </c>
      <c r="AV506" s="141"/>
      <c r="AW506" s="141"/>
      <c r="AX506" s="152"/>
      <c r="BB506" s="54" t="s">
        <v>312</v>
      </c>
      <c r="BC506" s="7" t="s">
        <v>312</v>
      </c>
      <c r="BD506" s="76" t="s">
        <v>312</v>
      </c>
      <c r="BE506" s="7" t="s">
        <v>312</v>
      </c>
      <c r="BV506" s="144" t="s">
        <v>968</v>
      </c>
      <c r="CA506" s="9" t="s">
        <v>558</v>
      </c>
      <c r="CB506" s="7" t="s">
        <v>969</v>
      </c>
      <c r="CC506" s="78" t="s">
        <v>970</v>
      </c>
      <c r="CD506" t="s">
        <v>971</v>
      </c>
      <c r="DO506" s="7" t="s">
        <v>559</v>
      </c>
      <c r="DP506" s="32" t="s">
        <v>972</v>
      </c>
      <c r="DQ506" t="s">
        <v>318</v>
      </c>
      <c r="DR506" s="73" t="s">
        <v>390</v>
      </c>
      <c r="EA506" t="s">
        <v>973</v>
      </c>
    </row>
    <row r="507" spans="1:132">
      <c r="A507" t="s">
        <v>24</v>
      </c>
      <c r="B507" s="86" t="s">
        <v>436</v>
      </c>
      <c r="C507">
        <v>98</v>
      </c>
      <c r="D507" t="s">
        <v>954</v>
      </c>
      <c r="E507">
        <v>1994</v>
      </c>
      <c r="F507">
        <v>1989</v>
      </c>
      <c r="G507" t="s">
        <v>370</v>
      </c>
      <c r="H507" t="s">
        <v>480</v>
      </c>
      <c r="I507" s="21" t="s">
        <v>955</v>
      </c>
      <c r="J507" s="21" t="s">
        <v>956</v>
      </c>
      <c r="L507" s="86" t="s">
        <v>974</v>
      </c>
      <c r="M507" s="51" t="s">
        <v>325</v>
      </c>
      <c r="N507" s="69" t="s">
        <v>975</v>
      </c>
      <c r="O507" s="41" t="s">
        <v>976</v>
      </c>
      <c r="P507" s="119" t="s">
        <v>977</v>
      </c>
      <c r="Q507" s="55" t="s">
        <v>978</v>
      </c>
      <c r="W507" s="135" t="s">
        <v>979</v>
      </c>
      <c r="X507" s="141" t="s">
        <v>980</v>
      </c>
      <c r="Y507" s="63" t="s">
        <v>958</v>
      </c>
      <c r="Z507" s="143" t="s">
        <v>959</v>
      </c>
      <c r="AG507" s="41" t="s">
        <v>960</v>
      </c>
      <c r="AH507" s="110" t="s">
        <v>448</v>
      </c>
      <c r="AI507" s="41" t="s">
        <v>961</v>
      </c>
      <c r="AJ507" s="41" t="s">
        <v>962</v>
      </c>
      <c r="AK507" s="52" t="s">
        <v>306</v>
      </c>
      <c r="AL507" s="52" t="s">
        <v>963</v>
      </c>
      <c r="AM507" s="84" t="s">
        <v>964</v>
      </c>
      <c r="AR507" s="167" t="s">
        <v>965</v>
      </c>
      <c r="AS507" s="141" t="s">
        <v>966</v>
      </c>
      <c r="AT507" s="7" t="s">
        <v>967</v>
      </c>
      <c r="AU507" s="141" t="s">
        <v>966</v>
      </c>
      <c r="AV507" s="141"/>
      <c r="AW507" s="141"/>
      <c r="AX507" s="152"/>
      <c r="BB507" s="54" t="s">
        <v>309</v>
      </c>
      <c r="BC507" s="7" t="s">
        <v>969</v>
      </c>
      <c r="BD507" s="78" t="s">
        <v>981</v>
      </c>
      <c r="BE507" s="7" t="s">
        <v>462</v>
      </c>
      <c r="BV507" s="144" t="s">
        <v>968</v>
      </c>
      <c r="CA507" s="9" t="s">
        <v>558</v>
      </c>
      <c r="CB507" s="7" t="s">
        <v>969</v>
      </c>
      <c r="CC507" s="78" t="s">
        <v>970</v>
      </c>
      <c r="CD507" t="s">
        <v>971</v>
      </c>
      <c r="DO507" s="7" t="s">
        <v>559</v>
      </c>
      <c r="DP507" s="32" t="s">
        <v>972</v>
      </c>
      <c r="DQ507" t="s">
        <v>318</v>
      </c>
      <c r="DR507" s="73" t="s">
        <v>390</v>
      </c>
      <c r="EA507" t="s">
        <v>973</v>
      </c>
    </row>
    <row r="508" spans="1:132">
      <c r="A508" t="s">
        <v>24</v>
      </c>
      <c r="B508" s="86" t="s">
        <v>436</v>
      </c>
      <c r="C508">
        <v>98</v>
      </c>
      <c r="D508" t="s">
        <v>954</v>
      </c>
      <c r="E508">
        <v>1994</v>
      </c>
      <c r="F508">
        <v>1989</v>
      </c>
      <c r="G508" t="s">
        <v>370</v>
      </c>
      <c r="H508" t="s">
        <v>480</v>
      </c>
      <c r="I508" s="21" t="s">
        <v>955</v>
      </c>
      <c r="J508" s="21" t="s">
        <v>956</v>
      </c>
      <c r="L508" s="86" t="s">
        <v>974</v>
      </c>
      <c r="M508" s="51" t="s">
        <v>325</v>
      </c>
      <c r="N508" s="69" t="s">
        <v>982</v>
      </c>
      <c r="O508" s="41" t="s">
        <v>976</v>
      </c>
      <c r="P508" s="119" t="s">
        <v>983</v>
      </c>
      <c r="Q508" s="55" t="s">
        <v>978</v>
      </c>
      <c r="W508" s="135" t="s">
        <v>979</v>
      </c>
      <c r="X508" s="141" t="s">
        <v>980</v>
      </c>
      <c r="Y508" s="63" t="s">
        <v>958</v>
      </c>
      <c r="Z508" s="143" t="s">
        <v>959</v>
      </c>
      <c r="AG508" s="41" t="s">
        <v>960</v>
      </c>
      <c r="AH508" s="110" t="s">
        <v>448</v>
      </c>
      <c r="AI508" s="41" t="s">
        <v>961</v>
      </c>
      <c r="AJ508" s="41" t="s">
        <v>962</v>
      </c>
      <c r="AK508" s="52" t="s">
        <v>306</v>
      </c>
      <c r="AL508" s="52" t="s">
        <v>963</v>
      </c>
      <c r="AM508" s="84" t="s">
        <v>964</v>
      </c>
      <c r="AR508" s="167" t="s">
        <v>965</v>
      </c>
      <c r="AS508" s="141" t="s">
        <v>966</v>
      </c>
      <c r="AT508" s="7" t="s">
        <v>967</v>
      </c>
      <c r="AU508" s="141" t="s">
        <v>966</v>
      </c>
      <c r="AV508" s="141"/>
      <c r="AW508" s="141"/>
      <c r="AX508" s="152"/>
      <c r="BB508" s="54" t="s">
        <v>309</v>
      </c>
      <c r="BC508" s="7" t="s">
        <v>969</v>
      </c>
      <c r="BD508" s="78" t="s">
        <v>981</v>
      </c>
      <c r="BE508" s="7" t="s">
        <v>462</v>
      </c>
      <c r="BV508" s="144" t="s">
        <v>968</v>
      </c>
      <c r="CA508" s="9" t="s">
        <v>558</v>
      </c>
      <c r="CB508" s="7" t="s">
        <v>969</v>
      </c>
      <c r="CC508" s="78" t="s">
        <v>970</v>
      </c>
      <c r="CD508" t="s">
        <v>971</v>
      </c>
      <c r="DO508" s="7" t="s">
        <v>559</v>
      </c>
      <c r="DP508" s="32" t="s">
        <v>972</v>
      </c>
      <c r="DQ508" t="s">
        <v>318</v>
      </c>
      <c r="DR508" s="73" t="s">
        <v>390</v>
      </c>
      <c r="EA508" t="s">
        <v>973</v>
      </c>
    </row>
    <row r="509" spans="1:132">
      <c r="A509" t="s">
        <v>24</v>
      </c>
      <c r="B509" s="86" t="s">
        <v>436</v>
      </c>
      <c r="C509">
        <v>98</v>
      </c>
      <c r="D509" t="s">
        <v>954</v>
      </c>
      <c r="E509">
        <v>1994</v>
      </c>
      <c r="F509">
        <v>1989</v>
      </c>
      <c r="G509" t="s">
        <v>370</v>
      </c>
      <c r="H509" t="s">
        <v>480</v>
      </c>
      <c r="I509" s="21" t="s">
        <v>955</v>
      </c>
      <c r="J509" s="21" t="s">
        <v>956</v>
      </c>
      <c r="L509" s="86" t="s">
        <v>974</v>
      </c>
      <c r="M509" s="51" t="s">
        <v>325</v>
      </c>
      <c r="N509" s="69" t="s">
        <v>984</v>
      </c>
      <c r="O509" s="41" t="s">
        <v>976</v>
      </c>
      <c r="P509" s="119" t="s">
        <v>985</v>
      </c>
      <c r="Q509" s="55" t="s">
        <v>978</v>
      </c>
      <c r="W509" s="135" t="s">
        <v>979</v>
      </c>
      <c r="X509" s="141" t="s">
        <v>980</v>
      </c>
      <c r="Y509" s="63" t="s">
        <v>958</v>
      </c>
      <c r="Z509" s="143" t="s">
        <v>959</v>
      </c>
      <c r="AG509" s="41" t="s">
        <v>960</v>
      </c>
      <c r="AH509" s="110" t="s">
        <v>448</v>
      </c>
      <c r="AI509" s="41" t="s">
        <v>961</v>
      </c>
      <c r="AJ509" s="41" t="s">
        <v>962</v>
      </c>
      <c r="AK509" s="52" t="s">
        <v>306</v>
      </c>
      <c r="AL509" s="52" t="s">
        <v>963</v>
      </c>
      <c r="AM509" s="84" t="s">
        <v>964</v>
      </c>
      <c r="AR509" s="167" t="s">
        <v>965</v>
      </c>
      <c r="AS509" s="141" t="s">
        <v>966</v>
      </c>
      <c r="AT509" s="7" t="s">
        <v>967</v>
      </c>
      <c r="AU509" s="141" t="s">
        <v>966</v>
      </c>
      <c r="AV509" s="141"/>
      <c r="AW509" s="141"/>
      <c r="AX509" s="152"/>
      <c r="BB509" s="54" t="s">
        <v>309</v>
      </c>
      <c r="BC509" s="7" t="s">
        <v>969</v>
      </c>
      <c r="BD509" s="78" t="s">
        <v>981</v>
      </c>
      <c r="BE509" s="7" t="s">
        <v>462</v>
      </c>
      <c r="BV509" s="144" t="s">
        <v>968</v>
      </c>
      <c r="CA509" s="9" t="s">
        <v>558</v>
      </c>
      <c r="CB509" s="7" t="s">
        <v>969</v>
      </c>
      <c r="CC509" s="78" t="s">
        <v>970</v>
      </c>
      <c r="CD509" t="s">
        <v>971</v>
      </c>
      <c r="DO509" s="7" t="s">
        <v>559</v>
      </c>
      <c r="DP509" s="32" t="s">
        <v>972</v>
      </c>
      <c r="DQ509" t="s">
        <v>318</v>
      </c>
      <c r="DR509" s="73" t="s">
        <v>390</v>
      </c>
      <c r="EA509" t="s">
        <v>973</v>
      </c>
    </row>
    <row r="510" spans="1:132">
      <c r="A510" t="s">
        <v>24</v>
      </c>
      <c r="B510" s="86" t="s">
        <v>436</v>
      </c>
      <c r="C510">
        <v>98</v>
      </c>
      <c r="D510" t="s">
        <v>954</v>
      </c>
      <c r="E510">
        <v>1994</v>
      </c>
      <c r="F510">
        <v>1989</v>
      </c>
      <c r="G510" t="s">
        <v>370</v>
      </c>
      <c r="H510" t="s">
        <v>480</v>
      </c>
      <c r="I510" s="21" t="s">
        <v>955</v>
      </c>
      <c r="J510" s="21" t="s">
        <v>956</v>
      </c>
      <c r="L510" s="86" t="s">
        <v>974</v>
      </c>
      <c r="M510" s="51" t="s">
        <v>325</v>
      </c>
      <c r="N510" s="69" t="s">
        <v>986</v>
      </c>
      <c r="O510" s="41" t="s">
        <v>976</v>
      </c>
      <c r="P510" s="119" t="s">
        <v>987</v>
      </c>
      <c r="Q510" s="55" t="s">
        <v>978</v>
      </c>
      <c r="W510" s="135" t="s">
        <v>979</v>
      </c>
      <c r="X510" s="141" t="s">
        <v>980</v>
      </c>
      <c r="Y510" s="63" t="s">
        <v>958</v>
      </c>
      <c r="Z510" s="143" t="s">
        <v>959</v>
      </c>
      <c r="AG510" s="41" t="s">
        <v>960</v>
      </c>
      <c r="AH510" s="110" t="s">
        <v>448</v>
      </c>
      <c r="AI510" s="41" t="s">
        <v>961</v>
      </c>
      <c r="AJ510" s="41" t="s">
        <v>962</v>
      </c>
      <c r="AK510" s="52" t="s">
        <v>306</v>
      </c>
      <c r="AL510" s="52" t="s">
        <v>963</v>
      </c>
      <c r="AM510" s="84" t="s">
        <v>964</v>
      </c>
      <c r="AR510" s="167" t="s">
        <v>965</v>
      </c>
      <c r="AS510" s="141" t="s">
        <v>966</v>
      </c>
      <c r="AT510" s="7" t="s">
        <v>967</v>
      </c>
      <c r="AU510" s="141" t="s">
        <v>966</v>
      </c>
      <c r="AV510" s="141"/>
      <c r="AW510" s="141"/>
      <c r="AX510" s="152"/>
      <c r="BB510" s="54" t="s">
        <v>309</v>
      </c>
      <c r="BC510" s="7" t="s">
        <v>969</v>
      </c>
      <c r="BD510" s="78" t="s">
        <v>981</v>
      </c>
      <c r="BE510" s="7" t="s">
        <v>462</v>
      </c>
      <c r="BV510" s="144" t="s">
        <v>968</v>
      </c>
      <c r="CA510" s="9" t="s">
        <v>558</v>
      </c>
      <c r="CB510" s="7" t="s">
        <v>969</v>
      </c>
      <c r="CC510" s="78" t="s">
        <v>970</v>
      </c>
      <c r="CD510" t="s">
        <v>971</v>
      </c>
      <c r="DO510" s="7" t="s">
        <v>559</v>
      </c>
      <c r="DP510" s="32" t="s">
        <v>972</v>
      </c>
      <c r="DQ510" t="s">
        <v>318</v>
      </c>
      <c r="DR510" s="73" t="s">
        <v>390</v>
      </c>
      <c r="EA510" t="s">
        <v>973</v>
      </c>
    </row>
    <row r="511" spans="1:132">
      <c r="A511" t="s">
        <v>24</v>
      </c>
      <c r="B511" s="86" t="s">
        <v>436</v>
      </c>
      <c r="C511">
        <v>98</v>
      </c>
      <c r="D511" t="s">
        <v>954</v>
      </c>
      <c r="E511">
        <v>1994</v>
      </c>
      <c r="F511">
        <v>1989</v>
      </c>
      <c r="G511" t="s">
        <v>370</v>
      </c>
      <c r="H511" t="s">
        <v>480</v>
      </c>
      <c r="I511" s="21" t="s">
        <v>955</v>
      </c>
      <c r="J511" s="21" t="s">
        <v>956</v>
      </c>
      <c r="L511" s="86" t="s">
        <v>974</v>
      </c>
      <c r="M511" s="51" t="s">
        <v>325</v>
      </c>
      <c r="N511" s="69" t="s">
        <v>988</v>
      </c>
      <c r="O511" s="41" t="s">
        <v>976</v>
      </c>
      <c r="P511" s="119" t="s">
        <v>989</v>
      </c>
      <c r="Q511" s="55" t="s">
        <v>978</v>
      </c>
      <c r="W511" s="135" t="s">
        <v>979</v>
      </c>
      <c r="X511" s="141" t="s">
        <v>980</v>
      </c>
      <c r="Y511" s="63" t="s">
        <v>958</v>
      </c>
      <c r="Z511" s="143" t="s">
        <v>959</v>
      </c>
      <c r="AG511" s="41" t="s">
        <v>960</v>
      </c>
      <c r="AH511" s="110" t="s">
        <v>448</v>
      </c>
      <c r="AI511" s="41" t="s">
        <v>961</v>
      </c>
      <c r="AJ511" s="41" t="s">
        <v>962</v>
      </c>
      <c r="AK511" s="52" t="s">
        <v>306</v>
      </c>
      <c r="AL511" s="52" t="s">
        <v>963</v>
      </c>
      <c r="AM511" s="84" t="s">
        <v>964</v>
      </c>
      <c r="AR511" s="167" t="s">
        <v>965</v>
      </c>
      <c r="AS511" s="141" t="s">
        <v>966</v>
      </c>
      <c r="AT511" s="7" t="s">
        <v>967</v>
      </c>
      <c r="AU511" s="141" t="s">
        <v>966</v>
      </c>
      <c r="AV511" s="141"/>
      <c r="AW511" s="141"/>
      <c r="AX511" s="152"/>
      <c r="BB511" s="54" t="s">
        <v>309</v>
      </c>
      <c r="BC511" s="7" t="s">
        <v>969</v>
      </c>
      <c r="BD511" s="78" t="s">
        <v>981</v>
      </c>
      <c r="BE511" s="7" t="s">
        <v>462</v>
      </c>
      <c r="BV511" s="144" t="s">
        <v>968</v>
      </c>
      <c r="CA511" s="9" t="s">
        <v>558</v>
      </c>
      <c r="CB511" s="7" t="s">
        <v>969</v>
      </c>
      <c r="CC511" s="78" t="s">
        <v>970</v>
      </c>
      <c r="CD511" t="s">
        <v>971</v>
      </c>
      <c r="DO511" s="7" t="s">
        <v>559</v>
      </c>
      <c r="DP511" s="32" t="s">
        <v>972</v>
      </c>
      <c r="DQ511" t="s">
        <v>318</v>
      </c>
      <c r="DR511" s="73" t="s">
        <v>390</v>
      </c>
      <c r="EA511" t="s">
        <v>973</v>
      </c>
    </row>
    <row r="512" spans="1:132">
      <c r="A512" t="s">
        <v>24</v>
      </c>
      <c r="B512" s="86" t="s">
        <v>436</v>
      </c>
      <c r="C512">
        <v>98</v>
      </c>
      <c r="D512" t="s">
        <v>954</v>
      </c>
      <c r="E512">
        <v>1994</v>
      </c>
      <c r="F512">
        <v>1989</v>
      </c>
      <c r="G512" t="s">
        <v>370</v>
      </c>
      <c r="H512" t="s">
        <v>480</v>
      </c>
      <c r="I512" s="21" t="s">
        <v>955</v>
      </c>
      <c r="J512" s="21" t="s">
        <v>956</v>
      </c>
      <c r="L512" s="86" t="s">
        <v>974</v>
      </c>
      <c r="M512" s="51" t="s">
        <v>325</v>
      </c>
      <c r="N512" s="69" t="s">
        <v>990</v>
      </c>
      <c r="O512" s="41" t="s">
        <v>976</v>
      </c>
      <c r="P512" s="119" t="s">
        <v>991</v>
      </c>
      <c r="Q512" s="55" t="s">
        <v>978</v>
      </c>
      <c r="W512" s="135" t="s">
        <v>979</v>
      </c>
      <c r="X512" s="141" t="s">
        <v>980</v>
      </c>
      <c r="Y512" s="63" t="s">
        <v>958</v>
      </c>
      <c r="Z512" s="143" t="s">
        <v>959</v>
      </c>
      <c r="AG512" s="41" t="s">
        <v>960</v>
      </c>
      <c r="AH512" s="110" t="s">
        <v>448</v>
      </c>
      <c r="AI512" s="41" t="s">
        <v>961</v>
      </c>
      <c r="AJ512" s="41" t="s">
        <v>962</v>
      </c>
      <c r="AK512" s="52" t="s">
        <v>306</v>
      </c>
      <c r="AL512" s="52" t="s">
        <v>963</v>
      </c>
      <c r="AM512" s="84" t="s">
        <v>964</v>
      </c>
      <c r="AR512" s="167" t="s">
        <v>965</v>
      </c>
      <c r="AS512" s="141" t="s">
        <v>966</v>
      </c>
      <c r="AT512" s="7" t="s">
        <v>967</v>
      </c>
      <c r="AU512" s="141" t="s">
        <v>966</v>
      </c>
      <c r="AV512" s="141"/>
      <c r="AW512" s="141"/>
      <c r="AX512" s="152"/>
      <c r="BB512" s="54" t="s">
        <v>309</v>
      </c>
      <c r="BC512" s="7" t="s">
        <v>969</v>
      </c>
      <c r="BD512" s="78" t="s">
        <v>981</v>
      </c>
      <c r="BE512" s="7" t="s">
        <v>462</v>
      </c>
      <c r="BV512" s="144" t="s">
        <v>968</v>
      </c>
      <c r="CA512" s="9" t="s">
        <v>558</v>
      </c>
      <c r="CB512" s="7" t="s">
        <v>969</v>
      </c>
      <c r="CC512" s="78" t="s">
        <v>970</v>
      </c>
      <c r="CD512" t="s">
        <v>971</v>
      </c>
      <c r="DO512" s="7" t="s">
        <v>559</v>
      </c>
      <c r="DP512" s="32" t="s">
        <v>972</v>
      </c>
      <c r="DQ512" t="s">
        <v>318</v>
      </c>
      <c r="DR512" s="73" t="s">
        <v>390</v>
      </c>
      <c r="EA512" t="s">
        <v>973</v>
      </c>
    </row>
    <row r="513" spans="1:131">
      <c r="A513" t="s">
        <v>24</v>
      </c>
      <c r="B513" s="86" t="s">
        <v>436</v>
      </c>
      <c r="C513">
        <v>98</v>
      </c>
      <c r="D513" t="s">
        <v>954</v>
      </c>
      <c r="E513">
        <v>1994</v>
      </c>
      <c r="F513">
        <v>1989</v>
      </c>
      <c r="G513" t="s">
        <v>370</v>
      </c>
      <c r="H513" t="s">
        <v>480</v>
      </c>
      <c r="I513" s="21" t="s">
        <v>955</v>
      </c>
      <c r="J513" s="21" t="s">
        <v>956</v>
      </c>
      <c r="L513" s="86" t="s">
        <v>974</v>
      </c>
      <c r="M513" s="51" t="s">
        <v>325</v>
      </c>
      <c r="N513" s="69" t="s">
        <v>992</v>
      </c>
      <c r="O513" s="41" t="s">
        <v>976</v>
      </c>
      <c r="P513" s="119" t="s">
        <v>993</v>
      </c>
      <c r="Q513" s="55" t="s">
        <v>978</v>
      </c>
      <c r="W513" s="135" t="s">
        <v>979</v>
      </c>
      <c r="X513" s="141" t="s">
        <v>980</v>
      </c>
      <c r="Y513" s="63" t="s">
        <v>958</v>
      </c>
      <c r="Z513" s="143" t="s">
        <v>959</v>
      </c>
      <c r="AG513" s="41" t="s">
        <v>960</v>
      </c>
      <c r="AH513" s="110" t="s">
        <v>448</v>
      </c>
      <c r="AI513" s="41" t="s">
        <v>961</v>
      </c>
      <c r="AJ513" s="41" t="s">
        <v>962</v>
      </c>
      <c r="AK513" s="52" t="s">
        <v>306</v>
      </c>
      <c r="AL513" s="52" t="s">
        <v>963</v>
      </c>
      <c r="AM513" s="84" t="s">
        <v>964</v>
      </c>
      <c r="AR513" s="167" t="s">
        <v>965</v>
      </c>
      <c r="AS513" s="141" t="s">
        <v>966</v>
      </c>
      <c r="AT513" s="7" t="s">
        <v>967</v>
      </c>
      <c r="AU513" s="141" t="s">
        <v>966</v>
      </c>
      <c r="AV513" s="141"/>
      <c r="AW513" s="141"/>
      <c r="AX513" s="152"/>
      <c r="BB513" s="54" t="s">
        <v>309</v>
      </c>
      <c r="BC513" s="7" t="s">
        <v>969</v>
      </c>
      <c r="BD513" s="78" t="s">
        <v>981</v>
      </c>
      <c r="BE513" s="7" t="s">
        <v>462</v>
      </c>
      <c r="BV513" s="144" t="s">
        <v>968</v>
      </c>
      <c r="CA513" s="9" t="s">
        <v>558</v>
      </c>
      <c r="CB513" s="7" t="s">
        <v>969</v>
      </c>
      <c r="CC513" s="78" t="s">
        <v>970</v>
      </c>
      <c r="CD513" t="s">
        <v>971</v>
      </c>
      <c r="DO513" s="7" t="s">
        <v>559</v>
      </c>
      <c r="DP513" s="32" t="s">
        <v>972</v>
      </c>
      <c r="DQ513" t="s">
        <v>318</v>
      </c>
      <c r="DR513" s="73" t="s">
        <v>390</v>
      </c>
      <c r="EA513" t="s">
        <v>973</v>
      </c>
    </row>
    <row r="514" spans="1:131">
      <c r="X514" s="135"/>
      <c r="AR514" s="163"/>
    </row>
    <row r="515" spans="1:131">
      <c r="A515" t="s">
        <v>24</v>
      </c>
      <c r="B515" s="86" t="s">
        <v>436</v>
      </c>
      <c r="C515">
        <v>98</v>
      </c>
      <c r="D515" t="s">
        <v>954</v>
      </c>
      <c r="E515">
        <v>1994</v>
      </c>
      <c r="F515">
        <v>1990</v>
      </c>
      <c r="G515" t="s">
        <v>370</v>
      </c>
      <c r="H515" t="s">
        <v>480</v>
      </c>
      <c r="I515" s="21" t="s">
        <v>955</v>
      </c>
      <c r="J515" s="21" t="s">
        <v>956</v>
      </c>
      <c r="L515" s="21" t="s">
        <v>312</v>
      </c>
      <c r="M515" s="51" t="s">
        <v>298</v>
      </c>
      <c r="N515" s="69" t="s">
        <v>957</v>
      </c>
      <c r="O515" s="41" t="s">
        <v>312</v>
      </c>
      <c r="P515" s="119" t="s">
        <v>312</v>
      </c>
      <c r="Q515" s="41" t="s">
        <v>312</v>
      </c>
      <c r="W515" s="135" t="s">
        <v>312</v>
      </c>
      <c r="X515" s="139" t="s">
        <v>312</v>
      </c>
      <c r="Y515" s="63" t="s">
        <v>958</v>
      </c>
      <c r="Z515" s="143" t="s">
        <v>959</v>
      </c>
      <c r="AG515" s="41" t="s">
        <v>960</v>
      </c>
      <c r="AH515" s="110" t="s">
        <v>448</v>
      </c>
      <c r="AI515" s="41" t="s">
        <v>994</v>
      </c>
      <c r="AJ515" s="41" t="s">
        <v>962</v>
      </c>
      <c r="AK515" s="52" t="s">
        <v>306</v>
      </c>
      <c r="AL515" s="52" t="s">
        <v>963</v>
      </c>
      <c r="AM515" s="84" t="s">
        <v>964</v>
      </c>
      <c r="AR515" s="167" t="s">
        <v>965</v>
      </c>
      <c r="AS515" s="186" t="s">
        <v>995</v>
      </c>
      <c r="AT515" s="7" t="s">
        <v>967</v>
      </c>
      <c r="AU515" s="186" t="s">
        <v>995</v>
      </c>
      <c r="AV515" s="186"/>
      <c r="AW515" s="186"/>
      <c r="AX515" s="152"/>
      <c r="BB515" s="54" t="s">
        <v>312</v>
      </c>
      <c r="BC515" s="7" t="s">
        <v>312</v>
      </c>
      <c r="BD515" s="76" t="s">
        <v>312</v>
      </c>
      <c r="BE515" s="7" t="s">
        <v>312</v>
      </c>
      <c r="BV515" s="144" t="s">
        <v>968</v>
      </c>
      <c r="CA515" s="9" t="s">
        <v>558</v>
      </c>
      <c r="CB515" s="7" t="s">
        <v>969</v>
      </c>
      <c r="CC515" s="78" t="s">
        <v>970</v>
      </c>
      <c r="CD515" t="s">
        <v>971</v>
      </c>
      <c r="DO515" s="7" t="s">
        <v>559</v>
      </c>
      <c r="DP515" s="32" t="s">
        <v>972</v>
      </c>
      <c r="DQ515" t="s">
        <v>318</v>
      </c>
      <c r="DR515" s="73" t="s">
        <v>390</v>
      </c>
      <c r="EA515" t="s">
        <v>996</v>
      </c>
    </row>
    <row r="516" spans="1:131">
      <c r="A516" t="s">
        <v>24</v>
      </c>
      <c r="B516" s="86" t="s">
        <v>436</v>
      </c>
      <c r="C516">
        <v>98</v>
      </c>
      <c r="D516" t="s">
        <v>954</v>
      </c>
      <c r="E516">
        <v>1994</v>
      </c>
      <c r="F516">
        <v>1990</v>
      </c>
      <c r="G516" t="s">
        <v>370</v>
      </c>
      <c r="H516" t="s">
        <v>480</v>
      </c>
      <c r="I516" s="21" t="s">
        <v>955</v>
      </c>
      <c r="J516" s="21" t="s">
        <v>956</v>
      </c>
      <c r="L516" s="86" t="s">
        <v>974</v>
      </c>
      <c r="M516" s="51" t="s">
        <v>325</v>
      </c>
      <c r="N516" s="69" t="s">
        <v>975</v>
      </c>
      <c r="O516" s="41" t="s">
        <v>976</v>
      </c>
      <c r="P516" s="119" t="s">
        <v>977</v>
      </c>
      <c r="Q516" s="55" t="s">
        <v>978</v>
      </c>
      <c r="W516" s="135" t="s">
        <v>979</v>
      </c>
      <c r="X516" s="141" t="s">
        <v>980</v>
      </c>
      <c r="Y516" s="63" t="s">
        <v>958</v>
      </c>
      <c r="Z516" s="143" t="s">
        <v>959</v>
      </c>
      <c r="AG516" s="41" t="s">
        <v>960</v>
      </c>
      <c r="AH516" s="110" t="s">
        <v>448</v>
      </c>
      <c r="AI516" s="41" t="s">
        <v>994</v>
      </c>
      <c r="AJ516" s="41" t="s">
        <v>962</v>
      </c>
      <c r="AK516" s="52" t="s">
        <v>306</v>
      </c>
      <c r="AL516" s="52" t="s">
        <v>963</v>
      </c>
      <c r="AM516" s="84" t="s">
        <v>964</v>
      </c>
      <c r="AR516" s="167" t="s">
        <v>965</v>
      </c>
      <c r="AS516" s="186" t="s">
        <v>995</v>
      </c>
      <c r="AT516" s="7" t="s">
        <v>967</v>
      </c>
      <c r="AU516" s="186" t="s">
        <v>995</v>
      </c>
      <c r="AV516" s="186"/>
      <c r="AW516" s="186"/>
      <c r="AX516" s="152"/>
      <c r="BB516" s="54" t="s">
        <v>309</v>
      </c>
      <c r="BC516" s="7" t="s">
        <v>969</v>
      </c>
      <c r="BD516" s="78" t="s">
        <v>981</v>
      </c>
      <c r="BE516" s="7" t="s">
        <v>462</v>
      </c>
      <c r="BV516" s="144" t="s">
        <v>968</v>
      </c>
      <c r="CA516" s="9" t="s">
        <v>558</v>
      </c>
      <c r="CB516" s="7" t="s">
        <v>969</v>
      </c>
      <c r="CC516" s="78" t="s">
        <v>970</v>
      </c>
      <c r="CD516" t="s">
        <v>971</v>
      </c>
      <c r="DO516" s="7" t="s">
        <v>559</v>
      </c>
      <c r="DP516" s="32" t="s">
        <v>972</v>
      </c>
      <c r="DQ516" t="s">
        <v>318</v>
      </c>
      <c r="DR516" s="73" t="s">
        <v>390</v>
      </c>
      <c r="EA516" t="s">
        <v>996</v>
      </c>
    </row>
    <row r="517" spans="1:131">
      <c r="A517" t="s">
        <v>24</v>
      </c>
      <c r="B517" s="86" t="s">
        <v>436</v>
      </c>
      <c r="C517">
        <v>98</v>
      </c>
      <c r="D517" t="s">
        <v>954</v>
      </c>
      <c r="E517">
        <v>1994</v>
      </c>
      <c r="F517">
        <v>1990</v>
      </c>
      <c r="G517" t="s">
        <v>370</v>
      </c>
      <c r="H517" t="s">
        <v>480</v>
      </c>
      <c r="I517" s="21" t="s">
        <v>955</v>
      </c>
      <c r="J517" s="21" t="s">
        <v>956</v>
      </c>
      <c r="L517" s="86" t="s">
        <v>974</v>
      </c>
      <c r="M517" s="51" t="s">
        <v>325</v>
      </c>
      <c r="N517" s="69" t="s">
        <v>982</v>
      </c>
      <c r="O517" s="41" t="s">
        <v>976</v>
      </c>
      <c r="P517" s="119" t="s">
        <v>983</v>
      </c>
      <c r="Q517" s="55" t="s">
        <v>978</v>
      </c>
      <c r="W517" s="135" t="s">
        <v>979</v>
      </c>
      <c r="X517" s="141" t="s">
        <v>980</v>
      </c>
      <c r="Y517" s="63" t="s">
        <v>958</v>
      </c>
      <c r="Z517" s="143" t="s">
        <v>959</v>
      </c>
      <c r="AG517" s="41" t="s">
        <v>960</v>
      </c>
      <c r="AH517" s="110" t="s">
        <v>448</v>
      </c>
      <c r="AI517" s="41" t="s">
        <v>994</v>
      </c>
      <c r="AJ517" s="41" t="s">
        <v>962</v>
      </c>
      <c r="AK517" s="52" t="s">
        <v>306</v>
      </c>
      <c r="AL517" s="52" t="s">
        <v>963</v>
      </c>
      <c r="AM517" s="84" t="s">
        <v>964</v>
      </c>
      <c r="AR517" s="167" t="s">
        <v>965</v>
      </c>
      <c r="AS517" s="186" t="s">
        <v>995</v>
      </c>
      <c r="AT517" s="7" t="s">
        <v>967</v>
      </c>
      <c r="AU517" s="186" t="s">
        <v>995</v>
      </c>
      <c r="AV517" s="186"/>
      <c r="AW517" s="186"/>
      <c r="AX517" s="152"/>
      <c r="BB517" s="54" t="s">
        <v>309</v>
      </c>
      <c r="BC517" s="7" t="s">
        <v>969</v>
      </c>
      <c r="BD517" s="78" t="s">
        <v>981</v>
      </c>
      <c r="BE517" s="7" t="s">
        <v>462</v>
      </c>
      <c r="BV517" s="144" t="s">
        <v>968</v>
      </c>
      <c r="CA517" s="9" t="s">
        <v>558</v>
      </c>
      <c r="CB517" s="7" t="s">
        <v>969</v>
      </c>
      <c r="CC517" s="78" t="s">
        <v>970</v>
      </c>
      <c r="CD517" t="s">
        <v>971</v>
      </c>
      <c r="DO517" s="7" t="s">
        <v>559</v>
      </c>
      <c r="DP517" s="32" t="s">
        <v>972</v>
      </c>
      <c r="DQ517" t="s">
        <v>318</v>
      </c>
      <c r="DR517" s="73" t="s">
        <v>390</v>
      </c>
      <c r="EA517" t="s">
        <v>996</v>
      </c>
    </row>
    <row r="518" spans="1:131">
      <c r="A518" t="s">
        <v>24</v>
      </c>
      <c r="B518" s="86" t="s">
        <v>436</v>
      </c>
      <c r="C518">
        <v>98</v>
      </c>
      <c r="D518" t="s">
        <v>954</v>
      </c>
      <c r="E518">
        <v>1994</v>
      </c>
      <c r="F518">
        <v>1990</v>
      </c>
      <c r="G518" t="s">
        <v>370</v>
      </c>
      <c r="H518" t="s">
        <v>480</v>
      </c>
      <c r="I518" s="21" t="s">
        <v>955</v>
      </c>
      <c r="J518" s="21" t="s">
        <v>956</v>
      </c>
      <c r="L518" s="86" t="s">
        <v>974</v>
      </c>
      <c r="M518" s="51" t="s">
        <v>325</v>
      </c>
      <c r="N518" s="69" t="s">
        <v>984</v>
      </c>
      <c r="O518" s="41" t="s">
        <v>976</v>
      </c>
      <c r="P518" s="119" t="s">
        <v>985</v>
      </c>
      <c r="Q518" s="55" t="s">
        <v>978</v>
      </c>
      <c r="W518" s="135" t="s">
        <v>979</v>
      </c>
      <c r="X518" s="141" t="s">
        <v>980</v>
      </c>
      <c r="Y518" s="63" t="s">
        <v>958</v>
      </c>
      <c r="Z518" s="143" t="s">
        <v>959</v>
      </c>
      <c r="AG518" s="41" t="s">
        <v>960</v>
      </c>
      <c r="AH518" s="110" t="s">
        <v>448</v>
      </c>
      <c r="AI518" s="41" t="s">
        <v>994</v>
      </c>
      <c r="AJ518" s="41" t="s">
        <v>962</v>
      </c>
      <c r="AK518" s="52" t="s">
        <v>306</v>
      </c>
      <c r="AL518" s="52" t="s">
        <v>963</v>
      </c>
      <c r="AM518" s="84" t="s">
        <v>964</v>
      </c>
      <c r="AR518" s="167" t="s">
        <v>965</v>
      </c>
      <c r="AS518" s="186" t="s">
        <v>995</v>
      </c>
      <c r="AT518" s="7" t="s">
        <v>967</v>
      </c>
      <c r="AU518" s="186" t="s">
        <v>995</v>
      </c>
      <c r="AV518" s="186"/>
      <c r="AW518" s="186"/>
      <c r="AX518" s="152"/>
      <c r="BB518" s="54" t="s">
        <v>309</v>
      </c>
      <c r="BC518" s="7" t="s">
        <v>969</v>
      </c>
      <c r="BD518" s="78" t="s">
        <v>981</v>
      </c>
      <c r="BE518" s="7" t="s">
        <v>462</v>
      </c>
      <c r="BV518" s="144" t="s">
        <v>968</v>
      </c>
      <c r="CA518" s="9" t="s">
        <v>558</v>
      </c>
      <c r="CB518" s="7" t="s">
        <v>969</v>
      </c>
      <c r="CC518" s="78" t="s">
        <v>970</v>
      </c>
      <c r="CD518" t="s">
        <v>971</v>
      </c>
      <c r="DO518" s="7" t="s">
        <v>559</v>
      </c>
      <c r="DP518" s="32" t="s">
        <v>972</v>
      </c>
      <c r="DQ518" t="s">
        <v>318</v>
      </c>
      <c r="DR518" s="73" t="s">
        <v>390</v>
      </c>
      <c r="EA518" t="s">
        <v>996</v>
      </c>
    </row>
    <row r="519" spans="1:131">
      <c r="A519" t="s">
        <v>24</v>
      </c>
      <c r="B519" s="86" t="s">
        <v>436</v>
      </c>
      <c r="C519">
        <v>98</v>
      </c>
      <c r="D519" t="s">
        <v>954</v>
      </c>
      <c r="E519">
        <v>1994</v>
      </c>
      <c r="F519">
        <v>1990</v>
      </c>
      <c r="G519" t="s">
        <v>370</v>
      </c>
      <c r="H519" t="s">
        <v>480</v>
      </c>
      <c r="I519" s="21" t="s">
        <v>955</v>
      </c>
      <c r="J519" s="21" t="s">
        <v>956</v>
      </c>
      <c r="L519" s="86" t="s">
        <v>974</v>
      </c>
      <c r="M519" s="51" t="s">
        <v>325</v>
      </c>
      <c r="N519" s="69" t="s">
        <v>986</v>
      </c>
      <c r="O519" s="41" t="s">
        <v>976</v>
      </c>
      <c r="P519" s="119" t="s">
        <v>987</v>
      </c>
      <c r="Q519" s="55" t="s">
        <v>978</v>
      </c>
      <c r="W519" s="135" t="s">
        <v>979</v>
      </c>
      <c r="X519" s="141" t="s">
        <v>980</v>
      </c>
      <c r="Y519" s="63" t="s">
        <v>958</v>
      </c>
      <c r="Z519" s="143" t="s">
        <v>959</v>
      </c>
      <c r="AG519" s="41" t="s">
        <v>960</v>
      </c>
      <c r="AH519" s="110" t="s">
        <v>448</v>
      </c>
      <c r="AI519" s="41" t="s">
        <v>994</v>
      </c>
      <c r="AJ519" s="41" t="s">
        <v>962</v>
      </c>
      <c r="AK519" s="52" t="s">
        <v>306</v>
      </c>
      <c r="AL519" s="52" t="s">
        <v>963</v>
      </c>
      <c r="AM519" s="84" t="s">
        <v>964</v>
      </c>
      <c r="AR519" s="167" t="s">
        <v>965</v>
      </c>
      <c r="AS519" s="186" t="s">
        <v>995</v>
      </c>
      <c r="AT519" s="7" t="s">
        <v>967</v>
      </c>
      <c r="AU519" s="186" t="s">
        <v>995</v>
      </c>
      <c r="AV519" s="186"/>
      <c r="AW519" s="186"/>
      <c r="AX519" s="152"/>
      <c r="BB519" s="54" t="s">
        <v>309</v>
      </c>
      <c r="BC519" s="7" t="s">
        <v>969</v>
      </c>
      <c r="BD519" s="78" t="s">
        <v>981</v>
      </c>
      <c r="BE519" s="7" t="s">
        <v>462</v>
      </c>
      <c r="BV519" s="144" t="s">
        <v>968</v>
      </c>
      <c r="CA519" s="9" t="s">
        <v>558</v>
      </c>
      <c r="CB519" s="7" t="s">
        <v>969</v>
      </c>
      <c r="CC519" s="78" t="s">
        <v>970</v>
      </c>
      <c r="CD519" t="s">
        <v>971</v>
      </c>
      <c r="DO519" s="7" t="s">
        <v>559</v>
      </c>
      <c r="DP519" s="32" t="s">
        <v>972</v>
      </c>
      <c r="DQ519" t="s">
        <v>318</v>
      </c>
      <c r="DR519" s="73" t="s">
        <v>390</v>
      </c>
      <c r="EA519" t="s">
        <v>996</v>
      </c>
    </row>
    <row r="520" spans="1:131">
      <c r="A520" t="s">
        <v>24</v>
      </c>
      <c r="B520" s="86" t="s">
        <v>436</v>
      </c>
      <c r="C520">
        <v>98</v>
      </c>
      <c r="D520" t="s">
        <v>954</v>
      </c>
      <c r="E520">
        <v>1994</v>
      </c>
      <c r="F520">
        <v>1990</v>
      </c>
      <c r="G520" t="s">
        <v>370</v>
      </c>
      <c r="H520" t="s">
        <v>480</v>
      </c>
      <c r="I520" s="21" t="s">
        <v>955</v>
      </c>
      <c r="J520" s="21" t="s">
        <v>956</v>
      </c>
      <c r="L520" s="86" t="s">
        <v>974</v>
      </c>
      <c r="M520" s="51" t="s">
        <v>325</v>
      </c>
      <c r="N520" s="69" t="s">
        <v>988</v>
      </c>
      <c r="O520" s="41" t="s">
        <v>976</v>
      </c>
      <c r="P520" s="119" t="s">
        <v>989</v>
      </c>
      <c r="Q520" s="55" t="s">
        <v>978</v>
      </c>
      <c r="W520" s="135" t="s">
        <v>979</v>
      </c>
      <c r="X520" s="141" t="s">
        <v>980</v>
      </c>
      <c r="Y520" s="63" t="s">
        <v>958</v>
      </c>
      <c r="Z520" s="143" t="s">
        <v>959</v>
      </c>
      <c r="AG520" s="41" t="s">
        <v>960</v>
      </c>
      <c r="AH520" s="110" t="s">
        <v>448</v>
      </c>
      <c r="AI520" s="41" t="s">
        <v>994</v>
      </c>
      <c r="AJ520" s="41" t="s">
        <v>962</v>
      </c>
      <c r="AK520" s="52" t="s">
        <v>306</v>
      </c>
      <c r="AL520" s="52" t="s">
        <v>963</v>
      </c>
      <c r="AM520" s="84" t="s">
        <v>964</v>
      </c>
      <c r="AR520" s="167" t="s">
        <v>965</v>
      </c>
      <c r="AS520" s="186" t="s">
        <v>995</v>
      </c>
      <c r="AT520" s="7" t="s">
        <v>967</v>
      </c>
      <c r="AU520" s="186" t="s">
        <v>995</v>
      </c>
      <c r="AV520" s="186"/>
      <c r="AW520" s="186"/>
      <c r="AX520" s="152"/>
      <c r="BB520" s="54" t="s">
        <v>309</v>
      </c>
      <c r="BC520" s="7" t="s">
        <v>969</v>
      </c>
      <c r="BD520" s="78" t="s">
        <v>981</v>
      </c>
      <c r="BE520" s="7" t="s">
        <v>462</v>
      </c>
      <c r="BV520" s="144" t="s">
        <v>968</v>
      </c>
      <c r="CA520" s="9" t="s">
        <v>558</v>
      </c>
      <c r="CB520" s="7" t="s">
        <v>969</v>
      </c>
      <c r="CC520" s="78" t="s">
        <v>970</v>
      </c>
      <c r="CD520" t="s">
        <v>971</v>
      </c>
      <c r="DO520" s="7" t="s">
        <v>559</v>
      </c>
      <c r="DP520" s="32" t="s">
        <v>972</v>
      </c>
      <c r="DQ520" t="s">
        <v>318</v>
      </c>
      <c r="DR520" s="73" t="s">
        <v>390</v>
      </c>
      <c r="EA520" t="s">
        <v>996</v>
      </c>
    </row>
    <row r="521" spans="1:131">
      <c r="A521" t="s">
        <v>24</v>
      </c>
      <c r="B521" s="86" t="s">
        <v>436</v>
      </c>
      <c r="C521">
        <v>98</v>
      </c>
      <c r="D521" t="s">
        <v>954</v>
      </c>
      <c r="E521">
        <v>1994</v>
      </c>
      <c r="F521">
        <v>1990</v>
      </c>
      <c r="G521" t="s">
        <v>370</v>
      </c>
      <c r="H521" t="s">
        <v>480</v>
      </c>
      <c r="I521" s="21" t="s">
        <v>955</v>
      </c>
      <c r="J521" s="21" t="s">
        <v>956</v>
      </c>
      <c r="L521" s="86" t="s">
        <v>974</v>
      </c>
      <c r="M521" s="51" t="s">
        <v>325</v>
      </c>
      <c r="N521" s="69" t="s">
        <v>990</v>
      </c>
      <c r="O521" s="41" t="s">
        <v>976</v>
      </c>
      <c r="P521" s="119" t="s">
        <v>991</v>
      </c>
      <c r="Q521" s="55" t="s">
        <v>978</v>
      </c>
      <c r="W521" s="135" t="s">
        <v>979</v>
      </c>
      <c r="X521" s="141" t="s">
        <v>980</v>
      </c>
      <c r="Y521" s="63" t="s">
        <v>958</v>
      </c>
      <c r="Z521" s="143" t="s">
        <v>959</v>
      </c>
      <c r="AG521" s="41" t="s">
        <v>960</v>
      </c>
      <c r="AH521" s="110" t="s">
        <v>448</v>
      </c>
      <c r="AI521" s="41" t="s">
        <v>994</v>
      </c>
      <c r="AJ521" s="41" t="s">
        <v>962</v>
      </c>
      <c r="AK521" s="52" t="s">
        <v>306</v>
      </c>
      <c r="AL521" s="52" t="s">
        <v>963</v>
      </c>
      <c r="AM521" s="84" t="s">
        <v>964</v>
      </c>
      <c r="AR521" s="167" t="s">
        <v>965</v>
      </c>
      <c r="AS521" s="186" t="s">
        <v>995</v>
      </c>
      <c r="AT521" s="7" t="s">
        <v>967</v>
      </c>
      <c r="AU521" s="186" t="s">
        <v>995</v>
      </c>
      <c r="AV521" s="186"/>
      <c r="AW521" s="186"/>
      <c r="AX521" s="152"/>
      <c r="BB521" s="54" t="s">
        <v>309</v>
      </c>
      <c r="BC521" s="7" t="s">
        <v>969</v>
      </c>
      <c r="BD521" s="78" t="s">
        <v>981</v>
      </c>
      <c r="BE521" s="7" t="s">
        <v>462</v>
      </c>
      <c r="BV521" s="144" t="s">
        <v>968</v>
      </c>
      <c r="CA521" s="9" t="s">
        <v>558</v>
      </c>
      <c r="CB521" s="7" t="s">
        <v>969</v>
      </c>
      <c r="CC521" s="78" t="s">
        <v>970</v>
      </c>
      <c r="CD521" t="s">
        <v>971</v>
      </c>
      <c r="DO521" s="7" t="s">
        <v>559</v>
      </c>
      <c r="DP521" s="32" t="s">
        <v>972</v>
      </c>
      <c r="DQ521" t="s">
        <v>318</v>
      </c>
      <c r="DR521" s="73" t="s">
        <v>390</v>
      </c>
      <c r="EA521" t="s">
        <v>996</v>
      </c>
    </row>
    <row r="522" spans="1:131">
      <c r="A522" t="s">
        <v>24</v>
      </c>
      <c r="B522" s="86" t="s">
        <v>436</v>
      </c>
      <c r="C522">
        <v>98</v>
      </c>
      <c r="D522" t="s">
        <v>954</v>
      </c>
      <c r="E522">
        <v>1994</v>
      </c>
      <c r="F522">
        <v>1990</v>
      </c>
      <c r="G522" t="s">
        <v>370</v>
      </c>
      <c r="H522" t="s">
        <v>480</v>
      </c>
      <c r="I522" s="21" t="s">
        <v>955</v>
      </c>
      <c r="J522" s="21" t="s">
        <v>956</v>
      </c>
      <c r="L522" s="86" t="s">
        <v>974</v>
      </c>
      <c r="M522" s="51" t="s">
        <v>325</v>
      </c>
      <c r="N522" s="69" t="s">
        <v>992</v>
      </c>
      <c r="O522" s="41" t="s">
        <v>976</v>
      </c>
      <c r="P522" s="119" t="s">
        <v>993</v>
      </c>
      <c r="Q522" s="55" t="s">
        <v>978</v>
      </c>
      <c r="W522" s="135" t="s">
        <v>979</v>
      </c>
      <c r="X522" s="141" t="s">
        <v>980</v>
      </c>
      <c r="Y522" s="63" t="s">
        <v>958</v>
      </c>
      <c r="Z522" s="143" t="s">
        <v>959</v>
      </c>
      <c r="AG522" s="41" t="s">
        <v>960</v>
      </c>
      <c r="AH522" s="110" t="s">
        <v>448</v>
      </c>
      <c r="AI522" s="41" t="s">
        <v>994</v>
      </c>
      <c r="AJ522" s="41" t="s">
        <v>962</v>
      </c>
      <c r="AK522" s="52" t="s">
        <v>306</v>
      </c>
      <c r="AL522" s="52" t="s">
        <v>963</v>
      </c>
      <c r="AM522" s="84" t="s">
        <v>964</v>
      </c>
      <c r="AR522" s="167" t="s">
        <v>965</v>
      </c>
      <c r="AS522" s="186" t="s">
        <v>995</v>
      </c>
      <c r="AT522" s="7" t="s">
        <v>967</v>
      </c>
      <c r="AU522" s="186" t="s">
        <v>995</v>
      </c>
      <c r="AV522" s="186"/>
      <c r="AW522" s="186"/>
      <c r="AX522" s="152"/>
      <c r="BB522" s="54" t="s">
        <v>309</v>
      </c>
      <c r="BC522" s="7" t="s">
        <v>969</v>
      </c>
      <c r="BD522" s="78" t="s">
        <v>981</v>
      </c>
      <c r="BE522" s="7" t="s">
        <v>462</v>
      </c>
      <c r="BV522" s="144" t="s">
        <v>968</v>
      </c>
      <c r="CA522" s="9" t="s">
        <v>558</v>
      </c>
      <c r="CB522" s="7" t="s">
        <v>969</v>
      </c>
      <c r="CC522" s="78" t="s">
        <v>970</v>
      </c>
      <c r="CD522" t="s">
        <v>971</v>
      </c>
      <c r="DO522" s="7" t="s">
        <v>559</v>
      </c>
      <c r="DP522" s="32" t="s">
        <v>972</v>
      </c>
      <c r="DQ522" t="s">
        <v>318</v>
      </c>
      <c r="DR522" s="73" t="s">
        <v>390</v>
      </c>
      <c r="EA522" t="s">
        <v>996</v>
      </c>
    </row>
    <row r="523" spans="1:131">
      <c r="AR523" s="163"/>
    </row>
    <row r="524" spans="1:131">
      <c r="A524" t="s">
        <v>24</v>
      </c>
      <c r="B524" s="86" t="s">
        <v>436</v>
      </c>
      <c r="C524">
        <v>98</v>
      </c>
      <c r="D524" t="s">
        <v>954</v>
      </c>
      <c r="E524">
        <v>1994</v>
      </c>
      <c r="F524">
        <v>1989</v>
      </c>
      <c r="G524" t="s">
        <v>997</v>
      </c>
      <c r="H524" t="s">
        <v>480</v>
      </c>
      <c r="I524" s="21" t="s">
        <v>955</v>
      </c>
      <c r="J524" s="21" t="s">
        <v>956</v>
      </c>
      <c r="L524" s="21" t="s">
        <v>312</v>
      </c>
      <c r="M524" s="51" t="s">
        <v>298</v>
      </c>
      <c r="N524" s="69" t="s">
        <v>957</v>
      </c>
      <c r="O524" s="41" t="s">
        <v>312</v>
      </c>
      <c r="P524" s="119" t="s">
        <v>312</v>
      </c>
      <c r="Q524" s="41" t="s">
        <v>312</v>
      </c>
      <c r="W524" s="135" t="s">
        <v>312</v>
      </c>
      <c r="X524" s="139" t="s">
        <v>312</v>
      </c>
      <c r="Y524" s="63" t="s">
        <v>958</v>
      </c>
      <c r="Z524" s="143" t="s">
        <v>959</v>
      </c>
      <c r="AG524" s="41" t="s">
        <v>960</v>
      </c>
      <c r="AH524" s="110" t="s">
        <v>448</v>
      </c>
      <c r="AI524" s="41" t="s">
        <v>961</v>
      </c>
      <c r="AJ524" s="41" t="s">
        <v>962</v>
      </c>
      <c r="AK524" s="52" t="s">
        <v>306</v>
      </c>
      <c r="AL524" s="52" t="s">
        <v>963</v>
      </c>
      <c r="AM524" s="84" t="s">
        <v>964</v>
      </c>
      <c r="AR524" s="167" t="s">
        <v>965</v>
      </c>
      <c r="AS524" s="141" t="s">
        <v>966</v>
      </c>
      <c r="AT524" s="7" t="s">
        <v>967</v>
      </c>
      <c r="AU524" s="141" t="s">
        <v>966</v>
      </c>
      <c r="AV524" s="141"/>
      <c r="AW524" s="141"/>
      <c r="AX524" s="152"/>
      <c r="BB524" s="54" t="s">
        <v>312</v>
      </c>
      <c r="BC524" s="7" t="s">
        <v>312</v>
      </c>
      <c r="BD524" s="76" t="s">
        <v>312</v>
      </c>
      <c r="BE524" s="7" t="s">
        <v>312</v>
      </c>
      <c r="BV524" s="144" t="s">
        <v>968</v>
      </c>
      <c r="CA524" s="9" t="s">
        <v>558</v>
      </c>
      <c r="CB524" s="7" t="s">
        <v>969</v>
      </c>
      <c r="CC524" s="78" t="s">
        <v>970</v>
      </c>
      <c r="CD524" t="s">
        <v>971</v>
      </c>
      <c r="DO524" s="7" t="s">
        <v>559</v>
      </c>
      <c r="DP524" s="32" t="s">
        <v>972</v>
      </c>
      <c r="DQ524" t="s">
        <v>318</v>
      </c>
      <c r="DR524" s="73" t="s">
        <v>390</v>
      </c>
      <c r="EA524" t="s">
        <v>998</v>
      </c>
    </row>
    <row r="525" spans="1:131">
      <c r="A525" t="s">
        <v>24</v>
      </c>
      <c r="B525" s="86" t="s">
        <v>436</v>
      </c>
      <c r="C525">
        <v>98</v>
      </c>
      <c r="D525" t="s">
        <v>954</v>
      </c>
      <c r="E525">
        <v>1994</v>
      </c>
      <c r="F525">
        <v>1989</v>
      </c>
      <c r="G525" t="s">
        <v>997</v>
      </c>
      <c r="H525" t="s">
        <v>480</v>
      </c>
      <c r="I525" s="21" t="s">
        <v>955</v>
      </c>
      <c r="J525" s="21" t="s">
        <v>956</v>
      </c>
      <c r="L525" s="86" t="s">
        <v>974</v>
      </c>
      <c r="M525" s="51" t="s">
        <v>325</v>
      </c>
      <c r="N525" s="69" t="s">
        <v>975</v>
      </c>
      <c r="O525" s="41" t="s">
        <v>976</v>
      </c>
      <c r="P525" s="119" t="s">
        <v>977</v>
      </c>
      <c r="Q525" s="55" t="s">
        <v>978</v>
      </c>
      <c r="W525" s="135" t="s">
        <v>979</v>
      </c>
      <c r="X525" s="141" t="s">
        <v>980</v>
      </c>
      <c r="Y525" s="63" t="s">
        <v>958</v>
      </c>
      <c r="Z525" s="143" t="s">
        <v>959</v>
      </c>
      <c r="AG525" s="41" t="s">
        <v>960</v>
      </c>
      <c r="AH525" s="110" t="s">
        <v>448</v>
      </c>
      <c r="AI525" s="41" t="s">
        <v>961</v>
      </c>
      <c r="AJ525" s="41" t="s">
        <v>962</v>
      </c>
      <c r="AK525" s="52" t="s">
        <v>306</v>
      </c>
      <c r="AL525" s="52" t="s">
        <v>963</v>
      </c>
      <c r="AM525" s="84" t="s">
        <v>964</v>
      </c>
      <c r="AR525" s="167" t="s">
        <v>965</v>
      </c>
      <c r="AS525" s="141" t="s">
        <v>966</v>
      </c>
      <c r="AT525" s="7" t="s">
        <v>967</v>
      </c>
      <c r="AU525" s="141" t="s">
        <v>966</v>
      </c>
      <c r="AV525" s="141"/>
      <c r="AW525" s="141"/>
      <c r="AX525" s="152"/>
      <c r="BB525" s="54" t="s">
        <v>309</v>
      </c>
      <c r="BC525" s="7" t="s">
        <v>969</v>
      </c>
      <c r="BD525" s="78" t="s">
        <v>981</v>
      </c>
      <c r="BE525" s="7" t="s">
        <v>462</v>
      </c>
      <c r="BV525" s="144" t="s">
        <v>968</v>
      </c>
      <c r="CA525" s="9" t="s">
        <v>558</v>
      </c>
      <c r="CB525" s="7" t="s">
        <v>969</v>
      </c>
      <c r="CC525" s="78" t="s">
        <v>970</v>
      </c>
      <c r="CD525" t="s">
        <v>971</v>
      </c>
      <c r="DO525" s="7" t="s">
        <v>559</v>
      </c>
      <c r="DP525" s="32" t="s">
        <v>972</v>
      </c>
      <c r="DQ525" t="s">
        <v>318</v>
      </c>
      <c r="DR525" s="73" t="s">
        <v>390</v>
      </c>
      <c r="EA525" t="s">
        <v>998</v>
      </c>
    </row>
    <row r="526" spans="1:131">
      <c r="A526" t="s">
        <v>24</v>
      </c>
      <c r="B526" s="86" t="s">
        <v>436</v>
      </c>
      <c r="C526">
        <v>98</v>
      </c>
      <c r="D526" t="s">
        <v>954</v>
      </c>
      <c r="E526">
        <v>1994</v>
      </c>
      <c r="F526">
        <v>1989</v>
      </c>
      <c r="G526" t="s">
        <v>997</v>
      </c>
      <c r="H526" t="s">
        <v>480</v>
      </c>
      <c r="I526" s="21" t="s">
        <v>955</v>
      </c>
      <c r="J526" s="21" t="s">
        <v>956</v>
      </c>
      <c r="L526" s="86" t="s">
        <v>974</v>
      </c>
      <c r="M526" s="51" t="s">
        <v>325</v>
      </c>
      <c r="N526" s="69" t="s">
        <v>982</v>
      </c>
      <c r="O526" s="41" t="s">
        <v>976</v>
      </c>
      <c r="P526" s="119" t="s">
        <v>983</v>
      </c>
      <c r="Q526" s="55" t="s">
        <v>978</v>
      </c>
      <c r="W526" s="135" t="s">
        <v>979</v>
      </c>
      <c r="X526" s="141" t="s">
        <v>980</v>
      </c>
      <c r="Y526" s="63" t="s">
        <v>958</v>
      </c>
      <c r="Z526" s="143" t="s">
        <v>959</v>
      </c>
      <c r="AG526" s="41" t="s">
        <v>960</v>
      </c>
      <c r="AH526" s="110" t="s">
        <v>448</v>
      </c>
      <c r="AI526" s="41" t="s">
        <v>961</v>
      </c>
      <c r="AJ526" s="41" t="s">
        <v>962</v>
      </c>
      <c r="AK526" s="52" t="s">
        <v>306</v>
      </c>
      <c r="AL526" s="52" t="s">
        <v>963</v>
      </c>
      <c r="AM526" s="84" t="s">
        <v>964</v>
      </c>
      <c r="AR526" s="167" t="s">
        <v>965</v>
      </c>
      <c r="AS526" s="141" t="s">
        <v>966</v>
      </c>
      <c r="AT526" s="7" t="s">
        <v>967</v>
      </c>
      <c r="AU526" s="141" t="s">
        <v>966</v>
      </c>
      <c r="AV526" s="141"/>
      <c r="AW526" s="141"/>
      <c r="AX526" s="152"/>
      <c r="BB526" s="54" t="s">
        <v>309</v>
      </c>
      <c r="BC526" s="7" t="s">
        <v>969</v>
      </c>
      <c r="BD526" s="78" t="s">
        <v>981</v>
      </c>
      <c r="BE526" s="7" t="s">
        <v>462</v>
      </c>
      <c r="BV526" s="144" t="s">
        <v>968</v>
      </c>
      <c r="CA526" s="9" t="s">
        <v>558</v>
      </c>
      <c r="CB526" s="7" t="s">
        <v>969</v>
      </c>
      <c r="CC526" s="78" t="s">
        <v>970</v>
      </c>
      <c r="CD526" t="s">
        <v>971</v>
      </c>
      <c r="DO526" s="7" t="s">
        <v>559</v>
      </c>
      <c r="DP526" s="32" t="s">
        <v>972</v>
      </c>
      <c r="DQ526" t="s">
        <v>318</v>
      </c>
      <c r="DR526" s="73" t="s">
        <v>390</v>
      </c>
      <c r="EA526" t="s">
        <v>998</v>
      </c>
    </row>
    <row r="527" spans="1:131">
      <c r="A527" t="s">
        <v>24</v>
      </c>
      <c r="B527" s="86" t="s">
        <v>436</v>
      </c>
      <c r="C527">
        <v>98</v>
      </c>
      <c r="D527" t="s">
        <v>954</v>
      </c>
      <c r="E527">
        <v>1994</v>
      </c>
      <c r="F527">
        <v>1989</v>
      </c>
      <c r="G527" t="s">
        <v>997</v>
      </c>
      <c r="H527" t="s">
        <v>480</v>
      </c>
      <c r="I527" s="21" t="s">
        <v>955</v>
      </c>
      <c r="J527" s="21" t="s">
        <v>956</v>
      </c>
      <c r="L527" s="86" t="s">
        <v>974</v>
      </c>
      <c r="M527" s="51" t="s">
        <v>325</v>
      </c>
      <c r="N527" s="69" t="s">
        <v>984</v>
      </c>
      <c r="O527" s="41" t="s">
        <v>976</v>
      </c>
      <c r="P527" s="119" t="s">
        <v>985</v>
      </c>
      <c r="Q527" s="55" t="s">
        <v>978</v>
      </c>
      <c r="W527" s="135" t="s">
        <v>979</v>
      </c>
      <c r="X527" s="141" t="s">
        <v>980</v>
      </c>
      <c r="Y527" s="63" t="s">
        <v>958</v>
      </c>
      <c r="Z527" s="143" t="s">
        <v>959</v>
      </c>
      <c r="AG527" s="41" t="s">
        <v>960</v>
      </c>
      <c r="AH527" s="110" t="s">
        <v>448</v>
      </c>
      <c r="AI527" s="41" t="s">
        <v>961</v>
      </c>
      <c r="AJ527" s="41" t="s">
        <v>962</v>
      </c>
      <c r="AK527" s="52" t="s">
        <v>306</v>
      </c>
      <c r="AL527" s="52" t="s">
        <v>963</v>
      </c>
      <c r="AM527" s="84" t="s">
        <v>964</v>
      </c>
      <c r="AR527" s="167" t="s">
        <v>965</v>
      </c>
      <c r="AS527" s="141" t="s">
        <v>966</v>
      </c>
      <c r="AT527" s="7" t="s">
        <v>967</v>
      </c>
      <c r="AU527" s="141" t="s">
        <v>966</v>
      </c>
      <c r="AV527" s="141"/>
      <c r="AW527" s="141"/>
      <c r="AX527" s="152"/>
      <c r="BB527" s="54" t="s">
        <v>309</v>
      </c>
      <c r="BC527" s="7" t="s">
        <v>969</v>
      </c>
      <c r="BD527" s="78" t="s">
        <v>981</v>
      </c>
      <c r="BE527" s="7" t="s">
        <v>462</v>
      </c>
      <c r="BV527" s="144" t="s">
        <v>968</v>
      </c>
      <c r="CA527" s="9" t="s">
        <v>558</v>
      </c>
      <c r="CB527" s="7" t="s">
        <v>969</v>
      </c>
      <c r="CC527" s="78" t="s">
        <v>970</v>
      </c>
      <c r="CD527" t="s">
        <v>971</v>
      </c>
      <c r="DO527" s="7" t="s">
        <v>559</v>
      </c>
      <c r="DP527" s="32" t="s">
        <v>972</v>
      </c>
      <c r="DQ527" t="s">
        <v>318</v>
      </c>
      <c r="DR527" s="73" t="s">
        <v>390</v>
      </c>
      <c r="EA527" t="s">
        <v>998</v>
      </c>
    </row>
    <row r="528" spans="1:131">
      <c r="A528" t="s">
        <v>24</v>
      </c>
      <c r="B528" s="86" t="s">
        <v>436</v>
      </c>
      <c r="C528">
        <v>98</v>
      </c>
      <c r="D528" t="s">
        <v>954</v>
      </c>
      <c r="E528">
        <v>1994</v>
      </c>
      <c r="F528">
        <v>1989</v>
      </c>
      <c r="G528" t="s">
        <v>997</v>
      </c>
      <c r="H528" t="s">
        <v>480</v>
      </c>
      <c r="I528" s="21" t="s">
        <v>955</v>
      </c>
      <c r="J528" s="21" t="s">
        <v>956</v>
      </c>
      <c r="L528" s="86" t="s">
        <v>974</v>
      </c>
      <c r="M528" s="51" t="s">
        <v>325</v>
      </c>
      <c r="N528" s="69" t="s">
        <v>986</v>
      </c>
      <c r="O528" s="41" t="s">
        <v>976</v>
      </c>
      <c r="P528" s="119" t="s">
        <v>987</v>
      </c>
      <c r="Q528" s="55" t="s">
        <v>978</v>
      </c>
      <c r="W528" s="135" t="s">
        <v>979</v>
      </c>
      <c r="X528" s="141" t="s">
        <v>980</v>
      </c>
      <c r="Y528" s="63" t="s">
        <v>958</v>
      </c>
      <c r="Z528" s="143" t="s">
        <v>959</v>
      </c>
      <c r="AG528" s="41" t="s">
        <v>960</v>
      </c>
      <c r="AH528" s="110" t="s">
        <v>448</v>
      </c>
      <c r="AI528" s="41" t="s">
        <v>961</v>
      </c>
      <c r="AJ528" s="41" t="s">
        <v>962</v>
      </c>
      <c r="AK528" s="52" t="s">
        <v>306</v>
      </c>
      <c r="AL528" s="52" t="s">
        <v>963</v>
      </c>
      <c r="AM528" s="84" t="s">
        <v>964</v>
      </c>
      <c r="AR528" s="167" t="s">
        <v>965</v>
      </c>
      <c r="AS528" s="141" t="s">
        <v>966</v>
      </c>
      <c r="AT528" s="7" t="s">
        <v>967</v>
      </c>
      <c r="AU528" s="141" t="s">
        <v>966</v>
      </c>
      <c r="AV528" s="141"/>
      <c r="AW528" s="141"/>
      <c r="AX528" s="152"/>
      <c r="BB528" s="54" t="s">
        <v>309</v>
      </c>
      <c r="BC528" s="7" t="s">
        <v>969</v>
      </c>
      <c r="BD528" s="78" t="s">
        <v>981</v>
      </c>
      <c r="BE528" s="7" t="s">
        <v>462</v>
      </c>
      <c r="BV528" s="144" t="s">
        <v>968</v>
      </c>
      <c r="CA528" s="9" t="s">
        <v>558</v>
      </c>
      <c r="CB528" s="7" t="s">
        <v>969</v>
      </c>
      <c r="CC528" s="78" t="s">
        <v>970</v>
      </c>
      <c r="CD528" t="s">
        <v>971</v>
      </c>
      <c r="DO528" s="7" t="s">
        <v>559</v>
      </c>
      <c r="DP528" s="32" t="s">
        <v>972</v>
      </c>
      <c r="DQ528" t="s">
        <v>318</v>
      </c>
      <c r="DR528" s="73" t="s">
        <v>390</v>
      </c>
      <c r="EA528" t="s">
        <v>998</v>
      </c>
    </row>
    <row r="529" spans="1:131">
      <c r="A529" t="s">
        <v>24</v>
      </c>
      <c r="B529" s="86" t="s">
        <v>436</v>
      </c>
      <c r="C529">
        <v>98</v>
      </c>
      <c r="D529" t="s">
        <v>954</v>
      </c>
      <c r="E529">
        <v>1994</v>
      </c>
      <c r="F529">
        <v>1989</v>
      </c>
      <c r="G529" t="s">
        <v>997</v>
      </c>
      <c r="H529" t="s">
        <v>480</v>
      </c>
      <c r="I529" s="21" t="s">
        <v>955</v>
      </c>
      <c r="J529" s="21" t="s">
        <v>956</v>
      </c>
      <c r="L529" s="86" t="s">
        <v>974</v>
      </c>
      <c r="M529" s="51" t="s">
        <v>325</v>
      </c>
      <c r="N529" s="69" t="s">
        <v>988</v>
      </c>
      <c r="O529" s="41" t="s">
        <v>976</v>
      </c>
      <c r="P529" s="119" t="s">
        <v>989</v>
      </c>
      <c r="Q529" s="55" t="s">
        <v>978</v>
      </c>
      <c r="W529" s="135" t="s">
        <v>979</v>
      </c>
      <c r="X529" s="141" t="s">
        <v>980</v>
      </c>
      <c r="Y529" s="63" t="s">
        <v>958</v>
      </c>
      <c r="Z529" s="143" t="s">
        <v>959</v>
      </c>
      <c r="AG529" s="41" t="s">
        <v>960</v>
      </c>
      <c r="AH529" s="110" t="s">
        <v>448</v>
      </c>
      <c r="AI529" s="41" t="s">
        <v>961</v>
      </c>
      <c r="AJ529" s="41" t="s">
        <v>962</v>
      </c>
      <c r="AK529" s="52" t="s">
        <v>306</v>
      </c>
      <c r="AL529" s="52" t="s">
        <v>963</v>
      </c>
      <c r="AM529" s="84" t="s">
        <v>964</v>
      </c>
      <c r="AR529" s="167" t="s">
        <v>965</v>
      </c>
      <c r="AS529" s="141" t="s">
        <v>966</v>
      </c>
      <c r="AT529" s="7" t="s">
        <v>967</v>
      </c>
      <c r="AU529" s="141" t="s">
        <v>966</v>
      </c>
      <c r="AV529" s="141"/>
      <c r="AW529" s="141"/>
      <c r="AX529" s="152"/>
      <c r="BB529" s="54" t="s">
        <v>309</v>
      </c>
      <c r="BC529" s="7" t="s">
        <v>969</v>
      </c>
      <c r="BD529" s="78" t="s">
        <v>981</v>
      </c>
      <c r="BE529" s="7" t="s">
        <v>462</v>
      </c>
      <c r="BV529" s="144" t="s">
        <v>968</v>
      </c>
      <c r="CA529" s="9" t="s">
        <v>558</v>
      </c>
      <c r="CB529" s="7" t="s">
        <v>969</v>
      </c>
      <c r="CC529" s="78" t="s">
        <v>970</v>
      </c>
      <c r="CD529" t="s">
        <v>971</v>
      </c>
      <c r="DO529" s="7" t="s">
        <v>559</v>
      </c>
      <c r="DP529" s="32" t="s">
        <v>972</v>
      </c>
      <c r="DQ529" t="s">
        <v>318</v>
      </c>
      <c r="DR529" s="73" t="s">
        <v>390</v>
      </c>
      <c r="EA529" t="s">
        <v>998</v>
      </c>
    </row>
    <row r="530" spans="1:131">
      <c r="A530" t="s">
        <v>24</v>
      </c>
      <c r="B530" s="86" t="s">
        <v>436</v>
      </c>
      <c r="C530">
        <v>98</v>
      </c>
      <c r="D530" t="s">
        <v>954</v>
      </c>
      <c r="E530">
        <v>1994</v>
      </c>
      <c r="F530">
        <v>1989</v>
      </c>
      <c r="G530" t="s">
        <v>997</v>
      </c>
      <c r="H530" t="s">
        <v>480</v>
      </c>
      <c r="I530" s="21" t="s">
        <v>955</v>
      </c>
      <c r="J530" s="21" t="s">
        <v>956</v>
      </c>
      <c r="L530" s="86" t="s">
        <v>974</v>
      </c>
      <c r="M530" s="51" t="s">
        <v>325</v>
      </c>
      <c r="N530" s="69" t="s">
        <v>990</v>
      </c>
      <c r="O530" s="41" t="s">
        <v>976</v>
      </c>
      <c r="P530" s="119" t="s">
        <v>991</v>
      </c>
      <c r="Q530" s="55" t="s">
        <v>978</v>
      </c>
      <c r="W530" s="135" t="s">
        <v>979</v>
      </c>
      <c r="X530" s="141" t="s">
        <v>980</v>
      </c>
      <c r="Y530" s="63" t="s">
        <v>958</v>
      </c>
      <c r="Z530" s="143" t="s">
        <v>959</v>
      </c>
      <c r="AG530" s="41" t="s">
        <v>960</v>
      </c>
      <c r="AH530" s="110" t="s">
        <v>448</v>
      </c>
      <c r="AI530" s="41" t="s">
        <v>961</v>
      </c>
      <c r="AJ530" s="41" t="s">
        <v>962</v>
      </c>
      <c r="AK530" s="52" t="s">
        <v>306</v>
      </c>
      <c r="AL530" s="52" t="s">
        <v>963</v>
      </c>
      <c r="AM530" s="84" t="s">
        <v>964</v>
      </c>
      <c r="AR530" s="167" t="s">
        <v>965</v>
      </c>
      <c r="AS530" s="141" t="s">
        <v>966</v>
      </c>
      <c r="AT530" s="7" t="s">
        <v>967</v>
      </c>
      <c r="AU530" s="141" t="s">
        <v>966</v>
      </c>
      <c r="AV530" s="141"/>
      <c r="AW530" s="141"/>
      <c r="AX530" s="152"/>
      <c r="BB530" s="54" t="s">
        <v>309</v>
      </c>
      <c r="BC530" s="7" t="s">
        <v>969</v>
      </c>
      <c r="BD530" s="78" t="s">
        <v>981</v>
      </c>
      <c r="BE530" s="7" t="s">
        <v>462</v>
      </c>
      <c r="BV530" s="144" t="s">
        <v>968</v>
      </c>
      <c r="CA530" s="9" t="s">
        <v>558</v>
      </c>
      <c r="CB530" s="7" t="s">
        <v>969</v>
      </c>
      <c r="CC530" s="78" t="s">
        <v>970</v>
      </c>
      <c r="CD530" t="s">
        <v>971</v>
      </c>
      <c r="DO530" s="7" t="s">
        <v>559</v>
      </c>
      <c r="DP530" s="32" t="s">
        <v>972</v>
      </c>
      <c r="DQ530" t="s">
        <v>318</v>
      </c>
      <c r="DR530" s="73" t="s">
        <v>390</v>
      </c>
      <c r="EA530" t="s">
        <v>998</v>
      </c>
    </row>
    <row r="531" spans="1:131">
      <c r="A531" t="s">
        <v>24</v>
      </c>
      <c r="B531" s="86" t="s">
        <v>436</v>
      </c>
      <c r="C531">
        <v>98</v>
      </c>
      <c r="D531" t="s">
        <v>954</v>
      </c>
      <c r="E531">
        <v>1994</v>
      </c>
      <c r="F531">
        <v>1989</v>
      </c>
      <c r="G531" t="s">
        <v>997</v>
      </c>
      <c r="H531" t="s">
        <v>480</v>
      </c>
      <c r="I531" s="21" t="s">
        <v>955</v>
      </c>
      <c r="J531" s="21" t="s">
        <v>956</v>
      </c>
      <c r="L531" s="86" t="s">
        <v>974</v>
      </c>
      <c r="M531" s="51" t="s">
        <v>325</v>
      </c>
      <c r="N531" s="69" t="s">
        <v>992</v>
      </c>
      <c r="O531" s="41" t="s">
        <v>976</v>
      </c>
      <c r="P531" s="119" t="s">
        <v>993</v>
      </c>
      <c r="Q531" s="55" t="s">
        <v>978</v>
      </c>
      <c r="W531" s="135" t="s">
        <v>979</v>
      </c>
      <c r="X531" s="141" t="s">
        <v>980</v>
      </c>
      <c r="Y531" s="63" t="s">
        <v>958</v>
      </c>
      <c r="Z531" s="143" t="s">
        <v>959</v>
      </c>
      <c r="AG531" s="41" t="s">
        <v>960</v>
      </c>
      <c r="AH531" s="110" t="s">
        <v>448</v>
      </c>
      <c r="AI531" s="41" t="s">
        <v>961</v>
      </c>
      <c r="AJ531" s="41" t="s">
        <v>962</v>
      </c>
      <c r="AK531" s="52" t="s">
        <v>306</v>
      </c>
      <c r="AL531" s="52" t="s">
        <v>963</v>
      </c>
      <c r="AM531" s="84" t="s">
        <v>964</v>
      </c>
      <c r="AR531" s="167" t="s">
        <v>965</v>
      </c>
      <c r="AS531" s="141" t="s">
        <v>966</v>
      </c>
      <c r="AT531" s="7" t="s">
        <v>967</v>
      </c>
      <c r="AU531" s="141" t="s">
        <v>966</v>
      </c>
      <c r="AV531" s="141"/>
      <c r="AW531" s="141"/>
      <c r="AX531" s="152"/>
      <c r="BB531" s="54" t="s">
        <v>309</v>
      </c>
      <c r="BC531" s="7" t="s">
        <v>969</v>
      </c>
      <c r="BD531" s="78" t="s">
        <v>981</v>
      </c>
      <c r="BE531" s="7" t="s">
        <v>462</v>
      </c>
      <c r="BV531" s="144" t="s">
        <v>968</v>
      </c>
      <c r="CA531" s="9" t="s">
        <v>558</v>
      </c>
      <c r="CB531" s="7" t="s">
        <v>969</v>
      </c>
      <c r="CC531" s="78" t="s">
        <v>970</v>
      </c>
      <c r="CD531" t="s">
        <v>971</v>
      </c>
      <c r="DO531" s="7" t="s">
        <v>559</v>
      </c>
      <c r="DP531" s="32" t="s">
        <v>972</v>
      </c>
      <c r="DQ531" t="s">
        <v>318</v>
      </c>
      <c r="DR531" s="73" t="s">
        <v>390</v>
      </c>
      <c r="EA531" t="s">
        <v>998</v>
      </c>
    </row>
    <row r="532" spans="1:131">
      <c r="AR532" s="163"/>
    </row>
    <row r="533" spans="1:131">
      <c r="A533" t="s">
        <v>24</v>
      </c>
      <c r="B533" s="86" t="s">
        <v>436</v>
      </c>
      <c r="C533">
        <v>98</v>
      </c>
      <c r="D533" t="s">
        <v>954</v>
      </c>
      <c r="E533">
        <v>1994</v>
      </c>
      <c r="F533">
        <v>1990</v>
      </c>
      <c r="G533" t="s">
        <v>997</v>
      </c>
      <c r="H533" t="s">
        <v>480</v>
      </c>
      <c r="I533" s="21" t="s">
        <v>955</v>
      </c>
      <c r="J533" s="21" t="s">
        <v>956</v>
      </c>
      <c r="L533" s="21" t="s">
        <v>312</v>
      </c>
      <c r="M533" s="51" t="s">
        <v>298</v>
      </c>
      <c r="N533" s="69" t="s">
        <v>957</v>
      </c>
      <c r="O533" s="41" t="s">
        <v>312</v>
      </c>
      <c r="P533" s="119" t="s">
        <v>312</v>
      </c>
      <c r="Q533" s="41" t="s">
        <v>312</v>
      </c>
      <c r="W533" s="135" t="s">
        <v>312</v>
      </c>
      <c r="X533" s="139" t="s">
        <v>312</v>
      </c>
      <c r="Y533" s="63" t="s">
        <v>958</v>
      </c>
      <c r="Z533" s="143" t="s">
        <v>959</v>
      </c>
      <c r="AG533" s="41" t="s">
        <v>960</v>
      </c>
      <c r="AH533" s="110" t="s">
        <v>448</v>
      </c>
      <c r="AI533" s="41" t="s">
        <v>994</v>
      </c>
      <c r="AJ533" s="41" t="s">
        <v>962</v>
      </c>
      <c r="AK533" s="52" t="s">
        <v>306</v>
      </c>
      <c r="AL533" s="52" t="s">
        <v>963</v>
      </c>
      <c r="AM533" s="84" t="s">
        <v>964</v>
      </c>
      <c r="AR533" s="167" t="s">
        <v>965</v>
      </c>
      <c r="AS533" s="186" t="s">
        <v>995</v>
      </c>
      <c r="AT533" s="7" t="s">
        <v>967</v>
      </c>
      <c r="AU533" s="186" t="s">
        <v>995</v>
      </c>
      <c r="AV533" s="186"/>
      <c r="AW533" s="186"/>
      <c r="AX533" s="152"/>
      <c r="BB533" s="54" t="s">
        <v>312</v>
      </c>
      <c r="BC533" s="7" t="s">
        <v>312</v>
      </c>
      <c r="BD533" s="76" t="s">
        <v>312</v>
      </c>
      <c r="BE533" s="7" t="s">
        <v>312</v>
      </c>
      <c r="BV533" s="144" t="s">
        <v>968</v>
      </c>
      <c r="CA533" s="9" t="s">
        <v>558</v>
      </c>
      <c r="CB533" s="7" t="s">
        <v>969</v>
      </c>
      <c r="CC533" s="78" t="s">
        <v>970</v>
      </c>
      <c r="CD533" t="s">
        <v>971</v>
      </c>
      <c r="DO533" s="7" t="s">
        <v>559</v>
      </c>
      <c r="DP533" s="117" t="s">
        <v>999</v>
      </c>
      <c r="DQ533" t="s">
        <v>318</v>
      </c>
      <c r="DR533" s="73" t="s">
        <v>390</v>
      </c>
      <c r="EA533" t="s">
        <v>1000</v>
      </c>
    </row>
    <row r="534" spans="1:131">
      <c r="A534" t="s">
        <v>24</v>
      </c>
      <c r="B534" s="86" t="s">
        <v>436</v>
      </c>
      <c r="C534">
        <v>98</v>
      </c>
      <c r="D534" t="s">
        <v>954</v>
      </c>
      <c r="E534">
        <v>1994</v>
      </c>
      <c r="F534">
        <v>1990</v>
      </c>
      <c r="G534" t="s">
        <v>997</v>
      </c>
      <c r="H534" t="s">
        <v>480</v>
      </c>
      <c r="I534" s="21" t="s">
        <v>955</v>
      </c>
      <c r="J534" s="21" t="s">
        <v>956</v>
      </c>
      <c r="L534" s="86" t="s">
        <v>974</v>
      </c>
      <c r="M534" s="51" t="s">
        <v>325</v>
      </c>
      <c r="N534" s="69" t="s">
        <v>975</v>
      </c>
      <c r="O534" s="41" t="s">
        <v>976</v>
      </c>
      <c r="P534" s="119" t="s">
        <v>977</v>
      </c>
      <c r="Q534" s="55" t="s">
        <v>978</v>
      </c>
      <c r="W534" s="135" t="s">
        <v>979</v>
      </c>
      <c r="X534" s="141" t="s">
        <v>980</v>
      </c>
      <c r="Y534" s="63" t="s">
        <v>958</v>
      </c>
      <c r="Z534" s="143" t="s">
        <v>959</v>
      </c>
      <c r="AG534" s="41" t="s">
        <v>960</v>
      </c>
      <c r="AH534" s="110" t="s">
        <v>448</v>
      </c>
      <c r="AI534" s="41" t="s">
        <v>994</v>
      </c>
      <c r="AJ534" s="41" t="s">
        <v>962</v>
      </c>
      <c r="AK534" s="52" t="s">
        <v>306</v>
      </c>
      <c r="AL534" s="52" t="s">
        <v>963</v>
      </c>
      <c r="AM534" s="84" t="s">
        <v>964</v>
      </c>
      <c r="AR534" s="167" t="s">
        <v>965</v>
      </c>
      <c r="AS534" s="186" t="s">
        <v>995</v>
      </c>
      <c r="AT534" s="7" t="s">
        <v>967</v>
      </c>
      <c r="AU534" s="186" t="s">
        <v>995</v>
      </c>
      <c r="AV534" s="186"/>
      <c r="AW534" s="186"/>
      <c r="AX534" s="152"/>
      <c r="BB534" s="54" t="s">
        <v>309</v>
      </c>
      <c r="BC534" s="7" t="s">
        <v>969</v>
      </c>
      <c r="BD534" s="78" t="s">
        <v>981</v>
      </c>
      <c r="BE534" s="7" t="s">
        <v>462</v>
      </c>
      <c r="BV534" s="144" t="s">
        <v>968</v>
      </c>
      <c r="CA534" s="9" t="s">
        <v>558</v>
      </c>
      <c r="CB534" s="7" t="s">
        <v>969</v>
      </c>
      <c r="CC534" s="78" t="s">
        <v>970</v>
      </c>
      <c r="CD534" t="s">
        <v>971</v>
      </c>
      <c r="DO534" s="7" t="s">
        <v>559</v>
      </c>
      <c r="DP534" s="117" t="s">
        <v>999</v>
      </c>
      <c r="DQ534" t="s">
        <v>318</v>
      </c>
      <c r="DR534" s="73" t="s">
        <v>390</v>
      </c>
      <c r="EA534" t="s">
        <v>1000</v>
      </c>
    </row>
    <row r="535" spans="1:131">
      <c r="A535" t="s">
        <v>24</v>
      </c>
      <c r="B535" s="86" t="s">
        <v>436</v>
      </c>
      <c r="C535">
        <v>98</v>
      </c>
      <c r="D535" t="s">
        <v>954</v>
      </c>
      <c r="E535">
        <v>1994</v>
      </c>
      <c r="F535">
        <v>1990</v>
      </c>
      <c r="G535" t="s">
        <v>997</v>
      </c>
      <c r="H535" t="s">
        <v>480</v>
      </c>
      <c r="I535" s="21" t="s">
        <v>955</v>
      </c>
      <c r="J535" s="21" t="s">
        <v>956</v>
      </c>
      <c r="L535" s="86" t="s">
        <v>974</v>
      </c>
      <c r="M535" s="51" t="s">
        <v>325</v>
      </c>
      <c r="N535" s="69" t="s">
        <v>982</v>
      </c>
      <c r="O535" s="41" t="s">
        <v>976</v>
      </c>
      <c r="P535" s="119" t="s">
        <v>983</v>
      </c>
      <c r="Q535" s="55" t="s">
        <v>978</v>
      </c>
      <c r="W535" s="135" t="s">
        <v>979</v>
      </c>
      <c r="X535" s="141" t="s">
        <v>980</v>
      </c>
      <c r="Y535" s="63" t="s">
        <v>958</v>
      </c>
      <c r="Z535" s="143" t="s">
        <v>959</v>
      </c>
      <c r="AG535" s="41" t="s">
        <v>960</v>
      </c>
      <c r="AH535" s="110" t="s">
        <v>448</v>
      </c>
      <c r="AI535" s="41" t="s">
        <v>994</v>
      </c>
      <c r="AJ535" s="41" t="s">
        <v>962</v>
      </c>
      <c r="AK535" s="52" t="s">
        <v>306</v>
      </c>
      <c r="AL535" s="52" t="s">
        <v>963</v>
      </c>
      <c r="AM535" s="84" t="s">
        <v>964</v>
      </c>
      <c r="AR535" s="167" t="s">
        <v>965</v>
      </c>
      <c r="AS535" s="186" t="s">
        <v>995</v>
      </c>
      <c r="AT535" s="7" t="s">
        <v>967</v>
      </c>
      <c r="AU535" s="186" t="s">
        <v>995</v>
      </c>
      <c r="AV535" s="186"/>
      <c r="AW535" s="186"/>
      <c r="AX535" s="152"/>
      <c r="BB535" s="54" t="s">
        <v>309</v>
      </c>
      <c r="BC535" s="7" t="s">
        <v>969</v>
      </c>
      <c r="BD535" s="78" t="s">
        <v>981</v>
      </c>
      <c r="BE535" s="7" t="s">
        <v>462</v>
      </c>
      <c r="BV535" s="144" t="s">
        <v>968</v>
      </c>
      <c r="CA535" s="9" t="s">
        <v>558</v>
      </c>
      <c r="CB535" s="7" t="s">
        <v>969</v>
      </c>
      <c r="CC535" s="78" t="s">
        <v>970</v>
      </c>
      <c r="CD535" t="s">
        <v>971</v>
      </c>
      <c r="DO535" s="7" t="s">
        <v>559</v>
      </c>
      <c r="DP535" s="117" t="s">
        <v>999</v>
      </c>
      <c r="DQ535" t="s">
        <v>318</v>
      </c>
      <c r="DR535" s="73" t="s">
        <v>390</v>
      </c>
      <c r="EA535" t="s">
        <v>1000</v>
      </c>
    </row>
    <row r="536" spans="1:131">
      <c r="A536" t="s">
        <v>24</v>
      </c>
      <c r="B536" s="86" t="s">
        <v>436</v>
      </c>
      <c r="C536">
        <v>98</v>
      </c>
      <c r="D536" t="s">
        <v>954</v>
      </c>
      <c r="E536">
        <v>1994</v>
      </c>
      <c r="F536">
        <v>1990</v>
      </c>
      <c r="G536" t="s">
        <v>997</v>
      </c>
      <c r="H536" t="s">
        <v>480</v>
      </c>
      <c r="I536" s="21" t="s">
        <v>955</v>
      </c>
      <c r="J536" s="21" t="s">
        <v>956</v>
      </c>
      <c r="L536" s="86" t="s">
        <v>974</v>
      </c>
      <c r="M536" s="51" t="s">
        <v>325</v>
      </c>
      <c r="N536" s="69" t="s">
        <v>984</v>
      </c>
      <c r="O536" s="41" t="s">
        <v>976</v>
      </c>
      <c r="P536" s="119" t="s">
        <v>985</v>
      </c>
      <c r="Q536" s="55" t="s">
        <v>978</v>
      </c>
      <c r="W536" s="135" t="s">
        <v>979</v>
      </c>
      <c r="X536" s="141" t="s">
        <v>980</v>
      </c>
      <c r="Y536" s="63" t="s">
        <v>958</v>
      </c>
      <c r="Z536" s="143" t="s">
        <v>959</v>
      </c>
      <c r="AG536" s="41" t="s">
        <v>960</v>
      </c>
      <c r="AH536" s="110" t="s">
        <v>448</v>
      </c>
      <c r="AI536" s="41" t="s">
        <v>994</v>
      </c>
      <c r="AJ536" s="41" t="s">
        <v>962</v>
      </c>
      <c r="AK536" s="52" t="s">
        <v>306</v>
      </c>
      <c r="AL536" s="52" t="s">
        <v>963</v>
      </c>
      <c r="AM536" s="84" t="s">
        <v>964</v>
      </c>
      <c r="AR536" s="167" t="s">
        <v>965</v>
      </c>
      <c r="AS536" s="186" t="s">
        <v>995</v>
      </c>
      <c r="AT536" s="7" t="s">
        <v>967</v>
      </c>
      <c r="AU536" s="186" t="s">
        <v>995</v>
      </c>
      <c r="AV536" s="186"/>
      <c r="AW536" s="186"/>
      <c r="AX536" s="152"/>
      <c r="BB536" s="54" t="s">
        <v>309</v>
      </c>
      <c r="BC536" s="7" t="s">
        <v>969</v>
      </c>
      <c r="BD536" s="78" t="s">
        <v>981</v>
      </c>
      <c r="BE536" s="7" t="s">
        <v>462</v>
      </c>
      <c r="BV536" s="144" t="s">
        <v>968</v>
      </c>
      <c r="CA536" s="9" t="s">
        <v>558</v>
      </c>
      <c r="CB536" s="7" t="s">
        <v>969</v>
      </c>
      <c r="CC536" s="78" t="s">
        <v>970</v>
      </c>
      <c r="CD536" t="s">
        <v>971</v>
      </c>
      <c r="DO536" s="7" t="s">
        <v>559</v>
      </c>
      <c r="DP536" s="117" t="s">
        <v>999</v>
      </c>
      <c r="DQ536" t="s">
        <v>318</v>
      </c>
      <c r="DR536" s="73" t="s">
        <v>390</v>
      </c>
      <c r="EA536" t="s">
        <v>1000</v>
      </c>
    </row>
    <row r="537" spans="1:131">
      <c r="A537" t="s">
        <v>24</v>
      </c>
      <c r="B537" s="86" t="s">
        <v>436</v>
      </c>
      <c r="C537">
        <v>98</v>
      </c>
      <c r="D537" t="s">
        <v>954</v>
      </c>
      <c r="E537">
        <v>1994</v>
      </c>
      <c r="F537">
        <v>1990</v>
      </c>
      <c r="G537" t="s">
        <v>997</v>
      </c>
      <c r="H537" t="s">
        <v>480</v>
      </c>
      <c r="I537" s="21" t="s">
        <v>955</v>
      </c>
      <c r="J537" s="21" t="s">
        <v>956</v>
      </c>
      <c r="L537" s="86" t="s">
        <v>974</v>
      </c>
      <c r="M537" s="51" t="s">
        <v>325</v>
      </c>
      <c r="N537" s="69" t="s">
        <v>986</v>
      </c>
      <c r="O537" s="41" t="s">
        <v>976</v>
      </c>
      <c r="P537" s="119" t="s">
        <v>987</v>
      </c>
      <c r="Q537" s="55" t="s">
        <v>978</v>
      </c>
      <c r="W537" s="135" t="s">
        <v>979</v>
      </c>
      <c r="X537" s="141" t="s">
        <v>980</v>
      </c>
      <c r="Y537" s="63" t="s">
        <v>958</v>
      </c>
      <c r="Z537" s="143" t="s">
        <v>959</v>
      </c>
      <c r="AG537" s="41" t="s">
        <v>960</v>
      </c>
      <c r="AH537" s="110" t="s">
        <v>448</v>
      </c>
      <c r="AI537" s="41" t="s">
        <v>994</v>
      </c>
      <c r="AJ537" s="41" t="s">
        <v>962</v>
      </c>
      <c r="AK537" s="52" t="s">
        <v>306</v>
      </c>
      <c r="AL537" s="52" t="s">
        <v>963</v>
      </c>
      <c r="AM537" s="84" t="s">
        <v>964</v>
      </c>
      <c r="AR537" s="167" t="s">
        <v>965</v>
      </c>
      <c r="AS537" s="186" t="s">
        <v>995</v>
      </c>
      <c r="AT537" s="7" t="s">
        <v>967</v>
      </c>
      <c r="AU537" s="186" t="s">
        <v>995</v>
      </c>
      <c r="AV537" s="186"/>
      <c r="AW537" s="186"/>
      <c r="AX537" s="152"/>
      <c r="BB537" s="54" t="s">
        <v>309</v>
      </c>
      <c r="BC537" s="7" t="s">
        <v>969</v>
      </c>
      <c r="BD537" s="78" t="s">
        <v>981</v>
      </c>
      <c r="BE537" s="7" t="s">
        <v>462</v>
      </c>
      <c r="BV537" s="144" t="s">
        <v>968</v>
      </c>
      <c r="CA537" s="9" t="s">
        <v>558</v>
      </c>
      <c r="CB537" s="7" t="s">
        <v>969</v>
      </c>
      <c r="CC537" s="78" t="s">
        <v>970</v>
      </c>
      <c r="CD537" t="s">
        <v>971</v>
      </c>
      <c r="DO537" s="7" t="s">
        <v>559</v>
      </c>
      <c r="DP537" s="117" t="s">
        <v>999</v>
      </c>
      <c r="DQ537" t="s">
        <v>318</v>
      </c>
      <c r="DR537" s="73" t="s">
        <v>390</v>
      </c>
      <c r="EA537" t="s">
        <v>1000</v>
      </c>
    </row>
    <row r="538" spans="1:131">
      <c r="A538" t="s">
        <v>24</v>
      </c>
      <c r="B538" s="86" t="s">
        <v>436</v>
      </c>
      <c r="C538">
        <v>98</v>
      </c>
      <c r="D538" t="s">
        <v>954</v>
      </c>
      <c r="E538">
        <v>1994</v>
      </c>
      <c r="F538">
        <v>1990</v>
      </c>
      <c r="G538" t="s">
        <v>997</v>
      </c>
      <c r="H538" t="s">
        <v>480</v>
      </c>
      <c r="I538" s="21" t="s">
        <v>955</v>
      </c>
      <c r="J538" s="21" t="s">
        <v>956</v>
      </c>
      <c r="L538" s="86" t="s">
        <v>974</v>
      </c>
      <c r="M538" s="51" t="s">
        <v>325</v>
      </c>
      <c r="N538" s="69" t="s">
        <v>988</v>
      </c>
      <c r="O538" s="41" t="s">
        <v>976</v>
      </c>
      <c r="P538" s="119" t="s">
        <v>989</v>
      </c>
      <c r="Q538" s="55" t="s">
        <v>978</v>
      </c>
      <c r="W538" s="135" t="s">
        <v>979</v>
      </c>
      <c r="X538" s="141" t="s">
        <v>980</v>
      </c>
      <c r="Y538" s="63" t="s">
        <v>958</v>
      </c>
      <c r="Z538" s="143" t="s">
        <v>959</v>
      </c>
      <c r="AG538" s="41" t="s">
        <v>960</v>
      </c>
      <c r="AH538" s="110" t="s">
        <v>448</v>
      </c>
      <c r="AI538" s="41" t="s">
        <v>994</v>
      </c>
      <c r="AJ538" s="41" t="s">
        <v>962</v>
      </c>
      <c r="AK538" s="52" t="s">
        <v>306</v>
      </c>
      <c r="AL538" s="52" t="s">
        <v>963</v>
      </c>
      <c r="AM538" s="84" t="s">
        <v>964</v>
      </c>
      <c r="AR538" s="167" t="s">
        <v>965</v>
      </c>
      <c r="AS538" s="186" t="s">
        <v>995</v>
      </c>
      <c r="AT538" s="7" t="s">
        <v>967</v>
      </c>
      <c r="AU538" s="186" t="s">
        <v>995</v>
      </c>
      <c r="AV538" s="186"/>
      <c r="AW538" s="186"/>
      <c r="AX538" s="152"/>
      <c r="BB538" s="54" t="s">
        <v>309</v>
      </c>
      <c r="BC538" s="7" t="s">
        <v>969</v>
      </c>
      <c r="BD538" s="78" t="s">
        <v>981</v>
      </c>
      <c r="BE538" s="7" t="s">
        <v>462</v>
      </c>
      <c r="BV538" s="144" t="s">
        <v>968</v>
      </c>
      <c r="CA538" s="9" t="s">
        <v>558</v>
      </c>
      <c r="CB538" s="7" t="s">
        <v>969</v>
      </c>
      <c r="CC538" s="78" t="s">
        <v>970</v>
      </c>
      <c r="CD538" t="s">
        <v>971</v>
      </c>
      <c r="DO538" s="7" t="s">
        <v>559</v>
      </c>
      <c r="DP538" s="117" t="s">
        <v>999</v>
      </c>
      <c r="DQ538" t="s">
        <v>318</v>
      </c>
      <c r="DR538" s="73" t="s">
        <v>390</v>
      </c>
      <c r="EA538" t="s">
        <v>1000</v>
      </c>
    </row>
    <row r="539" spans="1:131">
      <c r="A539" t="s">
        <v>24</v>
      </c>
      <c r="B539" s="86" t="s">
        <v>436</v>
      </c>
      <c r="C539">
        <v>98</v>
      </c>
      <c r="D539" t="s">
        <v>954</v>
      </c>
      <c r="E539">
        <v>1994</v>
      </c>
      <c r="F539">
        <v>1990</v>
      </c>
      <c r="G539" t="s">
        <v>997</v>
      </c>
      <c r="H539" t="s">
        <v>480</v>
      </c>
      <c r="I539" s="21" t="s">
        <v>955</v>
      </c>
      <c r="J539" s="21" t="s">
        <v>956</v>
      </c>
      <c r="L539" s="86" t="s">
        <v>974</v>
      </c>
      <c r="M539" s="51" t="s">
        <v>325</v>
      </c>
      <c r="N539" s="69" t="s">
        <v>990</v>
      </c>
      <c r="O539" s="41" t="s">
        <v>976</v>
      </c>
      <c r="P539" s="119" t="s">
        <v>991</v>
      </c>
      <c r="Q539" s="55" t="s">
        <v>978</v>
      </c>
      <c r="W539" s="135" t="s">
        <v>979</v>
      </c>
      <c r="X539" s="141" t="s">
        <v>980</v>
      </c>
      <c r="Y539" s="63" t="s">
        <v>958</v>
      </c>
      <c r="Z539" s="143" t="s">
        <v>959</v>
      </c>
      <c r="AG539" s="41" t="s">
        <v>960</v>
      </c>
      <c r="AH539" s="110" t="s">
        <v>448</v>
      </c>
      <c r="AI539" s="41" t="s">
        <v>994</v>
      </c>
      <c r="AJ539" s="41" t="s">
        <v>962</v>
      </c>
      <c r="AK539" s="52" t="s">
        <v>306</v>
      </c>
      <c r="AL539" s="52" t="s">
        <v>963</v>
      </c>
      <c r="AM539" s="84" t="s">
        <v>964</v>
      </c>
      <c r="AR539" s="167" t="s">
        <v>965</v>
      </c>
      <c r="AS539" s="186" t="s">
        <v>995</v>
      </c>
      <c r="AT539" s="7" t="s">
        <v>967</v>
      </c>
      <c r="AU539" s="186" t="s">
        <v>995</v>
      </c>
      <c r="AV539" s="186"/>
      <c r="AW539" s="186"/>
      <c r="AX539" s="152"/>
      <c r="BB539" s="54" t="s">
        <v>309</v>
      </c>
      <c r="BC539" s="7" t="s">
        <v>969</v>
      </c>
      <c r="BD539" s="78" t="s">
        <v>981</v>
      </c>
      <c r="BE539" s="7" t="s">
        <v>462</v>
      </c>
      <c r="BV539" s="144" t="s">
        <v>968</v>
      </c>
      <c r="CA539" s="9" t="s">
        <v>558</v>
      </c>
      <c r="CB539" s="7" t="s">
        <v>969</v>
      </c>
      <c r="CC539" s="78" t="s">
        <v>970</v>
      </c>
      <c r="CD539" t="s">
        <v>971</v>
      </c>
      <c r="DO539" s="7" t="s">
        <v>559</v>
      </c>
      <c r="DP539" s="117" t="s">
        <v>999</v>
      </c>
      <c r="DQ539" t="s">
        <v>318</v>
      </c>
      <c r="DR539" s="73" t="s">
        <v>390</v>
      </c>
      <c r="EA539" t="s">
        <v>1000</v>
      </c>
    </row>
    <row r="540" spans="1:131">
      <c r="A540" t="s">
        <v>24</v>
      </c>
      <c r="B540" s="86" t="s">
        <v>436</v>
      </c>
      <c r="C540">
        <v>98</v>
      </c>
      <c r="D540" t="s">
        <v>954</v>
      </c>
      <c r="E540">
        <v>1994</v>
      </c>
      <c r="F540">
        <v>1990</v>
      </c>
      <c r="G540" t="s">
        <v>997</v>
      </c>
      <c r="H540" t="s">
        <v>480</v>
      </c>
      <c r="I540" s="21" t="s">
        <v>955</v>
      </c>
      <c r="J540" s="21" t="s">
        <v>956</v>
      </c>
      <c r="L540" s="86" t="s">
        <v>974</v>
      </c>
      <c r="M540" s="51" t="s">
        <v>325</v>
      </c>
      <c r="N540" s="69" t="s">
        <v>992</v>
      </c>
      <c r="O540" s="41" t="s">
        <v>976</v>
      </c>
      <c r="P540" s="119" t="s">
        <v>993</v>
      </c>
      <c r="Q540" s="55" t="s">
        <v>978</v>
      </c>
      <c r="W540" s="135" t="s">
        <v>979</v>
      </c>
      <c r="X540" s="141" t="s">
        <v>980</v>
      </c>
      <c r="Y540" s="63" t="s">
        <v>958</v>
      </c>
      <c r="Z540" s="143" t="s">
        <v>959</v>
      </c>
      <c r="AG540" s="41" t="s">
        <v>960</v>
      </c>
      <c r="AH540" s="110" t="s">
        <v>448</v>
      </c>
      <c r="AI540" s="41" t="s">
        <v>994</v>
      </c>
      <c r="AJ540" s="41" t="s">
        <v>962</v>
      </c>
      <c r="AK540" s="52" t="s">
        <v>306</v>
      </c>
      <c r="AL540" s="52" t="s">
        <v>963</v>
      </c>
      <c r="AM540" s="84" t="s">
        <v>964</v>
      </c>
      <c r="AR540" s="167" t="s">
        <v>965</v>
      </c>
      <c r="AS540" s="186" t="s">
        <v>995</v>
      </c>
      <c r="AT540" s="7" t="s">
        <v>967</v>
      </c>
      <c r="AU540" s="186" t="s">
        <v>995</v>
      </c>
      <c r="AV540" s="186"/>
      <c r="AW540" s="186"/>
      <c r="AX540" s="152"/>
      <c r="BB540" s="54" t="s">
        <v>309</v>
      </c>
      <c r="BC540" s="7" t="s">
        <v>969</v>
      </c>
      <c r="BD540" s="78" t="s">
        <v>981</v>
      </c>
      <c r="BE540" s="7" t="s">
        <v>462</v>
      </c>
      <c r="BV540" s="144" t="s">
        <v>968</v>
      </c>
      <c r="CA540" s="9" t="s">
        <v>558</v>
      </c>
      <c r="CB540" s="7" t="s">
        <v>969</v>
      </c>
      <c r="CC540" s="78" t="s">
        <v>970</v>
      </c>
      <c r="CD540" t="s">
        <v>971</v>
      </c>
      <c r="DO540" s="7" t="s">
        <v>559</v>
      </c>
      <c r="DP540" s="117" t="s">
        <v>999</v>
      </c>
      <c r="DQ540" t="s">
        <v>318</v>
      </c>
      <c r="DR540" s="73" t="s">
        <v>390</v>
      </c>
      <c r="EA540" t="s">
        <v>1000</v>
      </c>
    </row>
    <row r="541" spans="1:131" s="32" customFormat="1">
      <c r="M541" s="187"/>
      <c r="N541" s="16"/>
      <c r="O541" s="97"/>
      <c r="P541" s="188"/>
      <c r="Q541" s="97"/>
      <c r="R541" s="189"/>
      <c r="S541" s="189"/>
      <c r="T541" s="189"/>
      <c r="U541" s="189"/>
      <c r="V541" s="189"/>
      <c r="W541" s="190"/>
      <c r="X541" s="191"/>
      <c r="Y541" s="42"/>
      <c r="AA541" s="42"/>
      <c r="AE541" s="42"/>
      <c r="AG541" s="97"/>
      <c r="AH541" s="192"/>
      <c r="AI541" s="97"/>
      <c r="AJ541" s="97"/>
      <c r="AK541" s="97"/>
      <c r="AL541" s="97"/>
      <c r="AM541" s="178"/>
      <c r="AN541" s="178"/>
      <c r="AO541" s="42"/>
      <c r="AP541" s="42"/>
      <c r="AQ541" s="42"/>
      <c r="AR541" s="42"/>
      <c r="AS541" s="178"/>
      <c r="AT541" s="178"/>
      <c r="AU541" s="178"/>
      <c r="AV541" s="178"/>
      <c r="AW541" s="178"/>
      <c r="AX541" s="178"/>
      <c r="AY541" s="42"/>
      <c r="AZ541" s="59"/>
      <c r="BA541" s="42"/>
      <c r="BB541" s="42"/>
      <c r="BC541" s="42"/>
      <c r="BD541" s="78"/>
      <c r="BE541" s="42"/>
      <c r="BF541" s="42"/>
      <c r="BG541" s="42"/>
      <c r="BH541" s="78"/>
      <c r="BI541" s="42"/>
      <c r="BJ541" s="42"/>
      <c r="BK541" s="42"/>
      <c r="BL541" s="78"/>
      <c r="BM541" s="42"/>
      <c r="BN541" s="42"/>
      <c r="BO541" s="42"/>
      <c r="BP541" s="78"/>
      <c r="BQ541" s="42"/>
      <c r="BR541" s="42"/>
      <c r="BS541" s="42"/>
      <c r="BT541" s="100"/>
      <c r="BU541" s="42"/>
      <c r="BV541" s="193"/>
      <c r="BW541" s="42"/>
      <c r="BX541" s="42"/>
      <c r="BY541" s="44"/>
      <c r="CB541" s="42"/>
      <c r="CC541" s="78"/>
      <c r="CG541" s="59"/>
      <c r="CR541" s="42"/>
      <c r="CS541" s="78"/>
      <c r="CU541" s="192"/>
      <c r="CW541" s="59"/>
      <c r="DH541" s="42"/>
      <c r="DI541" s="78"/>
      <c r="DO541" s="42"/>
      <c r="DS541" s="42"/>
      <c r="DT541" s="59"/>
      <c r="DX541" s="59"/>
    </row>
    <row r="542" spans="1:131">
      <c r="A542" t="s">
        <v>24</v>
      </c>
      <c r="B542" s="86" t="s">
        <v>436</v>
      </c>
      <c r="C542">
        <v>132</v>
      </c>
      <c r="D542" t="s">
        <v>1001</v>
      </c>
      <c r="E542">
        <v>1997</v>
      </c>
      <c r="F542">
        <v>1992</v>
      </c>
      <c r="G542" t="s">
        <v>1002</v>
      </c>
      <c r="H542" t="s">
        <v>480</v>
      </c>
      <c r="J542" s="21" t="s">
        <v>1003</v>
      </c>
      <c r="L542" s="21" t="s">
        <v>312</v>
      </c>
      <c r="M542" s="51" t="s">
        <v>298</v>
      </c>
      <c r="N542" s="151" t="s">
        <v>1004</v>
      </c>
      <c r="O542" s="41" t="s">
        <v>312</v>
      </c>
      <c r="P542" s="119" t="s">
        <v>312</v>
      </c>
      <c r="Q542" s="41" t="s">
        <v>312</v>
      </c>
      <c r="Y542" s="63" t="s">
        <v>1005</v>
      </c>
      <c r="Z542" s="143" t="s">
        <v>1006</v>
      </c>
      <c r="AA542" s="54"/>
      <c r="AC542" t="s">
        <v>1007</v>
      </c>
      <c r="AD542" t="s">
        <v>1008</v>
      </c>
      <c r="AE542" s="7" t="s">
        <v>738</v>
      </c>
      <c r="AF542" t="s">
        <v>1009</v>
      </c>
      <c r="AG542" s="41" t="s">
        <v>577</v>
      </c>
      <c r="AH542" s="110" t="s">
        <v>448</v>
      </c>
      <c r="AI542" s="41">
        <v>33737</v>
      </c>
      <c r="AJ542" s="41" t="s">
        <v>1010</v>
      </c>
      <c r="AK542" s="52" t="s">
        <v>306</v>
      </c>
      <c r="AL542" s="41" t="s">
        <v>1011</v>
      </c>
      <c r="AM542" s="84" t="s">
        <v>1012</v>
      </c>
      <c r="BE542" s="54" t="s">
        <v>309</v>
      </c>
      <c r="BK542" s="54" t="s">
        <v>1013</v>
      </c>
      <c r="BL542" s="78" t="s">
        <v>1014</v>
      </c>
      <c r="BM542" s="54" t="s">
        <v>462</v>
      </c>
      <c r="BV542" s="144" t="s">
        <v>1015</v>
      </c>
      <c r="CQ542" t="s">
        <v>386</v>
      </c>
      <c r="CR542" s="54" t="s">
        <v>1013</v>
      </c>
      <c r="CS542" s="78" t="s">
        <v>1016</v>
      </c>
      <c r="CT542" s="54" t="s">
        <v>462</v>
      </c>
      <c r="DO542" s="80" t="s">
        <v>1017</v>
      </c>
      <c r="DP542" s="32" t="s">
        <v>1018</v>
      </c>
      <c r="DQ542" t="s">
        <v>512</v>
      </c>
      <c r="DR542" s="73" t="s">
        <v>390</v>
      </c>
    </row>
    <row r="543" spans="1:131">
      <c r="A543" t="s">
        <v>24</v>
      </c>
      <c r="B543" s="86" t="s">
        <v>436</v>
      </c>
      <c r="C543">
        <v>132</v>
      </c>
      <c r="D543" t="s">
        <v>1001</v>
      </c>
      <c r="E543">
        <v>1997</v>
      </c>
      <c r="F543">
        <v>1992</v>
      </c>
      <c r="G543" t="s">
        <v>1002</v>
      </c>
      <c r="H543" t="s">
        <v>480</v>
      </c>
      <c r="J543" s="21" t="s">
        <v>1003</v>
      </c>
      <c r="L543" s="46" t="s">
        <v>1019</v>
      </c>
      <c r="M543" s="51" t="s">
        <v>325</v>
      </c>
      <c r="N543" s="151" t="s">
        <v>1020</v>
      </c>
      <c r="O543" s="41" t="s">
        <v>976</v>
      </c>
      <c r="P543" s="119" t="s">
        <v>1021</v>
      </c>
      <c r="Q543" s="41" t="s">
        <v>1022</v>
      </c>
      <c r="Y543" s="63" t="s">
        <v>1005</v>
      </c>
      <c r="Z543" s="143" t="s">
        <v>1006</v>
      </c>
      <c r="AC543" t="s">
        <v>1007</v>
      </c>
      <c r="AD543" t="s">
        <v>1008</v>
      </c>
      <c r="AE543" s="7" t="s">
        <v>738</v>
      </c>
      <c r="AF543" t="s">
        <v>1009</v>
      </c>
      <c r="AG543" s="41" t="s">
        <v>577</v>
      </c>
      <c r="AH543" s="110" t="s">
        <v>448</v>
      </c>
      <c r="AI543" s="41">
        <v>33737</v>
      </c>
      <c r="AJ543" s="41" t="s">
        <v>1010</v>
      </c>
      <c r="AK543" s="52" t="s">
        <v>306</v>
      </c>
      <c r="AL543" s="41" t="s">
        <v>1011</v>
      </c>
      <c r="AM543" s="84" t="s">
        <v>1012</v>
      </c>
      <c r="BE543" s="54" t="s">
        <v>309</v>
      </c>
      <c r="BK543" s="54" t="s">
        <v>1013</v>
      </c>
      <c r="BL543" s="78" t="s">
        <v>1014</v>
      </c>
      <c r="BM543" s="54" t="s">
        <v>462</v>
      </c>
      <c r="BV543" s="144" t="s">
        <v>1015</v>
      </c>
      <c r="CQ543" t="s">
        <v>386</v>
      </c>
      <c r="CR543" s="54" t="s">
        <v>1013</v>
      </c>
      <c r="CS543" s="78" t="s">
        <v>1016</v>
      </c>
      <c r="CT543" s="54" t="s">
        <v>462</v>
      </c>
      <c r="DO543" s="80" t="s">
        <v>1017</v>
      </c>
      <c r="DP543" s="32" t="s">
        <v>1018</v>
      </c>
      <c r="DQ543" t="s">
        <v>512</v>
      </c>
      <c r="DR543" s="73" t="s">
        <v>390</v>
      </c>
    </row>
    <row r="544" spans="1:131">
      <c r="A544" t="s">
        <v>24</v>
      </c>
      <c r="B544" s="86" t="s">
        <v>436</v>
      </c>
      <c r="C544">
        <v>132</v>
      </c>
      <c r="D544" t="s">
        <v>1001</v>
      </c>
      <c r="E544">
        <v>1997</v>
      </c>
      <c r="F544">
        <v>1992</v>
      </c>
      <c r="G544" t="s">
        <v>1002</v>
      </c>
      <c r="H544" t="s">
        <v>480</v>
      </c>
      <c r="J544" s="21" t="s">
        <v>1003</v>
      </c>
      <c r="L544" s="46" t="s">
        <v>1019</v>
      </c>
      <c r="M544" s="51" t="s">
        <v>325</v>
      </c>
      <c r="N544" s="151" t="s">
        <v>1023</v>
      </c>
      <c r="O544" s="41" t="s">
        <v>976</v>
      </c>
      <c r="P544" s="119" t="s">
        <v>1024</v>
      </c>
      <c r="Q544" s="41" t="s">
        <v>1022</v>
      </c>
      <c r="Y544" s="63" t="s">
        <v>1005</v>
      </c>
      <c r="Z544" s="143" t="s">
        <v>1006</v>
      </c>
      <c r="AC544" t="s">
        <v>1007</v>
      </c>
      <c r="AD544" t="s">
        <v>1008</v>
      </c>
      <c r="AE544" s="7" t="s">
        <v>738</v>
      </c>
      <c r="AF544" t="s">
        <v>1009</v>
      </c>
      <c r="AG544" s="41" t="s">
        <v>577</v>
      </c>
      <c r="AH544" s="110" t="s">
        <v>448</v>
      </c>
      <c r="AI544" s="41">
        <v>33737</v>
      </c>
      <c r="AJ544" s="41" t="s">
        <v>1010</v>
      </c>
      <c r="AK544" s="52" t="s">
        <v>306</v>
      </c>
      <c r="AL544" s="41" t="s">
        <v>1011</v>
      </c>
      <c r="AM544" s="84" t="s">
        <v>1012</v>
      </c>
      <c r="BE544" s="54" t="s">
        <v>309</v>
      </c>
      <c r="BK544" s="54" t="s">
        <v>1013</v>
      </c>
      <c r="BL544" s="78" t="s">
        <v>1014</v>
      </c>
      <c r="BM544" s="54" t="s">
        <v>462</v>
      </c>
      <c r="BV544" s="144" t="s">
        <v>1015</v>
      </c>
      <c r="CQ544" t="s">
        <v>386</v>
      </c>
      <c r="CR544" s="54" t="s">
        <v>1013</v>
      </c>
      <c r="CS544" s="78" t="s">
        <v>1016</v>
      </c>
      <c r="CT544" s="54" t="s">
        <v>462</v>
      </c>
      <c r="DO544" s="80" t="s">
        <v>1017</v>
      </c>
      <c r="DP544" s="32" t="s">
        <v>1018</v>
      </c>
      <c r="DQ544" t="s">
        <v>512</v>
      </c>
      <c r="DR544" s="73" t="s">
        <v>390</v>
      </c>
    </row>
    <row r="545" spans="1:129">
      <c r="A545" t="s">
        <v>24</v>
      </c>
      <c r="B545" s="86" t="s">
        <v>436</v>
      </c>
      <c r="C545">
        <v>132</v>
      </c>
      <c r="D545" t="s">
        <v>1001</v>
      </c>
      <c r="E545">
        <v>1997</v>
      </c>
      <c r="F545">
        <v>1992</v>
      </c>
      <c r="G545" t="s">
        <v>1002</v>
      </c>
      <c r="H545" t="s">
        <v>480</v>
      </c>
      <c r="J545" s="21" t="s">
        <v>1003</v>
      </c>
      <c r="L545" s="46" t="s">
        <v>1019</v>
      </c>
      <c r="M545" s="51" t="s">
        <v>325</v>
      </c>
      <c r="N545" s="151" t="s">
        <v>1025</v>
      </c>
      <c r="O545" s="41" t="s">
        <v>976</v>
      </c>
      <c r="P545" s="119" t="s">
        <v>1026</v>
      </c>
      <c r="Q545" s="41" t="s">
        <v>1022</v>
      </c>
      <c r="Y545" s="63" t="s">
        <v>1005</v>
      </c>
      <c r="Z545" s="143" t="s">
        <v>1006</v>
      </c>
      <c r="AC545" t="s">
        <v>1007</v>
      </c>
      <c r="AD545" t="s">
        <v>1008</v>
      </c>
      <c r="AE545" s="7" t="s">
        <v>738</v>
      </c>
      <c r="AF545" t="s">
        <v>1009</v>
      </c>
      <c r="AG545" s="41" t="s">
        <v>577</v>
      </c>
      <c r="AH545" s="110" t="s">
        <v>448</v>
      </c>
      <c r="AI545" s="41">
        <v>33737</v>
      </c>
      <c r="AJ545" s="41" t="s">
        <v>1010</v>
      </c>
      <c r="AK545" s="52" t="s">
        <v>306</v>
      </c>
      <c r="AL545" s="41" t="s">
        <v>1011</v>
      </c>
      <c r="AM545" s="84" t="s">
        <v>1012</v>
      </c>
      <c r="BE545" s="54" t="s">
        <v>309</v>
      </c>
      <c r="BK545" s="54" t="s">
        <v>1013</v>
      </c>
      <c r="BL545" s="78" t="s">
        <v>1014</v>
      </c>
      <c r="BM545" s="54" t="s">
        <v>462</v>
      </c>
      <c r="BV545" s="144" t="s">
        <v>1015</v>
      </c>
      <c r="CQ545" t="s">
        <v>386</v>
      </c>
      <c r="CR545" s="54" t="s">
        <v>1013</v>
      </c>
      <c r="CS545" s="78" t="s">
        <v>1016</v>
      </c>
      <c r="CT545" s="54" t="s">
        <v>462</v>
      </c>
      <c r="DO545" s="80" t="s">
        <v>1017</v>
      </c>
      <c r="DP545" s="32" t="s">
        <v>1018</v>
      </c>
      <c r="DQ545" t="s">
        <v>512</v>
      </c>
      <c r="DR545" s="73" t="s">
        <v>390</v>
      </c>
    </row>
    <row r="546" spans="1:129">
      <c r="BE546" s="54" t="s">
        <v>309</v>
      </c>
      <c r="DO546"/>
    </row>
    <row r="547" spans="1:129">
      <c r="A547" t="s">
        <v>24</v>
      </c>
      <c r="B547" s="86" t="s">
        <v>436</v>
      </c>
      <c r="C547">
        <v>132</v>
      </c>
      <c r="D547" t="s">
        <v>1001</v>
      </c>
      <c r="E547">
        <v>1997</v>
      </c>
      <c r="F547">
        <v>1992</v>
      </c>
      <c r="G547" t="s">
        <v>370</v>
      </c>
      <c r="H547" t="s">
        <v>480</v>
      </c>
      <c r="J547" s="21" t="s">
        <v>651</v>
      </c>
      <c r="L547" s="21" t="s">
        <v>312</v>
      </c>
      <c r="M547" s="51" t="s">
        <v>298</v>
      </c>
      <c r="N547" s="151" t="s">
        <v>1004</v>
      </c>
      <c r="O547" s="41" t="s">
        <v>312</v>
      </c>
      <c r="P547" s="119" t="s">
        <v>312</v>
      </c>
      <c r="Q547" s="41" t="s">
        <v>312</v>
      </c>
      <c r="Y547" s="63" t="s">
        <v>1005</v>
      </c>
      <c r="Z547" s="143" t="s">
        <v>1006</v>
      </c>
      <c r="AC547" t="s">
        <v>1027</v>
      </c>
      <c r="AD547" t="s">
        <v>1028</v>
      </c>
      <c r="AE547" s="7"/>
      <c r="AF547"/>
      <c r="AG547" s="41" t="s">
        <v>577</v>
      </c>
      <c r="AH547" s="110" t="s">
        <v>448</v>
      </c>
      <c r="AI547" s="41">
        <v>33736</v>
      </c>
      <c r="AJ547" s="41" t="s">
        <v>1029</v>
      </c>
      <c r="AK547" s="52" t="s">
        <v>306</v>
      </c>
      <c r="AL547" s="41" t="s">
        <v>1011</v>
      </c>
      <c r="AM547" s="84" t="s">
        <v>1030</v>
      </c>
      <c r="BE547" s="54" t="s">
        <v>309</v>
      </c>
      <c r="BK547" s="54" t="s">
        <v>1013</v>
      </c>
      <c r="BL547" s="78" t="s">
        <v>1014</v>
      </c>
      <c r="BM547" s="54" t="s">
        <v>462</v>
      </c>
      <c r="BV547" s="144" t="s">
        <v>1031</v>
      </c>
      <c r="CQ547" t="s">
        <v>386</v>
      </c>
      <c r="CR547" s="54" t="s">
        <v>1013</v>
      </c>
      <c r="CS547" s="78" t="s">
        <v>1016</v>
      </c>
      <c r="CT547" s="54" t="s">
        <v>462</v>
      </c>
      <c r="DO547" s="80" t="s">
        <v>1017</v>
      </c>
      <c r="DP547" s="32" t="s">
        <v>1018</v>
      </c>
      <c r="DQ547" t="s">
        <v>512</v>
      </c>
      <c r="DR547" s="73" t="s">
        <v>390</v>
      </c>
    </row>
    <row r="548" spans="1:129">
      <c r="A548" t="s">
        <v>24</v>
      </c>
      <c r="B548" s="86" t="s">
        <v>436</v>
      </c>
      <c r="C548">
        <v>132</v>
      </c>
      <c r="D548" t="s">
        <v>1001</v>
      </c>
      <c r="E548">
        <v>1997</v>
      </c>
      <c r="F548">
        <v>1992</v>
      </c>
      <c r="G548" t="s">
        <v>370</v>
      </c>
      <c r="H548" t="s">
        <v>480</v>
      </c>
      <c r="J548" s="21" t="s">
        <v>651</v>
      </c>
      <c r="L548" s="46" t="s">
        <v>1019</v>
      </c>
      <c r="M548" s="51" t="s">
        <v>325</v>
      </c>
      <c r="N548" s="69" t="s">
        <v>1020</v>
      </c>
      <c r="O548" s="41" t="s">
        <v>976</v>
      </c>
      <c r="P548" s="119" t="s">
        <v>1021</v>
      </c>
      <c r="Q548" s="41" t="s">
        <v>1022</v>
      </c>
      <c r="Y548" s="63" t="s">
        <v>1005</v>
      </c>
      <c r="Z548" s="143" t="s">
        <v>1006</v>
      </c>
      <c r="AC548" t="s">
        <v>1027</v>
      </c>
      <c r="AD548" t="s">
        <v>1028</v>
      </c>
      <c r="AE548" s="7"/>
      <c r="AF548"/>
      <c r="AG548" s="41" t="s">
        <v>577</v>
      </c>
      <c r="AH548" s="110" t="s">
        <v>448</v>
      </c>
      <c r="AI548" s="41">
        <v>33736</v>
      </c>
      <c r="AJ548" s="41" t="s">
        <v>1029</v>
      </c>
      <c r="AK548" s="52" t="s">
        <v>306</v>
      </c>
      <c r="AL548" s="41" t="s">
        <v>1011</v>
      </c>
      <c r="AM548" s="84" t="s">
        <v>1030</v>
      </c>
      <c r="BE548" s="54" t="s">
        <v>309</v>
      </c>
      <c r="BK548" s="54" t="s">
        <v>1013</v>
      </c>
      <c r="BL548" s="78" t="s">
        <v>1014</v>
      </c>
      <c r="BM548" s="54" t="s">
        <v>462</v>
      </c>
      <c r="BV548" s="144" t="s">
        <v>1031</v>
      </c>
      <c r="CQ548" t="s">
        <v>386</v>
      </c>
      <c r="CR548" s="54" t="s">
        <v>1013</v>
      </c>
      <c r="CS548" s="78" t="s">
        <v>1016</v>
      </c>
      <c r="CT548" s="54" t="s">
        <v>462</v>
      </c>
      <c r="DO548" s="80" t="s">
        <v>1017</v>
      </c>
      <c r="DP548" s="32" t="s">
        <v>1018</v>
      </c>
      <c r="DQ548" t="s">
        <v>512</v>
      </c>
      <c r="DR548" s="73" t="s">
        <v>390</v>
      </c>
    </row>
    <row r="549" spans="1:129">
      <c r="A549" t="s">
        <v>24</v>
      </c>
      <c r="B549" s="86" t="s">
        <v>436</v>
      </c>
      <c r="C549">
        <v>132</v>
      </c>
      <c r="D549" t="s">
        <v>1001</v>
      </c>
      <c r="E549">
        <v>1997</v>
      </c>
      <c r="F549">
        <v>1992</v>
      </c>
      <c r="G549" t="s">
        <v>370</v>
      </c>
      <c r="H549" t="s">
        <v>480</v>
      </c>
      <c r="J549" s="21" t="s">
        <v>651</v>
      </c>
      <c r="L549" s="46" t="s">
        <v>1019</v>
      </c>
      <c r="M549" s="51" t="s">
        <v>325</v>
      </c>
      <c r="N549" s="69" t="s">
        <v>1023</v>
      </c>
      <c r="O549" s="41" t="s">
        <v>976</v>
      </c>
      <c r="P549" s="119" t="s">
        <v>1024</v>
      </c>
      <c r="Q549" s="41" t="s">
        <v>1022</v>
      </c>
      <c r="Y549" s="63" t="s">
        <v>1005</v>
      </c>
      <c r="Z549" s="143" t="s">
        <v>1006</v>
      </c>
      <c r="AC549" t="s">
        <v>1027</v>
      </c>
      <c r="AD549" t="s">
        <v>1028</v>
      </c>
      <c r="AE549" s="7"/>
      <c r="AF549"/>
      <c r="AG549" s="41" t="s">
        <v>577</v>
      </c>
      <c r="AH549" s="110" t="s">
        <v>448</v>
      </c>
      <c r="AI549" s="41">
        <v>33736</v>
      </c>
      <c r="AJ549" s="41" t="s">
        <v>1029</v>
      </c>
      <c r="AK549" s="52" t="s">
        <v>306</v>
      </c>
      <c r="AL549" s="41" t="s">
        <v>1011</v>
      </c>
      <c r="AM549" s="84" t="s">
        <v>1030</v>
      </c>
      <c r="BE549" s="54" t="s">
        <v>309</v>
      </c>
      <c r="BK549" s="54" t="s">
        <v>1013</v>
      </c>
      <c r="BL549" s="78" t="s">
        <v>1014</v>
      </c>
      <c r="BM549" s="54" t="s">
        <v>462</v>
      </c>
      <c r="BV549" s="144" t="s">
        <v>1031</v>
      </c>
      <c r="CQ549" t="s">
        <v>386</v>
      </c>
      <c r="CR549" s="54" t="s">
        <v>1013</v>
      </c>
      <c r="CS549" s="78" t="s">
        <v>1016</v>
      </c>
      <c r="CT549" s="54" t="s">
        <v>462</v>
      </c>
      <c r="DO549" s="80" t="s">
        <v>1017</v>
      </c>
      <c r="DP549" s="32" t="s">
        <v>1018</v>
      </c>
      <c r="DQ549" t="s">
        <v>512</v>
      </c>
      <c r="DR549" s="73" t="s">
        <v>390</v>
      </c>
    </row>
    <row r="550" spans="1:129">
      <c r="A550" t="s">
        <v>24</v>
      </c>
      <c r="B550" s="86" t="s">
        <v>436</v>
      </c>
      <c r="C550">
        <v>132</v>
      </c>
      <c r="D550" t="s">
        <v>1001</v>
      </c>
      <c r="E550">
        <v>1997</v>
      </c>
      <c r="F550">
        <v>1992</v>
      </c>
      <c r="G550" t="s">
        <v>370</v>
      </c>
      <c r="H550" t="s">
        <v>480</v>
      </c>
      <c r="J550" s="21" t="s">
        <v>651</v>
      </c>
      <c r="L550" s="46" t="s">
        <v>1019</v>
      </c>
      <c r="M550" s="51" t="s">
        <v>325</v>
      </c>
      <c r="N550" s="69" t="s">
        <v>1025</v>
      </c>
      <c r="O550" s="41" t="s">
        <v>976</v>
      </c>
      <c r="P550" s="119" t="s">
        <v>1026</v>
      </c>
      <c r="Q550" s="41" t="s">
        <v>1022</v>
      </c>
      <c r="Y550" s="63" t="s">
        <v>1005</v>
      </c>
      <c r="Z550" s="143" t="s">
        <v>1006</v>
      </c>
      <c r="AC550" t="s">
        <v>1027</v>
      </c>
      <c r="AD550" t="s">
        <v>1028</v>
      </c>
      <c r="AE550" s="7"/>
      <c r="AF550"/>
      <c r="AG550" s="41" t="s">
        <v>577</v>
      </c>
      <c r="AH550" s="110" t="s">
        <v>448</v>
      </c>
      <c r="AI550" s="41">
        <v>33736</v>
      </c>
      <c r="AJ550" s="41" t="s">
        <v>1029</v>
      </c>
      <c r="AK550" s="52" t="s">
        <v>306</v>
      </c>
      <c r="AL550" s="41" t="s">
        <v>1011</v>
      </c>
      <c r="AM550" s="84" t="s">
        <v>1030</v>
      </c>
      <c r="BE550" s="54" t="s">
        <v>309</v>
      </c>
      <c r="BK550" s="54" t="s">
        <v>1013</v>
      </c>
      <c r="BL550" s="78" t="s">
        <v>1014</v>
      </c>
      <c r="BM550" s="54" t="s">
        <v>462</v>
      </c>
      <c r="BV550" s="144" t="s">
        <v>1031</v>
      </c>
      <c r="CQ550" t="s">
        <v>386</v>
      </c>
      <c r="CR550" s="54" t="s">
        <v>1013</v>
      </c>
      <c r="CS550" s="78" t="s">
        <v>1016</v>
      </c>
      <c r="CT550" s="54" t="s">
        <v>462</v>
      </c>
      <c r="DO550" s="80" t="s">
        <v>1017</v>
      </c>
      <c r="DP550" s="32" t="s">
        <v>1018</v>
      </c>
      <c r="DQ550" t="s">
        <v>512</v>
      </c>
      <c r="DR550" s="73" t="s">
        <v>390</v>
      </c>
    </row>
    <row r="551" spans="1:129" s="32" customFormat="1">
      <c r="M551" s="187"/>
      <c r="N551" s="16"/>
      <c r="O551" s="97"/>
      <c r="P551" s="188"/>
      <c r="Q551" s="97"/>
      <c r="R551" s="189"/>
      <c r="S551" s="189"/>
      <c r="T551" s="189"/>
      <c r="U551" s="189"/>
      <c r="V551" s="189"/>
      <c r="W551" s="190"/>
      <c r="X551" s="191"/>
      <c r="Y551" s="42"/>
      <c r="AA551" s="42"/>
      <c r="AE551" s="42"/>
      <c r="AG551" s="97"/>
      <c r="AH551" s="192"/>
      <c r="AI551" s="97"/>
      <c r="AJ551" s="97"/>
      <c r="AK551" s="97"/>
      <c r="AL551" s="97"/>
      <c r="AM551" s="178"/>
      <c r="AN551" s="178"/>
      <c r="AO551" s="42"/>
      <c r="AP551" s="42"/>
      <c r="AQ551" s="42"/>
      <c r="AR551" s="42"/>
      <c r="AS551" s="178"/>
      <c r="AT551" s="178"/>
      <c r="AU551" s="178"/>
      <c r="AV551" s="178"/>
      <c r="AW551" s="178"/>
      <c r="AX551" s="178"/>
      <c r="AY551" s="42"/>
      <c r="AZ551" s="59"/>
      <c r="BA551" s="42"/>
      <c r="BB551" s="42"/>
      <c r="BC551" s="42"/>
      <c r="BD551" s="78"/>
      <c r="BE551" s="42"/>
      <c r="BF551" s="42"/>
      <c r="BG551" s="42"/>
      <c r="BH551" s="78"/>
      <c r="BI551" s="42"/>
      <c r="BJ551" s="42"/>
      <c r="BK551" s="42"/>
      <c r="BL551" s="78"/>
      <c r="BM551" s="42"/>
      <c r="BN551" s="42"/>
      <c r="BO551" s="42"/>
      <c r="BP551" s="78"/>
      <c r="BQ551" s="42"/>
      <c r="BR551" s="42"/>
      <c r="BS551" s="42"/>
      <c r="BT551" s="100"/>
      <c r="BU551" s="42"/>
      <c r="BV551" s="193"/>
      <c r="BW551" s="42"/>
      <c r="BX551" s="42"/>
      <c r="BY551" s="44"/>
      <c r="CB551" s="42"/>
      <c r="CC551" s="78"/>
      <c r="CG551" s="59"/>
      <c r="CR551" s="42"/>
      <c r="CS551" s="78"/>
      <c r="CU551" s="192"/>
      <c r="CW551" s="59"/>
      <c r="DH551" s="42"/>
      <c r="DI551" s="78"/>
      <c r="DO551" s="42"/>
      <c r="DS551" s="42"/>
      <c r="DT551" s="59"/>
      <c r="DX551" s="59"/>
    </row>
    <row r="552" spans="1:129">
      <c r="A552" t="s">
        <v>24</v>
      </c>
      <c r="B552" s="86" t="s">
        <v>436</v>
      </c>
      <c r="C552">
        <v>132</v>
      </c>
      <c r="D552" t="s">
        <v>1001</v>
      </c>
      <c r="E552">
        <v>1997</v>
      </c>
      <c r="F552">
        <v>1993</v>
      </c>
      <c r="G552" t="s">
        <v>1002</v>
      </c>
      <c r="H552" t="s">
        <v>480</v>
      </c>
      <c r="J552" s="21" t="s">
        <v>1003</v>
      </c>
      <c r="L552" s="21" t="s">
        <v>312</v>
      </c>
      <c r="M552" s="50" t="s">
        <v>298</v>
      </c>
      <c r="N552" s="69" t="s">
        <v>1032</v>
      </c>
      <c r="O552" s="41" t="s">
        <v>312</v>
      </c>
      <c r="P552" s="41" t="s">
        <v>312</v>
      </c>
      <c r="Q552" s="41" t="s">
        <v>312</v>
      </c>
      <c r="Y552" s="63" t="s">
        <v>1005</v>
      </c>
      <c r="Z552" s="143" t="s">
        <v>1006</v>
      </c>
      <c r="AC552" t="s">
        <v>1007</v>
      </c>
      <c r="AD552" t="s">
        <v>1033</v>
      </c>
      <c r="AE552" s="54" t="s">
        <v>312</v>
      </c>
      <c r="AF552" s="150" t="s">
        <v>312</v>
      </c>
      <c r="AG552" s="41" t="s">
        <v>577</v>
      </c>
      <c r="AH552" s="110" t="s">
        <v>448</v>
      </c>
      <c r="AI552" s="41">
        <v>34094</v>
      </c>
      <c r="AJ552" s="41" t="s">
        <v>1010</v>
      </c>
      <c r="AK552" s="52" t="s">
        <v>306</v>
      </c>
      <c r="AL552" s="41" t="s">
        <v>1011</v>
      </c>
      <c r="AM552" s="84" t="s">
        <v>1012</v>
      </c>
      <c r="AN552" s="54" t="s">
        <v>312</v>
      </c>
      <c r="AO552" s="150" t="s">
        <v>312</v>
      </c>
      <c r="AP552" s="54" t="s">
        <v>312</v>
      </c>
      <c r="AQ552" s="150" t="s">
        <v>312</v>
      </c>
      <c r="BE552" s="54" t="s">
        <v>309</v>
      </c>
      <c r="BK552" s="54" t="s">
        <v>1013</v>
      </c>
      <c r="BL552" s="78" t="s">
        <v>1034</v>
      </c>
      <c r="BM552" s="54" t="s">
        <v>462</v>
      </c>
      <c r="BV552" s="144" t="s">
        <v>1035</v>
      </c>
      <c r="CQ552" t="s">
        <v>386</v>
      </c>
      <c r="CR552" s="54" t="s">
        <v>1013</v>
      </c>
      <c r="CS552" s="78" t="s">
        <v>1036</v>
      </c>
      <c r="CT552" s="54" t="s">
        <v>462</v>
      </c>
      <c r="DO552" s="7">
        <v>34235</v>
      </c>
      <c r="DP552" s="32" t="s">
        <v>1037</v>
      </c>
      <c r="DQ552" s="21" t="s">
        <v>512</v>
      </c>
      <c r="DR552" s="73" t="s">
        <v>390</v>
      </c>
      <c r="DW552" s="54" t="s">
        <v>1013</v>
      </c>
      <c r="DX552" s="59" t="s">
        <v>1038</v>
      </c>
      <c r="DY552" t="s">
        <v>462</v>
      </c>
    </row>
    <row r="553" spans="1:129">
      <c r="A553" t="s">
        <v>24</v>
      </c>
      <c r="B553" s="86" t="s">
        <v>436</v>
      </c>
      <c r="C553">
        <v>132</v>
      </c>
      <c r="D553" t="s">
        <v>1001</v>
      </c>
      <c r="E553">
        <v>1997</v>
      </c>
      <c r="F553">
        <v>1993</v>
      </c>
      <c r="G553" t="s">
        <v>1002</v>
      </c>
      <c r="H553" t="s">
        <v>480</v>
      </c>
      <c r="J553" s="21" t="s">
        <v>1003</v>
      </c>
      <c r="L553" s="21" t="s">
        <v>312</v>
      </c>
      <c r="M553" s="50" t="s">
        <v>298</v>
      </c>
      <c r="N553" s="69" t="s">
        <v>1039</v>
      </c>
      <c r="O553" s="41" t="s">
        <v>312</v>
      </c>
      <c r="P553" s="41" t="s">
        <v>312</v>
      </c>
      <c r="Q553" s="41" t="s">
        <v>312</v>
      </c>
      <c r="Y553" s="63" t="s">
        <v>1005</v>
      </c>
      <c r="Z553" s="143" t="s">
        <v>1006</v>
      </c>
      <c r="AC553" t="s">
        <v>1007</v>
      </c>
      <c r="AD553" t="s">
        <v>1033</v>
      </c>
      <c r="AE553" s="54">
        <v>34093</v>
      </c>
      <c r="AF553" s="21" t="s">
        <v>1040</v>
      </c>
      <c r="AG553" s="41" t="s">
        <v>577</v>
      </c>
      <c r="AH553" s="110" t="s">
        <v>448</v>
      </c>
      <c r="AI553" s="41">
        <v>34094</v>
      </c>
      <c r="AJ553" s="41" t="s">
        <v>1010</v>
      </c>
      <c r="AK553" s="52" t="s">
        <v>306</v>
      </c>
      <c r="AL553" s="41" t="s">
        <v>1011</v>
      </c>
      <c r="AM553" s="84" t="s">
        <v>1012</v>
      </c>
      <c r="AN553" s="54">
        <v>34115</v>
      </c>
      <c r="AO553" s="21" t="s">
        <v>1040</v>
      </c>
      <c r="AP553" s="54" t="s">
        <v>1041</v>
      </c>
      <c r="AQ553" s="21" t="s">
        <v>1042</v>
      </c>
      <c r="BE553" s="54" t="s">
        <v>309</v>
      </c>
      <c r="BK553" s="54" t="s">
        <v>1013</v>
      </c>
      <c r="BL553" s="78" t="s">
        <v>1034</v>
      </c>
      <c r="BM553" s="54" t="s">
        <v>462</v>
      </c>
      <c r="BV553" s="144" t="s">
        <v>1043</v>
      </c>
      <c r="CQ553" t="s">
        <v>386</v>
      </c>
      <c r="CR553" s="54" t="s">
        <v>1013</v>
      </c>
      <c r="CS553" s="78" t="s">
        <v>1036</v>
      </c>
      <c r="CT553" s="54" t="s">
        <v>462</v>
      </c>
      <c r="DO553" s="7">
        <v>34235</v>
      </c>
      <c r="DP553" s="32" t="s">
        <v>1037</v>
      </c>
      <c r="DQ553" s="21" t="s">
        <v>512</v>
      </c>
      <c r="DR553" s="73" t="s">
        <v>390</v>
      </c>
      <c r="DW553" s="54" t="s">
        <v>1013</v>
      </c>
      <c r="DX553" s="59" t="s">
        <v>1038</v>
      </c>
      <c r="DY553" t="s">
        <v>462</v>
      </c>
    </row>
    <row r="554" spans="1:129">
      <c r="A554" t="s">
        <v>24</v>
      </c>
      <c r="B554" s="86" t="s">
        <v>436</v>
      </c>
      <c r="C554">
        <v>132</v>
      </c>
      <c r="D554" t="s">
        <v>1001</v>
      </c>
      <c r="E554">
        <v>1997</v>
      </c>
      <c r="F554">
        <v>1993</v>
      </c>
      <c r="G554" t="s">
        <v>1002</v>
      </c>
      <c r="H554" t="s">
        <v>480</v>
      </c>
      <c r="J554" s="21" t="s">
        <v>1003</v>
      </c>
      <c r="L554" s="21" t="s">
        <v>312</v>
      </c>
      <c r="M554" s="50" t="s">
        <v>298</v>
      </c>
      <c r="N554" s="69" t="s">
        <v>1044</v>
      </c>
      <c r="O554" s="41" t="s">
        <v>312</v>
      </c>
      <c r="P554" s="41" t="s">
        <v>312</v>
      </c>
      <c r="Q554" s="41" t="s">
        <v>312</v>
      </c>
      <c r="Y554" s="63" t="s">
        <v>1005</v>
      </c>
      <c r="Z554" s="143" t="s">
        <v>1006</v>
      </c>
      <c r="AC554" t="s">
        <v>1007</v>
      </c>
      <c r="AD554" t="s">
        <v>1033</v>
      </c>
      <c r="AE554" s="54">
        <v>34093</v>
      </c>
      <c r="AF554" s="21" t="s">
        <v>1040</v>
      </c>
      <c r="AG554" s="41" t="s">
        <v>577</v>
      </c>
      <c r="AH554" s="110" t="s">
        <v>448</v>
      </c>
      <c r="AI554" s="41">
        <v>34094</v>
      </c>
      <c r="AJ554" s="41" t="s">
        <v>1010</v>
      </c>
      <c r="AK554" s="52" t="s">
        <v>306</v>
      </c>
      <c r="AL554" s="41" t="s">
        <v>1011</v>
      </c>
      <c r="AM554" s="84" t="s">
        <v>1012</v>
      </c>
      <c r="AN554" s="54">
        <v>34115</v>
      </c>
      <c r="AO554" s="21" t="s">
        <v>1045</v>
      </c>
      <c r="AP554" s="54" t="s">
        <v>1041</v>
      </c>
      <c r="AQ554" s="21" t="s">
        <v>1040</v>
      </c>
      <c r="BE554" s="54" t="s">
        <v>309</v>
      </c>
      <c r="BK554" s="54" t="s">
        <v>1013</v>
      </c>
      <c r="BL554" s="78" t="s">
        <v>1034</v>
      </c>
      <c r="BM554" s="54" t="s">
        <v>462</v>
      </c>
      <c r="BV554" s="144" t="s">
        <v>1043</v>
      </c>
      <c r="CQ554" t="s">
        <v>386</v>
      </c>
      <c r="CR554" s="54" t="s">
        <v>1013</v>
      </c>
      <c r="CS554" s="78" t="s">
        <v>1036</v>
      </c>
      <c r="CT554" s="54" t="s">
        <v>462</v>
      </c>
      <c r="DO554" s="7">
        <v>34235</v>
      </c>
      <c r="DP554" s="32" t="s">
        <v>1037</v>
      </c>
      <c r="DQ554" s="21" t="s">
        <v>512</v>
      </c>
      <c r="DR554" s="73" t="s">
        <v>390</v>
      </c>
      <c r="DW554" s="54" t="s">
        <v>1013</v>
      </c>
      <c r="DX554" s="59" t="s">
        <v>1038</v>
      </c>
      <c r="DY554" t="s">
        <v>462</v>
      </c>
    </row>
    <row r="555" spans="1:129">
      <c r="A555" t="s">
        <v>24</v>
      </c>
      <c r="B555" s="86" t="s">
        <v>436</v>
      </c>
      <c r="C555">
        <v>132</v>
      </c>
      <c r="D555" t="s">
        <v>1001</v>
      </c>
      <c r="E555">
        <v>1997</v>
      </c>
      <c r="F555">
        <v>1993</v>
      </c>
      <c r="G555" t="s">
        <v>1002</v>
      </c>
      <c r="H555" t="s">
        <v>480</v>
      </c>
      <c r="J555" s="21" t="s">
        <v>1003</v>
      </c>
      <c r="L555" s="21" t="s">
        <v>1046</v>
      </c>
      <c r="M555" s="21" t="s">
        <v>1046</v>
      </c>
      <c r="N555" s="69" t="s">
        <v>1047</v>
      </c>
      <c r="O555" s="41" t="s">
        <v>976</v>
      </c>
      <c r="P555" s="119" t="s">
        <v>1024</v>
      </c>
      <c r="Q555" s="41" t="s">
        <v>1022</v>
      </c>
      <c r="Y555" s="63" t="s">
        <v>1005</v>
      </c>
      <c r="Z555" s="143" t="s">
        <v>1006</v>
      </c>
      <c r="AC555" t="s">
        <v>1007</v>
      </c>
      <c r="AD555" t="s">
        <v>1033</v>
      </c>
      <c r="AE555" s="54" t="s">
        <v>312</v>
      </c>
      <c r="AF555" s="150" t="s">
        <v>312</v>
      </c>
      <c r="AG555" s="41" t="s">
        <v>577</v>
      </c>
      <c r="AH555" s="110" t="s">
        <v>448</v>
      </c>
      <c r="AI555" s="41">
        <v>34094</v>
      </c>
      <c r="AJ555" s="41" t="s">
        <v>1010</v>
      </c>
      <c r="AK555" s="52" t="s">
        <v>306</v>
      </c>
      <c r="AL555" s="41" t="s">
        <v>1011</v>
      </c>
      <c r="AM555" s="84" t="s">
        <v>1012</v>
      </c>
      <c r="AN555" s="54" t="s">
        <v>312</v>
      </c>
      <c r="AO555" s="150" t="s">
        <v>312</v>
      </c>
      <c r="AP555" s="54" t="s">
        <v>312</v>
      </c>
      <c r="AQ555" s="150" t="s">
        <v>312</v>
      </c>
      <c r="BE555" s="54" t="s">
        <v>309</v>
      </c>
      <c r="BK555" s="54" t="s">
        <v>1013</v>
      </c>
      <c r="BL555" s="78" t="s">
        <v>1034</v>
      </c>
      <c r="BM555" s="54" t="s">
        <v>462</v>
      </c>
      <c r="BV555" s="144" t="s">
        <v>1043</v>
      </c>
      <c r="CQ555" t="s">
        <v>386</v>
      </c>
      <c r="CR555" s="54" t="s">
        <v>1013</v>
      </c>
      <c r="CS555" s="78" t="s">
        <v>1036</v>
      </c>
      <c r="CT555" s="54" t="s">
        <v>462</v>
      </c>
      <c r="DO555" s="7">
        <v>34235</v>
      </c>
      <c r="DP555" s="32" t="s">
        <v>1037</v>
      </c>
      <c r="DQ555" s="21" t="s">
        <v>512</v>
      </c>
      <c r="DR555" s="73" t="s">
        <v>390</v>
      </c>
      <c r="DW555" s="54" t="s">
        <v>1013</v>
      </c>
      <c r="DX555" s="59" t="s">
        <v>1038</v>
      </c>
      <c r="DY555" t="s">
        <v>462</v>
      </c>
    </row>
    <row r="556" spans="1:129">
      <c r="A556" t="s">
        <v>24</v>
      </c>
      <c r="B556" s="86" t="s">
        <v>436</v>
      </c>
      <c r="C556">
        <v>132</v>
      </c>
      <c r="D556" t="s">
        <v>1001</v>
      </c>
      <c r="E556">
        <v>1997</v>
      </c>
      <c r="F556">
        <v>1993</v>
      </c>
      <c r="G556" t="s">
        <v>1002</v>
      </c>
      <c r="H556" t="s">
        <v>480</v>
      </c>
      <c r="J556" s="21" t="s">
        <v>1003</v>
      </c>
      <c r="L556" s="21" t="s">
        <v>1046</v>
      </c>
      <c r="M556" s="21" t="s">
        <v>1046</v>
      </c>
      <c r="N556" s="69" t="s">
        <v>1048</v>
      </c>
      <c r="O556" s="41" t="s">
        <v>976</v>
      </c>
      <c r="P556" s="119" t="s">
        <v>1024</v>
      </c>
      <c r="Q556" s="41" t="s">
        <v>1022</v>
      </c>
      <c r="Y556" s="63" t="s">
        <v>1005</v>
      </c>
      <c r="Z556" s="143" t="s">
        <v>1006</v>
      </c>
      <c r="AC556" t="s">
        <v>1007</v>
      </c>
      <c r="AD556" t="s">
        <v>1033</v>
      </c>
      <c r="AE556" s="54">
        <v>34093</v>
      </c>
      <c r="AF556" s="21" t="s">
        <v>1040</v>
      </c>
      <c r="AG556" s="41" t="s">
        <v>577</v>
      </c>
      <c r="AH556" s="110" t="s">
        <v>448</v>
      </c>
      <c r="AI556" s="41">
        <v>34094</v>
      </c>
      <c r="AJ556" s="41" t="s">
        <v>1010</v>
      </c>
      <c r="AK556" s="52" t="s">
        <v>306</v>
      </c>
      <c r="AL556" s="41" t="s">
        <v>1011</v>
      </c>
      <c r="AM556" s="84" t="s">
        <v>1012</v>
      </c>
      <c r="AN556" s="54">
        <v>34115</v>
      </c>
      <c r="AO556" s="21" t="s">
        <v>1040</v>
      </c>
      <c r="AP556" s="54" t="s">
        <v>1041</v>
      </c>
      <c r="AQ556" s="21" t="s">
        <v>1042</v>
      </c>
      <c r="BE556" s="54" t="s">
        <v>309</v>
      </c>
      <c r="BK556" s="54" t="s">
        <v>1013</v>
      </c>
      <c r="BL556" s="78" t="s">
        <v>1034</v>
      </c>
      <c r="BM556" s="54" t="s">
        <v>462</v>
      </c>
      <c r="BV556" s="144" t="s">
        <v>1043</v>
      </c>
      <c r="CQ556" t="s">
        <v>386</v>
      </c>
      <c r="CR556" s="54" t="s">
        <v>1013</v>
      </c>
      <c r="CS556" s="78" t="s">
        <v>1036</v>
      </c>
      <c r="CT556" s="54" t="s">
        <v>462</v>
      </c>
      <c r="DO556" s="7">
        <v>34235</v>
      </c>
      <c r="DP556" s="32" t="s">
        <v>1037</v>
      </c>
      <c r="DQ556" s="21" t="s">
        <v>512</v>
      </c>
      <c r="DR556" s="73" t="s">
        <v>390</v>
      </c>
      <c r="DW556" s="54" t="s">
        <v>1013</v>
      </c>
      <c r="DX556" s="59" t="s">
        <v>1038</v>
      </c>
      <c r="DY556" t="s">
        <v>462</v>
      </c>
    </row>
    <row r="557" spans="1:129">
      <c r="A557" t="s">
        <v>24</v>
      </c>
      <c r="B557" s="86" t="s">
        <v>436</v>
      </c>
      <c r="C557">
        <v>132</v>
      </c>
      <c r="D557" t="s">
        <v>1001</v>
      </c>
      <c r="E557">
        <v>1997</v>
      </c>
      <c r="F557">
        <v>1993</v>
      </c>
      <c r="G557" t="s">
        <v>1002</v>
      </c>
      <c r="H557" t="s">
        <v>480</v>
      </c>
      <c r="J557" s="21" t="s">
        <v>1003</v>
      </c>
      <c r="L557" s="21" t="s">
        <v>1046</v>
      </c>
      <c r="M557" s="21" t="s">
        <v>1046</v>
      </c>
      <c r="N557" s="69" t="s">
        <v>1049</v>
      </c>
      <c r="O557" s="41" t="s">
        <v>976</v>
      </c>
      <c r="P557" s="119" t="s">
        <v>1024</v>
      </c>
      <c r="Q557" s="41" t="s">
        <v>1022</v>
      </c>
      <c r="Y557" s="63" t="s">
        <v>1005</v>
      </c>
      <c r="Z557" s="143" t="s">
        <v>1006</v>
      </c>
      <c r="AC557" t="s">
        <v>1007</v>
      </c>
      <c r="AD557" t="s">
        <v>1033</v>
      </c>
      <c r="AE557" s="54">
        <v>34093</v>
      </c>
      <c r="AF557" s="21" t="s">
        <v>1040</v>
      </c>
      <c r="AG557" s="41" t="s">
        <v>577</v>
      </c>
      <c r="AH557" s="110" t="s">
        <v>448</v>
      </c>
      <c r="AI557" s="41">
        <v>34094</v>
      </c>
      <c r="AJ557" s="41" t="s">
        <v>1010</v>
      </c>
      <c r="AK557" s="52" t="s">
        <v>306</v>
      </c>
      <c r="AL557" s="41" t="s">
        <v>1011</v>
      </c>
      <c r="AM557" s="84" t="s">
        <v>1012</v>
      </c>
      <c r="AN557" s="54">
        <v>34115</v>
      </c>
      <c r="AO557" s="21" t="s">
        <v>1045</v>
      </c>
      <c r="AP557" s="54" t="s">
        <v>1041</v>
      </c>
      <c r="AQ557" s="21" t="s">
        <v>1040</v>
      </c>
      <c r="BE557" s="54" t="s">
        <v>309</v>
      </c>
      <c r="BK557" s="54" t="s">
        <v>1013</v>
      </c>
      <c r="BL557" s="78" t="s">
        <v>1034</v>
      </c>
      <c r="BM557" s="54" t="s">
        <v>462</v>
      </c>
      <c r="BV557" s="144" t="s">
        <v>1043</v>
      </c>
      <c r="CQ557" t="s">
        <v>386</v>
      </c>
      <c r="CR557" s="54" t="s">
        <v>1013</v>
      </c>
      <c r="CS557" s="78" t="s">
        <v>1036</v>
      </c>
      <c r="CT557" s="54" t="s">
        <v>462</v>
      </c>
      <c r="DO557" s="7">
        <v>34235</v>
      </c>
      <c r="DP557" s="32" t="s">
        <v>1037</v>
      </c>
      <c r="DQ557" s="21" t="s">
        <v>512</v>
      </c>
      <c r="DR557" s="73" t="s">
        <v>390</v>
      </c>
      <c r="DW557" s="54" t="s">
        <v>1013</v>
      </c>
      <c r="DX557" s="59" t="s">
        <v>1038</v>
      </c>
      <c r="DY557" t="s">
        <v>462</v>
      </c>
    </row>
    <row r="558" spans="1:129">
      <c r="A558" t="s">
        <v>24</v>
      </c>
      <c r="B558" s="86" t="s">
        <v>436</v>
      </c>
      <c r="C558">
        <v>132</v>
      </c>
      <c r="D558" t="s">
        <v>1001</v>
      </c>
      <c r="E558">
        <v>1997</v>
      </c>
      <c r="F558">
        <v>1993</v>
      </c>
      <c r="G558" t="s">
        <v>1002</v>
      </c>
      <c r="H558" t="s">
        <v>480</v>
      </c>
      <c r="J558" s="21" t="s">
        <v>1003</v>
      </c>
      <c r="L558" s="21" t="s">
        <v>1050</v>
      </c>
      <c r="M558" s="21" t="s">
        <v>1046</v>
      </c>
      <c r="N558" s="69" t="s">
        <v>1051</v>
      </c>
      <c r="O558" s="41" t="s">
        <v>976</v>
      </c>
      <c r="P558" s="119" t="s">
        <v>1024</v>
      </c>
      <c r="Q558" s="41" t="s">
        <v>1022</v>
      </c>
      <c r="Y558" s="63" t="s">
        <v>1005</v>
      </c>
      <c r="Z558" s="143" t="s">
        <v>1006</v>
      </c>
      <c r="AC558" t="s">
        <v>1007</v>
      </c>
      <c r="AD558" t="s">
        <v>1033</v>
      </c>
      <c r="AE558" s="54" t="s">
        <v>312</v>
      </c>
      <c r="AF558" s="150" t="s">
        <v>312</v>
      </c>
      <c r="AG558" s="41" t="s">
        <v>577</v>
      </c>
      <c r="AH558" s="110" t="s">
        <v>448</v>
      </c>
      <c r="AI558" s="41">
        <v>34094</v>
      </c>
      <c r="AJ558" s="41" t="s">
        <v>1010</v>
      </c>
      <c r="AK558" s="52" t="s">
        <v>306</v>
      </c>
      <c r="AL558" s="41" t="s">
        <v>1011</v>
      </c>
      <c r="AM558" s="84" t="s">
        <v>1012</v>
      </c>
      <c r="AN558" s="54" t="s">
        <v>312</v>
      </c>
      <c r="AO558" s="150" t="s">
        <v>312</v>
      </c>
      <c r="AP558" s="54" t="s">
        <v>312</v>
      </c>
      <c r="AQ558" s="150" t="s">
        <v>312</v>
      </c>
      <c r="BE558" s="54" t="s">
        <v>309</v>
      </c>
      <c r="BK558" s="54" t="s">
        <v>1013</v>
      </c>
      <c r="BL558" s="78" t="s">
        <v>1034</v>
      </c>
      <c r="BM558" s="54" t="s">
        <v>462</v>
      </c>
      <c r="BV558" s="144" t="s">
        <v>1043</v>
      </c>
      <c r="CQ558" t="s">
        <v>386</v>
      </c>
      <c r="CR558" s="54" t="s">
        <v>1013</v>
      </c>
      <c r="CS558" s="78" t="s">
        <v>1036</v>
      </c>
      <c r="CT558" s="54" t="s">
        <v>462</v>
      </c>
      <c r="DO558" s="7">
        <v>34235</v>
      </c>
      <c r="DP558" s="32" t="s">
        <v>1037</v>
      </c>
      <c r="DQ558" s="21" t="s">
        <v>512</v>
      </c>
      <c r="DR558" s="73" t="s">
        <v>390</v>
      </c>
      <c r="DW558" s="54" t="s">
        <v>1013</v>
      </c>
      <c r="DX558" s="59" t="s">
        <v>1038</v>
      </c>
      <c r="DY558" t="s">
        <v>462</v>
      </c>
    </row>
    <row r="559" spans="1:129">
      <c r="A559" t="s">
        <v>24</v>
      </c>
      <c r="B559" s="86" t="s">
        <v>436</v>
      </c>
      <c r="C559">
        <v>132</v>
      </c>
      <c r="D559" t="s">
        <v>1001</v>
      </c>
      <c r="E559">
        <v>1997</v>
      </c>
      <c r="F559">
        <v>1993</v>
      </c>
      <c r="G559" t="s">
        <v>1002</v>
      </c>
      <c r="H559" t="s">
        <v>480</v>
      </c>
      <c r="J559" s="21" t="s">
        <v>1003</v>
      </c>
      <c r="L559" s="21" t="s">
        <v>1050</v>
      </c>
      <c r="M559" s="21" t="s">
        <v>1046</v>
      </c>
      <c r="N559" s="69" t="s">
        <v>1052</v>
      </c>
      <c r="O559" s="41" t="s">
        <v>976</v>
      </c>
      <c r="P559" s="119" t="s">
        <v>1024</v>
      </c>
      <c r="Q559" s="41" t="s">
        <v>1022</v>
      </c>
      <c r="Y559" s="63" t="s">
        <v>1005</v>
      </c>
      <c r="Z559" s="143" t="s">
        <v>1006</v>
      </c>
      <c r="AC559" t="s">
        <v>1007</v>
      </c>
      <c r="AD559" t="s">
        <v>1033</v>
      </c>
      <c r="AE559" s="54">
        <v>34093</v>
      </c>
      <c r="AF559" s="21" t="s">
        <v>1040</v>
      </c>
      <c r="AG559" s="41" t="s">
        <v>577</v>
      </c>
      <c r="AH559" s="110" t="s">
        <v>448</v>
      </c>
      <c r="AI559" s="41">
        <v>34094</v>
      </c>
      <c r="AJ559" s="41" t="s">
        <v>1010</v>
      </c>
      <c r="AK559" s="52" t="s">
        <v>306</v>
      </c>
      <c r="AL559" s="41" t="s">
        <v>1011</v>
      </c>
      <c r="AM559" s="84" t="s">
        <v>1012</v>
      </c>
      <c r="AN559" s="54">
        <v>34115</v>
      </c>
      <c r="AO559" s="21" t="s">
        <v>1040</v>
      </c>
      <c r="AP559" s="54" t="s">
        <v>1041</v>
      </c>
      <c r="AQ559" s="21" t="s">
        <v>1042</v>
      </c>
      <c r="BE559" s="54" t="s">
        <v>309</v>
      </c>
      <c r="BK559" s="54" t="s">
        <v>1013</v>
      </c>
      <c r="BL559" s="78" t="s">
        <v>1034</v>
      </c>
      <c r="BM559" s="54" t="s">
        <v>462</v>
      </c>
      <c r="BV559" s="144" t="s">
        <v>1043</v>
      </c>
      <c r="CQ559" t="s">
        <v>386</v>
      </c>
      <c r="CR559" s="54" t="s">
        <v>1013</v>
      </c>
      <c r="CS559" s="78" t="s">
        <v>1036</v>
      </c>
      <c r="CT559" s="54" t="s">
        <v>462</v>
      </c>
      <c r="DO559" s="7">
        <v>34235</v>
      </c>
      <c r="DP559" s="32" t="s">
        <v>1037</v>
      </c>
      <c r="DQ559" s="21" t="s">
        <v>512</v>
      </c>
      <c r="DR559" s="73" t="s">
        <v>390</v>
      </c>
      <c r="DW559" s="54" t="s">
        <v>1013</v>
      </c>
      <c r="DX559" s="59" t="s">
        <v>1038</v>
      </c>
      <c r="DY559" t="s">
        <v>462</v>
      </c>
    </row>
    <row r="560" spans="1:129">
      <c r="A560" t="s">
        <v>24</v>
      </c>
      <c r="B560" s="86" t="s">
        <v>436</v>
      </c>
      <c r="C560">
        <v>132</v>
      </c>
      <c r="D560" t="s">
        <v>1001</v>
      </c>
      <c r="E560">
        <v>1997</v>
      </c>
      <c r="F560">
        <v>1993</v>
      </c>
      <c r="G560" t="s">
        <v>1002</v>
      </c>
      <c r="H560" t="s">
        <v>480</v>
      </c>
      <c r="J560" s="21" t="s">
        <v>1003</v>
      </c>
      <c r="L560" s="21" t="s">
        <v>1050</v>
      </c>
      <c r="M560" s="21" t="s">
        <v>1046</v>
      </c>
      <c r="N560" s="69" t="s">
        <v>1053</v>
      </c>
      <c r="O560" s="41" t="s">
        <v>976</v>
      </c>
      <c r="P560" s="119" t="s">
        <v>1024</v>
      </c>
      <c r="Q560" s="41" t="s">
        <v>1022</v>
      </c>
      <c r="Y560" s="63" t="s">
        <v>1005</v>
      </c>
      <c r="Z560" s="143" t="s">
        <v>1006</v>
      </c>
      <c r="AC560" t="s">
        <v>1007</v>
      </c>
      <c r="AD560" t="s">
        <v>1033</v>
      </c>
      <c r="AE560" s="54">
        <v>34093</v>
      </c>
      <c r="AF560" s="21" t="s">
        <v>1040</v>
      </c>
      <c r="AG560" s="41" t="s">
        <v>577</v>
      </c>
      <c r="AH560" s="110" t="s">
        <v>448</v>
      </c>
      <c r="AI560" s="41">
        <v>34094</v>
      </c>
      <c r="AJ560" s="41" t="s">
        <v>1010</v>
      </c>
      <c r="AK560" s="52" t="s">
        <v>306</v>
      </c>
      <c r="AL560" s="41" t="s">
        <v>1011</v>
      </c>
      <c r="AM560" s="84" t="s">
        <v>1012</v>
      </c>
      <c r="AN560" s="54">
        <v>34115</v>
      </c>
      <c r="AO560" s="21" t="s">
        <v>1045</v>
      </c>
      <c r="AP560" s="54" t="s">
        <v>1041</v>
      </c>
      <c r="AQ560" s="21" t="s">
        <v>1040</v>
      </c>
      <c r="BE560" s="54" t="s">
        <v>309</v>
      </c>
      <c r="BK560" s="54" t="s">
        <v>1013</v>
      </c>
      <c r="BL560" s="78" t="s">
        <v>1034</v>
      </c>
      <c r="BM560" s="54" t="s">
        <v>462</v>
      </c>
      <c r="BV560" s="144" t="s">
        <v>1043</v>
      </c>
      <c r="CQ560" t="s">
        <v>386</v>
      </c>
      <c r="CR560" s="54" t="s">
        <v>1013</v>
      </c>
      <c r="CS560" s="78" t="s">
        <v>1036</v>
      </c>
      <c r="CT560" s="54" t="s">
        <v>462</v>
      </c>
      <c r="DO560" s="7">
        <v>34235</v>
      </c>
      <c r="DP560" s="32" t="s">
        <v>1037</v>
      </c>
      <c r="DQ560" s="21" t="s">
        <v>512</v>
      </c>
      <c r="DR560" s="73" t="s">
        <v>390</v>
      </c>
      <c r="DW560" s="54" t="s">
        <v>1013</v>
      </c>
      <c r="DX560" s="59" t="s">
        <v>1038</v>
      </c>
      <c r="DY560" t="s">
        <v>462</v>
      </c>
    </row>
    <row r="561" spans="1:129">
      <c r="A561" t="s">
        <v>24</v>
      </c>
      <c r="B561" s="86" t="s">
        <v>436</v>
      </c>
      <c r="C561">
        <v>132</v>
      </c>
      <c r="D561" t="s">
        <v>1001</v>
      </c>
      <c r="E561">
        <v>1997</v>
      </c>
      <c r="F561">
        <v>1993</v>
      </c>
      <c r="G561" t="s">
        <v>1002</v>
      </c>
      <c r="H561" t="s">
        <v>480</v>
      </c>
      <c r="J561" s="21" t="s">
        <v>1003</v>
      </c>
      <c r="L561" s="21" t="s">
        <v>1054</v>
      </c>
      <c r="M561" s="21" t="s">
        <v>1046</v>
      </c>
      <c r="N561" s="69" t="s">
        <v>1055</v>
      </c>
      <c r="O561" s="41" t="s">
        <v>976</v>
      </c>
      <c r="P561" s="119" t="s">
        <v>1024</v>
      </c>
      <c r="Q561" s="41" t="s">
        <v>1022</v>
      </c>
      <c r="Y561" s="63" t="s">
        <v>1005</v>
      </c>
      <c r="Z561" s="143" t="s">
        <v>1006</v>
      </c>
      <c r="AC561" t="s">
        <v>1007</v>
      </c>
      <c r="AD561" t="s">
        <v>1033</v>
      </c>
      <c r="AE561" s="54" t="s">
        <v>312</v>
      </c>
      <c r="AF561" s="150" t="s">
        <v>312</v>
      </c>
      <c r="AG561" s="41" t="s">
        <v>577</v>
      </c>
      <c r="AH561" s="110" t="s">
        <v>448</v>
      </c>
      <c r="AI561" s="41">
        <v>34094</v>
      </c>
      <c r="AJ561" s="41" t="s">
        <v>1010</v>
      </c>
      <c r="AK561" s="52" t="s">
        <v>306</v>
      </c>
      <c r="AL561" s="41" t="s">
        <v>1011</v>
      </c>
      <c r="AM561" s="84" t="s">
        <v>1012</v>
      </c>
      <c r="AN561" s="54" t="s">
        <v>312</v>
      </c>
      <c r="AO561" s="150" t="s">
        <v>312</v>
      </c>
      <c r="AP561" s="54" t="s">
        <v>312</v>
      </c>
      <c r="AQ561" s="150" t="s">
        <v>312</v>
      </c>
      <c r="BE561" s="54" t="s">
        <v>309</v>
      </c>
      <c r="BK561" s="54" t="s">
        <v>1013</v>
      </c>
      <c r="BL561" s="78" t="s">
        <v>1034</v>
      </c>
      <c r="BM561" s="54" t="s">
        <v>462</v>
      </c>
      <c r="BV561" s="144" t="s">
        <v>1043</v>
      </c>
      <c r="CQ561" t="s">
        <v>386</v>
      </c>
      <c r="CR561" s="54" t="s">
        <v>1013</v>
      </c>
      <c r="CS561" s="78" t="s">
        <v>1036</v>
      </c>
      <c r="CT561" s="54" t="s">
        <v>462</v>
      </c>
      <c r="DO561" s="7">
        <v>34235</v>
      </c>
      <c r="DP561" s="32" t="s">
        <v>1037</v>
      </c>
      <c r="DQ561" s="21" t="s">
        <v>512</v>
      </c>
      <c r="DR561" s="73" t="s">
        <v>390</v>
      </c>
      <c r="DW561" s="54" t="s">
        <v>1013</v>
      </c>
      <c r="DX561" s="59" t="s">
        <v>1038</v>
      </c>
      <c r="DY561" t="s">
        <v>462</v>
      </c>
    </row>
    <row r="562" spans="1:129">
      <c r="A562" t="s">
        <v>24</v>
      </c>
      <c r="B562" s="86" t="s">
        <v>436</v>
      </c>
      <c r="C562">
        <v>132</v>
      </c>
      <c r="D562" t="s">
        <v>1001</v>
      </c>
      <c r="E562">
        <v>1997</v>
      </c>
      <c r="F562">
        <v>1993</v>
      </c>
      <c r="G562" t="s">
        <v>1002</v>
      </c>
      <c r="H562" t="s">
        <v>480</v>
      </c>
      <c r="J562" s="21" t="s">
        <v>1003</v>
      </c>
      <c r="L562" s="21" t="s">
        <v>1054</v>
      </c>
      <c r="M562" s="21" t="s">
        <v>1046</v>
      </c>
      <c r="N562" s="69" t="s">
        <v>1056</v>
      </c>
      <c r="O562" s="41" t="s">
        <v>976</v>
      </c>
      <c r="P562" s="119" t="s">
        <v>1024</v>
      </c>
      <c r="Q562" s="41" t="s">
        <v>1022</v>
      </c>
      <c r="Y562" s="63" t="s">
        <v>1005</v>
      </c>
      <c r="Z562" s="143" t="s">
        <v>1006</v>
      </c>
      <c r="AC562" t="s">
        <v>1007</v>
      </c>
      <c r="AD562" t="s">
        <v>1033</v>
      </c>
      <c r="AE562" s="54">
        <v>34093</v>
      </c>
      <c r="AF562" s="21" t="s">
        <v>1040</v>
      </c>
      <c r="AG562" s="41" t="s">
        <v>577</v>
      </c>
      <c r="AH562" s="110" t="s">
        <v>448</v>
      </c>
      <c r="AI562" s="41">
        <v>34094</v>
      </c>
      <c r="AJ562" s="41" t="s">
        <v>1010</v>
      </c>
      <c r="AK562" s="52" t="s">
        <v>306</v>
      </c>
      <c r="AL562" s="41" t="s">
        <v>1011</v>
      </c>
      <c r="AM562" s="84" t="s">
        <v>1012</v>
      </c>
      <c r="AN562" s="54">
        <v>34115</v>
      </c>
      <c r="AO562" s="21" t="s">
        <v>1040</v>
      </c>
      <c r="AP562" s="54" t="s">
        <v>1041</v>
      </c>
      <c r="AQ562" s="21" t="s">
        <v>1042</v>
      </c>
      <c r="BE562" s="54" t="s">
        <v>309</v>
      </c>
      <c r="BK562" s="54" t="s">
        <v>1013</v>
      </c>
      <c r="BL562" s="78" t="s">
        <v>1034</v>
      </c>
      <c r="BM562" s="54" t="s">
        <v>462</v>
      </c>
      <c r="BV562" s="144" t="s">
        <v>1043</v>
      </c>
      <c r="CQ562" t="s">
        <v>386</v>
      </c>
      <c r="CR562" s="54" t="s">
        <v>1013</v>
      </c>
      <c r="CS562" s="78" t="s">
        <v>1036</v>
      </c>
      <c r="CT562" s="54" t="s">
        <v>462</v>
      </c>
      <c r="DO562" s="7">
        <v>34235</v>
      </c>
      <c r="DP562" s="32" t="s">
        <v>1037</v>
      </c>
      <c r="DQ562" s="21" t="s">
        <v>512</v>
      </c>
      <c r="DR562" s="73" t="s">
        <v>390</v>
      </c>
      <c r="DW562" s="54" t="s">
        <v>1013</v>
      </c>
      <c r="DX562" s="59" t="s">
        <v>1038</v>
      </c>
      <c r="DY562" t="s">
        <v>462</v>
      </c>
    </row>
    <row r="563" spans="1:129">
      <c r="A563" t="s">
        <v>24</v>
      </c>
      <c r="B563" s="86" t="s">
        <v>436</v>
      </c>
      <c r="C563">
        <v>132</v>
      </c>
      <c r="D563" t="s">
        <v>1001</v>
      </c>
      <c r="E563">
        <v>1997</v>
      </c>
      <c r="F563">
        <v>1993</v>
      </c>
      <c r="G563" t="s">
        <v>1002</v>
      </c>
      <c r="H563" t="s">
        <v>480</v>
      </c>
      <c r="J563" s="21" t="s">
        <v>1003</v>
      </c>
      <c r="L563" s="21" t="s">
        <v>1054</v>
      </c>
      <c r="M563" s="21" t="s">
        <v>1046</v>
      </c>
      <c r="N563" s="69" t="s">
        <v>1057</v>
      </c>
      <c r="O563" s="41" t="s">
        <v>976</v>
      </c>
      <c r="P563" s="119" t="s">
        <v>1024</v>
      </c>
      <c r="Q563" s="41" t="s">
        <v>1022</v>
      </c>
      <c r="Y563" s="63" t="s">
        <v>1005</v>
      </c>
      <c r="Z563" s="143" t="s">
        <v>1006</v>
      </c>
      <c r="AC563" t="s">
        <v>1007</v>
      </c>
      <c r="AD563" t="s">
        <v>1033</v>
      </c>
      <c r="AE563" s="54">
        <v>34093</v>
      </c>
      <c r="AF563" s="21" t="s">
        <v>1040</v>
      </c>
      <c r="AG563" s="41" t="s">
        <v>577</v>
      </c>
      <c r="AH563" s="110" t="s">
        <v>448</v>
      </c>
      <c r="AI563" s="41">
        <v>34094</v>
      </c>
      <c r="AJ563" s="41" t="s">
        <v>1010</v>
      </c>
      <c r="AK563" s="52" t="s">
        <v>306</v>
      </c>
      <c r="AL563" s="41" t="s">
        <v>1011</v>
      </c>
      <c r="AM563" s="84" t="s">
        <v>1012</v>
      </c>
      <c r="AN563" s="54">
        <v>34115</v>
      </c>
      <c r="AO563" s="21" t="s">
        <v>1045</v>
      </c>
      <c r="AP563" s="54" t="s">
        <v>1041</v>
      </c>
      <c r="AQ563" s="21" t="s">
        <v>1040</v>
      </c>
      <c r="BE563" s="54" t="s">
        <v>309</v>
      </c>
      <c r="BK563" s="54" t="s">
        <v>1013</v>
      </c>
      <c r="BL563" s="78" t="s">
        <v>1034</v>
      </c>
      <c r="BM563" s="54" t="s">
        <v>462</v>
      </c>
      <c r="BV563" s="144" t="s">
        <v>1043</v>
      </c>
      <c r="CQ563" t="s">
        <v>386</v>
      </c>
      <c r="CR563" s="54" t="s">
        <v>1013</v>
      </c>
      <c r="CS563" s="78" t="s">
        <v>1036</v>
      </c>
      <c r="CT563" s="54" t="s">
        <v>462</v>
      </c>
      <c r="DO563" s="7">
        <v>34235</v>
      </c>
      <c r="DP563" s="32" t="s">
        <v>1037</v>
      </c>
      <c r="DQ563" s="21" t="s">
        <v>512</v>
      </c>
      <c r="DR563" s="73" t="s">
        <v>390</v>
      </c>
      <c r="DW563" s="54" t="s">
        <v>1013</v>
      </c>
      <c r="DX563" s="59" t="s">
        <v>1038</v>
      </c>
      <c r="DY563" t="s">
        <v>462</v>
      </c>
    </row>
    <row r="564" spans="1:129">
      <c r="BL564" s="98"/>
      <c r="DQ564" s="21"/>
    </row>
    <row r="565" spans="1:129">
      <c r="A565" t="s">
        <v>24</v>
      </c>
      <c r="B565" s="86" t="s">
        <v>436</v>
      </c>
      <c r="C565">
        <v>132</v>
      </c>
      <c r="D565" t="s">
        <v>1001</v>
      </c>
      <c r="E565">
        <v>1997</v>
      </c>
      <c r="F565">
        <v>1993</v>
      </c>
      <c r="G565" t="s">
        <v>370</v>
      </c>
      <c r="H565" t="s">
        <v>480</v>
      </c>
      <c r="J565" s="21" t="s">
        <v>651</v>
      </c>
      <c r="L565" s="21" t="s">
        <v>312</v>
      </c>
      <c r="M565" s="50" t="s">
        <v>298</v>
      </c>
      <c r="N565" s="69" t="s">
        <v>1058</v>
      </c>
      <c r="O565" s="41" t="s">
        <v>312</v>
      </c>
      <c r="P565" s="41" t="s">
        <v>312</v>
      </c>
      <c r="Q565" s="41" t="s">
        <v>312</v>
      </c>
      <c r="Y565" s="63" t="s">
        <v>1005</v>
      </c>
      <c r="Z565" s="143" t="s">
        <v>1006</v>
      </c>
      <c r="AE565" s="54" t="s">
        <v>312</v>
      </c>
      <c r="AF565" s="150" t="s">
        <v>312</v>
      </c>
      <c r="AG565" s="41" t="s">
        <v>577</v>
      </c>
      <c r="AH565" s="110" t="s">
        <v>448</v>
      </c>
      <c r="AI565" s="41">
        <v>34103</v>
      </c>
      <c r="AJ565" s="41" t="s">
        <v>1029</v>
      </c>
      <c r="AK565" s="52" t="s">
        <v>306</v>
      </c>
      <c r="AL565" s="41" t="s">
        <v>1011</v>
      </c>
      <c r="AM565" s="84" t="s">
        <v>1030</v>
      </c>
      <c r="BE565" s="54" t="s">
        <v>309</v>
      </c>
      <c r="BK565" s="54" t="s">
        <v>1013</v>
      </c>
      <c r="BL565" s="78" t="s">
        <v>1059</v>
      </c>
      <c r="BM565" s="54" t="s">
        <v>462</v>
      </c>
      <c r="BV565" s="144" t="s">
        <v>1060</v>
      </c>
      <c r="CQ565" t="s">
        <v>386</v>
      </c>
      <c r="CR565" s="54" t="s">
        <v>1013</v>
      </c>
      <c r="CS565" s="78" t="s">
        <v>1036</v>
      </c>
      <c r="CT565" s="54" t="s">
        <v>462</v>
      </c>
      <c r="DO565" s="7">
        <v>34246</v>
      </c>
      <c r="DP565" s="32" t="s">
        <v>1061</v>
      </c>
      <c r="DQ565" s="21" t="s">
        <v>512</v>
      </c>
      <c r="DR565" s="73" t="s">
        <v>390</v>
      </c>
      <c r="DW565" s="54" t="s">
        <v>1013</v>
      </c>
      <c r="DX565" s="59" t="s">
        <v>1038</v>
      </c>
      <c r="DY565" t="s">
        <v>462</v>
      </c>
    </row>
    <row r="566" spans="1:129">
      <c r="A566" t="s">
        <v>24</v>
      </c>
      <c r="B566" s="86" t="s">
        <v>436</v>
      </c>
      <c r="C566">
        <v>132</v>
      </c>
      <c r="D566" t="s">
        <v>1001</v>
      </c>
      <c r="E566">
        <v>1997</v>
      </c>
      <c r="F566">
        <v>1993</v>
      </c>
      <c r="G566" t="s">
        <v>370</v>
      </c>
      <c r="H566" t="s">
        <v>480</v>
      </c>
      <c r="J566" s="21" t="s">
        <v>651</v>
      </c>
      <c r="L566" s="21" t="s">
        <v>312</v>
      </c>
      <c r="M566" s="50" t="s">
        <v>298</v>
      </c>
      <c r="N566" s="69" t="s">
        <v>1062</v>
      </c>
      <c r="O566" s="41" t="s">
        <v>312</v>
      </c>
      <c r="P566" s="41" t="s">
        <v>312</v>
      </c>
      <c r="Q566" s="41" t="s">
        <v>312</v>
      </c>
      <c r="Y566" s="63" t="s">
        <v>1005</v>
      </c>
      <c r="Z566" s="143" t="s">
        <v>1006</v>
      </c>
      <c r="AE566" s="54">
        <v>34103</v>
      </c>
      <c r="AF566" s="21" t="s">
        <v>1063</v>
      </c>
      <c r="AG566" s="41" t="s">
        <v>577</v>
      </c>
      <c r="AH566" s="110" t="s">
        <v>448</v>
      </c>
      <c r="AI566" s="41">
        <v>34103</v>
      </c>
      <c r="AJ566" s="41" t="s">
        <v>1029</v>
      </c>
      <c r="AK566" s="52" t="s">
        <v>306</v>
      </c>
      <c r="AL566" s="41" t="s">
        <v>1011</v>
      </c>
      <c r="AM566" s="84" t="s">
        <v>1030</v>
      </c>
      <c r="BE566" s="54" t="s">
        <v>309</v>
      </c>
      <c r="BK566" s="54" t="s">
        <v>1013</v>
      </c>
      <c r="BL566" s="78" t="s">
        <v>1059</v>
      </c>
      <c r="BM566" s="54" t="s">
        <v>462</v>
      </c>
      <c r="BV566" s="144" t="s">
        <v>1060</v>
      </c>
      <c r="CQ566" t="s">
        <v>386</v>
      </c>
      <c r="CR566" s="54" t="s">
        <v>1013</v>
      </c>
      <c r="CS566" s="78" t="s">
        <v>1036</v>
      </c>
      <c r="CT566" s="54" t="s">
        <v>462</v>
      </c>
      <c r="DO566" s="7">
        <v>34246</v>
      </c>
      <c r="DP566" s="32" t="s">
        <v>1061</v>
      </c>
      <c r="DQ566" s="21" t="s">
        <v>512</v>
      </c>
      <c r="DR566" s="73" t="s">
        <v>390</v>
      </c>
      <c r="DW566" s="54" t="s">
        <v>1013</v>
      </c>
      <c r="DX566" s="59" t="s">
        <v>1038</v>
      </c>
      <c r="DY566" t="s">
        <v>462</v>
      </c>
    </row>
    <row r="567" spans="1:129">
      <c r="A567" t="s">
        <v>24</v>
      </c>
      <c r="B567" s="86" t="s">
        <v>436</v>
      </c>
      <c r="C567">
        <v>132</v>
      </c>
      <c r="D567" t="s">
        <v>1001</v>
      </c>
      <c r="E567">
        <v>1997</v>
      </c>
      <c r="F567">
        <v>1993</v>
      </c>
      <c r="G567" t="s">
        <v>370</v>
      </c>
      <c r="H567" t="s">
        <v>480</v>
      </c>
      <c r="J567" s="21" t="s">
        <v>651</v>
      </c>
      <c r="L567" s="21" t="s">
        <v>312</v>
      </c>
      <c r="M567" s="50" t="s">
        <v>298</v>
      </c>
      <c r="N567" s="69" t="s">
        <v>1064</v>
      </c>
      <c r="O567" s="41" t="s">
        <v>312</v>
      </c>
      <c r="P567" s="41" t="s">
        <v>312</v>
      </c>
      <c r="Q567" s="41" t="s">
        <v>312</v>
      </c>
      <c r="Y567" s="63" t="s">
        <v>1005</v>
      </c>
      <c r="Z567" s="143" t="s">
        <v>1006</v>
      </c>
      <c r="AE567" s="54">
        <v>34103</v>
      </c>
      <c r="AF567" s="21" t="s">
        <v>1065</v>
      </c>
      <c r="AG567" s="41" t="s">
        <v>577</v>
      </c>
      <c r="AH567" s="110" t="s">
        <v>448</v>
      </c>
      <c r="AI567" s="41">
        <v>34103</v>
      </c>
      <c r="AJ567" s="41" t="s">
        <v>1029</v>
      </c>
      <c r="AK567" s="52" t="s">
        <v>306</v>
      </c>
      <c r="AL567" s="41" t="s">
        <v>1011</v>
      </c>
      <c r="AM567" s="84" t="s">
        <v>1030</v>
      </c>
      <c r="BE567" s="54" t="s">
        <v>309</v>
      </c>
      <c r="BK567" s="54" t="s">
        <v>1013</v>
      </c>
      <c r="BL567" s="78" t="s">
        <v>1059</v>
      </c>
      <c r="BM567" s="54" t="s">
        <v>462</v>
      </c>
      <c r="BV567" s="144" t="s">
        <v>1060</v>
      </c>
      <c r="CQ567" t="s">
        <v>386</v>
      </c>
      <c r="CR567" s="54" t="s">
        <v>1013</v>
      </c>
      <c r="CS567" s="78" t="s">
        <v>1036</v>
      </c>
      <c r="CT567" s="54" t="s">
        <v>462</v>
      </c>
      <c r="DO567" s="7">
        <v>34246</v>
      </c>
      <c r="DP567" s="32" t="s">
        <v>1061</v>
      </c>
      <c r="DQ567" s="21" t="s">
        <v>512</v>
      </c>
      <c r="DR567" s="73" t="s">
        <v>390</v>
      </c>
      <c r="DW567" s="54" t="s">
        <v>1013</v>
      </c>
      <c r="DX567" s="59" t="s">
        <v>1038</v>
      </c>
      <c r="DY567" t="s">
        <v>462</v>
      </c>
    </row>
    <row r="568" spans="1:129">
      <c r="A568" t="s">
        <v>24</v>
      </c>
      <c r="B568" s="86" t="s">
        <v>436</v>
      </c>
      <c r="C568">
        <v>132</v>
      </c>
      <c r="D568" t="s">
        <v>1001</v>
      </c>
      <c r="E568">
        <v>1997</v>
      </c>
      <c r="F568">
        <v>1993</v>
      </c>
      <c r="G568" t="s">
        <v>370</v>
      </c>
      <c r="H568" t="s">
        <v>480</v>
      </c>
      <c r="J568" s="21" t="s">
        <v>651</v>
      </c>
      <c r="L568" s="21" t="s">
        <v>1046</v>
      </c>
      <c r="M568" s="21" t="s">
        <v>1046</v>
      </c>
      <c r="N568" s="69" t="s">
        <v>1047</v>
      </c>
      <c r="O568" s="41" t="s">
        <v>976</v>
      </c>
      <c r="P568" s="119" t="s">
        <v>1024</v>
      </c>
      <c r="Q568" s="41" t="s">
        <v>1022</v>
      </c>
      <c r="Y568" s="63" t="s">
        <v>1005</v>
      </c>
      <c r="Z568" s="143" t="s">
        <v>1006</v>
      </c>
      <c r="AE568" s="54" t="s">
        <v>312</v>
      </c>
      <c r="AF568" s="150" t="s">
        <v>312</v>
      </c>
      <c r="AG568" s="41" t="s">
        <v>577</v>
      </c>
      <c r="AH568" s="110" t="s">
        <v>448</v>
      </c>
      <c r="AI568" s="41">
        <v>34103</v>
      </c>
      <c r="AJ568" s="41" t="s">
        <v>1029</v>
      </c>
      <c r="AK568" s="52" t="s">
        <v>306</v>
      </c>
      <c r="AL568" s="41" t="s">
        <v>1011</v>
      </c>
      <c r="AM568" s="84" t="s">
        <v>1030</v>
      </c>
      <c r="BE568" s="54" t="s">
        <v>309</v>
      </c>
      <c r="BK568" s="54" t="s">
        <v>1013</v>
      </c>
      <c r="BL568" s="78" t="s">
        <v>1059</v>
      </c>
      <c r="BM568" s="54" t="s">
        <v>462</v>
      </c>
      <c r="BV568" s="144" t="s">
        <v>1060</v>
      </c>
      <c r="CQ568" t="s">
        <v>386</v>
      </c>
      <c r="CR568" s="54" t="s">
        <v>1013</v>
      </c>
      <c r="CS568" s="78" t="s">
        <v>1036</v>
      </c>
      <c r="CT568" s="54" t="s">
        <v>462</v>
      </c>
      <c r="DO568" s="7">
        <v>34246</v>
      </c>
      <c r="DP568" s="32" t="s">
        <v>1061</v>
      </c>
      <c r="DQ568" s="21" t="s">
        <v>512</v>
      </c>
      <c r="DR568" s="73" t="s">
        <v>390</v>
      </c>
      <c r="DW568" s="54" t="s">
        <v>1013</v>
      </c>
      <c r="DX568" s="59" t="s">
        <v>1038</v>
      </c>
      <c r="DY568" t="s">
        <v>462</v>
      </c>
    </row>
    <row r="569" spans="1:129">
      <c r="A569" t="s">
        <v>24</v>
      </c>
      <c r="B569" s="86" t="s">
        <v>436</v>
      </c>
      <c r="C569">
        <v>132</v>
      </c>
      <c r="D569" t="s">
        <v>1001</v>
      </c>
      <c r="E569">
        <v>1997</v>
      </c>
      <c r="F569">
        <v>1993</v>
      </c>
      <c r="G569" t="s">
        <v>370</v>
      </c>
      <c r="H569" t="s">
        <v>480</v>
      </c>
      <c r="J569" s="21" t="s">
        <v>651</v>
      </c>
      <c r="L569" s="21" t="s">
        <v>1046</v>
      </c>
      <c r="M569" s="21" t="s">
        <v>1046</v>
      </c>
      <c r="N569" s="69" t="s">
        <v>1066</v>
      </c>
      <c r="O569" s="41" t="s">
        <v>976</v>
      </c>
      <c r="P569" s="119" t="s">
        <v>1024</v>
      </c>
      <c r="Q569" s="41" t="s">
        <v>1022</v>
      </c>
      <c r="Y569" s="63" t="s">
        <v>1005</v>
      </c>
      <c r="Z569" s="143" t="s">
        <v>1006</v>
      </c>
      <c r="AE569" s="54">
        <v>34103</v>
      </c>
      <c r="AF569" s="21" t="s">
        <v>1063</v>
      </c>
      <c r="AG569" s="41" t="s">
        <v>577</v>
      </c>
      <c r="AH569" s="110" t="s">
        <v>448</v>
      </c>
      <c r="AI569" s="41">
        <v>34103</v>
      </c>
      <c r="AJ569" s="41" t="s">
        <v>1029</v>
      </c>
      <c r="AK569" s="52" t="s">
        <v>306</v>
      </c>
      <c r="AL569" s="41" t="s">
        <v>1011</v>
      </c>
      <c r="AM569" s="84" t="s">
        <v>1030</v>
      </c>
      <c r="BE569" s="54" t="s">
        <v>309</v>
      </c>
      <c r="BK569" s="54" t="s">
        <v>1013</v>
      </c>
      <c r="BL569" s="78" t="s">
        <v>1059</v>
      </c>
      <c r="BM569" s="54" t="s">
        <v>462</v>
      </c>
      <c r="BV569" s="144" t="s">
        <v>1060</v>
      </c>
      <c r="CQ569" t="s">
        <v>386</v>
      </c>
      <c r="CR569" s="54" t="s">
        <v>1013</v>
      </c>
      <c r="CS569" s="78" t="s">
        <v>1036</v>
      </c>
      <c r="CT569" s="54" t="s">
        <v>462</v>
      </c>
      <c r="DO569" s="7">
        <v>34246</v>
      </c>
      <c r="DP569" s="32" t="s">
        <v>1061</v>
      </c>
      <c r="DQ569" s="21" t="s">
        <v>512</v>
      </c>
      <c r="DR569" s="73" t="s">
        <v>390</v>
      </c>
      <c r="DW569" s="54" t="s">
        <v>1013</v>
      </c>
      <c r="DX569" s="59" t="s">
        <v>1038</v>
      </c>
      <c r="DY569" t="s">
        <v>462</v>
      </c>
    </row>
    <row r="570" spans="1:129">
      <c r="A570" t="s">
        <v>24</v>
      </c>
      <c r="B570" s="86" t="s">
        <v>436</v>
      </c>
      <c r="C570">
        <v>132</v>
      </c>
      <c r="D570" t="s">
        <v>1001</v>
      </c>
      <c r="E570">
        <v>1997</v>
      </c>
      <c r="F570">
        <v>1993</v>
      </c>
      <c r="G570" t="s">
        <v>370</v>
      </c>
      <c r="H570" t="s">
        <v>480</v>
      </c>
      <c r="J570" s="21" t="s">
        <v>651</v>
      </c>
      <c r="L570" s="21" t="s">
        <v>1046</v>
      </c>
      <c r="M570" s="21" t="s">
        <v>1046</v>
      </c>
      <c r="N570" s="69" t="s">
        <v>1067</v>
      </c>
      <c r="O570" s="41" t="s">
        <v>976</v>
      </c>
      <c r="P570" s="119" t="s">
        <v>1024</v>
      </c>
      <c r="Q570" s="41" t="s">
        <v>1022</v>
      </c>
      <c r="Y570" s="63" t="s">
        <v>1005</v>
      </c>
      <c r="Z570" s="143" t="s">
        <v>1006</v>
      </c>
      <c r="AE570" s="54">
        <v>34103</v>
      </c>
      <c r="AF570" s="21" t="s">
        <v>1065</v>
      </c>
      <c r="AG570" s="41" t="s">
        <v>577</v>
      </c>
      <c r="AH570" s="110" t="s">
        <v>448</v>
      </c>
      <c r="AI570" s="41">
        <v>34103</v>
      </c>
      <c r="AJ570" s="41" t="s">
        <v>1029</v>
      </c>
      <c r="AK570" s="52" t="s">
        <v>306</v>
      </c>
      <c r="AL570" s="41" t="s">
        <v>1011</v>
      </c>
      <c r="AM570" s="84" t="s">
        <v>1030</v>
      </c>
      <c r="BE570" s="54" t="s">
        <v>309</v>
      </c>
      <c r="BK570" s="54" t="s">
        <v>1013</v>
      </c>
      <c r="BL570" s="78" t="s">
        <v>1059</v>
      </c>
      <c r="BM570" s="54" t="s">
        <v>462</v>
      </c>
      <c r="BV570" s="144" t="s">
        <v>1060</v>
      </c>
      <c r="CQ570" t="s">
        <v>386</v>
      </c>
      <c r="CR570" s="54" t="s">
        <v>1013</v>
      </c>
      <c r="CS570" s="78" t="s">
        <v>1036</v>
      </c>
      <c r="CT570" s="54" t="s">
        <v>462</v>
      </c>
      <c r="DO570" s="7">
        <v>34246</v>
      </c>
      <c r="DP570" s="32" t="s">
        <v>1061</v>
      </c>
      <c r="DQ570" s="21" t="s">
        <v>512</v>
      </c>
      <c r="DR570" s="73" t="s">
        <v>390</v>
      </c>
      <c r="DW570" s="54" t="s">
        <v>1013</v>
      </c>
      <c r="DX570" s="59" t="s">
        <v>1038</v>
      </c>
      <c r="DY570" t="s">
        <v>462</v>
      </c>
    </row>
    <row r="571" spans="1:129">
      <c r="A571" t="s">
        <v>24</v>
      </c>
      <c r="B571" s="86" t="s">
        <v>436</v>
      </c>
      <c r="C571">
        <v>132</v>
      </c>
      <c r="D571" t="s">
        <v>1001</v>
      </c>
      <c r="E571">
        <v>1997</v>
      </c>
      <c r="F571">
        <v>1993</v>
      </c>
      <c r="G571" t="s">
        <v>370</v>
      </c>
      <c r="H571" t="s">
        <v>480</v>
      </c>
      <c r="J571" s="21" t="s">
        <v>651</v>
      </c>
      <c r="L571" s="21" t="s">
        <v>1050</v>
      </c>
      <c r="M571" s="21" t="s">
        <v>1046</v>
      </c>
      <c r="N571" s="69" t="s">
        <v>1051</v>
      </c>
      <c r="O571" s="41" t="s">
        <v>976</v>
      </c>
      <c r="P571" s="119" t="s">
        <v>1024</v>
      </c>
      <c r="Q571" s="41" t="s">
        <v>1022</v>
      </c>
      <c r="Y571" s="63" t="s">
        <v>1005</v>
      </c>
      <c r="Z571" s="143" t="s">
        <v>1006</v>
      </c>
      <c r="AE571" s="54" t="s">
        <v>312</v>
      </c>
      <c r="AF571" s="150" t="s">
        <v>312</v>
      </c>
      <c r="AG571" s="41" t="s">
        <v>577</v>
      </c>
      <c r="AH571" s="110" t="s">
        <v>448</v>
      </c>
      <c r="AI571" s="41">
        <v>34103</v>
      </c>
      <c r="AJ571" s="41" t="s">
        <v>1029</v>
      </c>
      <c r="AK571" s="52" t="s">
        <v>306</v>
      </c>
      <c r="AL571" s="41" t="s">
        <v>1011</v>
      </c>
      <c r="AM571" s="84" t="s">
        <v>1030</v>
      </c>
      <c r="BE571" s="54" t="s">
        <v>309</v>
      </c>
      <c r="BK571" s="54" t="s">
        <v>1013</v>
      </c>
      <c r="BL571" s="78" t="s">
        <v>1059</v>
      </c>
      <c r="BM571" s="54" t="s">
        <v>462</v>
      </c>
      <c r="BV571" s="144" t="s">
        <v>1060</v>
      </c>
      <c r="CQ571" t="s">
        <v>386</v>
      </c>
      <c r="CR571" s="54" t="s">
        <v>1013</v>
      </c>
      <c r="CS571" s="78" t="s">
        <v>1036</v>
      </c>
      <c r="CT571" s="54" t="s">
        <v>462</v>
      </c>
      <c r="DO571" s="7">
        <v>34246</v>
      </c>
      <c r="DP571" s="32" t="s">
        <v>1061</v>
      </c>
      <c r="DQ571" s="21" t="s">
        <v>512</v>
      </c>
      <c r="DR571" s="73" t="s">
        <v>390</v>
      </c>
      <c r="DW571" s="54" t="s">
        <v>1013</v>
      </c>
      <c r="DX571" s="59" t="s">
        <v>1038</v>
      </c>
      <c r="DY571" t="s">
        <v>462</v>
      </c>
    </row>
    <row r="572" spans="1:129">
      <c r="A572" t="s">
        <v>24</v>
      </c>
      <c r="B572" s="86" t="s">
        <v>436</v>
      </c>
      <c r="C572">
        <v>132</v>
      </c>
      <c r="D572" t="s">
        <v>1001</v>
      </c>
      <c r="E572">
        <v>1997</v>
      </c>
      <c r="F572">
        <v>1993</v>
      </c>
      <c r="G572" t="s">
        <v>370</v>
      </c>
      <c r="H572" t="s">
        <v>480</v>
      </c>
      <c r="J572" s="21" t="s">
        <v>651</v>
      </c>
      <c r="L572" s="21" t="s">
        <v>1050</v>
      </c>
      <c r="M572" s="21" t="s">
        <v>1046</v>
      </c>
      <c r="N572" s="69" t="s">
        <v>1068</v>
      </c>
      <c r="O572" s="41" t="s">
        <v>976</v>
      </c>
      <c r="P572" s="119" t="s">
        <v>1024</v>
      </c>
      <c r="Q572" s="41" t="s">
        <v>1022</v>
      </c>
      <c r="Y572" s="63" t="s">
        <v>1005</v>
      </c>
      <c r="Z572" s="143" t="s">
        <v>1006</v>
      </c>
      <c r="AE572" s="54">
        <v>34103</v>
      </c>
      <c r="AF572" s="21" t="s">
        <v>1063</v>
      </c>
      <c r="AG572" s="41" t="s">
        <v>577</v>
      </c>
      <c r="AH572" s="110" t="s">
        <v>448</v>
      </c>
      <c r="AI572" s="41">
        <v>34103</v>
      </c>
      <c r="AJ572" s="41" t="s">
        <v>1029</v>
      </c>
      <c r="AK572" s="52" t="s">
        <v>306</v>
      </c>
      <c r="AL572" s="41" t="s">
        <v>1011</v>
      </c>
      <c r="AM572" s="84" t="s">
        <v>1030</v>
      </c>
      <c r="BE572" s="54" t="s">
        <v>309</v>
      </c>
      <c r="BK572" s="54" t="s">
        <v>1013</v>
      </c>
      <c r="BL572" s="78" t="s">
        <v>1059</v>
      </c>
      <c r="BM572" s="54" t="s">
        <v>462</v>
      </c>
      <c r="BV572" s="144" t="s">
        <v>1060</v>
      </c>
      <c r="CQ572" t="s">
        <v>386</v>
      </c>
      <c r="CR572" s="54" t="s">
        <v>1013</v>
      </c>
      <c r="CS572" s="78" t="s">
        <v>1036</v>
      </c>
      <c r="CT572" s="54" t="s">
        <v>462</v>
      </c>
      <c r="DO572" s="7">
        <v>34246</v>
      </c>
      <c r="DP572" s="32" t="s">
        <v>1061</v>
      </c>
      <c r="DQ572" s="21" t="s">
        <v>512</v>
      </c>
      <c r="DR572" s="73" t="s">
        <v>390</v>
      </c>
      <c r="DW572" s="54" t="s">
        <v>1013</v>
      </c>
      <c r="DX572" s="59" t="s">
        <v>1038</v>
      </c>
      <c r="DY572" t="s">
        <v>462</v>
      </c>
    </row>
    <row r="573" spans="1:129">
      <c r="A573" t="s">
        <v>24</v>
      </c>
      <c r="B573" s="86" t="s">
        <v>436</v>
      </c>
      <c r="C573">
        <v>132</v>
      </c>
      <c r="D573" t="s">
        <v>1001</v>
      </c>
      <c r="E573">
        <v>1997</v>
      </c>
      <c r="F573">
        <v>1993</v>
      </c>
      <c r="G573" t="s">
        <v>370</v>
      </c>
      <c r="H573" t="s">
        <v>480</v>
      </c>
      <c r="J573" s="21" t="s">
        <v>651</v>
      </c>
      <c r="L573" s="21" t="s">
        <v>1050</v>
      </c>
      <c r="M573" s="21" t="s">
        <v>1046</v>
      </c>
      <c r="N573" s="69" t="s">
        <v>1069</v>
      </c>
      <c r="O573" s="41" t="s">
        <v>976</v>
      </c>
      <c r="P573" s="119" t="s">
        <v>1024</v>
      </c>
      <c r="Q573" s="41" t="s">
        <v>1022</v>
      </c>
      <c r="Y573" s="63" t="s">
        <v>1005</v>
      </c>
      <c r="Z573" s="143" t="s">
        <v>1006</v>
      </c>
      <c r="AE573" s="54">
        <v>34103</v>
      </c>
      <c r="AF573" s="21" t="s">
        <v>1065</v>
      </c>
      <c r="AG573" s="41" t="s">
        <v>577</v>
      </c>
      <c r="AH573" s="110" t="s">
        <v>448</v>
      </c>
      <c r="AI573" s="41">
        <v>34103</v>
      </c>
      <c r="AJ573" s="41" t="s">
        <v>1029</v>
      </c>
      <c r="AK573" s="52" t="s">
        <v>306</v>
      </c>
      <c r="AL573" s="41" t="s">
        <v>1011</v>
      </c>
      <c r="AM573" s="84" t="s">
        <v>1030</v>
      </c>
      <c r="BE573" s="54" t="s">
        <v>309</v>
      </c>
      <c r="BK573" s="54" t="s">
        <v>1013</v>
      </c>
      <c r="BL573" s="78" t="s">
        <v>1059</v>
      </c>
      <c r="BM573" s="54" t="s">
        <v>462</v>
      </c>
      <c r="BV573" s="144" t="s">
        <v>1060</v>
      </c>
      <c r="CQ573" t="s">
        <v>386</v>
      </c>
      <c r="CR573" s="54" t="s">
        <v>1013</v>
      </c>
      <c r="CS573" s="78" t="s">
        <v>1036</v>
      </c>
      <c r="CT573" s="54" t="s">
        <v>462</v>
      </c>
      <c r="DO573" s="7">
        <v>34246</v>
      </c>
      <c r="DP573" s="32" t="s">
        <v>1061</v>
      </c>
      <c r="DQ573" s="21" t="s">
        <v>512</v>
      </c>
      <c r="DR573" s="73" t="s">
        <v>390</v>
      </c>
      <c r="DW573" s="54" t="s">
        <v>1013</v>
      </c>
      <c r="DX573" s="59" t="s">
        <v>1038</v>
      </c>
      <c r="DY573" t="s">
        <v>462</v>
      </c>
    </row>
    <row r="574" spans="1:129">
      <c r="A574" t="s">
        <v>24</v>
      </c>
      <c r="B574" s="86" t="s">
        <v>436</v>
      </c>
      <c r="C574">
        <v>132</v>
      </c>
      <c r="D574" t="s">
        <v>1001</v>
      </c>
      <c r="E574">
        <v>1997</v>
      </c>
      <c r="F574">
        <v>1993</v>
      </c>
      <c r="G574" t="s">
        <v>370</v>
      </c>
      <c r="H574" t="s">
        <v>480</v>
      </c>
      <c r="J574" s="21" t="s">
        <v>651</v>
      </c>
      <c r="L574" s="21" t="s">
        <v>1054</v>
      </c>
      <c r="M574" s="21" t="s">
        <v>1046</v>
      </c>
      <c r="N574" s="69" t="s">
        <v>1055</v>
      </c>
      <c r="O574" s="41" t="s">
        <v>976</v>
      </c>
      <c r="P574" s="119" t="s">
        <v>1024</v>
      </c>
      <c r="Q574" s="41" t="s">
        <v>1022</v>
      </c>
      <c r="Y574" s="63" t="s">
        <v>1005</v>
      </c>
      <c r="Z574" s="143" t="s">
        <v>1006</v>
      </c>
      <c r="AE574" s="54" t="s">
        <v>312</v>
      </c>
      <c r="AF574" s="150" t="s">
        <v>312</v>
      </c>
      <c r="AG574" s="41" t="s">
        <v>577</v>
      </c>
      <c r="AH574" s="110" t="s">
        <v>448</v>
      </c>
      <c r="AI574" s="41">
        <v>34103</v>
      </c>
      <c r="AJ574" s="41" t="s">
        <v>1029</v>
      </c>
      <c r="AK574" s="52" t="s">
        <v>306</v>
      </c>
      <c r="AL574" s="41" t="s">
        <v>1011</v>
      </c>
      <c r="AM574" s="84" t="s">
        <v>1030</v>
      </c>
      <c r="BE574" s="54" t="s">
        <v>309</v>
      </c>
      <c r="BK574" s="54" t="s">
        <v>1013</v>
      </c>
      <c r="BL574" s="78" t="s">
        <v>1059</v>
      </c>
      <c r="BM574" s="54" t="s">
        <v>462</v>
      </c>
      <c r="BV574" s="144" t="s">
        <v>1060</v>
      </c>
      <c r="CQ574" t="s">
        <v>386</v>
      </c>
      <c r="CR574" s="54" t="s">
        <v>1013</v>
      </c>
      <c r="CS574" s="78" t="s">
        <v>1036</v>
      </c>
      <c r="CT574" s="54" t="s">
        <v>462</v>
      </c>
      <c r="DO574" s="7">
        <v>34246</v>
      </c>
      <c r="DP574" s="32" t="s">
        <v>1061</v>
      </c>
      <c r="DQ574" s="21" t="s">
        <v>512</v>
      </c>
      <c r="DR574" s="73" t="s">
        <v>390</v>
      </c>
      <c r="DW574" s="54" t="s">
        <v>1013</v>
      </c>
      <c r="DX574" s="59" t="s">
        <v>1038</v>
      </c>
      <c r="DY574" t="s">
        <v>462</v>
      </c>
    </row>
    <row r="575" spans="1:129">
      <c r="A575" t="s">
        <v>24</v>
      </c>
      <c r="B575" s="86" t="s">
        <v>436</v>
      </c>
      <c r="C575">
        <v>132</v>
      </c>
      <c r="D575" t="s">
        <v>1001</v>
      </c>
      <c r="E575">
        <v>1997</v>
      </c>
      <c r="F575">
        <v>1993</v>
      </c>
      <c r="G575" t="s">
        <v>370</v>
      </c>
      <c r="H575" t="s">
        <v>480</v>
      </c>
      <c r="J575" s="21" t="s">
        <v>651</v>
      </c>
      <c r="L575" s="21" t="s">
        <v>1054</v>
      </c>
      <c r="M575" s="21" t="s">
        <v>1046</v>
      </c>
      <c r="N575" s="69" t="s">
        <v>1070</v>
      </c>
      <c r="O575" s="41" t="s">
        <v>976</v>
      </c>
      <c r="P575" s="119" t="s">
        <v>1024</v>
      </c>
      <c r="Q575" s="41" t="s">
        <v>1022</v>
      </c>
      <c r="Y575" s="63" t="s">
        <v>1005</v>
      </c>
      <c r="Z575" s="143" t="s">
        <v>1006</v>
      </c>
      <c r="AE575" s="54">
        <v>34103</v>
      </c>
      <c r="AF575" s="21" t="s">
        <v>1063</v>
      </c>
      <c r="AG575" s="41" t="s">
        <v>577</v>
      </c>
      <c r="AH575" s="110" t="s">
        <v>448</v>
      </c>
      <c r="AI575" s="41">
        <v>34103</v>
      </c>
      <c r="AJ575" s="41" t="s">
        <v>1029</v>
      </c>
      <c r="AK575" s="52" t="s">
        <v>306</v>
      </c>
      <c r="AL575" s="41" t="s">
        <v>1011</v>
      </c>
      <c r="AM575" s="84" t="s">
        <v>1030</v>
      </c>
      <c r="BE575" s="54" t="s">
        <v>309</v>
      </c>
      <c r="BK575" s="54" t="s">
        <v>1013</v>
      </c>
      <c r="BL575" s="78" t="s">
        <v>1059</v>
      </c>
      <c r="BM575" s="54" t="s">
        <v>462</v>
      </c>
      <c r="BV575" s="144" t="s">
        <v>1060</v>
      </c>
      <c r="CQ575" t="s">
        <v>386</v>
      </c>
      <c r="CR575" s="54" t="s">
        <v>1013</v>
      </c>
      <c r="CS575" s="78" t="s">
        <v>1036</v>
      </c>
      <c r="CT575" s="54" t="s">
        <v>462</v>
      </c>
      <c r="DO575" s="7">
        <v>34246</v>
      </c>
      <c r="DP575" s="32" t="s">
        <v>1061</v>
      </c>
      <c r="DQ575" s="21" t="s">
        <v>512</v>
      </c>
      <c r="DR575" s="73" t="s">
        <v>390</v>
      </c>
      <c r="DW575" s="54" t="s">
        <v>1013</v>
      </c>
      <c r="DX575" s="59" t="s">
        <v>1038</v>
      </c>
      <c r="DY575" t="s">
        <v>462</v>
      </c>
    </row>
    <row r="576" spans="1:129">
      <c r="A576" t="s">
        <v>24</v>
      </c>
      <c r="B576" s="86" t="s">
        <v>436</v>
      </c>
      <c r="C576">
        <v>132</v>
      </c>
      <c r="D576" t="s">
        <v>1001</v>
      </c>
      <c r="E576">
        <v>1997</v>
      </c>
      <c r="F576">
        <v>1993</v>
      </c>
      <c r="G576" t="s">
        <v>370</v>
      </c>
      <c r="H576" t="s">
        <v>480</v>
      </c>
      <c r="J576" s="21" t="s">
        <v>651</v>
      </c>
      <c r="L576" s="21" t="s">
        <v>1054</v>
      </c>
      <c r="M576" s="21" t="s">
        <v>1046</v>
      </c>
      <c r="N576" s="69" t="s">
        <v>1071</v>
      </c>
      <c r="O576" s="41" t="s">
        <v>976</v>
      </c>
      <c r="P576" s="119" t="s">
        <v>1024</v>
      </c>
      <c r="Q576" s="41" t="s">
        <v>1022</v>
      </c>
      <c r="Y576" s="63" t="s">
        <v>1005</v>
      </c>
      <c r="Z576" s="143" t="s">
        <v>1006</v>
      </c>
      <c r="AE576" s="54">
        <v>34103</v>
      </c>
      <c r="AF576" s="21" t="s">
        <v>1065</v>
      </c>
      <c r="AG576" s="41" t="s">
        <v>577</v>
      </c>
      <c r="AH576" s="110" t="s">
        <v>448</v>
      </c>
      <c r="AI576" s="41">
        <v>34103</v>
      </c>
      <c r="AJ576" s="41" t="s">
        <v>1029</v>
      </c>
      <c r="AK576" s="52" t="s">
        <v>306</v>
      </c>
      <c r="AL576" s="41" t="s">
        <v>1011</v>
      </c>
      <c r="AM576" s="84" t="s">
        <v>1030</v>
      </c>
      <c r="BE576" s="54" t="s">
        <v>309</v>
      </c>
      <c r="BK576" s="54" t="s">
        <v>1013</v>
      </c>
      <c r="BL576" s="78" t="s">
        <v>1059</v>
      </c>
      <c r="BM576" s="54" t="s">
        <v>462</v>
      </c>
      <c r="BV576" s="144" t="s">
        <v>1060</v>
      </c>
      <c r="CQ576" t="s">
        <v>386</v>
      </c>
      <c r="CR576" s="54" t="s">
        <v>1013</v>
      </c>
      <c r="CS576" s="78" t="s">
        <v>1036</v>
      </c>
      <c r="CT576" s="54" t="s">
        <v>462</v>
      </c>
      <c r="DO576" s="7">
        <v>34246</v>
      </c>
      <c r="DP576" s="32" t="s">
        <v>1061</v>
      </c>
      <c r="DQ576" s="21" t="s">
        <v>512</v>
      </c>
      <c r="DR576" s="73" t="s">
        <v>390</v>
      </c>
      <c r="DW576" s="54" t="s">
        <v>1013</v>
      </c>
      <c r="DX576" s="59" t="s">
        <v>1038</v>
      </c>
      <c r="DY576" t="s">
        <v>462</v>
      </c>
    </row>
    <row r="577" spans="1:132">
      <c r="A577" t="s">
        <v>24</v>
      </c>
      <c r="B577" s="86" t="s">
        <v>436</v>
      </c>
      <c r="C577">
        <v>132</v>
      </c>
      <c r="D577" t="s">
        <v>1001</v>
      </c>
      <c r="E577">
        <v>1997</v>
      </c>
      <c r="F577">
        <v>1993</v>
      </c>
      <c r="G577" t="s">
        <v>370</v>
      </c>
      <c r="H577" t="s">
        <v>480</v>
      </c>
      <c r="J577" s="21" t="s">
        <v>651</v>
      </c>
      <c r="L577" s="21" t="s">
        <v>1072</v>
      </c>
      <c r="M577" s="21" t="s">
        <v>1046</v>
      </c>
      <c r="N577" s="69" t="s">
        <v>1073</v>
      </c>
      <c r="O577" s="41" t="s">
        <v>976</v>
      </c>
      <c r="P577" s="119" t="s">
        <v>1024</v>
      </c>
      <c r="Q577" s="41" t="s">
        <v>1022</v>
      </c>
      <c r="Y577" s="63" t="s">
        <v>1005</v>
      </c>
      <c r="Z577" s="143" t="s">
        <v>1006</v>
      </c>
      <c r="AE577" s="54" t="s">
        <v>312</v>
      </c>
      <c r="AF577" s="150" t="s">
        <v>312</v>
      </c>
      <c r="AG577" s="41" t="s">
        <v>577</v>
      </c>
      <c r="AH577" s="110" t="s">
        <v>448</v>
      </c>
      <c r="AI577" s="41">
        <v>34103</v>
      </c>
      <c r="AJ577" s="41" t="s">
        <v>1029</v>
      </c>
      <c r="AK577" s="52" t="s">
        <v>306</v>
      </c>
      <c r="AL577" s="41" t="s">
        <v>1011</v>
      </c>
      <c r="AM577" s="84" t="s">
        <v>1030</v>
      </c>
      <c r="BE577" s="54" t="s">
        <v>309</v>
      </c>
      <c r="BK577" s="54" t="s">
        <v>1013</v>
      </c>
      <c r="BL577" s="78" t="s">
        <v>1059</v>
      </c>
      <c r="BM577" s="54" t="s">
        <v>462</v>
      </c>
      <c r="BV577" s="144" t="s">
        <v>1060</v>
      </c>
      <c r="CQ577" t="s">
        <v>386</v>
      </c>
      <c r="CR577" s="54" t="s">
        <v>1013</v>
      </c>
      <c r="CS577" s="78" t="s">
        <v>1036</v>
      </c>
      <c r="CT577" s="54" t="s">
        <v>462</v>
      </c>
      <c r="DO577" s="7">
        <v>34246</v>
      </c>
      <c r="DP577" s="32" t="s">
        <v>1061</v>
      </c>
      <c r="DQ577" s="21" t="s">
        <v>512</v>
      </c>
      <c r="DR577" s="73" t="s">
        <v>390</v>
      </c>
    </row>
    <row r="578" spans="1:132">
      <c r="A578" t="s">
        <v>24</v>
      </c>
      <c r="B578" s="86" t="s">
        <v>436</v>
      </c>
      <c r="C578">
        <v>132</v>
      </c>
      <c r="D578" t="s">
        <v>1001</v>
      </c>
      <c r="E578">
        <v>1997</v>
      </c>
      <c r="F578">
        <v>1993</v>
      </c>
      <c r="G578" t="s">
        <v>370</v>
      </c>
      <c r="H578" t="s">
        <v>480</v>
      </c>
      <c r="J578" s="21" t="s">
        <v>651</v>
      </c>
      <c r="L578" s="21" t="s">
        <v>1072</v>
      </c>
      <c r="M578" s="21" t="s">
        <v>1046</v>
      </c>
      <c r="N578" s="69" t="s">
        <v>1074</v>
      </c>
      <c r="O578" s="41" t="s">
        <v>976</v>
      </c>
      <c r="P578" s="119" t="s">
        <v>1024</v>
      </c>
      <c r="Q578" s="41" t="s">
        <v>1022</v>
      </c>
      <c r="Y578" s="63" t="s">
        <v>1005</v>
      </c>
      <c r="Z578" s="143" t="s">
        <v>1006</v>
      </c>
      <c r="AE578" s="54">
        <v>34103</v>
      </c>
      <c r="AF578" s="21" t="s">
        <v>1063</v>
      </c>
      <c r="AG578" s="41" t="s">
        <v>577</v>
      </c>
      <c r="AH578" s="110" t="s">
        <v>448</v>
      </c>
      <c r="AI578" s="41">
        <v>34103</v>
      </c>
      <c r="AJ578" s="41" t="s">
        <v>1029</v>
      </c>
      <c r="AK578" s="52" t="s">
        <v>306</v>
      </c>
      <c r="AL578" s="41" t="s">
        <v>1011</v>
      </c>
      <c r="AM578" s="84" t="s">
        <v>1030</v>
      </c>
      <c r="BE578" s="54" t="s">
        <v>309</v>
      </c>
      <c r="BK578" s="54" t="s">
        <v>1013</v>
      </c>
      <c r="BL578" s="78" t="s">
        <v>1059</v>
      </c>
      <c r="BM578" s="54" t="s">
        <v>462</v>
      </c>
      <c r="BV578" s="144" t="s">
        <v>1060</v>
      </c>
      <c r="CQ578" t="s">
        <v>386</v>
      </c>
      <c r="CR578" s="54" t="s">
        <v>1013</v>
      </c>
      <c r="CS578" s="78" t="s">
        <v>1036</v>
      </c>
      <c r="CT578" s="54" t="s">
        <v>462</v>
      </c>
      <c r="DO578" s="7">
        <v>34246</v>
      </c>
      <c r="DP578" s="32" t="s">
        <v>1061</v>
      </c>
      <c r="DQ578" s="21" t="s">
        <v>512</v>
      </c>
      <c r="DR578" s="73" t="s">
        <v>390</v>
      </c>
    </row>
    <row r="579" spans="1:132">
      <c r="A579" t="s">
        <v>24</v>
      </c>
      <c r="B579" s="86" t="s">
        <v>436</v>
      </c>
      <c r="C579">
        <v>132</v>
      </c>
      <c r="D579" t="s">
        <v>1001</v>
      </c>
      <c r="E579">
        <v>1997</v>
      </c>
      <c r="F579">
        <v>1993</v>
      </c>
      <c r="G579" t="s">
        <v>370</v>
      </c>
      <c r="H579" t="s">
        <v>480</v>
      </c>
      <c r="J579" s="21" t="s">
        <v>651</v>
      </c>
      <c r="L579" s="21" t="s">
        <v>1072</v>
      </c>
      <c r="M579" s="21" t="s">
        <v>1046</v>
      </c>
      <c r="N579" s="69" t="s">
        <v>1075</v>
      </c>
      <c r="O579" s="41" t="s">
        <v>976</v>
      </c>
      <c r="P579" s="119" t="s">
        <v>1024</v>
      </c>
      <c r="Q579" s="41" t="s">
        <v>1022</v>
      </c>
      <c r="Y579" s="63" t="s">
        <v>1005</v>
      </c>
      <c r="Z579" s="143" t="s">
        <v>1006</v>
      </c>
      <c r="AE579" s="54">
        <v>34103</v>
      </c>
      <c r="AF579" s="21" t="s">
        <v>1065</v>
      </c>
      <c r="AG579" s="41" t="s">
        <v>577</v>
      </c>
      <c r="AH579" s="110" t="s">
        <v>448</v>
      </c>
      <c r="AI579" s="41">
        <v>34103</v>
      </c>
      <c r="AJ579" s="41" t="s">
        <v>1029</v>
      </c>
      <c r="AK579" s="52" t="s">
        <v>306</v>
      </c>
      <c r="AL579" s="41" t="s">
        <v>1011</v>
      </c>
      <c r="AM579" s="84" t="s">
        <v>1030</v>
      </c>
      <c r="BE579" s="54" t="s">
        <v>309</v>
      </c>
      <c r="BK579" s="54" t="s">
        <v>1013</v>
      </c>
      <c r="BL579" s="78" t="s">
        <v>1059</v>
      </c>
      <c r="BM579" s="54" t="s">
        <v>462</v>
      </c>
      <c r="BV579" s="144" t="s">
        <v>1060</v>
      </c>
      <c r="CQ579" t="s">
        <v>386</v>
      </c>
      <c r="CR579" s="54" t="s">
        <v>1013</v>
      </c>
      <c r="CS579" s="78" t="s">
        <v>1036</v>
      </c>
      <c r="CT579" s="54" t="s">
        <v>462</v>
      </c>
      <c r="DO579" s="7">
        <v>34246</v>
      </c>
      <c r="DP579" s="32" t="s">
        <v>1061</v>
      </c>
      <c r="DQ579" s="21" t="s">
        <v>512</v>
      </c>
      <c r="DR579" s="73" t="s">
        <v>390</v>
      </c>
    </row>
    <row r="581" spans="1:132">
      <c r="A581" t="s">
        <v>24</v>
      </c>
      <c r="B581" t="s">
        <v>290</v>
      </c>
      <c r="C581">
        <v>106</v>
      </c>
      <c r="D581" t="s">
        <v>1076</v>
      </c>
      <c r="E581">
        <v>2008</v>
      </c>
      <c r="F581">
        <v>2003</v>
      </c>
      <c r="G581" t="s">
        <v>1077</v>
      </c>
      <c r="H581" s="72" t="s">
        <v>1078</v>
      </c>
      <c r="K581" s="21" t="s">
        <v>1079</v>
      </c>
      <c r="L581" t="s">
        <v>312</v>
      </c>
      <c r="M581" s="41" t="s">
        <v>298</v>
      </c>
      <c r="N581" s="41" t="s">
        <v>1080</v>
      </c>
      <c r="O581" s="41" t="s">
        <v>312</v>
      </c>
      <c r="Y581" s="7" t="s">
        <v>1081</v>
      </c>
      <c r="Z581" t="s">
        <v>1082</v>
      </c>
      <c r="AH581" s="72" t="s">
        <v>885</v>
      </c>
      <c r="AI581" s="41">
        <v>38117</v>
      </c>
      <c r="AJ581" s="41" t="s">
        <v>1083</v>
      </c>
      <c r="AK581" s="52" t="s">
        <v>306</v>
      </c>
      <c r="AL581" s="41" t="s">
        <v>823</v>
      </c>
      <c r="AR581" s="7" t="s">
        <v>1084</v>
      </c>
      <c r="AS581" s="74" t="s">
        <v>753</v>
      </c>
      <c r="BV581" s="144" t="s">
        <v>1085</v>
      </c>
      <c r="BW581" s="54" t="s">
        <v>1086</v>
      </c>
      <c r="BX581" s="7" t="s">
        <v>1087</v>
      </c>
      <c r="BY581" s="9">
        <v>25</v>
      </c>
      <c r="BZ581" t="s">
        <v>387</v>
      </c>
      <c r="CA581" s="54" t="s">
        <v>1086</v>
      </c>
      <c r="CB581" s="7" t="s">
        <v>1088</v>
      </c>
      <c r="CC581" s="76">
        <v>12</v>
      </c>
      <c r="CD581" t="s">
        <v>387</v>
      </c>
      <c r="DO581" s="54" t="s">
        <v>1089</v>
      </c>
      <c r="DP581" s="32">
        <v>3930</v>
      </c>
      <c r="DQ581" t="s">
        <v>318</v>
      </c>
      <c r="DR581" s="168" t="s">
        <v>1090</v>
      </c>
      <c r="EA581" t="s">
        <v>1091</v>
      </c>
      <c r="EB581" s="86" t="s">
        <v>1092</v>
      </c>
    </row>
    <row r="582" spans="1:132">
      <c r="A582" t="s">
        <v>24</v>
      </c>
      <c r="B582" t="s">
        <v>290</v>
      </c>
      <c r="C582">
        <v>106</v>
      </c>
      <c r="D582" t="s">
        <v>1076</v>
      </c>
      <c r="E582">
        <v>2008</v>
      </c>
      <c r="F582">
        <v>2003</v>
      </c>
      <c r="G582" t="s">
        <v>1077</v>
      </c>
      <c r="H582" s="72" t="s">
        <v>1078</v>
      </c>
      <c r="K582" s="21" t="s">
        <v>1079</v>
      </c>
      <c r="L582" t="s">
        <v>312</v>
      </c>
      <c r="M582" s="41" t="s">
        <v>298</v>
      </c>
      <c r="N582" s="41" t="s">
        <v>1093</v>
      </c>
      <c r="O582" s="41" t="s">
        <v>312</v>
      </c>
      <c r="Y582" s="7" t="s">
        <v>1094</v>
      </c>
      <c r="Z582" t="s">
        <v>1095</v>
      </c>
      <c r="AH582" s="72" t="s">
        <v>885</v>
      </c>
      <c r="AI582" s="41">
        <v>38117</v>
      </c>
      <c r="AJ582" s="41" t="s">
        <v>1083</v>
      </c>
      <c r="AK582" s="52" t="s">
        <v>306</v>
      </c>
      <c r="AL582" s="41" t="s">
        <v>823</v>
      </c>
      <c r="AR582" s="7" t="s">
        <v>1084</v>
      </c>
      <c r="AS582" s="74" t="s">
        <v>753</v>
      </c>
      <c r="BV582" s="144" t="s">
        <v>1085</v>
      </c>
      <c r="BW582" s="54" t="s">
        <v>1086</v>
      </c>
      <c r="BX582" s="7" t="s">
        <v>1087</v>
      </c>
      <c r="BY582" s="177">
        <v>0</v>
      </c>
      <c r="BZ582" t="s">
        <v>387</v>
      </c>
      <c r="CA582" s="54" t="s">
        <v>1086</v>
      </c>
      <c r="CB582" s="7" t="s">
        <v>1088</v>
      </c>
      <c r="CC582" s="76">
        <v>3</v>
      </c>
      <c r="CD582" t="s">
        <v>387</v>
      </c>
      <c r="DO582" s="54" t="s">
        <v>1089</v>
      </c>
      <c r="DP582" s="32">
        <v>3930</v>
      </c>
      <c r="DQ582" t="s">
        <v>318</v>
      </c>
      <c r="DR582" s="168" t="s">
        <v>1090</v>
      </c>
      <c r="EA582" t="s">
        <v>1091</v>
      </c>
      <c r="EB582" s="86" t="s">
        <v>1092</v>
      </c>
    </row>
    <row r="583" spans="1:132">
      <c r="A583" t="s">
        <v>24</v>
      </c>
      <c r="B583" t="s">
        <v>290</v>
      </c>
      <c r="C583">
        <v>106</v>
      </c>
      <c r="D583" t="s">
        <v>1076</v>
      </c>
      <c r="E583">
        <v>2008</v>
      </c>
      <c r="F583">
        <v>2003</v>
      </c>
      <c r="G583" t="s">
        <v>1077</v>
      </c>
      <c r="H583" s="72" t="s">
        <v>1078</v>
      </c>
      <c r="K583" s="21" t="s">
        <v>1079</v>
      </c>
      <c r="L583" t="s">
        <v>312</v>
      </c>
      <c r="M583" s="41" t="s">
        <v>298</v>
      </c>
      <c r="N583" s="41" t="s">
        <v>1096</v>
      </c>
      <c r="O583" s="41" t="s">
        <v>312</v>
      </c>
      <c r="Y583" s="7" t="s">
        <v>1097</v>
      </c>
      <c r="Z583" t="s">
        <v>1095</v>
      </c>
      <c r="AH583" s="72" t="s">
        <v>885</v>
      </c>
      <c r="AI583" s="41">
        <v>38117</v>
      </c>
      <c r="AJ583" s="41" t="s">
        <v>1083</v>
      </c>
      <c r="AK583" s="52" t="s">
        <v>306</v>
      </c>
      <c r="AL583" s="41" t="s">
        <v>823</v>
      </c>
      <c r="AR583" s="7" t="s">
        <v>1084</v>
      </c>
      <c r="AS583" s="74" t="s">
        <v>753</v>
      </c>
      <c r="BV583" s="144" t="s">
        <v>1085</v>
      </c>
      <c r="BW583" s="54" t="s">
        <v>1086</v>
      </c>
      <c r="BX583" s="7" t="s">
        <v>1087</v>
      </c>
      <c r="BY583" s="9">
        <v>25</v>
      </c>
      <c r="BZ583" t="s">
        <v>387</v>
      </c>
      <c r="CA583" s="54" t="s">
        <v>1086</v>
      </c>
      <c r="CB583" s="7" t="s">
        <v>1088</v>
      </c>
      <c r="CC583" s="117">
        <v>0</v>
      </c>
      <c r="CD583" t="s">
        <v>387</v>
      </c>
      <c r="DO583" s="54" t="s">
        <v>1089</v>
      </c>
      <c r="DP583" s="32">
        <v>3930</v>
      </c>
      <c r="DQ583" t="s">
        <v>318</v>
      </c>
      <c r="DR583" s="168" t="s">
        <v>1090</v>
      </c>
      <c r="EA583" t="s">
        <v>1091</v>
      </c>
      <c r="EB583" s="86" t="s">
        <v>1092</v>
      </c>
    </row>
    <row r="584" spans="1:132">
      <c r="A584" t="s">
        <v>24</v>
      </c>
      <c r="B584" t="s">
        <v>290</v>
      </c>
      <c r="C584">
        <v>106</v>
      </c>
      <c r="D584" t="s">
        <v>1076</v>
      </c>
      <c r="E584">
        <v>2008</v>
      </c>
      <c r="F584">
        <v>2003</v>
      </c>
      <c r="G584" t="s">
        <v>1077</v>
      </c>
      <c r="H584" s="72" t="s">
        <v>1078</v>
      </c>
      <c r="K584" s="21" t="s">
        <v>1079</v>
      </c>
      <c r="L584" t="s">
        <v>312</v>
      </c>
      <c r="M584" s="41" t="s">
        <v>298</v>
      </c>
      <c r="N584" s="41" t="s">
        <v>1098</v>
      </c>
      <c r="O584" s="41" t="s">
        <v>312</v>
      </c>
      <c r="Y584" s="7" t="s">
        <v>1099</v>
      </c>
      <c r="Z584" t="s">
        <v>1095</v>
      </c>
      <c r="AH584" s="72" t="s">
        <v>885</v>
      </c>
      <c r="AI584" s="41">
        <v>38117</v>
      </c>
      <c r="AJ584" s="41" t="s">
        <v>1083</v>
      </c>
      <c r="AK584" s="52" t="s">
        <v>306</v>
      </c>
      <c r="AL584" s="41" t="s">
        <v>823</v>
      </c>
      <c r="AR584" s="7" t="s">
        <v>1084</v>
      </c>
      <c r="AS584" s="74" t="s">
        <v>753</v>
      </c>
      <c r="BV584" s="144" t="s">
        <v>1085</v>
      </c>
      <c r="BW584" s="54" t="s">
        <v>1086</v>
      </c>
      <c r="BX584" s="7" t="s">
        <v>1087</v>
      </c>
      <c r="BY584" s="177">
        <v>0</v>
      </c>
      <c r="BZ584" t="s">
        <v>387</v>
      </c>
      <c r="CA584" s="54" t="s">
        <v>1086</v>
      </c>
      <c r="CB584" s="7" t="s">
        <v>1088</v>
      </c>
      <c r="CC584" s="117">
        <v>0</v>
      </c>
      <c r="CD584" t="s">
        <v>387</v>
      </c>
      <c r="DO584" s="54" t="s">
        <v>1089</v>
      </c>
      <c r="DP584" s="32">
        <v>3930</v>
      </c>
      <c r="DQ584" t="s">
        <v>318</v>
      </c>
      <c r="DR584" s="168" t="s">
        <v>1090</v>
      </c>
      <c r="EA584" t="s">
        <v>1091</v>
      </c>
      <c r="EB584" s="86" t="s">
        <v>1092</v>
      </c>
    </row>
    <row r="585" spans="1:132">
      <c r="A585" t="s">
        <v>24</v>
      </c>
      <c r="B585" t="s">
        <v>290</v>
      </c>
      <c r="C585">
        <v>106</v>
      </c>
      <c r="D585" t="s">
        <v>1076</v>
      </c>
      <c r="E585">
        <v>2008</v>
      </c>
      <c r="F585">
        <v>2003</v>
      </c>
      <c r="G585" t="s">
        <v>1077</v>
      </c>
      <c r="H585" s="72" t="s">
        <v>1078</v>
      </c>
      <c r="K585" s="21" t="s">
        <v>1079</v>
      </c>
      <c r="L585" t="s">
        <v>1100</v>
      </c>
      <c r="M585" s="50" t="s">
        <v>325</v>
      </c>
      <c r="N585" s="41" t="s">
        <v>1101</v>
      </c>
      <c r="O585" s="41" t="s">
        <v>879</v>
      </c>
      <c r="P585" s="119" t="s">
        <v>1102</v>
      </c>
      <c r="Q585" s="41" t="s">
        <v>1103</v>
      </c>
      <c r="Y585" s="7" t="s">
        <v>1081</v>
      </c>
      <c r="Z585" t="s">
        <v>1082</v>
      </c>
      <c r="AH585" s="72" t="s">
        <v>885</v>
      </c>
      <c r="AI585" s="41">
        <v>38117</v>
      </c>
      <c r="AJ585" s="41" t="s">
        <v>1083</v>
      </c>
      <c r="AK585" s="52" t="s">
        <v>306</v>
      </c>
      <c r="AL585" s="41" t="s">
        <v>823</v>
      </c>
      <c r="AR585" s="7" t="s">
        <v>1084</v>
      </c>
      <c r="AS585" s="74" t="s">
        <v>753</v>
      </c>
      <c r="AX585" s="178" t="s">
        <v>1104</v>
      </c>
      <c r="AY585" s="42" t="s">
        <v>1105</v>
      </c>
      <c r="AZ585" s="59" t="s">
        <v>313</v>
      </c>
      <c r="BA585" s="42"/>
      <c r="BB585" s="178" t="s">
        <v>1104</v>
      </c>
      <c r="BC585" s="42" t="s">
        <v>1106</v>
      </c>
      <c r="BD585" s="117" t="s">
        <v>1107</v>
      </c>
      <c r="BV585" s="144" t="s">
        <v>1085</v>
      </c>
      <c r="BW585" s="54" t="s">
        <v>1086</v>
      </c>
      <c r="BX585" s="7" t="s">
        <v>1087</v>
      </c>
      <c r="BY585" s="9">
        <v>6</v>
      </c>
      <c r="BZ585" t="s">
        <v>387</v>
      </c>
      <c r="CA585" s="54" t="s">
        <v>1086</v>
      </c>
      <c r="CB585" s="7" t="s">
        <v>1088</v>
      </c>
      <c r="CC585" s="76">
        <v>4</v>
      </c>
      <c r="CD585" t="s">
        <v>387</v>
      </c>
      <c r="DO585" s="54" t="s">
        <v>1089</v>
      </c>
      <c r="DP585" s="32">
        <v>3930</v>
      </c>
      <c r="DQ585" t="s">
        <v>318</v>
      </c>
      <c r="DR585" s="168" t="s">
        <v>1090</v>
      </c>
      <c r="EA585" t="s">
        <v>1091</v>
      </c>
      <c r="EB585" s="86" t="s">
        <v>1092</v>
      </c>
    </row>
    <row r="586" spans="1:132">
      <c r="A586" t="s">
        <v>24</v>
      </c>
      <c r="B586" t="s">
        <v>290</v>
      </c>
      <c r="C586">
        <v>106</v>
      </c>
      <c r="D586" t="s">
        <v>1076</v>
      </c>
      <c r="E586">
        <v>2008</v>
      </c>
      <c r="F586">
        <v>2003</v>
      </c>
      <c r="G586" t="s">
        <v>1077</v>
      </c>
      <c r="H586" s="72" t="s">
        <v>1078</v>
      </c>
      <c r="K586" s="21" t="s">
        <v>1079</v>
      </c>
      <c r="L586" t="s">
        <v>588</v>
      </c>
      <c r="M586" s="50" t="s">
        <v>325</v>
      </c>
      <c r="N586" s="41" t="s">
        <v>1108</v>
      </c>
      <c r="O586" s="41" t="s">
        <v>879</v>
      </c>
      <c r="P586" s="119" t="s">
        <v>1109</v>
      </c>
      <c r="Q586" s="41" t="s">
        <v>1110</v>
      </c>
      <c r="Y586" s="7" t="s">
        <v>1081</v>
      </c>
      <c r="Z586" t="s">
        <v>1082</v>
      </c>
      <c r="AH586" s="72" t="s">
        <v>885</v>
      </c>
      <c r="AI586" s="41">
        <v>38117</v>
      </c>
      <c r="AJ586" s="41" t="s">
        <v>1083</v>
      </c>
      <c r="AK586" s="52" t="s">
        <v>306</v>
      </c>
      <c r="AL586" s="41" t="s">
        <v>823</v>
      </c>
      <c r="AR586" s="7" t="s">
        <v>1084</v>
      </c>
      <c r="AS586" s="74" t="s">
        <v>753</v>
      </c>
      <c r="AX586" s="178" t="s">
        <v>1104</v>
      </c>
      <c r="AY586" s="42" t="s">
        <v>1105</v>
      </c>
      <c r="AZ586" s="59" t="s">
        <v>313</v>
      </c>
      <c r="BA586" s="42"/>
      <c r="BB586" s="178" t="s">
        <v>1104</v>
      </c>
      <c r="BC586" s="42" t="s">
        <v>1106</v>
      </c>
      <c r="BD586" s="78" t="s">
        <v>1111</v>
      </c>
      <c r="BV586" s="144" t="s">
        <v>1085</v>
      </c>
      <c r="BW586" s="54" t="s">
        <v>1086</v>
      </c>
      <c r="BX586" s="7" t="s">
        <v>1087</v>
      </c>
      <c r="BY586" s="9">
        <v>6</v>
      </c>
      <c r="BZ586" t="s">
        <v>387</v>
      </c>
      <c r="CA586" s="54" t="s">
        <v>1086</v>
      </c>
      <c r="CB586" s="7" t="s">
        <v>1088</v>
      </c>
      <c r="CC586" s="76">
        <v>2</v>
      </c>
      <c r="CD586" t="s">
        <v>387</v>
      </c>
      <c r="DO586" s="54" t="s">
        <v>1089</v>
      </c>
      <c r="DP586" s="32">
        <v>3930</v>
      </c>
      <c r="DQ586" t="s">
        <v>318</v>
      </c>
      <c r="DR586" s="168" t="s">
        <v>1090</v>
      </c>
      <c r="EA586" t="s">
        <v>1091</v>
      </c>
      <c r="EB586" s="86" t="s">
        <v>1092</v>
      </c>
    </row>
    <row r="587" spans="1:132">
      <c r="AC587" s="41"/>
      <c r="DR587" s="168"/>
    </row>
    <row r="588" spans="1:132">
      <c r="A588" t="s">
        <v>24</v>
      </c>
      <c r="B588" t="s">
        <v>290</v>
      </c>
      <c r="C588">
        <v>106</v>
      </c>
      <c r="D588" t="s">
        <v>1076</v>
      </c>
      <c r="E588">
        <v>2008</v>
      </c>
      <c r="F588">
        <v>2004</v>
      </c>
      <c r="G588" t="s">
        <v>1077</v>
      </c>
      <c r="H588" s="72" t="s">
        <v>1078</v>
      </c>
      <c r="K588" s="21" t="s">
        <v>1079</v>
      </c>
      <c r="L588" t="s">
        <v>312</v>
      </c>
      <c r="M588" s="41" t="s">
        <v>298</v>
      </c>
      <c r="N588" s="41" t="s">
        <v>1080</v>
      </c>
      <c r="O588" s="41" t="s">
        <v>312</v>
      </c>
      <c r="Y588" s="7" t="s">
        <v>1081</v>
      </c>
      <c r="Z588" t="s">
        <v>1082</v>
      </c>
      <c r="AH588" s="72" t="s">
        <v>885</v>
      </c>
      <c r="AI588" s="41">
        <v>38483</v>
      </c>
      <c r="AJ588" s="41" t="s">
        <v>1083</v>
      </c>
      <c r="AK588" s="52" t="s">
        <v>306</v>
      </c>
      <c r="AL588" s="41" t="s">
        <v>823</v>
      </c>
      <c r="AR588" s="7" t="s">
        <v>1084</v>
      </c>
      <c r="AS588" s="74" t="s">
        <v>753</v>
      </c>
      <c r="BV588" s="144" t="s">
        <v>1085</v>
      </c>
      <c r="BW588" s="54" t="s">
        <v>1086</v>
      </c>
      <c r="BX588" s="7" t="s">
        <v>1087</v>
      </c>
      <c r="BY588" s="9">
        <v>58</v>
      </c>
      <c r="BZ588" t="s">
        <v>387</v>
      </c>
      <c r="CA588" s="54" t="s">
        <v>1086</v>
      </c>
      <c r="CB588" s="7" t="s">
        <v>1088</v>
      </c>
      <c r="CC588" s="76">
        <v>5</v>
      </c>
      <c r="CD588" t="s">
        <v>387</v>
      </c>
      <c r="DO588" s="54" t="s">
        <v>1112</v>
      </c>
      <c r="DP588" s="32">
        <v>3700</v>
      </c>
      <c r="DQ588" t="s">
        <v>318</v>
      </c>
      <c r="DR588" s="168" t="s">
        <v>1090</v>
      </c>
      <c r="EA588" t="s">
        <v>1113</v>
      </c>
      <c r="EB588" s="86" t="s">
        <v>1092</v>
      </c>
    </row>
    <row r="589" spans="1:132">
      <c r="A589" t="s">
        <v>24</v>
      </c>
      <c r="B589" t="s">
        <v>290</v>
      </c>
      <c r="C589">
        <v>106</v>
      </c>
      <c r="D589" t="s">
        <v>1076</v>
      </c>
      <c r="E589">
        <v>2008</v>
      </c>
      <c r="F589">
        <v>2004</v>
      </c>
      <c r="G589" t="s">
        <v>1077</v>
      </c>
      <c r="H589" s="72" t="s">
        <v>1078</v>
      </c>
      <c r="K589" s="21" t="s">
        <v>1079</v>
      </c>
      <c r="L589" t="s">
        <v>312</v>
      </c>
      <c r="M589" s="41" t="s">
        <v>298</v>
      </c>
      <c r="N589" s="41" t="s">
        <v>1093</v>
      </c>
      <c r="O589" s="41" t="s">
        <v>312</v>
      </c>
      <c r="Y589" s="7" t="s">
        <v>1094</v>
      </c>
      <c r="Z589" t="s">
        <v>1095</v>
      </c>
      <c r="AH589" s="72" t="s">
        <v>885</v>
      </c>
      <c r="AI589" s="41">
        <v>38483</v>
      </c>
      <c r="AJ589" s="41" t="s">
        <v>1083</v>
      </c>
      <c r="AK589" s="52" t="s">
        <v>306</v>
      </c>
      <c r="AL589" s="41" t="s">
        <v>823</v>
      </c>
      <c r="AR589" s="7" t="s">
        <v>1084</v>
      </c>
      <c r="AS589" s="74" t="s">
        <v>753</v>
      </c>
      <c r="BV589" s="144" t="s">
        <v>1085</v>
      </c>
      <c r="BW589" s="54" t="s">
        <v>1086</v>
      </c>
      <c r="BX589" s="7" t="s">
        <v>1087</v>
      </c>
      <c r="BY589" s="177">
        <v>0</v>
      </c>
      <c r="BZ589" t="s">
        <v>387</v>
      </c>
      <c r="CA589" s="54" t="s">
        <v>1086</v>
      </c>
      <c r="CB589" s="7" t="s">
        <v>1088</v>
      </c>
      <c r="CC589" s="76">
        <v>1</v>
      </c>
      <c r="CD589" t="s">
        <v>387</v>
      </c>
      <c r="DO589" s="54" t="s">
        <v>1112</v>
      </c>
      <c r="DP589" s="32">
        <v>3700</v>
      </c>
      <c r="DQ589" t="s">
        <v>318</v>
      </c>
      <c r="DR589" s="168" t="s">
        <v>1090</v>
      </c>
      <c r="EA589" t="s">
        <v>1113</v>
      </c>
      <c r="EB589" s="86" t="s">
        <v>1092</v>
      </c>
    </row>
    <row r="590" spans="1:132">
      <c r="A590" t="s">
        <v>24</v>
      </c>
      <c r="B590" t="s">
        <v>290</v>
      </c>
      <c r="C590">
        <v>106</v>
      </c>
      <c r="D590" t="s">
        <v>1076</v>
      </c>
      <c r="E590">
        <v>2008</v>
      </c>
      <c r="F590">
        <v>2004</v>
      </c>
      <c r="G590" t="s">
        <v>1077</v>
      </c>
      <c r="H590" s="72" t="s">
        <v>1078</v>
      </c>
      <c r="K590" s="21" t="s">
        <v>1079</v>
      </c>
      <c r="L590" t="s">
        <v>312</v>
      </c>
      <c r="M590" s="41" t="s">
        <v>298</v>
      </c>
      <c r="N590" s="41" t="s">
        <v>1096</v>
      </c>
      <c r="O590" s="41" t="s">
        <v>312</v>
      </c>
      <c r="Y590" s="7" t="s">
        <v>1097</v>
      </c>
      <c r="Z590" t="s">
        <v>1095</v>
      </c>
      <c r="AH590" s="72" t="s">
        <v>885</v>
      </c>
      <c r="AI590" s="41">
        <v>38483</v>
      </c>
      <c r="AJ590" s="41" t="s">
        <v>1083</v>
      </c>
      <c r="AK590" s="52" t="s">
        <v>306</v>
      </c>
      <c r="AL590" s="41" t="s">
        <v>823</v>
      </c>
      <c r="AR590" s="7" t="s">
        <v>1084</v>
      </c>
      <c r="AS590" s="74" t="s">
        <v>753</v>
      </c>
      <c r="BV590" s="144" t="s">
        <v>1085</v>
      </c>
      <c r="BW590" s="54" t="s">
        <v>1086</v>
      </c>
      <c r="BX590" s="7" t="s">
        <v>1087</v>
      </c>
      <c r="BY590" s="9">
        <v>10</v>
      </c>
      <c r="BZ590" t="s">
        <v>387</v>
      </c>
      <c r="CA590" s="54" t="s">
        <v>1086</v>
      </c>
      <c r="CB590" s="7" t="s">
        <v>1088</v>
      </c>
      <c r="CC590" s="117">
        <v>0</v>
      </c>
      <c r="CD590" t="s">
        <v>387</v>
      </c>
      <c r="DO590" s="54" t="s">
        <v>1112</v>
      </c>
      <c r="DP590" s="32">
        <v>3700</v>
      </c>
      <c r="DQ590" t="s">
        <v>318</v>
      </c>
      <c r="DR590" s="168" t="s">
        <v>1090</v>
      </c>
      <c r="EA590" t="s">
        <v>1113</v>
      </c>
      <c r="EB590" s="86" t="s">
        <v>1092</v>
      </c>
    </row>
    <row r="591" spans="1:132">
      <c r="A591" t="s">
        <v>24</v>
      </c>
      <c r="B591" t="s">
        <v>290</v>
      </c>
      <c r="C591">
        <v>106</v>
      </c>
      <c r="D591" t="s">
        <v>1076</v>
      </c>
      <c r="E591">
        <v>2008</v>
      </c>
      <c r="F591">
        <v>2004</v>
      </c>
      <c r="G591" t="s">
        <v>1077</v>
      </c>
      <c r="H591" s="72" t="s">
        <v>1078</v>
      </c>
      <c r="K591" s="21" t="s">
        <v>1079</v>
      </c>
      <c r="L591" t="s">
        <v>312</v>
      </c>
      <c r="M591" s="41" t="s">
        <v>298</v>
      </c>
      <c r="N591" s="41" t="s">
        <v>1098</v>
      </c>
      <c r="O591" s="41" t="s">
        <v>312</v>
      </c>
      <c r="Y591" s="7" t="s">
        <v>1099</v>
      </c>
      <c r="Z591" t="s">
        <v>1095</v>
      </c>
      <c r="AH591" s="72" t="s">
        <v>885</v>
      </c>
      <c r="AI591" s="41">
        <v>38483</v>
      </c>
      <c r="AJ591" s="41" t="s">
        <v>1083</v>
      </c>
      <c r="AK591" s="52" t="s">
        <v>306</v>
      </c>
      <c r="AL591" s="41" t="s">
        <v>823</v>
      </c>
      <c r="AR591" s="7" t="s">
        <v>1084</v>
      </c>
      <c r="AS591" s="74" t="s">
        <v>753</v>
      </c>
      <c r="BV591" s="144" t="s">
        <v>1085</v>
      </c>
      <c r="BW591" s="54" t="s">
        <v>1086</v>
      </c>
      <c r="BX591" s="7" t="s">
        <v>1087</v>
      </c>
      <c r="BY591" s="177">
        <v>0</v>
      </c>
      <c r="BZ591" t="s">
        <v>387</v>
      </c>
      <c r="CA591" s="54" t="s">
        <v>1086</v>
      </c>
      <c r="CB591" s="7" t="s">
        <v>1088</v>
      </c>
      <c r="CC591" s="117">
        <v>0</v>
      </c>
      <c r="CD591" t="s">
        <v>387</v>
      </c>
      <c r="DO591" s="54" t="s">
        <v>1112</v>
      </c>
      <c r="DP591" s="32">
        <v>3700</v>
      </c>
      <c r="DQ591" t="s">
        <v>318</v>
      </c>
      <c r="DR591" s="168" t="s">
        <v>1090</v>
      </c>
      <c r="EA591" t="s">
        <v>1113</v>
      </c>
      <c r="EB591" s="86" t="s">
        <v>1092</v>
      </c>
    </row>
    <row r="592" spans="1:132">
      <c r="A592" t="s">
        <v>24</v>
      </c>
      <c r="B592" t="s">
        <v>290</v>
      </c>
      <c r="C592">
        <v>106</v>
      </c>
      <c r="D592" t="s">
        <v>1076</v>
      </c>
      <c r="E592">
        <v>2008</v>
      </c>
      <c r="F592">
        <v>2004</v>
      </c>
      <c r="G592" t="s">
        <v>1077</v>
      </c>
      <c r="H592" s="72" t="s">
        <v>1078</v>
      </c>
      <c r="K592" s="21" t="s">
        <v>1079</v>
      </c>
      <c r="L592" t="s">
        <v>1100</v>
      </c>
      <c r="M592" s="50" t="s">
        <v>325</v>
      </c>
      <c r="N592" s="41" t="s">
        <v>1101</v>
      </c>
      <c r="O592" s="41" t="s">
        <v>904</v>
      </c>
      <c r="P592" s="119" t="s">
        <v>1102</v>
      </c>
      <c r="Q592" s="41" t="s">
        <v>1103</v>
      </c>
      <c r="Y592" s="7" t="s">
        <v>1081</v>
      </c>
      <c r="Z592" t="s">
        <v>1082</v>
      </c>
      <c r="AH592" s="72" t="s">
        <v>885</v>
      </c>
      <c r="AI592" s="41">
        <v>38483</v>
      </c>
      <c r="AJ592" s="41" t="s">
        <v>1083</v>
      </c>
      <c r="AK592" s="52" t="s">
        <v>306</v>
      </c>
      <c r="AL592" s="41" t="s">
        <v>823</v>
      </c>
      <c r="AR592" s="7" t="s">
        <v>1084</v>
      </c>
      <c r="AS592" s="74" t="s">
        <v>753</v>
      </c>
      <c r="AX592" s="178" t="s">
        <v>1104</v>
      </c>
      <c r="AY592" s="42" t="s">
        <v>1105</v>
      </c>
      <c r="AZ592" s="59" t="s">
        <v>1114</v>
      </c>
      <c r="BA592" s="42"/>
      <c r="BB592" s="178" t="s">
        <v>1104</v>
      </c>
      <c r="BC592" s="42" t="s">
        <v>1106</v>
      </c>
      <c r="BD592" s="117" t="s">
        <v>1107</v>
      </c>
      <c r="BV592" s="144" t="s">
        <v>1085</v>
      </c>
      <c r="BW592" s="54" t="s">
        <v>1086</v>
      </c>
      <c r="BX592" s="7" t="s">
        <v>1087</v>
      </c>
      <c r="BY592" s="9">
        <v>28</v>
      </c>
      <c r="BZ592" t="s">
        <v>387</v>
      </c>
      <c r="CA592" s="54" t="s">
        <v>1086</v>
      </c>
      <c r="CB592" s="7" t="s">
        <v>1088</v>
      </c>
      <c r="CC592" s="76">
        <v>9</v>
      </c>
      <c r="CD592" t="s">
        <v>387</v>
      </c>
      <c r="DO592" s="54" t="s">
        <v>1112</v>
      </c>
      <c r="DP592" s="32">
        <v>3700</v>
      </c>
      <c r="DQ592" t="s">
        <v>318</v>
      </c>
      <c r="DR592" s="168" t="s">
        <v>1090</v>
      </c>
      <c r="EA592" t="s">
        <v>1113</v>
      </c>
      <c r="EB592" s="86" t="s">
        <v>1092</v>
      </c>
    </row>
    <row r="593" spans="1:132">
      <c r="A593" t="s">
        <v>24</v>
      </c>
      <c r="B593" t="s">
        <v>290</v>
      </c>
      <c r="C593">
        <v>106</v>
      </c>
      <c r="D593" t="s">
        <v>1076</v>
      </c>
      <c r="E593">
        <v>2008</v>
      </c>
      <c r="F593">
        <v>2004</v>
      </c>
      <c r="G593" t="s">
        <v>1077</v>
      </c>
      <c r="H593" s="72" t="s">
        <v>1078</v>
      </c>
      <c r="K593" s="21" t="s">
        <v>1079</v>
      </c>
      <c r="L593" t="s">
        <v>588</v>
      </c>
      <c r="M593" s="50" t="s">
        <v>325</v>
      </c>
      <c r="N593" s="41" t="s">
        <v>1108</v>
      </c>
      <c r="O593" s="41" t="s">
        <v>904</v>
      </c>
      <c r="P593" s="119" t="s">
        <v>1109</v>
      </c>
      <c r="Q593" s="41" t="s">
        <v>1110</v>
      </c>
      <c r="Y593" s="7" t="s">
        <v>1081</v>
      </c>
      <c r="Z593" t="s">
        <v>1082</v>
      </c>
      <c r="AH593" s="72" t="s">
        <v>885</v>
      </c>
      <c r="AI593" s="41">
        <v>38483</v>
      </c>
      <c r="AJ593" s="41" t="s">
        <v>1083</v>
      </c>
      <c r="AK593" s="52" t="s">
        <v>306</v>
      </c>
      <c r="AL593" s="41" t="s">
        <v>823</v>
      </c>
      <c r="AR593" s="7" t="s">
        <v>1084</v>
      </c>
      <c r="AS593" s="74" t="s">
        <v>753</v>
      </c>
      <c r="AX593" s="178" t="s">
        <v>1104</v>
      </c>
      <c r="AY593" s="42" t="s">
        <v>1105</v>
      </c>
      <c r="AZ593" s="59" t="s">
        <v>1114</v>
      </c>
      <c r="BA593" s="42"/>
      <c r="BB593" s="178" t="s">
        <v>1104</v>
      </c>
      <c r="BC593" s="42" t="s">
        <v>1106</v>
      </c>
      <c r="BD593" s="78" t="s">
        <v>1111</v>
      </c>
      <c r="BV593" s="144" t="s">
        <v>1085</v>
      </c>
      <c r="BW593" s="54" t="s">
        <v>1086</v>
      </c>
      <c r="BX593" s="7" t="s">
        <v>1087</v>
      </c>
      <c r="BY593" s="9">
        <v>15</v>
      </c>
      <c r="BZ593" t="s">
        <v>387</v>
      </c>
      <c r="CA593" s="54" t="s">
        <v>1086</v>
      </c>
      <c r="CB593" s="7" t="s">
        <v>1088</v>
      </c>
      <c r="CC593" s="76">
        <v>3</v>
      </c>
      <c r="CD593" t="s">
        <v>387</v>
      </c>
      <c r="DO593" s="54" t="s">
        <v>1112</v>
      </c>
      <c r="DP593" s="32">
        <v>3700</v>
      </c>
      <c r="DQ593" t="s">
        <v>318</v>
      </c>
      <c r="DR593" s="168" t="s">
        <v>1090</v>
      </c>
      <c r="EA593" t="s">
        <v>1113</v>
      </c>
      <c r="EB593" s="86" t="s">
        <v>1092</v>
      </c>
    </row>
    <row r="594" spans="1:132">
      <c r="AC594" s="41"/>
      <c r="DR594" s="168"/>
    </row>
    <row r="595" spans="1:132">
      <c r="A595" t="s">
        <v>24</v>
      </c>
      <c r="B595" t="s">
        <v>290</v>
      </c>
      <c r="C595">
        <v>106</v>
      </c>
      <c r="D595" t="s">
        <v>1076</v>
      </c>
      <c r="E595">
        <v>2008</v>
      </c>
      <c r="F595">
        <v>2005</v>
      </c>
      <c r="G595" t="s">
        <v>1077</v>
      </c>
      <c r="H595" s="72" t="s">
        <v>1078</v>
      </c>
      <c r="K595" s="21" t="s">
        <v>1079</v>
      </c>
      <c r="L595" t="s">
        <v>312</v>
      </c>
      <c r="M595" s="41" t="s">
        <v>298</v>
      </c>
      <c r="N595" s="41" t="s">
        <v>1080</v>
      </c>
      <c r="O595" s="41" t="s">
        <v>312</v>
      </c>
      <c r="Y595" s="7" t="s">
        <v>1081</v>
      </c>
      <c r="Z595" t="s">
        <v>1082</v>
      </c>
      <c r="AH595" s="72" t="s">
        <v>885</v>
      </c>
      <c r="AI595" s="41">
        <v>38845</v>
      </c>
      <c r="AJ595" s="41" t="s">
        <v>1083</v>
      </c>
      <c r="AK595" s="52" t="s">
        <v>306</v>
      </c>
      <c r="AL595" s="41" t="s">
        <v>823</v>
      </c>
      <c r="AR595" s="7" t="s">
        <v>1084</v>
      </c>
      <c r="AS595" s="74" t="s">
        <v>753</v>
      </c>
      <c r="BV595" s="144" t="s">
        <v>1085</v>
      </c>
      <c r="BW595" s="54" t="s">
        <v>1086</v>
      </c>
      <c r="BX595" s="7" t="s">
        <v>1087</v>
      </c>
      <c r="BY595" s="9">
        <v>40</v>
      </c>
      <c r="BZ595" t="s">
        <v>387</v>
      </c>
      <c r="CA595" s="54" t="s">
        <v>1086</v>
      </c>
      <c r="CB595" s="7" t="s">
        <v>1088</v>
      </c>
      <c r="CC595" s="76">
        <v>24</v>
      </c>
      <c r="CD595" t="s">
        <v>387</v>
      </c>
      <c r="DO595" s="54" t="s">
        <v>1115</v>
      </c>
      <c r="DP595" s="32">
        <v>4320</v>
      </c>
      <c r="DQ595" t="s">
        <v>318</v>
      </c>
      <c r="DR595" s="168" t="s">
        <v>1090</v>
      </c>
      <c r="EA595" t="s">
        <v>1091</v>
      </c>
      <c r="EB595" s="86" t="s">
        <v>1092</v>
      </c>
    </row>
    <row r="596" spans="1:132">
      <c r="A596" t="s">
        <v>24</v>
      </c>
      <c r="B596" t="s">
        <v>290</v>
      </c>
      <c r="C596">
        <v>106</v>
      </c>
      <c r="D596" t="s">
        <v>1076</v>
      </c>
      <c r="E596">
        <v>2008</v>
      </c>
      <c r="F596">
        <v>2005</v>
      </c>
      <c r="G596" t="s">
        <v>1077</v>
      </c>
      <c r="H596" s="72" t="s">
        <v>1078</v>
      </c>
      <c r="K596" s="21" t="s">
        <v>1079</v>
      </c>
      <c r="L596" t="s">
        <v>312</v>
      </c>
      <c r="M596" s="41" t="s">
        <v>298</v>
      </c>
      <c r="N596" s="41" t="s">
        <v>1093</v>
      </c>
      <c r="O596" s="41" t="s">
        <v>312</v>
      </c>
      <c r="Y596" s="7" t="s">
        <v>1094</v>
      </c>
      <c r="Z596" t="s">
        <v>1095</v>
      </c>
      <c r="AH596" s="72" t="s">
        <v>885</v>
      </c>
      <c r="AI596" s="41">
        <v>38845</v>
      </c>
      <c r="AJ596" s="41" t="s">
        <v>1083</v>
      </c>
      <c r="AK596" s="52" t="s">
        <v>306</v>
      </c>
      <c r="AL596" s="41" t="s">
        <v>823</v>
      </c>
      <c r="AR596" s="7" t="s">
        <v>1084</v>
      </c>
      <c r="AS596" s="74" t="s">
        <v>753</v>
      </c>
      <c r="BV596" s="144" t="s">
        <v>1085</v>
      </c>
      <c r="BW596" s="54" t="s">
        <v>1086</v>
      </c>
      <c r="BX596" s="7" t="s">
        <v>1087</v>
      </c>
      <c r="BY596" s="177">
        <v>0</v>
      </c>
      <c r="BZ596" t="s">
        <v>387</v>
      </c>
      <c r="CA596" s="54" t="s">
        <v>1086</v>
      </c>
      <c r="CB596" s="7" t="s">
        <v>1088</v>
      </c>
      <c r="CC596" s="76">
        <v>0</v>
      </c>
      <c r="CD596" t="s">
        <v>387</v>
      </c>
      <c r="DO596" s="54" t="s">
        <v>1115</v>
      </c>
      <c r="DP596" s="32">
        <v>4320</v>
      </c>
      <c r="DQ596" t="s">
        <v>318</v>
      </c>
      <c r="DR596" s="168" t="s">
        <v>1090</v>
      </c>
      <c r="EA596" t="s">
        <v>1091</v>
      </c>
      <c r="EB596" s="86" t="s">
        <v>1092</v>
      </c>
    </row>
    <row r="597" spans="1:132">
      <c r="A597" t="s">
        <v>24</v>
      </c>
      <c r="B597" t="s">
        <v>290</v>
      </c>
      <c r="C597">
        <v>106</v>
      </c>
      <c r="D597" t="s">
        <v>1076</v>
      </c>
      <c r="E597">
        <v>2008</v>
      </c>
      <c r="F597">
        <v>2005</v>
      </c>
      <c r="G597" t="s">
        <v>1077</v>
      </c>
      <c r="H597" s="72" t="s">
        <v>1078</v>
      </c>
      <c r="K597" s="21" t="s">
        <v>1079</v>
      </c>
      <c r="L597" t="s">
        <v>312</v>
      </c>
      <c r="M597" s="41" t="s">
        <v>298</v>
      </c>
      <c r="N597" s="41" t="s">
        <v>1096</v>
      </c>
      <c r="O597" s="41" t="s">
        <v>312</v>
      </c>
      <c r="Y597" s="7" t="s">
        <v>1097</v>
      </c>
      <c r="Z597" t="s">
        <v>1095</v>
      </c>
      <c r="AH597" s="72" t="s">
        <v>885</v>
      </c>
      <c r="AI597" s="41">
        <v>38845</v>
      </c>
      <c r="AJ597" s="41" t="s">
        <v>1083</v>
      </c>
      <c r="AK597" s="52" t="s">
        <v>306</v>
      </c>
      <c r="AL597" s="41" t="s">
        <v>823</v>
      </c>
      <c r="AR597" s="7" t="s">
        <v>1084</v>
      </c>
      <c r="AS597" s="74" t="s">
        <v>753</v>
      </c>
      <c r="BV597" s="144" t="s">
        <v>1085</v>
      </c>
      <c r="BW597" s="54" t="s">
        <v>1086</v>
      </c>
      <c r="BX597" s="7" t="s">
        <v>1087</v>
      </c>
      <c r="BY597" s="9">
        <v>7</v>
      </c>
      <c r="BZ597" t="s">
        <v>387</v>
      </c>
      <c r="CA597" s="54" t="s">
        <v>1086</v>
      </c>
      <c r="CB597" s="7" t="s">
        <v>1088</v>
      </c>
      <c r="CC597" s="117">
        <v>0</v>
      </c>
      <c r="CD597" t="s">
        <v>387</v>
      </c>
      <c r="DO597" s="54" t="s">
        <v>1115</v>
      </c>
      <c r="DP597" s="32">
        <v>4320</v>
      </c>
      <c r="DQ597" t="s">
        <v>318</v>
      </c>
      <c r="DR597" s="168" t="s">
        <v>1090</v>
      </c>
      <c r="EA597" t="s">
        <v>1091</v>
      </c>
      <c r="EB597" s="86" t="s">
        <v>1092</v>
      </c>
    </row>
    <row r="598" spans="1:132">
      <c r="A598" t="s">
        <v>24</v>
      </c>
      <c r="B598" t="s">
        <v>290</v>
      </c>
      <c r="C598">
        <v>106</v>
      </c>
      <c r="D598" t="s">
        <v>1076</v>
      </c>
      <c r="E598">
        <v>2008</v>
      </c>
      <c r="F598">
        <v>2005</v>
      </c>
      <c r="G598" t="s">
        <v>1077</v>
      </c>
      <c r="H598" s="72" t="s">
        <v>1078</v>
      </c>
      <c r="K598" s="21" t="s">
        <v>1079</v>
      </c>
      <c r="L598" t="s">
        <v>312</v>
      </c>
      <c r="M598" s="41" t="s">
        <v>298</v>
      </c>
      <c r="N598" s="41" t="s">
        <v>1098</v>
      </c>
      <c r="O598" s="41" t="s">
        <v>312</v>
      </c>
      <c r="Y598" s="7" t="s">
        <v>1099</v>
      </c>
      <c r="Z598" t="s">
        <v>1095</v>
      </c>
      <c r="AH598" s="72" t="s">
        <v>885</v>
      </c>
      <c r="AI598" s="41">
        <v>38845</v>
      </c>
      <c r="AJ598" s="41" t="s">
        <v>1083</v>
      </c>
      <c r="AK598" s="52" t="s">
        <v>306</v>
      </c>
      <c r="AL598" s="41" t="s">
        <v>823</v>
      </c>
      <c r="AR598" s="7" t="s">
        <v>1084</v>
      </c>
      <c r="AS598" s="74" t="s">
        <v>753</v>
      </c>
      <c r="BV598" s="144" t="s">
        <v>1085</v>
      </c>
      <c r="BW598" s="54" t="s">
        <v>1086</v>
      </c>
      <c r="BX598" s="7" t="s">
        <v>1087</v>
      </c>
      <c r="BY598" s="177">
        <v>0</v>
      </c>
      <c r="BZ598" t="s">
        <v>387</v>
      </c>
      <c r="CA598" s="54" t="s">
        <v>1086</v>
      </c>
      <c r="CB598" s="7" t="s">
        <v>1088</v>
      </c>
      <c r="CC598" s="117">
        <v>0</v>
      </c>
      <c r="CD598" t="s">
        <v>387</v>
      </c>
      <c r="DO598" s="54" t="s">
        <v>1115</v>
      </c>
      <c r="DP598" s="32">
        <v>4320</v>
      </c>
      <c r="DQ598" t="s">
        <v>318</v>
      </c>
      <c r="DR598" s="168" t="s">
        <v>1090</v>
      </c>
      <c r="EA598" t="s">
        <v>1091</v>
      </c>
      <c r="EB598" s="86" t="s">
        <v>1092</v>
      </c>
    </row>
    <row r="599" spans="1:132">
      <c r="A599" t="s">
        <v>24</v>
      </c>
      <c r="B599" t="s">
        <v>290</v>
      </c>
      <c r="C599">
        <v>106</v>
      </c>
      <c r="D599" t="s">
        <v>1076</v>
      </c>
      <c r="E599">
        <v>2008</v>
      </c>
      <c r="F599">
        <v>2005</v>
      </c>
      <c r="G599" t="s">
        <v>1077</v>
      </c>
      <c r="H599" s="72" t="s">
        <v>1078</v>
      </c>
      <c r="K599" s="21" t="s">
        <v>1079</v>
      </c>
      <c r="L599" t="s">
        <v>1100</v>
      </c>
      <c r="M599" s="50" t="s">
        <v>325</v>
      </c>
      <c r="N599" s="41" t="s">
        <v>1101</v>
      </c>
      <c r="O599" s="41" t="s">
        <v>925</v>
      </c>
      <c r="P599" s="119" t="s">
        <v>1102</v>
      </c>
      <c r="Q599" s="41" t="s">
        <v>1103</v>
      </c>
      <c r="Y599" s="7" t="s">
        <v>1081</v>
      </c>
      <c r="Z599" t="s">
        <v>1082</v>
      </c>
      <c r="AH599" s="72" t="s">
        <v>885</v>
      </c>
      <c r="AI599" s="41">
        <v>38845</v>
      </c>
      <c r="AJ599" s="41" t="s">
        <v>1083</v>
      </c>
      <c r="AK599" s="52" t="s">
        <v>306</v>
      </c>
      <c r="AL599" s="41" t="s">
        <v>823</v>
      </c>
      <c r="AR599" s="7" t="s">
        <v>1084</v>
      </c>
      <c r="AS599" s="74" t="s">
        <v>753</v>
      </c>
      <c r="AX599" s="178" t="s">
        <v>1104</v>
      </c>
      <c r="AY599" s="42" t="s">
        <v>1105</v>
      </c>
      <c r="AZ599" s="59" t="s">
        <v>1114</v>
      </c>
      <c r="BA599" s="42"/>
      <c r="BB599" s="178" t="s">
        <v>1104</v>
      </c>
      <c r="BC599" s="42" t="s">
        <v>1106</v>
      </c>
      <c r="BD599" s="117" t="s">
        <v>1107</v>
      </c>
      <c r="BV599" s="144" t="s">
        <v>1085</v>
      </c>
      <c r="BW599" s="54" t="s">
        <v>1086</v>
      </c>
      <c r="BX599" s="7" t="s">
        <v>1087</v>
      </c>
      <c r="BY599" s="9">
        <v>51</v>
      </c>
      <c r="BZ599" t="s">
        <v>387</v>
      </c>
      <c r="CA599" s="54" t="s">
        <v>1086</v>
      </c>
      <c r="CB599" s="7" t="s">
        <v>1088</v>
      </c>
      <c r="CC599" s="76">
        <v>37</v>
      </c>
      <c r="CD599" t="s">
        <v>387</v>
      </c>
      <c r="DO599" s="54" t="s">
        <v>1115</v>
      </c>
      <c r="DP599" s="32">
        <v>4320</v>
      </c>
      <c r="DQ599" t="s">
        <v>318</v>
      </c>
      <c r="DR599" s="168" t="s">
        <v>1090</v>
      </c>
      <c r="EA599" t="s">
        <v>1091</v>
      </c>
      <c r="EB599" s="86" t="s">
        <v>1092</v>
      </c>
    </row>
    <row r="600" spans="1:132">
      <c r="A600" t="s">
        <v>24</v>
      </c>
      <c r="B600" t="s">
        <v>290</v>
      </c>
      <c r="C600">
        <v>106</v>
      </c>
      <c r="D600" t="s">
        <v>1076</v>
      </c>
      <c r="E600">
        <v>2008</v>
      </c>
      <c r="F600">
        <v>2005</v>
      </c>
      <c r="G600" t="s">
        <v>1077</v>
      </c>
      <c r="H600" s="72" t="s">
        <v>1078</v>
      </c>
      <c r="K600" s="21" t="s">
        <v>1079</v>
      </c>
      <c r="L600" t="s">
        <v>588</v>
      </c>
      <c r="M600" s="50" t="s">
        <v>325</v>
      </c>
      <c r="N600" s="41" t="s">
        <v>1108</v>
      </c>
      <c r="O600" s="41" t="s">
        <v>925</v>
      </c>
      <c r="P600" s="119" t="s">
        <v>1109</v>
      </c>
      <c r="Q600" s="41" t="s">
        <v>1110</v>
      </c>
      <c r="Y600" s="7" t="s">
        <v>1081</v>
      </c>
      <c r="Z600" t="s">
        <v>1082</v>
      </c>
      <c r="AH600" s="72" t="s">
        <v>885</v>
      </c>
      <c r="AI600" s="41">
        <v>38845</v>
      </c>
      <c r="AJ600" s="41" t="s">
        <v>1083</v>
      </c>
      <c r="AK600" s="52" t="s">
        <v>306</v>
      </c>
      <c r="AL600" s="41" t="s">
        <v>823</v>
      </c>
      <c r="AR600" s="7" t="s">
        <v>1084</v>
      </c>
      <c r="AS600" s="74" t="s">
        <v>753</v>
      </c>
      <c r="AX600" s="178" t="s">
        <v>1104</v>
      </c>
      <c r="AY600" s="42" t="s">
        <v>1105</v>
      </c>
      <c r="AZ600" s="59" t="s">
        <v>1114</v>
      </c>
      <c r="BA600" s="42"/>
      <c r="BB600" s="178" t="s">
        <v>1104</v>
      </c>
      <c r="BC600" s="42" t="s">
        <v>1106</v>
      </c>
      <c r="BD600" s="78" t="s">
        <v>1111</v>
      </c>
      <c r="BV600" s="144" t="s">
        <v>1085</v>
      </c>
      <c r="BW600" s="54" t="s">
        <v>1086</v>
      </c>
      <c r="BX600" s="7" t="s">
        <v>1087</v>
      </c>
      <c r="BY600" s="9">
        <v>14</v>
      </c>
      <c r="BZ600" t="s">
        <v>387</v>
      </c>
      <c r="CA600" s="54" t="s">
        <v>1086</v>
      </c>
      <c r="CB600" s="7" t="s">
        <v>1088</v>
      </c>
      <c r="CC600" s="76">
        <v>11</v>
      </c>
      <c r="CD600" t="s">
        <v>387</v>
      </c>
      <c r="DO600" s="54" t="s">
        <v>1115</v>
      </c>
      <c r="DP600" s="32">
        <v>4320</v>
      </c>
      <c r="DQ600" t="s">
        <v>318</v>
      </c>
      <c r="DR600" s="168" t="s">
        <v>1090</v>
      </c>
      <c r="EA600" t="s">
        <v>1091</v>
      </c>
      <c r="EB600" s="86" t="s">
        <v>1092</v>
      </c>
    </row>
    <row r="601" spans="1:132" s="21" customFormat="1">
      <c r="M601" s="52"/>
      <c r="N601" s="68"/>
      <c r="O601" s="52"/>
      <c r="P601" s="148"/>
      <c r="Q601" s="52"/>
      <c r="R601" s="53"/>
      <c r="S601" s="53"/>
      <c r="T601" s="53"/>
      <c r="U601" s="53"/>
      <c r="V601" s="53"/>
      <c r="W601" s="137"/>
      <c r="X601" s="140"/>
      <c r="Y601" s="54"/>
      <c r="AA601" s="54"/>
      <c r="AC601"/>
      <c r="AD601"/>
      <c r="AE601" s="54"/>
      <c r="AG601" s="52"/>
      <c r="AH601" s="73"/>
      <c r="AI601" s="52"/>
      <c r="AJ601" s="52"/>
      <c r="AK601" s="52"/>
      <c r="AL601" s="52"/>
      <c r="AM601" s="75"/>
      <c r="AN601" s="75"/>
      <c r="AO601" s="54"/>
      <c r="AP601" s="54"/>
      <c r="AQ601" s="54"/>
      <c r="AR601" s="54"/>
      <c r="AS601" s="75"/>
      <c r="AT601" s="75"/>
      <c r="AU601" s="75"/>
      <c r="AV601" s="75"/>
      <c r="AW601" s="75"/>
      <c r="AX601" s="75"/>
      <c r="AY601" s="54"/>
      <c r="AZ601" s="62"/>
      <c r="BA601" s="54"/>
      <c r="BB601" s="54"/>
      <c r="BC601" s="54"/>
      <c r="BD601" s="80"/>
      <c r="BE601" s="7"/>
      <c r="BF601" s="54"/>
      <c r="BG601" s="7"/>
      <c r="BH601" s="76"/>
      <c r="BI601" s="7"/>
      <c r="BJ601" s="54"/>
      <c r="BK601" s="54"/>
      <c r="BL601" s="80"/>
      <c r="BM601" s="54"/>
      <c r="BN601" s="54"/>
      <c r="BO601" s="54"/>
      <c r="BP601" s="80"/>
      <c r="BQ601" s="54"/>
      <c r="BR601" s="54"/>
      <c r="BS601" s="54"/>
      <c r="BT601" s="98"/>
      <c r="BU601" s="54"/>
      <c r="BV601" s="144"/>
      <c r="BW601" s="54"/>
      <c r="BX601" s="54"/>
      <c r="BY601" s="47"/>
      <c r="CB601" s="54"/>
      <c r="CC601" s="80"/>
      <c r="CG601" s="62"/>
      <c r="CR601" s="54"/>
      <c r="CS601" s="80"/>
      <c r="CU601" s="73"/>
      <c r="CW601" s="62"/>
      <c r="DH601" s="54"/>
      <c r="DI601" s="80"/>
      <c r="DO601" s="54"/>
      <c r="DR601" s="168"/>
      <c r="DS601" s="54"/>
      <c r="DT601" s="62"/>
      <c r="DX601" s="62"/>
    </row>
    <row r="602" spans="1:132">
      <c r="A602" t="s">
        <v>24</v>
      </c>
      <c r="B602" t="s">
        <v>290</v>
      </c>
      <c r="C602">
        <v>106</v>
      </c>
      <c r="D602" t="s">
        <v>1076</v>
      </c>
      <c r="E602">
        <v>2008</v>
      </c>
      <c r="F602">
        <v>2003</v>
      </c>
      <c r="G602" t="s">
        <v>1116</v>
      </c>
      <c r="H602" s="72" t="s">
        <v>1078</v>
      </c>
      <c r="K602" s="21" t="s">
        <v>1079</v>
      </c>
      <c r="L602" t="s">
        <v>312</v>
      </c>
      <c r="M602" s="41" t="s">
        <v>298</v>
      </c>
      <c r="N602" s="41" t="s">
        <v>1080</v>
      </c>
      <c r="O602" s="41" t="s">
        <v>312</v>
      </c>
      <c r="Y602" s="7" t="s">
        <v>1081</v>
      </c>
      <c r="Z602" t="s">
        <v>1082</v>
      </c>
      <c r="AC602" s="41" t="s">
        <v>1081</v>
      </c>
      <c r="AD602" t="s">
        <v>1117</v>
      </c>
      <c r="AH602" s="72" t="s">
        <v>885</v>
      </c>
      <c r="AI602" s="41">
        <v>38119</v>
      </c>
      <c r="AJ602" s="41" t="s">
        <v>1083</v>
      </c>
      <c r="AK602" s="52" t="s">
        <v>306</v>
      </c>
      <c r="AL602" s="41" t="s">
        <v>823</v>
      </c>
      <c r="AR602" s="7" t="s">
        <v>1084</v>
      </c>
      <c r="AS602" s="74" t="s">
        <v>753</v>
      </c>
      <c r="BV602" s="144" t="s">
        <v>1085</v>
      </c>
      <c r="BW602" s="54" t="s">
        <v>1086</v>
      </c>
      <c r="BX602" s="7" t="s">
        <v>1087</v>
      </c>
      <c r="BY602" s="9">
        <v>171</v>
      </c>
      <c r="BZ602" t="s">
        <v>387</v>
      </c>
      <c r="CA602" s="54" t="s">
        <v>1086</v>
      </c>
      <c r="CB602" s="7" t="s">
        <v>1088</v>
      </c>
      <c r="CC602" s="76">
        <v>127</v>
      </c>
      <c r="CD602" t="s">
        <v>387</v>
      </c>
      <c r="DO602" s="54" t="s">
        <v>1089</v>
      </c>
      <c r="DP602" s="32">
        <v>3360</v>
      </c>
      <c r="DQ602" t="s">
        <v>318</v>
      </c>
      <c r="DR602" s="168" t="s">
        <v>1090</v>
      </c>
      <c r="EA602" t="s">
        <v>1091</v>
      </c>
      <c r="EB602" s="86" t="s">
        <v>1092</v>
      </c>
    </row>
    <row r="603" spans="1:132">
      <c r="A603" t="s">
        <v>24</v>
      </c>
      <c r="B603" t="s">
        <v>290</v>
      </c>
      <c r="C603">
        <v>106</v>
      </c>
      <c r="D603" t="s">
        <v>1076</v>
      </c>
      <c r="E603">
        <v>2008</v>
      </c>
      <c r="F603">
        <v>2003</v>
      </c>
      <c r="G603" t="s">
        <v>1116</v>
      </c>
      <c r="H603" s="72" t="s">
        <v>1078</v>
      </c>
      <c r="K603" s="21" t="s">
        <v>1079</v>
      </c>
      <c r="L603" t="s">
        <v>312</v>
      </c>
      <c r="M603" s="41" t="s">
        <v>298</v>
      </c>
      <c r="N603" s="41" t="s">
        <v>1093</v>
      </c>
      <c r="O603" s="41" t="s">
        <v>312</v>
      </c>
      <c r="Y603" s="7" t="s">
        <v>1094</v>
      </c>
      <c r="Z603" t="s">
        <v>1095</v>
      </c>
      <c r="AC603" s="41" t="s">
        <v>1081</v>
      </c>
      <c r="AD603" t="s">
        <v>1117</v>
      </c>
      <c r="AH603" s="72" t="s">
        <v>885</v>
      </c>
      <c r="AI603" s="41">
        <v>38119</v>
      </c>
      <c r="AJ603" s="41" t="s">
        <v>1083</v>
      </c>
      <c r="AK603" s="52" t="s">
        <v>306</v>
      </c>
      <c r="AL603" s="41" t="s">
        <v>823</v>
      </c>
      <c r="AR603" s="7" t="s">
        <v>1084</v>
      </c>
      <c r="AS603" s="74" t="s">
        <v>753</v>
      </c>
      <c r="BV603" s="144" t="s">
        <v>1085</v>
      </c>
      <c r="BW603" s="54" t="s">
        <v>1086</v>
      </c>
      <c r="BX603" s="7" t="s">
        <v>1087</v>
      </c>
      <c r="BY603" s="177">
        <v>0</v>
      </c>
      <c r="BZ603" t="s">
        <v>387</v>
      </c>
      <c r="CA603" s="54" t="s">
        <v>1086</v>
      </c>
      <c r="CB603" s="7" t="s">
        <v>1088</v>
      </c>
      <c r="CC603" s="76">
        <v>78</v>
      </c>
      <c r="CD603" t="s">
        <v>387</v>
      </c>
      <c r="DO603" s="54" t="s">
        <v>1089</v>
      </c>
      <c r="DP603" s="32">
        <v>3360</v>
      </c>
      <c r="DQ603" t="s">
        <v>318</v>
      </c>
      <c r="DR603" s="168" t="s">
        <v>1090</v>
      </c>
      <c r="EA603" t="s">
        <v>1091</v>
      </c>
      <c r="EB603" s="86" t="s">
        <v>1092</v>
      </c>
    </row>
    <row r="604" spans="1:132">
      <c r="A604" t="s">
        <v>24</v>
      </c>
      <c r="B604" t="s">
        <v>290</v>
      </c>
      <c r="C604">
        <v>106</v>
      </c>
      <c r="D604" t="s">
        <v>1076</v>
      </c>
      <c r="E604">
        <v>2008</v>
      </c>
      <c r="F604">
        <v>2003</v>
      </c>
      <c r="G604" t="s">
        <v>1116</v>
      </c>
      <c r="H604" s="72" t="s">
        <v>1078</v>
      </c>
      <c r="K604" s="21" t="s">
        <v>1079</v>
      </c>
      <c r="L604" t="s">
        <v>312</v>
      </c>
      <c r="M604" s="41" t="s">
        <v>298</v>
      </c>
      <c r="N604" s="41" t="s">
        <v>1096</v>
      </c>
      <c r="O604" s="41" t="s">
        <v>312</v>
      </c>
      <c r="Y604" s="7" t="s">
        <v>1097</v>
      </c>
      <c r="Z604" t="s">
        <v>1095</v>
      </c>
      <c r="AC604" s="41" t="s">
        <v>1081</v>
      </c>
      <c r="AD604" t="s">
        <v>1117</v>
      </c>
      <c r="AH604" s="72" t="s">
        <v>885</v>
      </c>
      <c r="AI604" s="41">
        <v>38119</v>
      </c>
      <c r="AJ604" s="41" t="s">
        <v>1083</v>
      </c>
      <c r="AK604" s="52" t="s">
        <v>306</v>
      </c>
      <c r="AL604" s="41" t="s">
        <v>823</v>
      </c>
      <c r="AR604" s="7" t="s">
        <v>1084</v>
      </c>
      <c r="AS604" s="74" t="s">
        <v>753</v>
      </c>
      <c r="BV604" s="144" t="s">
        <v>1085</v>
      </c>
      <c r="BW604" s="54" t="s">
        <v>1086</v>
      </c>
      <c r="BX604" s="7" t="s">
        <v>1087</v>
      </c>
      <c r="BY604" s="9">
        <v>188</v>
      </c>
      <c r="BZ604" t="s">
        <v>387</v>
      </c>
      <c r="CA604" s="54" t="s">
        <v>1086</v>
      </c>
      <c r="CB604" s="7" t="s">
        <v>1088</v>
      </c>
      <c r="CC604" s="117">
        <v>0</v>
      </c>
      <c r="CD604" t="s">
        <v>387</v>
      </c>
      <c r="DO604" s="54" t="s">
        <v>1089</v>
      </c>
      <c r="DP604" s="32">
        <v>3360</v>
      </c>
      <c r="DQ604" t="s">
        <v>318</v>
      </c>
      <c r="DR604" s="168" t="s">
        <v>1090</v>
      </c>
      <c r="EA604" t="s">
        <v>1091</v>
      </c>
      <c r="EB604" s="86" t="s">
        <v>1092</v>
      </c>
    </row>
    <row r="605" spans="1:132">
      <c r="A605" t="s">
        <v>24</v>
      </c>
      <c r="B605" t="s">
        <v>290</v>
      </c>
      <c r="C605">
        <v>106</v>
      </c>
      <c r="D605" t="s">
        <v>1076</v>
      </c>
      <c r="E605">
        <v>2008</v>
      </c>
      <c r="F605">
        <v>2003</v>
      </c>
      <c r="G605" t="s">
        <v>1116</v>
      </c>
      <c r="H605" s="72" t="s">
        <v>1078</v>
      </c>
      <c r="K605" s="21" t="s">
        <v>1079</v>
      </c>
      <c r="L605" t="s">
        <v>312</v>
      </c>
      <c r="M605" s="41" t="s">
        <v>298</v>
      </c>
      <c r="N605" s="41" t="s">
        <v>1098</v>
      </c>
      <c r="O605" s="41" t="s">
        <v>312</v>
      </c>
      <c r="Y605" s="7" t="s">
        <v>1099</v>
      </c>
      <c r="Z605" t="s">
        <v>1095</v>
      </c>
      <c r="AC605" s="41" t="s">
        <v>1081</v>
      </c>
      <c r="AD605" t="s">
        <v>1117</v>
      </c>
      <c r="AH605" s="72" t="s">
        <v>885</v>
      </c>
      <c r="AI605" s="41">
        <v>38119</v>
      </c>
      <c r="AJ605" s="41" t="s">
        <v>1083</v>
      </c>
      <c r="AK605" s="52" t="s">
        <v>306</v>
      </c>
      <c r="AL605" s="41" t="s">
        <v>823</v>
      </c>
      <c r="AR605" s="7" t="s">
        <v>1084</v>
      </c>
      <c r="AS605" s="74" t="s">
        <v>753</v>
      </c>
      <c r="BV605" s="144" t="s">
        <v>1085</v>
      </c>
      <c r="BW605" s="54" t="s">
        <v>1086</v>
      </c>
      <c r="BX605" s="7" t="s">
        <v>1087</v>
      </c>
      <c r="BY605" s="177">
        <v>0</v>
      </c>
      <c r="BZ605" t="s">
        <v>387</v>
      </c>
      <c r="CA605" s="54" t="s">
        <v>1086</v>
      </c>
      <c r="CB605" s="7" t="s">
        <v>1088</v>
      </c>
      <c r="CC605" s="117">
        <v>0</v>
      </c>
      <c r="CD605" t="s">
        <v>387</v>
      </c>
      <c r="DO605" s="54" t="s">
        <v>1089</v>
      </c>
      <c r="DP605" s="32">
        <v>3360</v>
      </c>
      <c r="DQ605" t="s">
        <v>318</v>
      </c>
      <c r="DR605" s="168" t="s">
        <v>1090</v>
      </c>
      <c r="EA605" t="s">
        <v>1091</v>
      </c>
      <c r="EB605" s="86" t="s">
        <v>1092</v>
      </c>
    </row>
    <row r="606" spans="1:132">
      <c r="A606" t="s">
        <v>24</v>
      </c>
      <c r="B606" t="s">
        <v>290</v>
      </c>
      <c r="C606">
        <v>106</v>
      </c>
      <c r="D606" t="s">
        <v>1076</v>
      </c>
      <c r="E606">
        <v>2008</v>
      </c>
      <c r="F606">
        <v>2003</v>
      </c>
      <c r="G606" t="s">
        <v>1116</v>
      </c>
      <c r="H606" s="72" t="s">
        <v>1078</v>
      </c>
      <c r="K606" s="21" t="s">
        <v>1079</v>
      </c>
      <c r="L606" t="s">
        <v>1100</v>
      </c>
      <c r="M606" s="50" t="s">
        <v>325</v>
      </c>
      <c r="N606" s="41" t="s">
        <v>1101</v>
      </c>
      <c r="O606" s="41" t="s">
        <v>879</v>
      </c>
      <c r="P606" s="119" t="s">
        <v>1102</v>
      </c>
      <c r="Q606" s="41" t="s">
        <v>1103</v>
      </c>
      <c r="Y606" s="7" t="s">
        <v>1081</v>
      </c>
      <c r="Z606" s="86" t="s">
        <v>1118</v>
      </c>
      <c r="AC606" s="41" t="s">
        <v>1081</v>
      </c>
      <c r="AD606" t="s">
        <v>1117</v>
      </c>
      <c r="AH606" s="72" t="s">
        <v>885</v>
      </c>
      <c r="AI606" s="41">
        <v>38119</v>
      </c>
      <c r="AJ606" s="41" t="s">
        <v>1083</v>
      </c>
      <c r="AK606" s="52" t="s">
        <v>306</v>
      </c>
      <c r="AL606" s="41" t="s">
        <v>823</v>
      </c>
      <c r="AR606" s="7" t="s">
        <v>1084</v>
      </c>
      <c r="AS606" s="74" t="s">
        <v>753</v>
      </c>
      <c r="AX606" s="178" t="s">
        <v>1104</v>
      </c>
      <c r="AY606" s="42" t="s">
        <v>1105</v>
      </c>
      <c r="AZ606" s="59" t="s">
        <v>1114</v>
      </c>
      <c r="BA606" s="42"/>
      <c r="BB606" s="178" t="s">
        <v>1104</v>
      </c>
      <c r="BC606" s="42" t="s">
        <v>1106</v>
      </c>
      <c r="BD606" s="78" t="s">
        <v>1111</v>
      </c>
      <c r="BV606" s="144" t="s">
        <v>1085</v>
      </c>
      <c r="BW606" s="54" t="s">
        <v>1086</v>
      </c>
      <c r="BX606" s="7" t="s">
        <v>1087</v>
      </c>
      <c r="BY606" s="9">
        <v>166</v>
      </c>
      <c r="BZ606" t="s">
        <v>387</v>
      </c>
      <c r="CA606" s="54" t="s">
        <v>1086</v>
      </c>
      <c r="CB606" s="7" t="s">
        <v>1088</v>
      </c>
      <c r="CC606" s="76">
        <v>122</v>
      </c>
      <c r="CD606" t="s">
        <v>387</v>
      </c>
      <c r="DO606" s="54" t="s">
        <v>1089</v>
      </c>
      <c r="DP606" s="32">
        <v>3360</v>
      </c>
      <c r="DQ606" t="s">
        <v>318</v>
      </c>
      <c r="DR606" s="168" t="s">
        <v>1090</v>
      </c>
      <c r="EA606" t="s">
        <v>1091</v>
      </c>
      <c r="EB606" s="86" t="s">
        <v>1092</v>
      </c>
    </row>
    <row r="607" spans="1:132">
      <c r="A607" t="s">
        <v>24</v>
      </c>
      <c r="B607" t="s">
        <v>290</v>
      </c>
      <c r="C607">
        <v>106</v>
      </c>
      <c r="D607" t="s">
        <v>1076</v>
      </c>
      <c r="E607">
        <v>2008</v>
      </c>
      <c r="F607">
        <v>2003</v>
      </c>
      <c r="G607" t="s">
        <v>1116</v>
      </c>
      <c r="H607" s="72" t="s">
        <v>1078</v>
      </c>
      <c r="K607" s="21" t="s">
        <v>1079</v>
      </c>
      <c r="L607" t="s">
        <v>588</v>
      </c>
      <c r="M607" s="50" t="s">
        <v>325</v>
      </c>
      <c r="N607" s="41" t="s">
        <v>1108</v>
      </c>
      <c r="O607" s="41" t="s">
        <v>879</v>
      </c>
      <c r="P607" s="119" t="s">
        <v>1109</v>
      </c>
      <c r="Q607" s="41" t="s">
        <v>1110</v>
      </c>
      <c r="Y607" s="7" t="s">
        <v>1081</v>
      </c>
      <c r="Z607" t="s">
        <v>1082</v>
      </c>
      <c r="AC607" s="41" t="s">
        <v>1081</v>
      </c>
      <c r="AD607" t="s">
        <v>1117</v>
      </c>
      <c r="AH607" s="72" t="s">
        <v>885</v>
      </c>
      <c r="AI607" s="41">
        <v>38119</v>
      </c>
      <c r="AJ607" s="41" t="s">
        <v>1083</v>
      </c>
      <c r="AK607" s="52" t="s">
        <v>306</v>
      </c>
      <c r="AL607" s="41" t="s">
        <v>823</v>
      </c>
      <c r="AR607" s="7" t="s">
        <v>1084</v>
      </c>
      <c r="AS607" s="74" t="s">
        <v>753</v>
      </c>
      <c r="AX607" s="178" t="s">
        <v>1104</v>
      </c>
      <c r="AY607" s="42" t="s">
        <v>1105</v>
      </c>
      <c r="AZ607" s="59" t="s">
        <v>1114</v>
      </c>
      <c r="BA607" s="42"/>
      <c r="BB607" s="178" t="s">
        <v>1104</v>
      </c>
      <c r="BC607" s="42" t="s">
        <v>1106</v>
      </c>
      <c r="BD607" s="78" t="s">
        <v>1111</v>
      </c>
      <c r="BV607" s="144" t="s">
        <v>1085</v>
      </c>
      <c r="BW607" s="54" t="s">
        <v>1086</v>
      </c>
      <c r="BX607" s="7" t="s">
        <v>1087</v>
      </c>
      <c r="BY607" s="9">
        <v>161</v>
      </c>
      <c r="BZ607" t="s">
        <v>387</v>
      </c>
      <c r="CA607" s="54" t="s">
        <v>1086</v>
      </c>
      <c r="CB607" s="7" t="s">
        <v>1088</v>
      </c>
      <c r="CC607" s="76">
        <v>111</v>
      </c>
      <c r="CD607" t="s">
        <v>387</v>
      </c>
      <c r="DO607" s="54" t="s">
        <v>1089</v>
      </c>
      <c r="DP607" s="32">
        <v>3360</v>
      </c>
      <c r="DQ607" t="s">
        <v>318</v>
      </c>
      <c r="DR607" s="168" t="s">
        <v>1090</v>
      </c>
      <c r="EA607" t="s">
        <v>1091</v>
      </c>
      <c r="EB607" s="86" t="s">
        <v>1092</v>
      </c>
    </row>
    <row r="608" spans="1:132">
      <c r="DR608" s="168"/>
    </row>
    <row r="609" spans="1:132">
      <c r="A609" t="s">
        <v>24</v>
      </c>
      <c r="B609" t="s">
        <v>290</v>
      </c>
      <c r="C609">
        <v>106</v>
      </c>
      <c r="D609" t="s">
        <v>1076</v>
      </c>
      <c r="E609">
        <v>2008</v>
      </c>
      <c r="F609">
        <v>2004</v>
      </c>
      <c r="G609" t="s">
        <v>1116</v>
      </c>
      <c r="H609" s="72" t="s">
        <v>1078</v>
      </c>
      <c r="K609" s="21" t="s">
        <v>1079</v>
      </c>
      <c r="L609" t="s">
        <v>312</v>
      </c>
      <c r="M609" s="41" t="s">
        <v>298</v>
      </c>
      <c r="N609" s="41" t="s">
        <v>1080</v>
      </c>
      <c r="O609" s="41" t="s">
        <v>312</v>
      </c>
      <c r="Y609" s="7" t="s">
        <v>1081</v>
      </c>
      <c r="Z609" t="s">
        <v>1082</v>
      </c>
      <c r="AC609" s="41" t="s">
        <v>1081</v>
      </c>
      <c r="AD609" t="s">
        <v>1117</v>
      </c>
      <c r="AH609" s="72" t="s">
        <v>885</v>
      </c>
      <c r="AI609" s="41">
        <v>38478</v>
      </c>
      <c r="AJ609" s="41" t="s">
        <v>1083</v>
      </c>
      <c r="AK609" s="52" t="s">
        <v>306</v>
      </c>
      <c r="AL609" s="41" t="s">
        <v>823</v>
      </c>
      <c r="AR609" s="7" t="s">
        <v>1084</v>
      </c>
      <c r="AS609" s="74" t="s">
        <v>753</v>
      </c>
      <c r="BV609" s="144" t="s">
        <v>1085</v>
      </c>
      <c r="BW609" s="54" t="s">
        <v>1086</v>
      </c>
      <c r="BX609" s="7" t="s">
        <v>1087</v>
      </c>
      <c r="BY609" s="9">
        <v>127</v>
      </c>
      <c r="BZ609" t="s">
        <v>387</v>
      </c>
      <c r="CA609" s="54" t="s">
        <v>1086</v>
      </c>
      <c r="CB609" s="7" t="s">
        <v>1088</v>
      </c>
      <c r="CC609" s="76">
        <v>118</v>
      </c>
      <c r="CD609" t="s">
        <v>387</v>
      </c>
      <c r="DO609" s="54" t="s">
        <v>1112</v>
      </c>
      <c r="DP609" s="32">
        <v>3240</v>
      </c>
      <c r="DQ609" t="s">
        <v>318</v>
      </c>
      <c r="DR609" s="168" t="s">
        <v>1090</v>
      </c>
      <c r="EA609" t="s">
        <v>1091</v>
      </c>
      <c r="EB609" s="86" t="s">
        <v>1092</v>
      </c>
    </row>
    <row r="610" spans="1:132">
      <c r="A610" t="s">
        <v>24</v>
      </c>
      <c r="B610" t="s">
        <v>290</v>
      </c>
      <c r="C610">
        <v>106</v>
      </c>
      <c r="D610" t="s">
        <v>1076</v>
      </c>
      <c r="E610">
        <v>2008</v>
      </c>
      <c r="F610">
        <v>2004</v>
      </c>
      <c r="G610" t="s">
        <v>1116</v>
      </c>
      <c r="H610" s="72" t="s">
        <v>1078</v>
      </c>
      <c r="K610" s="21" t="s">
        <v>1079</v>
      </c>
      <c r="L610" t="s">
        <v>312</v>
      </c>
      <c r="M610" s="41" t="s">
        <v>298</v>
      </c>
      <c r="N610" s="41" t="s">
        <v>1093</v>
      </c>
      <c r="O610" s="41" t="s">
        <v>312</v>
      </c>
      <c r="Y610" s="7" t="s">
        <v>1094</v>
      </c>
      <c r="Z610" t="s">
        <v>1095</v>
      </c>
      <c r="AC610" s="41" t="s">
        <v>1081</v>
      </c>
      <c r="AD610" t="s">
        <v>1117</v>
      </c>
      <c r="AH610" s="72" t="s">
        <v>885</v>
      </c>
      <c r="AI610" s="41">
        <v>38478</v>
      </c>
      <c r="AJ610" s="41" t="s">
        <v>1083</v>
      </c>
      <c r="AK610" s="52" t="s">
        <v>306</v>
      </c>
      <c r="AL610" s="41" t="s">
        <v>823</v>
      </c>
      <c r="AR610" s="7" t="s">
        <v>1084</v>
      </c>
      <c r="AS610" s="74" t="s">
        <v>753</v>
      </c>
      <c r="BV610" s="144" t="s">
        <v>1085</v>
      </c>
      <c r="BW610" s="54" t="s">
        <v>1086</v>
      </c>
      <c r="BX610" s="7" t="s">
        <v>1087</v>
      </c>
      <c r="BY610" s="177">
        <v>0</v>
      </c>
      <c r="BZ610" t="s">
        <v>387</v>
      </c>
      <c r="CA610" s="54" t="s">
        <v>1086</v>
      </c>
      <c r="CB610" s="7" t="s">
        <v>1088</v>
      </c>
      <c r="CC610" s="76">
        <v>42</v>
      </c>
      <c r="CD610" t="s">
        <v>387</v>
      </c>
      <c r="DO610" s="54" t="s">
        <v>1112</v>
      </c>
      <c r="DP610" s="32">
        <v>3240</v>
      </c>
      <c r="DQ610" t="s">
        <v>318</v>
      </c>
      <c r="DR610" s="168" t="s">
        <v>1090</v>
      </c>
      <c r="EA610" t="s">
        <v>1091</v>
      </c>
      <c r="EB610" s="86" t="s">
        <v>1092</v>
      </c>
    </row>
    <row r="611" spans="1:132">
      <c r="A611" t="s">
        <v>24</v>
      </c>
      <c r="B611" t="s">
        <v>290</v>
      </c>
      <c r="C611">
        <v>106</v>
      </c>
      <c r="D611" t="s">
        <v>1076</v>
      </c>
      <c r="E611">
        <v>2008</v>
      </c>
      <c r="F611">
        <v>2004</v>
      </c>
      <c r="G611" t="s">
        <v>1116</v>
      </c>
      <c r="H611" s="72" t="s">
        <v>1078</v>
      </c>
      <c r="K611" s="21" t="s">
        <v>1079</v>
      </c>
      <c r="L611" t="s">
        <v>312</v>
      </c>
      <c r="M611" s="41" t="s">
        <v>298</v>
      </c>
      <c r="N611" s="41" t="s">
        <v>1096</v>
      </c>
      <c r="O611" s="41" t="s">
        <v>312</v>
      </c>
      <c r="Y611" s="7" t="s">
        <v>1097</v>
      </c>
      <c r="Z611" t="s">
        <v>1095</v>
      </c>
      <c r="AC611" s="41" t="s">
        <v>1081</v>
      </c>
      <c r="AD611" t="s">
        <v>1117</v>
      </c>
      <c r="AH611" s="72" t="s">
        <v>885</v>
      </c>
      <c r="AI611" s="41">
        <v>38478</v>
      </c>
      <c r="AJ611" s="41" t="s">
        <v>1083</v>
      </c>
      <c r="AK611" s="52" t="s">
        <v>306</v>
      </c>
      <c r="AL611" s="41" t="s">
        <v>823</v>
      </c>
      <c r="AR611" s="7" t="s">
        <v>1084</v>
      </c>
      <c r="AS611" s="74" t="s">
        <v>753</v>
      </c>
      <c r="BV611" s="144" t="s">
        <v>1085</v>
      </c>
      <c r="BW611" s="54" t="s">
        <v>1086</v>
      </c>
      <c r="BX611" s="7" t="s">
        <v>1087</v>
      </c>
      <c r="BY611" s="9">
        <v>59</v>
      </c>
      <c r="BZ611" t="s">
        <v>387</v>
      </c>
      <c r="CA611" s="54" t="s">
        <v>1086</v>
      </c>
      <c r="CB611" s="7" t="s">
        <v>1088</v>
      </c>
      <c r="CC611" s="117">
        <v>0</v>
      </c>
      <c r="CD611" t="s">
        <v>387</v>
      </c>
      <c r="DO611" s="54" t="s">
        <v>1112</v>
      </c>
      <c r="DP611" s="32">
        <v>3240</v>
      </c>
      <c r="DQ611" t="s">
        <v>318</v>
      </c>
      <c r="DR611" s="168" t="s">
        <v>1090</v>
      </c>
      <c r="EA611" t="s">
        <v>1091</v>
      </c>
      <c r="EB611" s="86" t="s">
        <v>1092</v>
      </c>
    </row>
    <row r="612" spans="1:132">
      <c r="A612" t="s">
        <v>24</v>
      </c>
      <c r="B612" t="s">
        <v>290</v>
      </c>
      <c r="C612">
        <v>106</v>
      </c>
      <c r="D612" t="s">
        <v>1076</v>
      </c>
      <c r="E612">
        <v>2008</v>
      </c>
      <c r="F612">
        <v>2004</v>
      </c>
      <c r="G612" t="s">
        <v>1116</v>
      </c>
      <c r="H612" s="72" t="s">
        <v>1078</v>
      </c>
      <c r="K612" s="21" t="s">
        <v>1079</v>
      </c>
      <c r="L612" t="s">
        <v>312</v>
      </c>
      <c r="M612" s="41" t="s">
        <v>298</v>
      </c>
      <c r="N612" s="41" t="s">
        <v>1098</v>
      </c>
      <c r="O612" s="41" t="s">
        <v>312</v>
      </c>
      <c r="Y612" s="7" t="s">
        <v>1099</v>
      </c>
      <c r="Z612" t="s">
        <v>1095</v>
      </c>
      <c r="AC612" s="41" t="s">
        <v>1081</v>
      </c>
      <c r="AD612" t="s">
        <v>1117</v>
      </c>
      <c r="AH612" s="72" t="s">
        <v>885</v>
      </c>
      <c r="AI612" s="41">
        <v>38478</v>
      </c>
      <c r="AJ612" s="41" t="s">
        <v>1083</v>
      </c>
      <c r="AK612" s="52" t="s">
        <v>306</v>
      </c>
      <c r="AL612" s="41" t="s">
        <v>823</v>
      </c>
      <c r="AR612" s="7" t="s">
        <v>1084</v>
      </c>
      <c r="AS612" s="74" t="s">
        <v>753</v>
      </c>
      <c r="BV612" s="144" t="s">
        <v>1085</v>
      </c>
      <c r="BW612" s="54" t="s">
        <v>1086</v>
      </c>
      <c r="BX612" s="7" t="s">
        <v>1087</v>
      </c>
      <c r="BY612" s="177">
        <v>0</v>
      </c>
      <c r="BZ612" t="s">
        <v>387</v>
      </c>
      <c r="CA612" s="54" t="s">
        <v>1086</v>
      </c>
      <c r="CB612" s="7" t="s">
        <v>1088</v>
      </c>
      <c r="CC612" s="117">
        <v>0</v>
      </c>
      <c r="CD612" t="s">
        <v>387</v>
      </c>
      <c r="DO612" s="54" t="s">
        <v>1112</v>
      </c>
      <c r="DP612" s="32">
        <v>3240</v>
      </c>
      <c r="DQ612" t="s">
        <v>318</v>
      </c>
      <c r="DR612" s="168" t="s">
        <v>1090</v>
      </c>
      <c r="EA612" t="s">
        <v>1091</v>
      </c>
      <c r="EB612" s="86" t="s">
        <v>1092</v>
      </c>
    </row>
    <row r="613" spans="1:132">
      <c r="A613" t="s">
        <v>24</v>
      </c>
      <c r="B613" t="s">
        <v>290</v>
      </c>
      <c r="C613">
        <v>106</v>
      </c>
      <c r="D613" t="s">
        <v>1076</v>
      </c>
      <c r="E613">
        <v>2008</v>
      </c>
      <c r="F613">
        <v>2004</v>
      </c>
      <c r="G613" t="s">
        <v>1116</v>
      </c>
      <c r="H613" s="72" t="s">
        <v>1078</v>
      </c>
      <c r="K613" s="21" t="s">
        <v>1079</v>
      </c>
      <c r="L613" t="s">
        <v>1100</v>
      </c>
      <c r="M613" s="50" t="s">
        <v>325</v>
      </c>
      <c r="N613" s="41" t="s">
        <v>1101</v>
      </c>
      <c r="O613" s="41" t="s">
        <v>904</v>
      </c>
      <c r="P613" s="119" t="s">
        <v>1102</v>
      </c>
      <c r="Q613" s="41" t="s">
        <v>1103</v>
      </c>
      <c r="Y613" s="7" t="s">
        <v>1081</v>
      </c>
      <c r="Z613" t="s">
        <v>1082</v>
      </c>
      <c r="AC613" s="41" t="s">
        <v>1081</v>
      </c>
      <c r="AD613" t="s">
        <v>1117</v>
      </c>
      <c r="AH613" s="72" t="s">
        <v>885</v>
      </c>
      <c r="AI613" s="41">
        <v>38478</v>
      </c>
      <c r="AJ613" s="41" t="s">
        <v>1083</v>
      </c>
      <c r="AK613" s="52" t="s">
        <v>306</v>
      </c>
      <c r="AL613" s="41" t="s">
        <v>823</v>
      </c>
      <c r="AR613" s="7" t="s">
        <v>1084</v>
      </c>
      <c r="AS613" s="74" t="s">
        <v>753</v>
      </c>
      <c r="AX613" s="178" t="s">
        <v>1104</v>
      </c>
      <c r="AY613" s="42" t="s">
        <v>1105</v>
      </c>
      <c r="AZ613" s="59" t="s">
        <v>1114</v>
      </c>
      <c r="BA613" s="42"/>
      <c r="BB613" s="178" t="s">
        <v>1104</v>
      </c>
      <c r="BC613" s="42" t="s">
        <v>1106</v>
      </c>
      <c r="BD613" s="78" t="s">
        <v>1111</v>
      </c>
      <c r="BV613" s="144" t="s">
        <v>1085</v>
      </c>
      <c r="BW613" s="54" t="s">
        <v>1086</v>
      </c>
      <c r="BX613" s="7" t="s">
        <v>1087</v>
      </c>
      <c r="BY613" s="9">
        <v>82</v>
      </c>
      <c r="BZ613" t="s">
        <v>387</v>
      </c>
      <c r="CA613" s="54" t="s">
        <v>1086</v>
      </c>
      <c r="CB613" s="7" t="s">
        <v>1088</v>
      </c>
      <c r="CC613" s="76">
        <v>38</v>
      </c>
      <c r="CD613" t="s">
        <v>387</v>
      </c>
      <c r="DO613" s="54" t="s">
        <v>1112</v>
      </c>
      <c r="DP613" s="32">
        <v>3240</v>
      </c>
      <c r="DQ613" t="s">
        <v>318</v>
      </c>
      <c r="DR613" s="168" t="s">
        <v>1090</v>
      </c>
      <c r="EA613" t="s">
        <v>1091</v>
      </c>
      <c r="EB613" s="86" t="s">
        <v>1092</v>
      </c>
    </row>
    <row r="614" spans="1:132">
      <c r="A614" t="s">
        <v>24</v>
      </c>
      <c r="B614" t="s">
        <v>290</v>
      </c>
      <c r="C614">
        <v>106</v>
      </c>
      <c r="D614" t="s">
        <v>1076</v>
      </c>
      <c r="E614">
        <v>2008</v>
      </c>
      <c r="F614">
        <v>2004</v>
      </c>
      <c r="G614" t="s">
        <v>1116</v>
      </c>
      <c r="H614" s="72" t="s">
        <v>1078</v>
      </c>
      <c r="K614" s="21" t="s">
        <v>1079</v>
      </c>
      <c r="L614" t="s">
        <v>588</v>
      </c>
      <c r="M614" s="50" t="s">
        <v>325</v>
      </c>
      <c r="N614" s="41" t="s">
        <v>1108</v>
      </c>
      <c r="O614" s="41" t="s">
        <v>904</v>
      </c>
      <c r="P614" s="119" t="s">
        <v>1109</v>
      </c>
      <c r="Q614" s="41" t="s">
        <v>1110</v>
      </c>
      <c r="Y614" s="7" t="s">
        <v>1081</v>
      </c>
      <c r="Z614" t="s">
        <v>1082</v>
      </c>
      <c r="AC614" s="41" t="s">
        <v>1081</v>
      </c>
      <c r="AD614" t="s">
        <v>1117</v>
      </c>
      <c r="AH614" s="72" t="s">
        <v>885</v>
      </c>
      <c r="AI614" s="41">
        <v>38478</v>
      </c>
      <c r="AJ614" s="41" t="s">
        <v>1083</v>
      </c>
      <c r="AK614" s="52" t="s">
        <v>306</v>
      </c>
      <c r="AL614" s="41" t="s">
        <v>823</v>
      </c>
      <c r="AR614" s="7" t="s">
        <v>1084</v>
      </c>
      <c r="AS614" s="74" t="s">
        <v>753</v>
      </c>
      <c r="AX614" s="178" t="s">
        <v>1104</v>
      </c>
      <c r="AY614" s="42" t="s">
        <v>1105</v>
      </c>
      <c r="AZ614" s="59" t="s">
        <v>1114</v>
      </c>
      <c r="BA614" s="42"/>
      <c r="BB614" s="178" t="s">
        <v>1104</v>
      </c>
      <c r="BC614" s="42" t="s">
        <v>1106</v>
      </c>
      <c r="BD614" s="78" t="s">
        <v>1111</v>
      </c>
      <c r="BV614" s="144" t="s">
        <v>1085</v>
      </c>
      <c r="BW614" s="54" t="s">
        <v>1086</v>
      </c>
      <c r="BX614" s="7" t="s">
        <v>1087</v>
      </c>
      <c r="BY614" s="9">
        <v>86</v>
      </c>
      <c r="BZ614" t="s">
        <v>387</v>
      </c>
      <c r="CA614" s="54" t="s">
        <v>1086</v>
      </c>
      <c r="CB614" s="7" t="s">
        <v>1088</v>
      </c>
      <c r="CC614" s="76">
        <v>98</v>
      </c>
      <c r="CD614" t="s">
        <v>387</v>
      </c>
      <c r="DO614" s="54" t="s">
        <v>1112</v>
      </c>
      <c r="DP614" s="32">
        <v>3240</v>
      </c>
      <c r="DQ614" t="s">
        <v>318</v>
      </c>
      <c r="DR614" s="168" t="s">
        <v>1090</v>
      </c>
      <c r="EA614" t="s">
        <v>1091</v>
      </c>
      <c r="EB614" s="86" t="s">
        <v>1092</v>
      </c>
    </row>
    <row r="615" spans="1:132">
      <c r="DR615" s="168"/>
    </row>
    <row r="616" spans="1:132">
      <c r="A616" t="s">
        <v>24</v>
      </c>
      <c r="B616" t="s">
        <v>290</v>
      </c>
      <c r="C616">
        <v>106</v>
      </c>
      <c r="D616" t="s">
        <v>1076</v>
      </c>
      <c r="E616">
        <v>2008</v>
      </c>
      <c r="F616">
        <v>2005</v>
      </c>
      <c r="G616" t="s">
        <v>1116</v>
      </c>
      <c r="H616" s="72" t="s">
        <v>1078</v>
      </c>
      <c r="K616" s="21" t="s">
        <v>1079</v>
      </c>
      <c r="L616" t="s">
        <v>312</v>
      </c>
      <c r="M616" s="41" t="s">
        <v>298</v>
      </c>
      <c r="N616" s="41" t="s">
        <v>1080</v>
      </c>
      <c r="O616" s="41" t="s">
        <v>312</v>
      </c>
      <c r="Y616" s="7" t="s">
        <v>1081</v>
      </c>
      <c r="Z616" t="s">
        <v>1082</v>
      </c>
      <c r="AC616" s="41" t="s">
        <v>1081</v>
      </c>
      <c r="AD616" t="s">
        <v>1117</v>
      </c>
      <c r="AH616" s="72" t="s">
        <v>885</v>
      </c>
      <c r="AI616" s="41">
        <v>38845</v>
      </c>
      <c r="AJ616" s="41" t="s">
        <v>1083</v>
      </c>
      <c r="AK616" s="52" t="s">
        <v>306</v>
      </c>
      <c r="AL616" s="41" t="s">
        <v>823</v>
      </c>
      <c r="AR616" s="7" t="s">
        <v>1084</v>
      </c>
      <c r="AS616" s="74" t="s">
        <v>753</v>
      </c>
      <c r="BV616" s="144" t="s">
        <v>1085</v>
      </c>
      <c r="BW616" s="54" t="s">
        <v>1086</v>
      </c>
      <c r="BX616" s="7" t="s">
        <v>1087</v>
      </c>
      <c r="BY616" s="9">
        <v>295</v>
      </c>
      <c r="BZ616" t="s">
        <v>387</v>
      </c>
      <c r="CA616" s="54" t="s">
        <v>1086</v>
      </c>
      <c r="CB616" s="7" t="s">
        <v>1088</v>
      </c>
      <c r="CC616" s="76">
        <v>199</v>
      </c>
      <c r="CD616" t="s">
        <v>387</v>
      </c>
      <c r="DO616" s="54" t="s">
        <v>1115</v>
      </c>
      <c r="DP616" s="32">
        <v>3260</v>
      </c>
      <c r="DQ616" t="s">
        <v>318</v>
      </c>
      <c r="DR616" s="168" t="s">
        <v>1090</v>
      </c>
      <c r="EA616" t="s">
        <v>1091</v>
      </c>
      <c r="EB616" s="86" t="s">
        <v>1092</v>
      </c>
    </row>
    <row r="617" spans="1:132">
      <c r="A617" t="s">
        <v>24</v>
      </c>
      <c r="B617" t="s">
        <v>290</v>
      </c>
      <c r="C617">
        <v>106</v>
      </c>
      <c r="D617" t="s">
        <v>1076</v>
      </c>
      <c r="E617">
        <v>2008</v>
      </c>
      <c r="F617">
        <v>2005</v>
      </c>
      <c r="G617" t="s">
        <v>1116</v>
      </c>
      <c r="H617" s="72" t="s">
        <v>1078</v>
      </c>
      <c r="K617" s="21" t="s">
        <v>1079</v>
      </c>
      <c r="L617" t="s">
        <v>312</v>
      </c>
      <c r="M617" s="41" t="s">
        <v>298</v>
      </c>
      <c r="N617" s="41" t="s">
        <v>1093</v>
      </c>
      <c r="O617" s="41" t="s">
        <v>312</v>
      </c>
      <c r="Y617" s="7" t="s">
        <v>1094</v>
      </c>
      <c r="Z617" t="s">
        <v>1095</v>
      </c>
      <c r="AC617" s="41" t="s">
        <v>1081</v>
      </c>
      <c r="AD617" t="s">
        <v>1117</v>
      </c>
      <c r="AH617" s="72" t="s">
        <v>885</v>
      </c>
      <c r="AI617" s="41">
        <v>38845</v>
      </c>
      <c r="AJ617" s="41" t="s">
        <v>1083</v>
      </c>
      <c r="AK617" s="52" t="s">
        <v>306</v>
      </c>
      <c r="AL617" s="41" t="s">
        <v>823</v>
      </c>
      <c r="AR617" s="7" t="s">
        <v>1084</v>
      </c>
      <c r="AS617" s="74" t="s">
        <v>753</v>
      </c>
      <c r="BV617" s="144" t="s">
        <v>1085</v>
      </c>
      <c r="BW617" s="54" t="s">
        <v>1086</v>
      </c>
      <c r="BX617" s="7" t="s">
        <v>1087</v>
      </c>
      <c r="BY617" s="177">
        <v>0</v>
      </c>
      <c r="BZ617" t="s">
        <v>387</v>
      </c>
      <c r="CA617" s="54" t="s">
        <v>1086</v>
      </c>
      <c r="CB617" s="7" t="s">
        <v>1088</v>
      </c>
      <c r="CC617" s="76">
        <v>60</v>
      </c>
      <c r="CD617" t="s">
        <v>387</v>
      </c>
      <c r="DO617" s="54" t="s">
        <v>1115</v>
      </c>
      <c r="DP617" s="32">
        <v>3260</v>
      </c>
      <c r="DQ617" t="s">
        <v>318</v>
      </c>
      <c r="DR617" s="168" t="s">
        <v>1090</v>
      </c>
      <c r="EA617" t="s">
        <v>1091</v>
      </c>
      <c r="EB617" s="86" t="s">
        <v>1092</v>
      </c>
    </row>
    <row r="618" spans="1:132">
      <c r="A618" t="s">
        <v>24</v>
      </c>
      <c r="B618" t="s">
        <v>290</v>
      </c>
      <c r="C618">
        <v>106</v>
      </c>
      <c r="D618" t="s">
        <v>1076</v>
      </c>
      <c r="E618">
        <v>2008</v>
      </c>
      <c r="F618">
        <v>2005</v>
      </c>
      <c r="G618" t="s">
        <v>1116</v>
      </c>
      <c r="H618" s="72" t="s">
        <v>1078</v>
      </c>
      <c r="K618" s="21" t="s">
        <v>1079</v>
      </c>
      <c r="L618" t="s">
        <v>312</v>
      </c>
      <c r="M618" s="41" t="s">
        <v>298</v>
      </c>
      <c r="N618" s="41" t="s">
        <v>1096</v>
      </c>
      <c r="O618" s="41" t="s">
        <v>312</v>
      </c>
      <c r="Y618" s="7" t="s">
        <v>1097</v>
      </c>
      <c r="Z618" t="s">
        <v>1095</v>
      </c>
      <c r="AC618" s="41" t="s">
        <v>1081</v>
      </c>
      <c r="AD618" t="s">
        <v>1117</v>
      </c>
      <c r="AH618" s="72" t="s">
        <v>885</v>
      </c>
      <c r="AI618" s="41">
        <v>38845</v>
      </c>
      <c r="AJ618" s="41" t="s">
        <v>1083</v>
      </c>
      <c r="AK618" s="52" t="s">
        <v>306</v>
      </c>
      <c r="AL618" s="41" t="s">
        <v>823</v>
      </c>
      <c r="AR618" s="7" t="s">
        <v>1084</v>
      </c>
      <c r="AS618" s="74" t="s">
        <v>753</v>
      </c>
      <c r="BV618" s="144" t="s">
        <v>1085</v>
      </c>
      <c r="BW618" s="54" t="s">
        <v>1086</v>
      </c>
      <c r="BX618" s="7" t="s">
        <v>1087</v>
      </c>
      <c r="BY618" s="9">
        <v>96</v>
      </c>
      <c r="BZ618" t="s">
        <v>387</v>
      </c>
      <c r="CA618" s="54" t="s">
        <v>1086</v>
      </c>
      <c r="CB618" s="7" t="s">
        <v>1088</v>
      </c>
      <c r="CC618" s="117">
        <v>0</v>
      </c>
      <c r="CD618" t="s">
        <v>387</v>
      </c>
      <c r="DO618" s="54" t="s">
        <v>1115</v>
      </c>
      <c r="DP618" s="32">
        <v>3260</v>
      </c>
      <c r="DQ618" t="s">
        <v>318</v>
      </c>
      <c r="DR618" s="168" t="s">
        <v>1090</v>
      </c>
      <c r="EA618" t="s">
        <v>1091</v>
      </c>
      <c r="EB618" s="86" t="s">
        <v>1092</v>
      </c>
    </row>
    <row r="619" spans="1:132">
      <c r="A619" t="s">
        <v>24</v>
      </c>
      <c r="B619" t="s">
        <v>290</v>
      </c>
      <c r="C619">
        <v>106</v>
      </c>
      <c r="D619" t="s">
        <v>1076</v>
      </c>
      <c r="E619">
        <v>2008</v>
      </c>
      <c r="F619">
        <v>2005</v>
      </c>
      <c r="G619" t="s">
        <v>1116</v>
      </c>
      <c r="H619" s="72" t="s">
        <v>1078</v>
      </c>
      <c r="K619" s="21" t="s">
        <v>1079</v>
      </c>
      <c r="L619" t="s">
        <v>312</v>
      </c>
      <c r="M619" s="41" t="s">
        <v>298</v>
      </c>
      <c r="N619" s="41" t="s">
        <v>1098</v>
      </c>
      <c r="O619" s="41" t="s">
        <v>312</v>
      </c>
      <c r="Y619" s="7" t="s">
        <v>1099</v>
      </c>
      <c r="Z619" t="s">
        <v>1095</v>
      </c>
      <c r="AC619" s="41" t="s">
        <v>1081</v>
      </c>
      <c r="AD619" t="s">
        <v>1117</v>
      </c>
      <c r="AH619" s="72" t="s">
        <v>885</v>
      </c>
      <c r="AI619" s="41">
        <v>38845</v>
      </c>
      <c r="AJ619" s="41" t="s">
        <v>1083</v>
      </c>
      <c r="AK619" s="52" t="s">
        <v>306</v>
      </c>
      <c r="AL619" s="41" t="s">
        <v>823</v>
      </c>
      <c r="AR619" s="7" t="s">
        <v>1084</v>
      </c>
      <c r="AS619" s="74" t="s">
        <v>753</v>
      </c>
      <c r="BV619" s="144" t="s">
        <v>1085</v>
      </c>
      <c r="BW619" s="54" t="s">
        <v>1086</v>
      </c>
      <c r="BX619" s="7" t="s">
        <v>1087</v>
      </c>
      <c r="BY619" s="177">
        <v>0</v>
      </c>
      <c r="BZ619" t="s">
        <v>387</v>
      </c>
      <c r="CA619" s="54" t="s">
        <v>1086</v>
      </c>
      <c r="CB619" s="7" t="s">
        <v>1088</v>
      </c>
      <c r="CC619" s="117">
        <v>0</v>
      </c>
      <c r="CD619" t="s">
        <v>387</v>
      </c>
      <c r="DO619" s="54" t="s">
        <v>1115</v>
      </c>
      <c r="DP619" s="32">
        <v>3260</v>
      </c>
      <c r="DQ619" t="s">
        <v>318</v>
      </c>
      <c r="DR619" s="168" t="s">
        <v>1090</v>
      </c>
      <c r="EA619" t="s">
        <v>1091</v>
      </c>
      <c r="EB619" s="86" t="s">
        <v>1092</v>
      </c>
    </row>
    <row r="620" spans="1:132">
      <c r="A620" t="s">
        <v>24</v>
      </c>
      <c r="B620" t="s">
        <v>290</v>
      </c>
      <c r="C620">
        <v>106</v>
      </c>
      <c r="D620" t="s">
        <v>1076</v>
      </c>
      <c r="E620">
        <v>2008</v>
      </c>
      <c r="F620">
        <v>2005</v>
      </c>
      <c r="G620" t="s">
        <v>1116</v>
      </c>
      <c r="H620" s="72" t="s">
        <v>1078</v>
      </c>
      <c r="K620" s="21" t="s">
        <v>1079</v>
      </c>
      <c r="L620" t="s">
        <v>1100</v>
      </c>
      <c r="M620" s="50" t="s">
        <v>325</v>
      </c>
      <c r="N620" s="41" t="s">
        <v>1101</v>
      </c>
      <c r="O620" s="41" t="s">
        <v>925</v>
      </c>
      <c r="P620" s="119" t="s">
        <v>1102</v>
      </c>
      <c r="Q620" s="41" t="s">
        <v>1103</v>
      </c>
      <c r="Y620" s="7" t="s">
        <v>1081</v>
      </c>
      <c r="Z620" t="s">
        <v>1082</v>
      </c>
      <c r="AC620" s="41" t="s">
        <v>1081</v>
      </c>
      <c r="AD620" t="s">
        <v>1117</v>
      </c>
      <c r="AH620" s="72" t="s">
        <v>885</v>
      </c>
      <c r="AI620" s="41">
        <v>38845</v>
      </c>
      <c r="AJ620" s="41" t="s">
        <v>1083</v>
      </c>
      <c r="AK620" s="52" t="s">
        <v>306</v>
      </c>
      <c r="AL620" s="41" t="s">
        <v>823</v>
      </c>
      <c r="AR620" s="7" t="s">
        <v>1084</v>
      </c>
      <c r="AS620" s="74" t="s">
        <v>753</v>
      </c>
      <c r="AX620" s="178" t="s">
        <v>1104</v>
      </c>
      <c r="AY620" s="42" t="s">
        <v>1105</v>
      </c>
      <c r="AZ620" s="59" t="s">
        <v>1114</v>
      </c>
      <c r="BA620" s="42"/>
      <c r="BB620" s="178" t="s">
        <v>1104</v>
      </c>
      <c r="BC620" s="42" t="s">
        <v>1106</v>
      </c>
      <c r="BD620" s="78" t="s">
        <v>1111</v>
      </c>
      <c r="BV620" s="144" t="s">
        <v>1085</v>
      </c>
      <c r="BW620" s="54" t="s">
        <v>1086</v>
      </c>
      <c r="BX620" s="7" t="s">
        <v>1087</v>
      </c>
      <c r="BY620" s="9">
        <v>216</v>
      </c>
      <c r="BZ620" t="s">
        <v>387</v>
      </c>
      <c r="CA620" s="54" t="s">
        <v>1086</v>
      </c>
      <c r="CB620" s="7" t="s">
        <v>1088</v>
      </c>
      <c r="CC620" s="76">
        <v>118</v>
      </c>
      <c r="CD620" t="s">
        <v>387</v>
      </c>
      <c r="DO620" s="54" t="s">
        <v>1115</v>
      </c>
      <c r="DP620" s="32">
        <v>3260</v>
      </c>
      <c r="DQ620" t="s">
        <v>318</v>
      </c>
      <c r="DR620" s="168" t="s">
        <v>1090</v>
      </c>
      <c r="EA620" t="s">
        <v>1091</v>
      </c>
      <c r="EB620" s="86" t="s">
        <v>1092</v>
      </c>
    </row>
    <row r="621" spans="1:132">
      <c r="A621" t="s">
        <v>24</v>
      </c>
      <c r="B621" t="s">
        <v>290</v>
      </c>
      <c r="C621">
        <v>106</v>
      </c>
      <c r="D621" t="s">
        <v>1076</v>
      </c>
      <c r="E621">
        <v>2008</v>
      </c>
      <c r="F621">
        <v>2005</v>
      </c>
      <c r="G621" t="s">
        <v>1116</v>
      </c>
      <c r="H621" s="72" t="s">
        <v>1078</v>
      </c>
      <c r="K621" s="21" t="s">
        <v>1079</v>
      </c>
      <c r="L621" t="s">
        <v>588</v>
      </c>
      <c r="M621" s="50" t="s">
        <v>325</v>
      </c>
      <c r="N621" s="41" t="s">
        <v>1108</v>
      </c>
      <c r="O621" s="41" t="s">
        <v>925</v>
      </c>
      <c r="P621" s="119" t="s">
        <v>1109</v>
      </c>
      <c r="Q621" s="41" t="s">
        <v>1110</v>
      </c>
      <c r="Y621" s="7" t="s">
        <v>1081</v>
      </c>
      <c r="Z621" t="s">
        <v>1082</v>
      </c>
      <c r="AC621" s="41" t="s">
        <v>1081</v>
      </c>
      <c r="AD621" t="s">
        <v>1117</v>
      </c>
      <c r="AH621" s="72" t="s">
        <v>885</v>
      </c>
      <c r="AI621" s="41">
        <v>38845</v>
      </c>
      <c r="AJ621" s="41" t="s">
        <v>1083</v>
      </c>
      <c r="AK621" s="52" t="s">
        <v>306</v>
      </c>
      <c r="AL621" s="41" t="s">
        <v>823</v>
      </c>
      <c r="AR621" s="7" t="s">
        <v>1084</v>
      </c>
      <c r="AS621" s="74" t="s">
        <v>753</v>
      </c>
      <c r="AX621" s="178" t="s">
        <v>1104</v>
      </c>
      <c r="AY621" s="42" t="s">
        <v>1105</v>
      </c>
      <c r="AZ621" s="59" t="s">
        <v>1114</v>
      </c>
      <c r="BA621" s="42"/>
      <c r="BB621" s="178" t="s">
        <v>1104</v>
      </c>
      <c r="BC621" s="42" t="s">
        <v>1106</v>
      </c>
      <c r="BD621" s="78" t="s">
        <v>1111</v>
      </c>
      <c r="BV621" s="144" t="s">
        <v>1085</v>
      </c>
      <c r="BW621" s="54" t="s">
        <v>1086</v>
      </c>
      <c r="BX621" s="7" t="s">
        <v>1087</v>
      </c>
      <c r="BY621" s="9">
        <v>207</v>
      </c>
      <c r="BZ621" t="s">
        <v>387</v>
      </c>
      <c r="CA621" s="54" t="s">
        <v>1086</v>
      </c>
      <c r="CB621" s="7" t="s">
        <v>1088</v>
      </c>
      <c r="CC621" s="76">
        <v>106</v>
      </c>
      <c r="CD621" t="s">
        <v>387</v>
      </c>
      <c r="DO621" s="54" t="s">
        <v>1115</v>
      </c>
      <c r="DP621" s="32">
        <v>3260</v>
      </c>
      <c r="DQ621" t="s">
        <v>318</v>
      </c>
      <c r="DR621" s="168" t="s">
        <v>1090</v>
      </c>
      <c r="EA621" t="s">
        <v>1091</v>
      </c>
      <c r="EB621" s="86" t="s">
        <v>1092</v>
      </c>
    </row>
    <row r="622" spans="1:132">
      <c r="DR622" s="168"/>
    </row>
    <row r="623" spans="1:132">
      <c r="A623" t="s">
        <v>24</v>
      </c>
      <c r="B623" t="s">
        <v>290</v>
      </c>
      <c r="C623">
        <v>106</v>
      </c>
      <c r="D623" t="s">
        <v>1076</v>
      </c>
      <c r="E623">
        <v>2008</v>
      </c>
      <c r="F623">
        <v>2004</v>
      </c>
      <c r="G623" t="s">
        <v>1077</v>
      </c>
      <c r="H623" s="72" t="s">
        <v>1078</v>
      </c>
      <c r="K623" s="21" t="s">
        <v>1079</v>
      </c>
      <c r="L623" t="s">
        <v>312</v>
      </c>
      <c r="M623" s="41" t="s">
        <v>298</v>
      </c>
      <c r="N623" s="41" t="s">
        <v>1119</v>
      </c>
      <c r="O623" s="41" t="s">
        <v>312</v>
      </c>
      <c r="Y623" s="7" t="s">
        <v>1081</v>
      </c>
      <c r="Z623" t="s">
        <v>1082</v>
      </c>
      <c r="AH623" s="110" t="s">
        <v>949</v>
      </c>
      <c r="AI623" s="41">
        <v>38483</v>
      </c>
      <c r="AJ623" s="41" t="s">
        <v>1120</v>
      </c>
      <c r="AK623" s="52" t="s">
        <v>306</v>
      </c>
      <c r="AL623" s="41" t="s">
        <v>823</v>
      </c>
      <c r="AN623" s="74" t="s">
        <v>1121</v>
      </c>
      <c r="AO623" s="21" t="s">
        <v>1122</v>
      </c>
      <c r="AP623" s="21"/>
      <c r="AQ623" s="21"/>
      <c r="AR623" s="7" t="s">
        <v>1084</v>
      </c>
      <c r="AS623" s="74" t="s">
        <v>753</v>
      </c>
      <c r="BV623" s="144" t="s">
        <v>1085</v>
      </c>
      <c r="BW623" s="54" t="s">
        <v>1086</v>
      </c>
      <c r="BX623" s="7" t="s">
        <v>1087</v>
      </c>
      <c r="BY623" s="44" t="s">
        <v>313</v>
      </c>
      <c r="BZ623" t="s">
        <v>387</v>
      </c>
      <c r="CA623" s="54" t="s">
        <v>1086</v>
      </c>
      <c r="CB623" s="7" t="s">
        <v>1088</v>
      </c>
      <c r="CC623" s="78" t="s">
        <v>313</v>
      </c>
      <c r="CD623" t="s">
        <v>387</v>
      </c>
      <c r="DO623" s="54" t="s">
        <v>1112</v>
      </c>
      <c r="DP623" s="21">
        <v>12580</v>
      </c>
      <c r="DQ623" t="s">
        <v>318</v>
      </c>
      <c r="DR623" s="168" t="s">
        <v>1123</v>
      </c>
      <c r="EA623" t="s">
        <v>1113</v>
      </c>
      <c r="EB623" s="86" t="s">
        <v>1092</v>
      </c>
    </row>
    <row r="624" spans="1:132">
      <c r="A624" t="s">
        <v>24</v>
      </c>
      <c r="B624" t="s">
        <v>290</v>
      </c>
      <c r="C624">
        <v>106</v>
      </c>
      <c r="D624" t="s">
        <v>1076</v>
      </c>
      <c r="E624">
        <v>2008</v>
      </c>
      <c r="F624">
        <v>2004</v>
      </c>
      <c r="G624" t="s">
        <v>1077</v>
      </c>
      <c r="H624" s="72" t="s">
        <v>1078</v>
      </c>
      <c r="K624" s="21" t="s">
        <v>1079</v>
      </c>
      <c r="L624" t="s">
        <v>312</v>
      </c>
      <c r="M624" s="41" t="s">
        <v>298</v>
      </c>
      <c r="N624" s="41" t="s">
        <v>1124</v>
      </c>
      <c r="O624" s="41" t="s">
        <v>312</v>
      </c>
      <c r="Y624" s="7" t="s">
        <v>1094</v>
      </c>
      <c r="Z624" t="s">
        <v>1095</v>
      </c>
      <c r="AH624" s="110" t="s">
        <v>949</v>
      </c>
      <c r="AI624" s="41">
        <v>38483</v>
      </c>
      <c r="AJ624" s="41" t="s">
        <v>1120</v>
      </c>
      <c r="AK624" s="52" t="s">
        <v>306</v>
      </c>
      <c r="AL624" s="41" t="s">
        <v>823</v>
      </c>
      <c r="AN624" s="74" t="s">
        <v>1121</v>
      </c>
      <c r="AO624" s="21" t="s">
        <v>1122</v>
      </c>
      <c r="AP624" s="21"/>
      <c r="AQ624" s="21"/>
      <c r="AR624" s="7" t="s">
        <v>1084</v>
      </c>
      <c r="AS624" s="74" t="s">
        <v>753</v>
      </c>
      <c r="BV624" s="144" t="s">
        <v>1085</v>
      </c>
      <c r="BW624" s="54" t="s">
        <v>1086</v>
      </c>
      <c r="BX624" s="7" t="s">
        <v>1087</v>
      </c>
      <c r="BY624" s="177">
        <v>0</v>
      </c>
      <c r="BZ624" t="s">
        <v>387</v>
      </c>
      <c r="CA624" s="54" t="s">
        <v>1086</v>
      </c>
      <c r="CB624" s="7" t="s">
        <v>1088</v>
      </c>
      <c r="CC624" s="78" t="s">
        <v>313</v>
      </c>
      <c r="CD624" t="s">
        <v>387</v>
      </c>
      <c r="DO624" s="54" t="s">
        <v>1112</v>
      </c>
      <c r="DP624" s="21">
        <v>13350</v>
      </c>
      <c r="DQ624" t="s">
        <v>318</v>
      </c>
      <c r="DR624" s="168" t="s">
        <v>1123</v>
      </c>
      <c r="EA624" t="s">
        <v>1113</v>
      </c>
      <c r="EB624" s="86" t="s">
        <v>1092</v>
      </c>
    </row>
    <row r="625" spans="1:132">
      <c r="A625" t="s">
        <v>24</v>
      </c>
      <c r="B625" t="s">
        <v>290</v>
      </c>
      <c r="C625">
        <v>106</v>
      </c>
      <c r="D625" t="s">
        <v>1076</v>
      </c>
      <c r="E625">
        <v>2008</v>
      </c>
      <c r="F625">
        <v>2004</v>
      </c>
      <c r="G625" t="s">
        <v>1077</v>
      </c>
      <c r="H625" s="72" t="s">
        <v>1078</v>
      </c>
      <c r="K625" s="21" t="s">
        <v>1079</v>
      </c>
      <c r="L625" t="s">
        <v>312</v>
      </c>
      <c r="M625" s="41" t="s">
        <v>298</v>
      </c>
      <c r="N625" s="41" t="s">
        <v>1125</v>
      </c>
      <c r="O625" s="41" t="s">
        <v>312</v>
      </c>
      <c r="Y625" s="7" t="s">
        <v>1097</v>
      </c>
      <c r="Z625" t="s">
        <v>1095</v>
      </c>
      <c r="AH625" s="110" t="s">
        <v>949</v>
      </c>
      <c r="AI625" s="41">
        <v>38483</v>
      </c>
      <c r="AJ625" s="41" t="s">
        <v>1120</v>
      </c>
      <c r="AK625" s="52" t="s">
        <v>306</v>
      </c>
      <c r="AL625" s="41" t="s">
        <v>823</v>
      </c>
      <c r="AN625" s="74" t="s">
        <v>1121</v>
      </c>
      <c r="AO625" s="21" t="s">
        <v>1122</v>
      </c>
      <c r="AP625" s="21"/>
      <c r="AQ625" s="21"/>
      <c r="AR625" s="7" t="s">
        <v>1084</v>
      </c>
      <c r="AS625" s="74" t="s">
        <v>753</v>
      </c>
      <c r="BV625" s="144" t="s">
        <v>1085</v>
      </c>
      <c r="BW625" s="54" t="s">
        <v>1086</v>
      </c>
      <c r="BX625" s="7" t="s">
        <v>1087</v>
      </c>
      <c r="BY625" s="44" t="s">
        <v>313</v>
      </c>
      <c r="BZ625" t="s">
        <v>387</v>
      </c>
      <c r="CA625" s="54" t="s">
        <v>1086</v>
      </c>
      <c r="CB625" s="7" t="s">
        <v>1088</v>
      </c>
      <c r="CC625" s="117">
        <v>0</v>
      </c>
      <c r="CD625" t="s">
        <v>387</v>
      </c>
      <c r="DO625" s="54" t="s">
        <v>1112</v>
      </c>
      <c r="DP625" s="21">
        <v>13830</v>
      </c>
      <c r="DQ625" t="s">
        <v>318</v>
      </c>
      <c r="DR625" s="168" t="s">
        <v>1123</v>
      </c>
      <c r="EA625" t="s">
        <v>1113</v>
      </c>
      <c r="EB625" s="86" t="s">
        <v>1092</v>
      </c>
    </row>
    <row r="626" spans="1:132">
      <c r="A626" t="s">
        <v>24</v>
      </c>
      <c r="B626" t="s">
        <v>290</v>
      </c>
      <c r="C626">
        <v>106</v>
      </c>
      <c r="D626" t="s">
        <v>1076</v>
      </c>
      <c r="E626">
        <v>2008</v>
      </c>
      <c r="F626">
        <v>2004</v>
      </c>
      <c r="G626" t="s">
        <v>1077</v>
      </c>
      <c r="H626" s="72" t="s">
        <v>1078</v>
      </c>
      <c r="K626" s="21" t="s">
        <v>1079</v>
      </c>
      <c r="L626" t="s">
        <v>312</v>
      </c>
      <c r="M626" s="41" t="s">
        <v>298</v>
      </c>
      <c r="N626" s="41" t="s">
        <v>1126</v>
      </c>
      <c r="O626" s="41" t="s">
        <v>312</v>
      </c>
      <c r="Y626" s="7" t="s">
        <v>1099</v>
      </c>
      <c r="Z626" t="s">
        <v>1095</v>
      </c>
      <c r="AH626" s="110" t="s">
        <v>949</v>
      </c>
      <c r="AI626" s="41">
        <v>38483</v>
      </c>
      <c r="AJ626" s="41" t="s">
        <v>1120</v>
      </c>
      <c r="AK626" s="52" t="s">
        <v>306</v>
      </c>
      <c r="AL626" s="41" t="s">
        <v>823</v>
      </c>
      <c r="AN626" s="74" t="s">
        <v>1121</v>
      </c>
      <c r="AO626" s="21" t="s">
        <v>1122</v>
      </c>
      <c r="AP626" s="21"/>
      <c r="AQ626" s="21"/>
      <c r="AR626" s="7" t="s">
        <v>1084</v>
      </c>
      <c r="AS626" s="74" t="s">
        <v>753</v>
      </c>
      <c r="BV626" s="144" t="s">
        <v>1085</v>
      </c>
      <c r="BW626" s="54" t="s">
        <v>1086</v>
      </c>
      <c r="BX626" s="7" t="s">
        <v>1087</v>
      </c>
      <c r="BY626" s="177">
        <v>0</v>
      </c>
      <c r="BZ626" t="s">
        <v>387</v>
      </c>
      <c r="CA626" s="54" t="s">
        <v>1086</v>
      </c>
      <c r="CB626" s="7" t="s">
        <v>1088</v>
      </c>
      <c r="CC626" s="117">
        <v>0</v>
      </c>
      <c r="CD626" t="s">
        <v>387</v>
      </c>
      <c r="DO626" s="54" t="s">
        <v>1112</v>
      </c>
      <c r="DP626" s="21">
        <v>13630</v>
      </c>
      <c r="DQ626" t="s">
        <v>318</v>
      </c>
      <c r="DR626" s="168" t="s">
        <v>1123</v>
      </c>
      <c r="EA626" t="s">
        <v>1113</v>
      </c>
      <c r="EB626" s="86" t="s">
        <v>1092</v>
      </c>
    </row>
    <row r="627" spans="1:132">
      <c r="A627" t="s">
        <v>24</v>
      </c>
      <c r="B627" t="s">
        <v>290</v>
      </c>
      <c r="C627">
        <v>106</v>
      </c>
      <c r="D627" t="s">
        <v>1076</v>
      </c>
      <c r="E627">
        <v>2008</v>
      </c>
      <c r="F627">
        <v>2004</v>
      </c>
      <c r="G627" t="s">
        <v>1077</v>
      </c>
      <c r="H627" s="72" t="s">
        <v>1078</v>
      </c>
      <c r="K627" s="21" t="s">
        <v>1079</v>
      </c>
      <c r="L627" t="s">
        <v>1100</v>
      </c>
      <c r="M627" s="50" t="s">
        <v>325</v>
      </c>
      <c r="N627" s="41" t="s">
        <v>1127</v>
      </c>
      <c r="O627" s="41" t="s">
        <v>879</v>
      </c>
      <c r="P627" s="119" t="s">
        <v>1102</v>
      </c>
      <c r="Q627" s="41" t="s">
        <v>1103</v>
      </c>
      <c r="Y627" s="7" t="s">
        <v>1081</v>
      </c>
      <c r="Z627" t="s">
        <v>1082</v>
      </c>
      <c r="AH627" s="110" t="s">
        <v>949</v>
      </c>
      <c r="AI627" s="41">
        <v>38483</v>
      </c>
      <c r="AJ627" s="41" t="s">
        <v>1120</v>
      </c>
      <c r="AK627" s="52" t="s">
        <v>306</v>
      </c>
      <c r="AL627" s="41" t="s">
        <v>823</v>
      </c>
      <c r="AN627" s="74" t="s">
        <v>1121</v>
      </c>
      <c r="AO627" s="21" t="s">
        <v>1122</v>
      </c>
      <c r="AP627" s="21"/>
      <c r="AQ627" s="21"/>
      <c r="AR627" s="7" t="s">
        <v>1084</v>
      </c>
      <c r="AS627" s="74" t="s">
        <v>753</v>
      </c>
      <c r="AX627" s="178" t="s">
        <v>1104</v>
      </c>
      <c r="AY627" s="42" t="s">
        <v>1105</v>
      </c>
      <c r="AZ627" s="59" t="s">
        <v>1114</v>
      </c>
      <c r="BA627" s="42"/>
      <c r="BB627" s="178" t="s">
        <v>1104</v>
      </c>
      <c r="BC627" s="42" t="s">
        <v>1106</v>
      </c>
      <c r="BD627" s="117" t="s">
        <v>1107</v>
      </c>
      <c r="BV627" s="144" t="s">
        <v>1085</v>
      </c>
      <c r="BW627" s="54" t="s">
        <v>1086</v>
      </c>
      <c r="BX627" s="7" t="s">
        <v>1087</v>
      </c>
      <c r="BY627" s="44" t="s">
        <v>313</v>
      </c>
      <c r="BZ627" t="s">
        <v>387</v>
      </c>
      <c r="CA627" s="54" t="s">
        <v>1086</v>
      </c>
      <c r="CB627" s="7" t="s">
        <v>1088</v>
      </c>
      <c r="CC627" s="78" t="s">
        <v>313</v>
      </c>
      <c r="CD627" t="s">
        <v>387</v>
      </c>
      <c r="DO627" s="54" t="s">
        <v>1112</v>
      </c>
      <c r="DP627" s="21">
        <v>11860</v>
      </c>
      <c r="DQ627" t="s">
        <v>318</v>
      </c>
      <c r="DR627" s="168" t="s">
        <v>1123</v>
      </c>
      <c r="EA627" t="s">
        <v>1113</v>
      </c>
      <c r="EB627" s="86" t="s">
        <v>1092</v>
      </c>
    </row>
    <row r="628" spans="1:132">
      <c r="A628" t="s">
        <v>24</v>
      </c>
      <c r="B628" t="s">
        <v>290</v>
      </c>
      <c r="C628">
        <v>106</v>
      </c>
      <c r="D628" t="s">
        <v>1076</v>
      </c>
      <c r="E628">
        <v>2008</v>
      </c>
      <c r="F628">
        <v>2004</v>
      </c>
      <c r="G628" t="s">
        <v>1077</v>
      </c>
      <c r="H628" s="72" t="s">
        <v>1078</v>
      </c>
      <c r="K628" s="21" t="s">
        <v>1079</v>
      </c>
      <c r="L628" t="s">
        <v>588</v>
      </c>
      <c r="M628" s="50" t="s">
        <v>325</v>
      </c>
      <c r="N628" s="41" t="s">
        <v>1128</v>
      </c>
      <c r="O628" s="41" t="s">
        <v>879</v>
      </c>
      <c r="P628" s="119" t="s">
        <v>1109</v>
      </c>
      <c r="Q628" s="41" t="s">
        <v>1110</v>
      </c>
      <c r="Y628" s="7" t="s">
        <v>1081</v>
      </c>
      <c r="Z628" t="s">
        <v>1082</v>
      </c>
      <c r="AH628" s="110" t="s">
        <v>949</v>
      </c>
      <c r="AI628" s="41">
        <v>38483</v>
      </c>
      <c r="AJ628" s="41" t="s">
        <v>1120</v>
      </c>
      <c r="AK628" s="52" t="s">
        <v>306</v>
      </c>
      <c r="AL628" s="41" t="s">
        <v>823</v>
      </c>
      <c r="AN628" s="74" t="s">
        <v>1121</v>
      </c>
      <c r="AO628" s="21" t="s">
        <v>1122</v>
      </c>
      <c r="AP628" s="21"/>
      <c r="AQ628" s="21"/>
      <c r="AR628" s="7" t="s">
        <v>1084</v>
      </c>
      <c r="AS628" s="74" t="s">
        <v>753</v>
      </c>
      <c r="AX628" s="178" t="s">
        <v>1104</v>
      </c>
      <c r="AY628" s="42" t="s">
        <v>1105</v>
      </c>
      <c r="AZ628" s="59" t="s">
        <v>1114</v>
      </c>
      <c r="BA628" s="42"/>
      <c r="BB628" s="178" t="s">
        <v>1104</v>
      </c>
      <c r="BC628" s="42" t="s">
        <v>1106</v>
      </c>
      <c r="BD628" s="78" t="s">
        <v>1111</v>
      </c>
      <c r="BV628" s="144" t="s">
        <v>1085</v>
      </c>
      <c r="BW628" s="54" t="s">
        <v>1086</v>
      </c>
      <c r="BX628" s="7" t="s">
        <v>1087</v>
      </c>
      <c r="BY628" s="44" t="s">
        <v>313</v>
      </c>
      <c r="BZ628" t="s">
        <v>387</v>
      </c>
      <c r="CA628" s="54" t="s">
        <v>1086</v>
      </c>
      <c r="CB628" s="7" t="s">
        <v>1088</v>
      </c>
      <c r="CC628" s="78" t="s">
        <v>313</v>
      </c>
      <c r="CD628" t="s">
        <v>387</v>
      </c>
      <c r="DO628" s="54" t="s">
        <v>1112</v>
      </c>
      <c r="DP628" s="21">
        <v>11360</v>
      </c>
      <c r="DQ628" t="s">
        <v>318</v>
      </c>
      <c r="DR628" s="168" t="s">
        <v>1123</v>
      </c>
      <c r="EA628" t="s">
        <v>1113</v>
      </c>
      <c r="EB628" s="86" t="s">
        <v>1092</v>
      </c>
    </row>
    <row r="629" spans="1:132">
      <c r="DR629" s="168"/>
    </row>
    <row r="630" spans="1:132">
      <c r="A630" t="s">
        <v>24</v>
      </c>
      <c r="B630" t="s">
        <v>290</v>
      </c>
      <c r="C630">
        <v>106</v>
      </c>
      <c r="D630" t="s">
        <v>1076</v>
      </c>
      <c r="E630">
        <v>2008</v>
      </c>
      <c r="F630">
        <v>2004</v>
      </c>
      <c r="G630" t="s">
        <v>1116</v>
      </c>
      <c r="H630" s="72" t="s">
        <v>1078</v>
      </c>
      <c r="K630" s="21" t="s">
        <v>1079</v>
      </c>
      <c r="L630" t="s">
        <v>312</v>
      </c>
      <c r="M630" s="41" t="s">
        <v>298</v>
      </c>
      <c r="N630" s="41" t="s">
        <v>1119</v>
      </c>
      <c r="O630" s="41" t="s">
        <v>312</v>
      </c>
      <c r="Y630" s="7" t="s">
        <v>1081</v>
      </c>
      <c r="Z630" t="s">
        <v>1082</v>
      </c>
      <c r="AC630" s="41" t="s">
        <v>1081</v>
      </c>
      <c r="AD630" t="s">
        <v>1117</v>
      </c>
      <c r="AH630" s="110" t="s">
        <v>949</v>
      </c>
      <c r="AI630" s="41">
        <v>38478</v>
      </c>
      <c r="AJ630" s="41" t="s">
        <v>1120</v>
      </c>
      <c r="AK630" s="52" t="s">
        <v>306</v>
      </c>
      <c r="AL630" s="41" t="s">
        <v>823</v>
      </c>
      <c r="AN630" s="74" t="s">
        <v>1129</v>
      </c>
      <c r="AO630" s="7" t="s">
        <v>1130</v>
      </c>
      <c r="AR630" s="7" t="s">
        <v>1084</v>
      </c>
      <c r="AS630" s="74" t="s">
        <v>753</v>
      </c>
      <c r="BV630" s="144" t="s">
        <v>1085</v>
      </c>
      <c r="BW630" s="54" t="s">
        <v>1086</v>
      </c>
      <c r="BX630" s="7" t="s">
        <v>1087</v>
      </c>
      <c r="BY630" s="44" t="s">
        <v>313</v>
      </c>
      <c r="BZ630" t="s">
        <v>387</v>
      </c>
      <c r="CA630" s="54" t="s">
        <v>1086</v>
      </c>
      <c r="CB630" s="7" t="s">
        <v>1088</v>
      </c>
      <c r="CC630" s="78" t="s">
        <v>313</v>
      </c>
      <c r="CD630" t="s">
        <v>387</v>
      </c>
      <c r="DO630" s="54" t="s">
        <v>1112</v>
      </c>
      <c r="DP630" s="21">
        <v>12850</v>
      </c>
      <c r="DQ630" t="s">
        <v>318</v>
      </c>
      <c r="DR630" s="168" t="s">
        <v>1123</v>
      </c>
      <c r="EA630" t="s">
        <v>1091</v>
      </c>
      <c r="EB630" s="86" t="s">
        <v>1092</v>
      </c>
    </row>
    <row r="631" spans="1:132">
      <c r="A631" t="s">
        <v>24</v>
      </c>
      <c r="B631" t="s">
        <v>290</v>
      </c>
      <c r="C631">
        <v>106</v>
      </c>
      <c r="D631" t="s">
        <v>1076</v>
      </c>
      <c r="E631">
        <v>2008</v>
      </c>
      <c r="F631">
        <v>2004</v>
      </c>
      <c r="G631" t="s">
        <v>1116</v>
      </c>
      <c r="H631" s="72" t="s">
        <v>1078</v>
      </c>
      <c r="K631" s="21" t="s">
        <v>1079</v>
      </c>
      <c r="L631" t="s">
        <v>312</v>
      </c>
      <c r="M631" s="41" t="s">
        <v>298</v>
      </c>
      <c r="N631" s="41" t="s">
        <v>1124</v>
      </c>
      <c r="O631" s="41" t="s">
        <v>312</v>
      </c>
      <c r="Y631" s="7" t="s">
        <v>1094</v>
      </c>
      <c r="Z631" t="s">
        <v>1095</v>
      </c>
      <c r="AC631" s="41" t="s">
        <v>1081</v>
      </c>
      <c r="AD631" t="s">
        <v>1117</v>
      </c>
      <c r="AH631" s="110" t="s">
        <v>949</v>
      </c>
      <c r="AI631" s="41">
        <v>38478</v>
      </c>
      <c r="AJ631" s="41" t="s">
        <v>1120</v>
      </c>
      <c r="AK631" s="52" t="s">
        <v>306</v>
      </c>
      <c r="AL631" s="41" t="s">
        <v>823</v>
      </c>
      <c r="AN631" s="74" t="s">
        <v>1129</v>
      </c>
      <c r="AO631" s="7" t="s">
        <v>1130</v>
      </c>
      <c r="AR631" s="7" t="s">
        <v>1084</v>
      </c>
      <c r="AS631" s="74" t="s">
        <v>753</v>
      </c>
      <c r="BV631" s="144" t="s">
        <v>1085</v>
      </c>
      <c r="BW631" s="54" t="s">
        <v>1086</v>
      </c>
      <c r="BX631" s="7" t="s">
        <v>1087</v>
      </c>
      <c r="BY631" s="177">
        <v>0</v>
      </c>
      <c r="BZ631" t="s">
        <v>387</v>
      </c>
      <c r="CA631" s="54" t="s">
        <v>1086</v>
      </c>
      <c r="CB631" s="7" t="s">
        <v>1088</v>
      </c>
      <c r="CC631" s="78" t="s">
        <v>313</v>
      </c>
      <c r="CD631" t="s">
        <v>387</v>
      </c>
      <c r="DO631" s="54" t="s">
        <v>1112</v>
      </c>
      <c r="DP631" s="21">
        <v>10440</v>
      </c>
      <c r="DQ631" t="s">
        <v>318</v>
      </c>
      <c r="DR631" s="168" t="s">
        <v>1123</v>
      </c>
      <c r="EA631" t="s">
        <v>1091</v>
      </c>
      <c r="EB631" s="86" t="s">
        <v>1092</v>
      </c>
    </row>
    <row r="632" spans="1:132">
      <c r="A632" t="s">
        <v>24</v>
      </c>
      <c r="B632" t="s">
        <v>290</v>
      </c>
      <c r="C632">
        <v>106</v>
      </c>
      <c r="D632" t="s">
        <v>1076</v>
      </c>
      <c r="E632">
        <v>2008</v>
      </c>
      <c r="F632">
        <v>2004</v>
      </c>
      <c r="G632" t="s">
        <v>1116</v>
      </c>
      <c r="H632" s="72" t="s">
        <v>1078</v>
      </c>
      <c r="K632" s="21" t="s">
        <v>1079</v>
      </c>
      <c r="L632" t="s">
        <v>312</v>
      </c>
      <c r="M632" s="41" t="s">
        <v>298</v>
      </c>
      <c r="N632" s="41" t="s">
        <v>1125</v>
      </c>
      <c r="O632" s="41" t="s">
        <v>312</v>
      </c>
      <c r="Y632" s="7" t="s">
        <v>1097</v>
      </c>
      <c r="Z632" t="s">
        <v>1095</v>
      </c>
      <c r="AC632" s="41" t="s">
        <v>1081</v>
      </c>
      <c r="AD632" t="s">
        <v>1117</v>
      </c>
      <c r="AH632" s="110" t="s">
        <v>949</v>
      </c>
      <c r="AI632" s="41">
        <v>38478</v>
      </c>
      <c r="AJ632" s="41" t="s">
        <v>1120</v>
      </c>
      <c r="AK632" s="52" t="s">
        <v>306</v>
      </c>
      <c r="AL632" s="41" t="s">
        <v>823</v>
      </c>
      <c r="AN632" s="74" t="s">
        <v>1129</v>
      </c>
      <c r="AO632" s="7" t="s">
        <v>1130</v>
      </c>
      <c r="AR632" s="7" t="s">
        <v>1084</v>
      </c>
      <c r="AS632" s="74" t="s">
        <v>753</v>
      </c>
      <c r="BV632" s="144" t="s">
        <v>1085</v>
      </c>
      <c r="BW632" s="54" t="s">
        <v>1086</v>
      </c>
      <c r="BX632" s="7" t="s">
        <v>1087</v>
      </c>
      <c r="BY632" s="44" t="s">
        <v>313</v>
      </c>
      <c r="BZ632" t="s">
        <v>387</v>
      </c>
      <c r="CA632" s="54" t="s">
        <v>1086</v>
      </c>
      <c r="CB632" s="7" t="s">
        <v>1088</v>
      </c>
      <c r="CC632" s="117">
        <v>0</v>
      </c>
      <c r="CD632" t="s">
        <v>387</v>
      </c>
      <c r="DO632" s="54" t="s">
        <v>1112</v>
      </c>
      <c r="DP632" s="21">
        <v>11830</v>
      </c>
      <c r="DQ632" t="s">
        <v>318</v>
      </c>
      <c r="DR632" s="168" t="s">
        <v>1123</v>
      </c>
      <c r="EA632" t="s">
        <v>1091</v>
      </c>
      <c r="EB632" s="86" t="s">
        <v>1092</v>
      </c>
    </row>
    <row r="633" spans="1:132">
      <c r="A633" t="s">
        <v>24</v>
      </c>
      <c r="B633" t="s">
        <v>290</v>
      </c>
      <c r="C633">
        <v>106</v>
      </c>
      <c r="D633" t="s">
        <v>1076</v>
      </c>
      <c r="E633">
        <v>2008</v>
      </c>
      <c r="F633">
        <v>2004</v>
      </c>
      <c r="G633" t="s">
        <v>1116</v>
      </c>
      <c r="H633" s="72" t="s">
        <v>1078</v>
      </c>
      <c r="K633" s="21" t="s">
        <v>1079</v>
      </c>
      <c r="L633" t="s">
        <v>312</v>
      </c>
      <c r="M633" s="41" t="s">
        <v>298</v>
      </c>
      <c r="N633" s="41" t="s">
        <v>1126</v>
      </c>
      <c r="O633" s="41" t="s">
        <v>312</v>
      </c>
      <c r="Y633" s="7" t="s">
        <v>1099</v>
      </c>
      <c r="Z633" t="s">
        <v>1095</v>
      </c>
      <c r="AC633" s="41" t="s">
        <v>1081</v>
      </c>
      <c r="AD633" t="s">
        <v>1117</v>
      </c>
      <c r="AH633" s="110" t="s">
        <v>949</v>
      </c>
      <c r="AI633" s="41">
        <v>38478</v>
      </c>
      <c r="AJ633" s="41" t="s">
        <v>1120</v>
      </c>
      <c r="AK633" s="52" t="s">
        <v>306</v>
      </c>
      <c r="AL633" s="41" t="s">
        <v>823</v>
      </c>
      <c r="AN633" s="74" t="s">
        <v>1129</v>
      </c>
      <c r="AO633" s="7" t="s">
        <v>1130</v>
      </c>
      <c r="AR633" s="7" t="s">
        <v>1084</v>
      </c>
      <c r="AS633" s="74" t="s">
        <v>753</v>
      </c>
      <c r="BV633" s="144" t="s">
        <v>1085</v>
      </c>
      <c r="BW633" s="54" t="s">
        <v>1086</v>
      </c>
      <c r="BX633" s="7" t="s">
        <v>1087</v>
      </c>
      <c r="BY633" s="177">
        <v>0</v>
      </c>
      <c r="BZ633" t="s">
        <v>387</v>
      </c>
      <c r="CA633" s="54" t="s">
        <v>1086</v>
      </c>
      <c r="CB633" s="7" t="s">
        <v>1088</v>
      </c>
      <c r="CC633" s="117">
        <v>0</v>
      </c>
      <c r="CD633" t="s">
        <v>387</v>
      </c>
      <c r="DO633" s="54" t="s">
        <v>1112</v>
      </c>
      <c r="DP633" s="21">
        <v>12570</v>
      </c>
      <c r="DQ633" t="s">
        <v>318</v>
      </c>
      <c r="DR633" s="168" t="s">
        <v>1123</v>
      </c>
      <c r="EA633" t="s">
        <v>1091</v>
      </c>
      <c r="EB633" s="86" t="s">
        <v>1092</v>
      </c>
    </row>
    <row r="634" spans="1:132">
      <c r="A634" t="s">
        <v>24</v>
      </c>
      <c r="B634" t="s">
        <v>290</v>
      </c>
      <c r="C634">
        <v>106</v>
      </c>
      <c r="D634" t="s">
        <v>1076</v>
      </c>
      <c r="E634">
        <v>2008</v>
      </c>
      <c r="F634">
        <v>2004</v>
      </c>
      <c r="G634" t="s">
        <v>1116</v>
      </c>
      <c r="H634" s="72" t="s">
        <v>1078</v>
      </c>
      <c r="K634" s="21" t="s">
        <v>1079</v>
      </c>
      <c r="L634" t="s">
        <v>1100</v>
      </c>
      <c r="M634" s="50" t="s">
        <v>325</v>
      </c>
      <c r="N634" s="41" t="s">
        <v>1127</v>
      </c>
      <c r="O634" s="41" t="s">
        <v>879</v>
      </c>
      <c r="P634" s="119" t="s">
        <v>1102</v>
      </c>
      <c r="Q634" s="41" t="s">
        <v>1103</v>
      </c>
      <c r="Y634" s="7" t="s">
        <v>1081</v>
      </c>
      <c r="Z634" t="s">
        <v>1082</v>
      </c>
      <c r="AC634" s="41" t="s">
        <v>1081</v>
      </c>
      <c r="AD634" t="s">
        <v>1117</v>
      </c>
      <c r="AH634" s="110" t="s">
        <v>949</v>
      </c>
      <c r="AI634" s="41">
        <v>38478</v>
      </c>
      <c r="AJ634" s="41" t="s">
        <v>1120</v>
      </c>
      <c r="AK634" s="52" t="s">
        <v>306</v>
      </c>
      <c r="AL634" s="41" t="s">
        <v>823</v>
      </c>
      <c r="AN634" s="74" t="s">
        <v>1129</v>
      </c>
      <c r="AO634" s="7" t="s">
        <v>1130</v>
      </c>
      <c r="AR634" s="7" t="s">
        <v>1084</v>
      </c>
      <c r="AS634" s="74" t="s">
        <v>753</v>
      </c>
      <c r="AX634" s="178" t="s">
        <v>1104</v>
      </c>
      <c r="AY634" s="42" t="s">
        <v>1105</v>
      </c>
      <c r="AZ634" s="59" t="s">
        <v>1114</v>
      </c>
      <c r="BA634" s="42"/>
      <c r="BB634" s="178" t="s">
        <v>1104</v>
      </c>
      <c r="BC634" s="42" t="s">
        <v>1106</v>
      </c>
      <c r="BD634" s="78" t="s">
        <v>1111</v>
      </c>
      <c r="BV634" s="144" t="s">
        <v>1085</v>
      </c>
      <c r="BW634" s="54" t="s">
        <v>1086</v>
      </c>
      <c r="BX634" s="7" t="s">
        <v>1087</v>
      </c>
      <c r="BY634" s="44" t="s">
        <v>313</v>
      </c>
      <c r="BZ634" t="s">
        <v>387</v>
      </c>
      <c r="CA634" s="54" t="s">
        <v>1086</v>
      </c>
      <c r="CB634" s="7" t="s">
        <v>1088</v>
      </c>
      <c r="CC634" s="78" t="s">
        <v>313</v>
      </c>
      <c r="CD634" t="s">
        <v>387</v>
      </c>
      <c r="DO634" s="54" t="s">
        <v>1112</v>
      </c>
      <c r="DP634" s="21">
        <v>10700</v>
      </c>
      <c r="DQ634" t="s">
        <v>318</v>
      </c>
      <c r="DR634" s="168" t="s">
        <v>1123</v>
      </c>
      <c r="EA634" t="s">
        <v>1091</v>
      </c>
      <c r="EB634" s="86" t="s">
        <v>1092</v>
      </c>
    </row>
    <row r="635" spans="1:132">
      <c r="A635" t="s">
        <v>24</v>
      </c>
      <c r="B635" t="s">
        <v>290</v>
      </c>
      <c r="C635">
        <v>106</v>
      </c>
      <c r="D635" t="s">
        <v>1076</v>
      </c>
      <c r="E635">
        <v>2008</v>
      </c>
      <c r="F635">
        <v>2004</v>
      </c>
      <c r="G635" t="s">
        <v>1116</v>
      </c>
      <c r="H635" s="72" t="s">
        <v>1078</v>
      </c>
      <c r="K635" s="21" t="s">
        <v>1079</v>
      </c>
      <c r="L635" t="s">
        <v>588</v>
      </c>
      <c r="M635" s="50" t="s">
        <v>325</v>
      </c>
      <c r="N635" s="41" t="s">
        <v>1128</v>
      </c>
      <c r="O635" s="41" t="s">
        <v>879</v>
      </c>
      <c r="P635" s="119" t="s">
        <v>1109</v>
      </c>
      <c r="Q635" s="41" t="s">
        <v>1110</v>
      </c>
      <c r="Y635" s="7" t="s">
        <v>1081</v>
      </c>
      <c r="Z635" t="s">
        <v>1082</v>
      </c>
      <c r="AC635" s="41" t="s">
        <v>1081</v>
      </c>
      <c r="AD635" t="s">
        <v>1117</v>
      </c>
      <c r="AH635" s="110" t="s">
        <v>949</v>
      </c>
      <c r="AI635" s="41">
        <v>38478</v>
      </c>
      <c r="AJ635" s="41" t="s">
        <v>1120</v>
      </c>
      <c r="AK635" s="52" t="s">
        <v>306</v>
      </c>
      <c r="AL635" s="41" t="s">
        <v>823</v>
      </c>
      <c r="AN635" s="74" t="s">
        <v>1129</v>
      </c>
      <c r="AO635" s="7" t="s">
        <v>1130</v>
      </c>
      <c r="AR635" s="7" t="s">
        <v>1084</v>
      </c>
      <c r="AS635" s="74" t="s">
        <v>753</v>
      </c>
      <c r="AX635" s="178" t="s">
        <v>1104</v>
      </c>
      <c r="AY635" s="42" t="s">
        <v>1105</v>
      </c>
      <c r="AZ635" s="59" t="s">
        <v>1114</v>
      </c>
      <c r="BA635" s="42"/>
      <c r="BB635" s="178" t="s">
        <v>1104</v>
      </c>
      <c r="BC635" s="42" t="s">
        <v>1106</v>
      </c>
      <c r="BD635" s="78" t="s">
        <v>1111</v>
      </c>
      <c r="BV635" s="144" t="s">
        <v>1085</v>
      </c>
      <c r="BW635" s="54" t="s">
        <v>1086</v>
      </c>
      <c r="BX635" s="7" t="s">
        <v>1087</v>
      </c>
      <c r="BY635" s="44" t="s">
        <v>313</v>
      </c>
      <c r="BZ635" t="s">
        <v>387</v>
      </c>
      <c r="CA635" s="54" t="s">
        <v>1086</v>
      </c>
      <c r="CB635" s="7" t="s">
        <v>1088</v>
      </c>
      <c r="CC635" s="78" t="s">
        <v>313</v>
      </c>
      <c r="CD635" t="s">
        <v>387</v>
      </c>
      <c r="DO635" s="54" t="s">
        <v>1112</v>
      </c>
      <c r="DP635" s="21">
        <v>10900</v>
      </c>
      <c r="DQ635" t="s">
        <v>318</v>
      </c>
      <c r="DR635" s="168" t="s">
        <v>1123</v>
      </c>
      <c r="EA635" t="s">
        <v>1091</v>
      </c>
      <c r="EB635" s="86" t="s">
        <v>1092</v>
      </c>
    </row>
    <row r="637" spans="1:132">
      <c r="A637" t="s">
        <v>24</v>
      </c>
      <c r="B637" t="s">
        <v>290</v>
      </c>
      <c r="C637" s="86" t="s">
        <v>1131</v>
      </c>
      <c r="D637" t="s">
        <v>1132</v>
      </c>
      <c r="E637">
        <v>2012</v>
      </c>
      <c r="F637">
        <v>2006</v>
      </c>
      <c r="G637" t="s">
        <v>1077</v>
      </c>
      <c r="H637" s="72" t="s">
        <v>1078</v>
      </c>
      <c r="K637" s="21" t="s">
        <v>823</v>
      </c>
      <c r="L637" t="s">
        <v>312</v>
      </c>
      <c r="M637" s="41" t="s">
        <v>298</v>
      </c>
      <c r="N637" s="41" t="s">
        <v>1119</v>
      </c>
      <c r="O637" s="41" t="s">
        <v>312</v>
      </c>
      <c r="Y637" s="7" t="s">
        <v>1081</v>
      </c>
      <c r="Z637" t="s">
        <v>1082</v>
      </c>
      <c r="AC637" s="41"/>
      <c r="AH637" s="110" t="s">
        <v>949</v>
      </c>
      <c r="AI637" s="41">
        <v>39216</v>
      </c>
      <c r="AJ637" s="41" t="s">
        <v>1133</v>
      </c>
      <c r="AK637" s="52" t="s">
        <v>306</v>
      </c>
      <c r="AL637" s="41" t="s">
        <v>823</v>
      </c>
      <c r="AN637" s="74" t="s">
        <v>1134</v>
      </c>
      <c r="AO637" s="86" t="s">
        <v>1122</v>
      </c>
      <c r="AP637" s="21"/>
      <c r="AQ637" s="21"/>
      <c r="AR637" s="7" t="s">
        <v>1084</v>
      </c>
      <c r="AS637" s="74" t="s">
        <v>753</v>
      </c>
      <c r="AX637" s="75" t="s">
        <v>312</v>
      </c>
      <c r="AY637" s="75" t="s">
        <v>312</v>
      </c>
      <c r="AZ637" s="75" t="s">
        <v>312</v>
      </c>
      <c r="BA637" s="75" t="s">
        <v>312</v>
      </c>
      <c r="BB637" s="75" t="s">
        <v>312</v>
      </c>
      <c r="BC637" s="75" t="s">
        <v>312</v>
      </c>
      <c r="BD637" s="75" t="s">
        <v>312</v>
      </c>
      <c r="BV637" s="144" t="s">
        <v>1085</v>
      </c>
      <c r="BW637" s="54" t="s">
        <v>386</v>
      </c>
      <c r="BX637" s="7" t="s">
        <v>1087</v>
      </c>
      <c r="BY637" s="44" t="s">
        <v>313</v>
      </c>
      <c r="BZ637" t="s">
        <v>387</v>
      </c>
      <c r="CB637" s="7" t="s">
        <v>1088</v>
      </c>
      <c r="CC637" s="78" t="s">
        <v>313</v>
      </c>
      <c r="CD637" t="s">
        <v>387</v>
      </c>
      <c r="DO637" s="54" t="s">
        <v>1135</v>
      </c>
      <c r="DP637" s="32"/>
      <c r="DQ637" t="s">
        <v>318</v>
      </c>
      <c r="DR637" s="168" t="s">
        <v>1123</v>
      </c>
      <c r="EA637" t="s">
        <v>1136</v>
      </c>
      <c r="EB637" s="86" t="s">
        <v>1092</v>
      </c>
    </row>
    <row r="638" spans="1:132">
      <c r="A638" t="s">
        <v>24</v>
      </c>
      <c r="B638" t="s">
        <v>290</v>
      </c>
      <c r="C638" s="86" t="s">
        <v>1131</v>
      </c>
      <c r="D638" t="s">
        <v>1132</v>
      </c>
      <c r="E638">
        <v>2012</v>
      </c>
      <c r="F638">
        <v>2006</v>
      </c>
      <c r="G638" t="s">
        <v>1077</v>
      </c>
      <c r="H638" s="72" t="s">
        <v>1078</v>
      </c>
      <c r="K638" s="21" t="s">
        <v>823</v>
      </c>
      <c r="L638" t="s">
        <v>312</v>
      </c>
      <c r="M638" s="41" t="s">
        <v>298</v>
      </c>
      <c r="N638" s="41" t="s">
        <v>1124</v>
      </c>
      <c r="O638" s="41" t="s">
        <v>312</v>
      </c>
      <c r="Y638" s="7" t="s">
        <v>1094</v>
      </c>
      <c r="Z638" t="s">
        <v>1095</v>
      </c>
      <c r="AC638" s="41"/>
      <c r="AH638" s="110" t="s">
        <v>949</v>
      </c>
      <c r="AI638" s="41">
        <v>39216</v>
      </c>
      <c r="AJ638" s="41" t="s">
        <v>1133</v>
      </c>
      <c r="AK638" s="52" t="s">
        <v>306</v>
      </c>
      <c r="AL638" s="41" t="s">
        <v>823</v>
      </c>
      <c r="AN638" s="74" t="s">
        <v>1134</v>
      </c>
      <c r="AO638" s="86" t="s">
        <v>1122</v>
      </c>
      <c r="AP638" s="21"/>
      <c r="AQ638" s="21"/>
      <c r="AR638" s="7" t="s">
        <v>1084</v>
      </c>
      <c r="AS638" s="74" t="s">
        <v>753</v>
      </c>
      <c r="AX638" s="75" t="s">
        <v>312</v>
      </c>
      <c r="AY638" s="75" t="s">
        <v>312</v>
      </c>
      <c r="AZ638" s="75" t="s">
        <v>312</v>
      </c>
      <c r="BA638" s="75" t="s">
        <v>312</v>
      </c>
      <c r="BB638" s="75" t="s">
        <v>312</v>
      </c>
      <c r="BC638" s="75" t="s">
        <v>312</v>
      </c>
      <c r="BD638" s="75" t="s">
        <v>312</v>
      </c>
      <c r="BV638" s="144" t="s">
        <v>1085</v>
      </c>
      <c r="BW638" s="54" t="s">
        <v>386</v>
      </c>
      <c r="BX638" s="7" t="s">
        <v>1087</v>
      </c>
      <c r="BY638" s="177">
        <v>0</v>
      </c>
      <c r="BZ638" t="s">
        <v>387</v>
      </c>
      <c r="CB638" s="7" t="s">
        <v>1088</v>
      </c>
      <c r="CC638" s="78" t="s">
        <v>313</v>
      </c>
      <c r="CD638" t="s">
        <v>387</v>
      </c>
      <c r="DO638" s="54" t="s">
        <v>1135</v>
      </c>
      <c r="DP638" s="32"/>
      <c r="DQ638" t="s">
        <v>318</v>
      </c>
      <c r="DR638" s="168" t="s">
        <v>1123</v>
      </c>
      <c r="EA638" t="s">
        <v>1136</v>
      </c>
      <c r="EB638" s="86" t="s">
        <v>1092</v>
      </c>
    </row>
    <row r="639" spans="1:132">
      <c r="A639" t="s">
        <v>24</v>
      </c>
      <c r="B639" t="s">
        <v>290</v>
      </c>
      <c r="C639" s="86" t="s">
        <v>1131</v>
      </c>
      <c r="D639" t="s">
        <v>1132</v>
      </c>
      <c r="E639">
        <v>2012</v>
      </c>
      <c r="F639">
        <v>2006</v>
      </c>
      <c r="G639" t="s">
        <v>1077</v>
      </c>
      <c r="H639" s="72" t="s">
        <v>1078</v>
      </c>
      <c r="K639" s="21" t="s">
        <v>823</v>
      </c>
      <c r="L639" t="s">
        <v>312</v>
      </c>
      <c r="M639" s="41" t="s">
        <v>298</v>
      </c>
      <c r="N639" s="41" t="s">
        <v>1125</v>
      </c>
      <c r="O639" s="41" t="s">
        <v>312</v>
      </c>
      <c r="Y639" s="7" t="s">
        <v>1097</v>
      </c>
      <c r="Z639" t="s">
        <v>1095</v>
      </c>
      <c r="AC639" s="41"/>
      <c r="AH639" s="110" t="s">
        <v>949</v>
      </c>
      <c r="AI639" s="41">
        <v>39216</v>
      </c>
      <c r="AJ639" s="41" t="s">
        <v>1133</v>
      </c>
      <c r="AK639" s="52" t="s">
        <v>306</v>
      </c>
      <c r="AL639" s="41" t="s">
        <v>823</v>
      </c>
      <c r="AN639" s="74" t="s">
        <v>1134</v>
      </c>
      <c r="AO639" s="86" t="s">
        <v>1122</v>
      </c>
      <c r="AP639" s="21"/>
      <c r="AQ639" s="21"/>
      <c r="AR639" s="7" t="s">
        <v>1084</v>
      </c>
      <c r="AS639" s="74" t="s">
        <v>753</v>
      </c>
      <c r="AX639" s="75" t="s">
        <v>312</v>
      </c>
      <c r="AY639" s="75" t="s">
        <v>312</v>
      </c>
      <c r="AZ639" s="75" t="s">
        <v>312</v>
      </c>
      <c r="BA639" s="75" t="s">
        <v>312</v>
      </c>
      <c r="BB639" s="75" t="s">
        <v>312</v>
      </c>
      <c r="BC639" s="75" t="s">
        <v>312</v>
      </c>
      <c r="BD639" s="75" t="s">
        <v>312</v>
      </c>
      <c r="BV639" s="144" t="s">
        <v>1085</v>
      </c>
      <c r="BW639" s="54" t="s">
        <v>386</v>
      </c>
      <c r="BX639" s="7" t="s">
        <v>1087</v>
      </c>
      <c r="BY639" s="44" t="s">
        <v>313</v>
      </c>
      <c r="BZ639" t="s">
        <v>387</v>
      </c>
      <c r="CB639" s="7" t="s">
        <v>1088</v>
      </c>
      <c r="CC639" s="117">
        <v>0</v>
      </c>
      <c r="CD639" t="s">
        <v>387</v>
      </c>
      <c r="DO639" s="54" t="s">
        <v>1135</v>
      </c>
      <c r="DP639" s="32"/>
      <c r="DQ639" t="s">
        <v>318</v>
      </c>
      <c r="DR639" s="168" t="s">
        <v>1123</v>
      </c>
      <c r="EA639" t="s">
        <v>1136</v>
      </c>
      <c r="EB639" s="86" t="s">
        <v>1092</v>
      </c>
    </row>
    <row r="640" spans="1:132">
      <c r="A640" t="s">
        <v>24</v>
      </c>
      <c r="B640" t="s">
        <v>290</v>
      </c>
      <c r="C640" s="86" t="s">
        <v>1131</v>
      </c>
      <c r="D640" t="s">
        <v>1132</v>
      </c>
      <c r="E640">
        <v>2012</v>
      </c>
      <c r="F640">
        <v>2006</v>
      </c>
      <c r="G640" t="s">
        <v>1077</v>
      </c>
      <c r="H640" s="72" t="s">
        <v>1078</v>
      </c>
      <c r="K640" s="21" t="s">
        <v>823</v>
      </c>
      <c r="L640" t="s">
        <v>312</v>
      </c>
      <c r="M640" s="41" t="s">
        <v>298</v>
      </c>
      <c r="N640" s="41" t="s">
        <v>1126</v>
      </c>
      <c r="O640" s="41" t="s">
        <v>312</v>
      </c>
      <c r="Y640" s="7" t="s">
        <v>1099</v>
      </c>
      <c r="Z640" t="s">
        <v>1095</v>
      </c>
      <c r="AC640" s="41"/>
      <c r="AH640" s="110" t="s">
        <v>949</v>
      </c>
      <c r="AI640" s="41">
        <v>39216</v>
      </c>
      <c r="AJ640" s="41" t="s">
        <v>1133</v>
      </c>
      <c r="AK640" s="52" t="s">
        <v>306</v>
      </c>
      <c r="AL640" s="41" t="s">
        <v>823</v>
      </c>
      <c r="AN640" s="74" t="s">
        <v>1134</v>
      </c>
      <c r="AO640" s="86" t="s">
        <v>1122</v>
      </c>
      <c r="AP640" s="21"/>
      <c r="AQ640" s="21"/>
      <c r="AR640" s="7" t="s">
        <v>1084</v>
      </c>
      <c r="AS640" s="74" t="s">
        <v>753</v>
      </c>
      <c r="AX640" s="75" t="s">
        <v>312</v>
      </c>
      <c r="AY640" s="75" t="s">
        <v>312</v>
      </c>
      <c r="AZ640" s="75" t="s">
        <v>312</v>
      </c>
      <c r="BA640" s="75" t="s">
        <v>312</v>
      </c>
      <c r="BB640" s="75" t="s">
        <v>312</v>
      </c>
      <c r="BC640" s="75" t="s">
        <v>312</v>
      </c>
      <c r="BD640" s="75" t="s">
        <v>312</v>
      </c>
      <c r="BV640" s="144" t="s">
        <v>1085</v>
      </c>
      <c r="BW640" s="54" t="s">
        <v>386</v>
      </c>
      <c r="BX640" s="7" t="s">
        <v>1087</v>
      </c>
      <c r="BY640" s="177">
        <v>0</v>
      </c>
      <c r="BZ640" t="s">
        <v>387</v>
      </c>
      <c r="CB640" s="7" t="s">
        <v>1088</v>
      </c>
      <c r="CC640" s="117">
        <v>0</v>
      </c>
      <c r="CD640" t="s">
        <v>387</v>
      </c>
      <c r="DO640" s="54" t="s">
        <v>1135</v>
      </c>
      <c r="DP640" s="32"/>
      <c r="DQ640" t="s">
        <v>318</v>
      </c>
      <c r="DR640" s="168" t="s">
        <v>1123</v>
      </c>
      <c r="EA640" t="s">
        <v>1136</v>
      </c>
      <c r="EB640" s="86" t="s">
        <v>1092</v>
      </c>
    </row>
    <row r="641" spans="1:132">
      <c r="A641" t="s">
        <v>24</v>
      </c>
      <c r="B641" t="s">
        <v>290</v>
      </c>
      <c r="C641" s="86" t="s">
        <v>1131</v>
      </c>
      <c r="D641" t="s">
        <v>1132</v>
      </c>
      <c r="E641">
        <v>2012</v>
      </c>
      <c r="F641">
        <v>2006</v>
      </c>
      <c r="G641" t="s">
        <v>1077</v>
      </c>
      <c r="H641" s="72" t="s">
        <v>1078</v>
      </c>
      <c r="K641" s="21" t="s">
        <v>823</v>
      </c>
      <c r="L641" t="s">
        <v>1100</v>
      </c>
      <c r="M641" s="50" t="s">
        <v>325</v>
      </c>
      <c r="N641" s="41" t="s">
        <v>1127</v>
      </c>
      <c r="O641" s="41" t="s">
        <v>938</v>
      </c>
      <c r="P641" s="119" t="s">
        <v>1102</v>
      </c>
      <c r="Q641" s="41" t="s">
        <v>1103</v>
      </c>
      <c r="Y641" s="7" t="s">
        <v>1081</v>
      </c>
      <c r="Z641" t="s">
        <v>1082</v>
      </c>
      <c r="AC641" s="41"/>
      <c r="AH641" s="110" t="s">
        <v>949</v>
      </c>
      <c r="AI641" s="41">
        <v>39216</v>
      </c>
      <c r="AJ641" s="41" t="s">
        <v>1133</v>
      </c>
      <c r="AK641" s="52" t="s">
        <v>306</v>
      </c>
      <c r="AL641" s="41" t="s">
        <v>823</v>
      </c>
      <c r="AN641" s="74" t="s">
        <v>1134</v>
      </c>
      <c r="AO641" s="86" t="s">
        <v>1122</v>
      </c>
      <c r="AP641" s="21"/>
      <c r="AQ641" s="21"/>
      <c r="AR641" s="7" t="s">
        <v>1084</v>
      </c>
      <c r="AS641" s="74" t="s">
        <v>753</v>
      </c>
      <c r="AX641" s="178" t="s">
        <v>1104</v>
      </c>
      <c r="AY641" s="42" t="s">
        <v>1105</v>
      </c>
      <c r="AZ641" s="59" t="s">
        <v>1114</v>
      </c>
      <c r="BA641" s="42"/>
      <c r="BB641" s="178" t="s">
        <v>1104</v>
      </c>
      <c r="BC641" s="42" t="s">
        <v>1106</v>
      </c>
      <c r="BD641" s="117" t="s">
        <v>1107</v>
      </c>
      <c r="BV641" s="144" t="s">
        <v>1085</v>
      </c>
      <c r="BW641" s="54" t="s">
        <v>386</v>
      </c>
      <c r="BX641" s="7" t="s">
        <v>1087</v>
      </c>
      <c r="BY641" s="44" t="s">
        <v>313</v>
      </c>
      <c r="BZ641" t="s">
        <v>387</v>
      </c>
      <c r="CB641" s="7" t="s">
        <v>1088</v>
      </c>
      <c r="CC641" s="78" t="s">
        <v>313</v>
      </c>
      <c r="CD641" t="s">
        <v>387</v>
      </c>
      <c r="DO641" s="54" t="s">
        <v>1135</v>
      </c>
      <c r="DP641" s="32"/>
      <c r="DQ641" t="s">
        <v>318</v>
      </c>
      <c r="DR641" s="168" t="s">
        <v>1123</v>
      </c>
      <c r="EA641" t="s">
        <v>1136</v>
      </c>
      <c r="EB641" s="86" t="s">
        <v>1092</v>
      </c>
    </row>
    <row r="642" spans="1:132">
      <c r="A642" t="s">
        <v>24</v>
      </c>
      <c r="B642" t="s">
        <v>290</v>
      </c>
      <c r="C642" s="86" t="s">
        <v>1131</v>
      </c>
      <c r="D642" t="s">
        <v>1132</v>
      </c>
      <c r="E642">
        <v>2012</v>
      </c>
      <c r="F642">
        <v>2006</v>
      </c>
      <c r="G642" t="s">
        <v>1077</v>
      </c>
      <c r="H642" s="72" t="s">
        <v>1078</v>
      </c>
      <c r="K642" s="21" t="s">
        <v>823</v>
      </c>
      <c r="L642" t="s">
        <v>588</v>
      </c>
      <c r="M642" s="50" t="s">
        <v>325</v>
      </c>
      <c r="N642" s="41" t="s">
        <v>1128</v>
      </c>
      <c r="O642" s="41" t="s">
        <v>938</v>
      </c>
      <c r="P642" s="119" t="s">
        <v>1109</v>
      </c>
      <c r="Q642" s="41" t="s">
        <v>1110</v>
      </c>
      <c r="Y642" s="7" t="s">
        <v>1081</v>
      </c>
      <c r="Z642" t="s">
        <v>1082</v>
      </c>
      <c r="AC642" s="41"/>
      <c r="AH642" s="110" t="s">
        <v>949</v>
      </c>
      <c r="AI642" s="41">
        <v>39216</v>
      </c>
      <c r="AJ642" s="41" t="s">
        <v>1133</v>
      </c>
      <c r="AK642" s="52" t="s">
        <v>306</v>
      </c>
      <c r="AL642" s="41" t="s">
        <v>823</v>
      </c>
      <c r="AN642" s="74" t="s">
        <v>1134</v>
      </c>
      <c r="AO642" s="86" t="s">
        <v>1122</v>
      </c>
      <c r="AP642" s="21"/>
      <c r="AQ642" s="21"/>
      <c r="AR642" s="7" t="s">
        <v>1084</v>
      </c>
      <c r="AS642" s="74" t="s">
        <v>753</v>
      </c>
      <c r="AX642" s="178" t="s">
        <v>1104</v>
      </c>
      <c r="AY642" s="42" t="s">
        <v>1105</v>
      </c>
      <c r="AZ642" s="59" t="s">
        <v>1114</v>
      </c>
      <c r="BA642" s="42"/>
      <c r="BB642" s="178" t="s">
        <v>1104</v>
      </c>
      <c r="BC642" s="42" t="s">
        <v>1106</v>
      </c>
      <c r="BD642" s="78" t="s">
        <v>1111</v>
      </c>
      <c r="BV642" s="144" t="s">
        <v>1085</v>
      </c>
      <c r="BW642" s="54" t="s">
        <v>386</v>
      </c>
      <c r="BX642" s="7" t="s">
        <v>1087</v>
      </c>
      <c r="BY642" s="44" t="s">
        <v>313</v>
      </c>
      <c r="BZ642" t="s">
        <v>387</v>
      </c>
      <c r="CB642" s="7" t="s">
        <v>1088</v>
      </c>
      <c r="CC642" s="78" t="s">
        <v>313</v>
      </c>
      <c r="CD642" t="s">
        <v>387</v>
      </c>
      <c r="DO642" s="54" t="s">
        <v>1135</v>
      </c>
      <c r="DP642" s="32"/>
      <c r="DQ642" t="s">
        <v>318</v>
      </c>
      <c r="DR642" s="168" t="s">
        <v>1123</v>
      </c>
      <c r="EA642" t="s">
        <v>1136</v>
      </c>
      <c r="EB642" s="86" t="s">
        <v>1092</v>
      </c>
    </row>
    <row r="644" spans="1:132">
      <c r="A644" t="s">
        <v>24</v>
      </c>
      <c r="B644" t="s">
        <v>290</v>
      </c>
      <c r="C644" s="86" t="s">
        <v>1131</v>
      </c>
      <c r="D644" t="s">
        <v>1132</v>
      </c>
      <c r="E644">
        <v>2012</v>
      </c>
      <c r="F644">
        <v>2006</v>
      </c>
      <c r="G644" t="s">
        <v>1116</v>
      </c>
      <c r="H644" s="72" t="s">
        <v>1078</v>
      </c>
      <c r="K644" s="21" t="s">
        <v>823</v>
      </c>
      <c r="L644" t="s">
        <v>312</v>
      </c>
      <c r="M644" s="41" t="s">
        <v>298</v>
      </c>
      <c r="N644" s="41" t="s">
        <v>1119</v>
      </c>
      <c r="O644" s="41" t="s">
        <v>312</v>
      </c>
      <c r="Y644" s="7" t="s">
        <v>1081</v>
      </c>
      <c r="Z644" t="s">
        <v>1082</v>
      </c>
      <c r="AC644" s="41" t="s">
        <v>1081</v>
      </c>
      <c r="AD644" t="s">
        <v>1117</v>
      </c>
      <c r="AH644" s="110" t="s">
        <v>949</v>
      </c>
      <c r="AI644" s="41">
        <v>39204</v>
      </c>
      <c r="AJ644" s="41" t="s">
        <v>1133</v>
      </c>
      <c r="AK644" s="52" t="s">
        <v>306</v>
      </c>
      <c r="AL644" s="41" t="s">
        <v>823</v>
      </c>
      <c r="AN644" s="74" t="s">
        <v>1134</v>
      </c>
      <c r="AO644" s="86" t="s">
        <v>1122</v>
      </c>
      <c r="AP644" s="21"/>
      <c r="AQ644" s="21"/>
      <c r="AR644" s="7" t="s">
        <v>1084</v>
      </c>
      <c r="AS644" s="74" t="s">
        <v>753</v>
      </c>
      <c r="AX644" s="75" t="s">
        <v>312</v>
      </c>
      <c r="AY644" s="75" t="s">
        <v>312</v>
      </c>
      <c r="AZ644" s="75" t="s">
        <v>312</v>
      </c>
      <c r="BA644" s="75" t="s">
        <v>312</v>
      </c>
      <c r="BB644" s="75" t="s">
        <v>312</v>
      </c>
      <c r="BC644" s="75" t="s">
        <v>312</v>
      </c>
      <c r="BD644" s="75" t="s">
        <v>312</v>
      </c>
      <c r="BV644" s="144" t="s">
        <v>1085</v>
      </c>
      <c r="BW644" s="54" t="s">
        <v>386</v>
      </c>
      <c r="BX644" s="7" t="s">
        <v>1087</v>
      </c>
      <c r="BY644" s="44" t="s">
        <v>313</v>
      </c>
      <c r="BZ644" t="s">
        <v>387</v>
      </c>
      <c r="CB644" s="7" t="s">
        <v>1088</v>
      </c>
      <c r="CC644" s="78" t="s">
        <v>313</v>
      </c>
      <c r="CD644" t="s">
        <v>387</v>
      </c>
      <c r="DO644" s="54" t="s">
        <v>1135</v>
      </c>
      <c r="DP644" s="32"/>
      <c r="DQ644" t="s">
        <v>318</v>
      </c>
      <c r="DR644" s="168" t="s">
        <v>1123</v>
      </c>
      <c r="EA644" t="s">
        <v>1136</v>
      </c>
      <c r="EB644" s="86" t="s">
        <v>1092</v>
      </c>
    </row>
    <row r="645" spans="1:132">
      <c r="A645" t="s">
        <v>24</v>
      </c>
      <c r="B645" t="s">
        <v>290</v>
      </c>
      <c r="C645" s="86" t="s">
        <v>1131</v>
      </c>
      <c r="D645" t="s">
        <v>1132</v>
      </c>
      <c r="E645">
        <v>2012</v>
      </c>
      <c r="F645">
        <v>2006</v>
      </c>
      <c r="G645" t="s">
        <v>1116</v>
      </c>
      <c r="H645" s="72" t="s">
        <v>1078</v>
      </c>
      <c r="K645" s="21" t="s">
        <v>823</v>
      </c>
      <c r="L645" t="s">
        <v>312</v>
      </c>
      <c r="M645" s="41" t="s">
        <v>298</v>
      </c>
      <c r="N645" s="41" t="s">
        <v>1124</v>
      </c>
      <c r="O645" s="41" t="s">
        <v>312</v>
      </c>
      <c r="Y645" s="7" t="s">
        <v>1094</v>
      </c>
      <c r="Z645" t="s">
        <v>1095</v>
      </c>
      <c r="AC645" s="41" t="s">
        <v>1081</v>
      </c>
      <c r="AD645" t="s">
        <v>1117</v>
      </c>
      <c r="AH645" s="110" t="s">
        <v>949</v>
      </c>
      <c r="AI645" s="41">
        <v>39204</v>
      </c>
      <c r="AJ645" s="41" t="s">
        <v>1133</v>
      </c>
      <c r="AK645" s="52" t="s">
        <v>306</v>
      </c>
      <c r="AL645" s="41" t="s">
        <v>823</v>
      </c>
      <c r="AN645" s="74" t="s">
        <v>1134</v>
      </c>
      <c r="AO645" s="86" t="s">
        <v>1122</v>
      </c>
      <c r="AP645" s="21"/>
      <c r="AQ645" s="21"/>
      <c r="AR645" s="7" t="s">
        <v>1084</v>
      </c>
      <c r="AS645" s="74" t="s">
        <v>753</v>
      </c>
      <c r="AX645" s="75" t="s">
        <v>312</v>
      </c>
      <c r="AY645" s="75" t="s">
        <v>312</v>
      </c>
      <c r="AZ645" s="75" t="s">
        <v>312</v>
      </c>
      <c r="BA645" s="75" t="s">
        <v>312</v>
      </c>
      <c r="BB645" s="75" t="s">
        <v>312</v>
      </c>
      <c r="BC645" s="75" t="s">
        <v>312</v>
      </c>
      <c r="BD645" s="75" t="s">
        <v>312</v>
      </c>
      <c r="BV645" s="144" t="s">
        <v>1085</v>
      </c>
      <c r="BW645" s="54" t="s">
        <v>386</v>
      </c>
      <c r="BX645" s="7" t="s">
        <v>1087</v>
      </c>
      <c r="BY645" s="177">
        <v>0</v>
      </c>
      <c r="BZ645" t="s">
        <v>387</v>
      </c>
      <c r="CB645" s="7" t="s">
        <v>1088</v>
      </c>
      <c r="CC645" s="78" t="s">
        <v>313</v>
      </c>
      <c r="CD645" t="s">
        <v>387</v>
      </c>
      <c r="DO645" s="54" t="s">
        <v>1135</v>
      </c>
      <c r="DP645" s="32"/>
      <c r="DQ645" t="s">
        <v>318</v>
      </c>
      <c r="DR645" s="168" t="s">
        <v>1123</v>
      </c>
      <c r="EA645" t="s">
        <v>1136</v>
      </c>
      <c r="EB645" s="86" t="s">
        <v>1092</v>
      </c>
    </row>
    <row r="646" spans="1:132">
      <c r="A646" t="s">
        <v>24</v>
      </c>
      <c r="B646" t="s">
        <v>290</v>
      </c>
      <c r="C646" s="86" t="s">
        <v>1131</v>
      </c>
      <c r="D646" t="s">
        <v>1132</v>
      </c>
      <c r="E646">
        <v>2012</v>
      </c>
      <c r="F646">
        <v>2006</v>
      </c>
      <c r="G646" t="s">
        <v>1116</v>
      </c>
      <c r="H646" s="72" t="s">
        <v>1078</v>
      </c>
      <c r="K646" s="21" t="s">
        <v>823</v>
      </c>
      <c r="L646" t="s">
        <v>312</v>
      </c>
      <c r="M646" s="41" t="s">
        <v>298</v>
      </c>
      <c r="N646" s="41" t="s">
        <v>1125</v>
      </c>
      <c r="O646" s="41" t="s">
        <v>312</v>
      </c>
      <c r="Y646" s="7" t="s">
        <v>1097</v>
      </c>
      <c r="Z646" t="s">
        <v>1095</v>
      </c>
      <c r="AC646" s="41" t="s">
        <v>1081</v>
      </c>
      <c r="AD646" t="s">
        <v>1117</v>
      </c>
      <c r="AH646" s="110" t="s">
        <v>949</v>
      </c>
      <c r="AI646" s="41">
        <v>39204</v>
      </c>
      <c r="AJ646" s="41" t="s">
        <v>1133</v>
      </c>
      <c r="AK646" s="52" t="s">
        <v>306</v>
      </c>
      <c r="AL646" s="41" t="s">
        <v>823</v>
      </c>
      <c r="AN646" s="74" t="s">
        <v>1134</v>
      </c>
      <c r="AO646" s="86" t="s">
        <v>1122</v>
      </c>
      <c r="AP646" s="21"/>
      <c r="AQ646" s="21"/>
      <c r="AR646" s="7" t="s">
        <v>1084</v>
      </c>
      <c r="AS646" s="74" t="s">
        <v>753</v>
      </c>
      <c r="AX646" s="75" t="s">
        <v>312</v>
      </c>
      <c r="AY646" s="75" t="s">
        <v>312</v>
      </c>
      <c r="AZ646" s="75" t="s">
        <v>312</v>
      </c>
      <c r="BA646" s="75" t="s">
        <v>312</v>
      </c>
      <c r="BB646" s="75" t="s">
        <v>312</v>
      </c>
      <c r="BC646" s="75" t="s">
        <v>312</v>
      </c>
      <c r="BD646" s="75" t="s">
        <v>312</v>
      </c>
      <c r="BV646" s="144" t="s">
        <v>1085</v>
      </c>
      <c r="BW646" s="54" t="s">
        <v>386</v>
      </c>
      <c r="BX646" s="7" t="s">
        <v>1087</v>
      </c>
      <c r="BY646" s="44" t="s">
        <v>313</v>
      </c>
      <c r="BZ646" t="s">
        <v>387</v>
      </c>
      <c r="CB646" s="7" t="s">
        <v>1088</v>
      </c>
      <c r="CC646" s="117">
        <v>0</v>
      </c>
      <c r="CD646" t="s">
        <v>387</v>
      </c>
      <c r="DO646" s="54" t="s">
        <v>1135</v>
      </c>
      <c r="DP646" s="32"/>
      <c r="DQ646" t="s">
        <v>318</v>
      </c>
      <c r="DR646" s="168" t="s">
        <v>1123</v>
      </c>
      <c r="EA646" t="s">
        <v>1136</v>
      </c>
      <c r="EB646" s="86" t="s">
        <v>1092</v>
      </c>
    </row>
    <row r="647" spans="1:132">
      <c r="A647" t="s">
        <v>24</v>
      </c>
      <c r="B647" t="s">
        <v>290</v>
      </c>
      <c r="C647" s="86" t="s">
        <v>1131</v>
      </c>
      <c r="D647" t="s">
        <v>1132</v>
      </c>
      <c r="E647">
        <v>2012</v>
      </c>
      <c r="F647">
        <v>2006</v>
      </c>
      <c r="G647" t="s">
        <v>1116</v>
      </c>
      <c r="H647" s="72" t="s">
        <v>1078</v>
      </c>
      <c r="K647" s="21" t="s">
        <v>823</v>
      </c>
      <c r="L647" t="s">
        <v>312</v>
      </c>
      <c r="M647" s="41" t="s">
        <v>298</v>
      </c>
      <c r="N647" s="41" t="s">
        <v>1126</v>
      </c>
      <c r="O647" s="41" t="s">
        <v>312</v>
      </c>
      <c r="Y647" s="7" t="s">
        <v>1099</v>
      </c>
      <c r="Z647" t="s">
        <v>1095</v>
      </c>
      <c r="AC647" s="41" t="s">
        <v>1081</v>
      </c>
      <c r="AD647" t="s">
        <v>1117</v>
      </c>
      <c r="AH647" s="110" t="s">
        <v>949</v>
      </c>
      <c r="AI647" s="41">
        <v>39204</v>
      </c>
      <c r="AJ647" s="41" t="s">
        <v>1133</v>
      </c>
      <c r="AK647" s="52" t="s">
        <v>306</v>
      </c>
      <c r="AL647" s="41" t="s">
        <v>823</v>
      </c>
      <c r="AN647" s="74" t="s">
        <v>1134</v>
      </c>
      <c r="AO647" s="86" t="s">
        <v>1122</v>
      </c>
      <c r="AP647" s="21"/>
      <c r="AQ647" s="21"/>
      <c r="AR647" s="7" t="s">
        <v>1084</v>
      </c>
      <c r="AS647" s="74" t="s">
        <v>753</v>
      </c>
      <c r="AX647" s="75" t="s">
        <v>312</v>
      </c>
      <c r="AY647" s="75" t="s">
        <v>312</v>
      </c>
      <c r="AZ647" s="75" t="s">
        <v>312</v>
      </c>
      <c r="BA647" s="75" t="s">
        <v>312</v>
      </c>
      <c r="BB647" s="75" t="s">
        <v>312</v>
      </c>
      <c r="BC647" s="75" t="s">
        <v>312</v>
      </c>
      <c r="BD647" s="75" t="s">
        <v>312</v>
      </c>
      <c r="BV647" s="144" t="s">
        <v>1085</v>
      </c>
      <c r="BW647" s="54" t="s">
        <v>386</v>
      </c>
      <c r="BX647" s="7" t="s">
        <v>1087</v>
      </c>
      <c r="BY647" s="177">
        <v>0</v>
      </c>
      <c r="BZ647" t="s">
        <v>387</v>
      </c>
      <c r="CB647" s="7" t="s">
        <v>1088</v>
      </c>
      <c r="CC647" s="117">
        <v>0</v>
      </c>
      <c r="CD647" t="s">
        <v>387</v>
      </c>
      <c r="DO647" s="54" t="s">
        <v>1135</v>
      </c>
      <c r="DP647" s="32"/>
      <c r="DQ647" t="s">
        <v>318</v>
      </c>
      <c r="DR647" s="168" t="s">
        <v>1123</v>
      </c>
      <c r="EA647" t="s">
        <v>1136</v>
      </c>
      <c r="EB647" s="86" t="s">
        <v>1092</v>
      </c>
    </row>
    <row r="648" spans="1:132">
      <c r="A648" t="s">
        <v>24</v>
      </c>
      <c r="B648" t="s">
        <v>290</v>
      </c>
      <c r="C648" s="86" t="s">
        <v>1131</v>
      </c>
      <c r="D648" t="s">
        <v>1132</v>
      </c>
      <c r="E648">
        <v>2012</v>
      </c>
      <c r="F648">
        <v>2006</v>
      </c>
      <c r="G648" t="s">
        <v>1116</v>
      </c>
      <c r="H648" s="72" t="s">
        <v>1078</v>
      </c>
      <c r="K648" s="21" t="s">
        <v>823</v>
      </c>
      <c r="L648" t="s">
        <v>1100</v>
      </c>
      <c r="M648" s="50" t="s">
        <v>325</v>
      </c>
      <c r="N648" s="41" t="s">
        <v>1127</v>
      </c>
      <c r="O648" s="41" t="s">
        <v>938</v>
      </c>
      <c r="P648" s="119" t="s">
        <v>1102</v>
      </c>
      <c r="Q648" s="41" t="s">
        <v>1103</v>
      </c>
      <c r="Y648" s="7" t="s">
        <v>1081</v>
      </c>
      <c r="Z648" t="s">
        <v>1082</v>
      </c>
      <c r="AC648" s="41" t="s">
        <v>1081</v>
      </c>
      <c r="AD648" t="s">
        <v>1117</v>
      </c>
      <c r="AH648" s="110" t="s">
        <v>949</v>
      </c>
      <c r="AI648" s="41">
        <v>39204</v>
      </c>
      <c r="AJ648" s="41" t="s">
        <v>1133</v>
      </c>
      <c r="AK648" s="52" t="s">
        <v>306</v>
      </c>
      <c r="AL648" s="41" t="s">
        <v>823</v>
      </c>
      <c r="AN648" s="74" t="s">
        <v>1134</v>
      </c>
      <c r="AO648" s="86" t="s">
        <v>1122</v>
      </c>
      <c r="AP648" s="21"/>
      <c r="AQ648" s="21"/>
      <c r="AR648" s="7" t="s">
        <v>1084</v>
      </c>
      <c r="AS648" s="74" t="s">
        <v>753</v>
      </c>
      <c r="AX648" s="178" t="s">
        <v>1104</v>
      </c>
      <c r="AY648" s="42" t="s">
        <v>1105</v>
      </c>
      <c r="AZ648" s="59" t="s">
        <v>1114</v>
      </c>
      <c r="BA648" s="42"/>
      <c r="BB648" s="178" t="s">
        <v>1104</v>
      </c>
      <c r="BC648" s="42" t="s">
        <v>1106</v>
      </c>
      <c r="BD648" s="78" t="s">
        <v>1111</v>
      </c>
      <c r="BV648" s="144" t="s">
        <v>1085</v>
      </c>
      <c r="BW648" s="54" t="s">
        <v>386</v>
      </c>
      <c r="BX648" s="7" t="s">
        <v>1087</v>
      </c>
      <c r="BY648" s="44" t="s">
        <v>313</v>
      </c>
      <c r="BZ648" t="s">
        <v>387</v>
      </c>
      <c r="CB648" s="7" t="s">
        <v>1088</v>
      </c>
      <c r="CC648" s="78" t="s">
        <v>313</v>
      </c>
      <c r="CD648" t="s">
        <v>387</v>
      </c>
      <c r="DO648" s="54" t="s">
        <v>1135</v>
      </c>
      <c r="DP648" s="32"/>
      <c r="DQ648" t="s">
        <v>318</v>
      </c>
      <c r="DR648" s="168" t="s">
        <v>1123</v>
      </c>
      <c r="EA648" t="s">
        <v>1136</v>
      </c>
      <c r="EB648" s="86" t="s">
        <v>1092</v>
      </c>
    </row>
    <row r="649" spans="1:132">
      <c r="A649" t="s">
        <v>24</v>
      </c>
      <c r="B649" t="s">
        <v>290</v>
      </c>
      <c r="C649" s="86" t="s">
        <v>1131</v>
      </c>
      <c r="D649" t="s">
        <v>1132</v>
      </c>
      <c r="E649">
        <v>2012</v>
      </c>
      <c r="F649">
        <v>2006</v>
      </c>
      <c r="G649" t="s">
        <v>1116</v>
      </c>
      <c r="H649" s="72" t="s">
        <v>1078</v>
      </c>
      <c r="K649" s="21" t="s">
        <v>823</v>
      </c>
      <c r="L649" t="s">
        <v>588</v>
      </c>
      <c r="M649" s="50" t="s">
        <v>325</v>
      </c>
      <c r="N649" s="41" t="s">
        <v>1128</v>
      </c>
      <c r="O649" s="41" t="s">
        <v>938</v>
      </c>
      <c r="P649" s="119" t="s">
        <v>1109</v>
      </c>
      <c r="Q649" s="41" t="s">
        <v>1110</v>
      </c>
      <c r="Y649" s="7" t="s">
        <v>1081</v>
      </c>
      <c r="Z649" t="s">
        <v>1082</v>
      </c>
      <c r="AC649" s="41" t="s">
        <v>1081</v>
      </c>
      <c r="AD649" t="s">
        <v>1117</v>
      </c>
      <c r="AH649" s="110" t="s">
        <v>949</v>
      </c>
      <c r="AI649" s="41">
        <v>39204</v>
      </c>
      <c r="AJ649" s="41" t="s">
        <v>1133</v>
      </c>
      <c r="AK649" s="52" t="s">
        <v>306</v>
      </c>
      <c r="AL649" s="41" t="s">
        <v>823</v>
      </c>
      <c r="AN649" s="74" t="s">
        <v>1134</v>
      </c>
      <c r="AO649" s="86" t="s">
        <v>1122</v>
      </c>
      <c r="AP649" s="21"/>
      <c r="AQ649" s="21"/>
      <c r="AR649" s="7" t="s">
        <v>1084</v>
      </c>
      <c r="AS649" s="74" t="s">
        <v>753</v>
      </c>
      <c r="AX649" s="178" t="s">
        <v>1104</v>
      </c>
      <c r="AY649" s="42" t="s">
        <v>1105</v>
      </c>
      <c r="AZ649" s="59" t="s">
        <v>1114</v>
      </c>
      <c r="BA649" s="42"/>
      <c r="BB649" s="178" t="s">
        <v>1104</v>
      </c>
      <c r="BC649" s="42" t="s">
        <v>1106</v>
      </c>
      <c r="BD649" s="78" t="s">
        <v>1111</v>
      </c>
      <c r="BV649" s="144" t="s">
        <v>1085</v>
      </c>
      <c r="BW649" s="54" t="s">
        <v>386</v>
      </c>
      <c r="BX649" s="7" t="s">
        <v>1087</v>
      </c>
      <c r="BY649" s="44" t="s">
        <v>313</v>
      </c>
      <c r="BZ649" t="s">
        <v>387</v>
      </c>
      <c r="CB649" s="7" t="s">
        <v>1088</v>
      </c>
      <c r="CC649" s="78" t="s">
        <v>313</v>
      </c>
      <c r="CD649" t="s">
        <v>387</v>
      </c>
      <c r="DO649" s="54" t="s">
        <v>1135</v>
      </c>
      <c r="DP649" s="32"/>
      <c r="DQ649" t="s">
        <v>318</v>
      </c>
      <c r="DR649" s="168" t="s">
        <v>1123</v>
      </c>
      <c r="EA649" t="s">
        <v>1136</v>
      </c>
      <c r="EB649" s="86" t="s">
        <v>1092</v>
      </c>
    </row>
    <row r="651" spans="1:132">
      <c r="A651" t="s">
        <v>24</v>
      </c>
      <c r="B651" t="s">
        <v>290</v>
      </c>
      <c r="C651" s="86" t="s">
        <v>1131</v>
      </c>
      <c r="D651" t="s">
        <v>1132</v>
      </c>
      <c r="E651">
        <v>2012</v>
      </c>
      <c r="F651">
        <v>2006</v>
      </c>
      <c r="G651" t="s">
        <v>1077</v>
      </c>
      <c r="H651" s="72" t="s">
        <v>1078</v>
      </c>
      <c r="K651" s="21" t="s">
        <v>823</v>
      </c>
      <c r="L651" t="s">
        <v>312</v>
      </c>
      <c r="M651" s="41" t="s">
        <v>298</v>
      </c>
      <c r="N651" s="41" t="s">
        <v>1080</v>
      </c>
      <c r="O651" s="41" t="s">
        <v>312</v>
      </c>
      <c r="Y651" s="7" t="s">
        <v>1081</v>
      </c>
      <c r="Z651" t="s">
        <v>1082</v>
      </c>
      <c r="AC651" s="41"/>
      <c r="AH651" s="72" t="s">
        <v>1137</v>
      </c>
      <c r="AI651" s="41">
        <v>39216</v>
      </c>
      <c r="AJ651" s="41" t="s">
        <v>1083</v>
      </c>
      <c r="AK651" s="52" t="s">
        <v>306</v>
      </c>
      <c r="AL651" s="41" t="s">
        <v>823</v>
      </c>
      <c r="AR651" s="7" t="s">
        <v>1084</v>
      </c>
      <c r="AS651" s="74" t="s">
        <v>753</v>
      </c>
      <c r="AX651" s="75" t="s">
        <v>312</v>
      </c>
      <c r="AY651" s="75" t="s">
        <v>312</v>
      </c>
      <c r="AZ651" s="75" t="s">
        <v>312</v>
      </c>
      <c r="BA651" s="75" t="s">
        <v>312</v>
      </c>
      <c r="BB651" s="75" t="s">
        <v>312</v>
      </c>
      <c r="BC651" s="75" t="s">
        <v>312</v>
      </c>
      <c r="BD651" s="75" t="s">
        <v>312</v>
      </c>
      <c r="BV651" s="144" t="s">
        <v>1085</v>
      </c>
      <c r="BW651" s="54" t="s">
        <v>386</v>
      </c>
      <c r="BX651" s="7" t="s">
        <v>1087</v>
      </c>
      <c r="BY651" s="44" t="s">
        <v>313</v>
      </c>
      <c r="BZ651" t="s">
        <v>387</v>
      </c>
      <c r="CB651" s="7" t="s">
        <v>1088</v>
      </c>
      <c r="CC651" s="78" t="s">
        <v>313</v>
      </c>
      <c r="CD651" t="s">
        <v>387</v>
      </c>
      <c r="DO651" s="54" t="s">
        <v>1135</v>
      </c>
      <c r="DP651" s="32"/>
      <c r="DQ651" t="s">
        <v>318</v>
      </c>
      <c r="DR651" s="168" t="s">
        <v>1090</v>
      </c>
      <c r="EA651" t="s">
        <v>1136</v>
      </c>
      <c r="EB651" s="86" t="s">
        <v>1092</v>
      </c>
    </row>
    <row r="652" spans="1:132">
      <c r="A652" t="s">
        <v>24</v>
      </c>
      <c r="B652" t="s">
        <v>290</v>
      </c>
      <c r="C652" s="86" t="s">
        <v>1131</v>
      </c>
      <c r="D652" t="s">
        <v>1132</v>
      </c>
      <c r="E652">
        <v>2012</v>
      </c>
      <c r="F652">
        <v>2006</v>
      </c>
      <c r="G652" t="s">
        <v>1077</v>
      </c>
      <c r="H652" s="72" t="s">
        <v>1078</v>
      </c>
      <c r="K652" s="21" t="s">
        <v>823</v>
      </c>
      <c r="L652" t="s">
        <v>312</v>
      </c>
      <c r="M652" s="41" t="s">
        <v>298</v>
      </c>
      <c r="N652" s="41" t="s">
        <v>1093</v>
      </c>
      <c r="O652" s="41" t="s">
        <v>312</v>
      </c>
      <c r="Y652" s="7" t="s">
        <v>1094</v>
      </c>
      <c r="Z652" t="s">
        <v>1095</v>
      </c>
      <c r="AC652" s="41"/>
      <c r="AH652" s="72" t="s">
        <v>1137</v>
      </c>
      <c r="AI652" s="41">
        <v>39216</v>
      </c>
      <c r="AJ652" s="41" t="s">
        <v>1083</v>
      </c>
      <c r="AK652" s="52" t="s">
        <v>306</v>
      </c>
      <c r="AL652" s="41" t="s">
        <v>823</v>
      </c>
      <c r="AR652" s="7" t="s">
        <v>1084</v>
      </c>
      <c r="AS652" s="74" t="s">
        <v>753</v>
      </c>
      <c r="AX652" s="75" t="s">
        <v>312</v>
      </c>
      <c r="AY652" s="75" t="s">
        <v>312</v>
      </c>
      <c r="AZ652" s="75" t="s">
        <v>312</v>
      </c>
      <c r="BA652" s="75" t="s">
        <v>312</v>
      </c>
      <c r="BB652" s="75" t="s">
        <v>312</v>
      </c>
      <c r="BC652" s="75" t="s">
        <v>312</v>
      </c>
      <c r="BD652" s="75" t="s">
        <v>312</v>
      </c>
      <c r="BV652" s="144" t="s">
        <v>1085</v>
      </c>
      <c r="BW652" s="54" t="s">
        <v>386</v>
      </c>
      <c r="BX652" s="7" t="s">
        <v>1087</v>
      </c>
      <c r="BY652" s="177">
        <v>0</v>
      </c>
      <c r="BZ652" t="s">
        <v>387</v>
      </c>
      <c r="CB652" s="7" t="s">
        <v>1088</v>
      </c>
      <c r="CC652" s="78" t="s">
        <v>313</v>
      </c>
      <c r="CD652" t="s">
        <v>387</v>
      </c>
      <c r="DO652" s="54" t="s">
        <v>1135</v>
      </c>
      <c r="DP652" s="32"/>
      <c r="DQ652" t="s">
        <v>318</v>
      </c>
      <c r="DR652" s="168" t="s">
        <v>1090</v>
      </c>
      <c r="EA652" t="s">
        <v>1136</v>
      </c>
      <c r="EB652" s="86" t="s">
        <v>1092</v>
      </c>
    </row>
    <row r="653" spans="1:132">
      <c r="A653" t="s">
        <v>24</v>
      </c>
      <c r="B653" t="s">
        <v>290</v>
      </c>
      <c r="C653" s="86" t="s">
        <v>1131</v>
      </c>
      <c r="D653" t="s">
        <v>1132</v>
      </c>
      <c r="E653">
        <v>2012</v>
      </c>
      <c r="F653">
        <v>2006</v>
      </c>
      <c r="G653" t="s">
        <v>1077</v>
      </c>
      <c r="H653" s="72" t="s">
        <v>1078</v>
      </c>
      <c r="K653" s="21" t="s">
        <v>823</v>
      </c>
      <c r="L653" t="s">
        <v>312</v>
      </c>
      <c r="M653" s="41" t="s">
        <v>298</v>
      </c>
      <c r="N653" s="41" t="s">
        <v>1096</v>
      </c>
      <c r="O653" s="41" t="s">
        <v>312</v>
      </c>
      <c r="Y653" s="7" t="s">
        <v>1097</v>
      </c>
      <c r="Z653" t="s">
        <v>1095</v>
      </c>
      <c r="AC653" s="41"/>
      <c r="AH653" s="72" t="s">
        <v>1137</v>
      </c>
      <c r="AI653" s="41">
        <v>39216</v>
      </c>
      <c r="AJ653" s="41" t="s">
        <v>1083</v>
      </c>
      <c r="AK653" s="52" t="s">
        <v>306</v>
      </c>
      <c r="AL653" s="41" t="s">
        <v>823</v>
      </c>
      <c r="AR653" s="7" t="s">
        <v>1084</v>
      </c>
      <c r="AS653" s="74" t="s">
        <v>753</v>
      </c>
      <c r="AX653" s="75" t="s">
        <v>312</v>
      </c>
      <c r="AY653" s="75" t="s">
        <v>312</v>
      </c>
      <c r="AZ653" s="75" t="s">
        <v>312</v>
      </c>
      <c r="BA653" s="75" t="s">
        <v>312</v>
      </c>
      <c r="BB653" s="75" t="s">
        <v>312</v>
      </c>
      <c r="BC653" s="75" t="s">
        <v>312</v>
      </c>
      <c r="BD653" s="75" t="s">
        <v>312</v>
      </c>
      <c r="BV653" s="144" t="s">
        <v>1085</v>
      </c>
      <c r="BW653" s="54" t="s">
        <v>386</v>
      </c>
      <c r="BX653" s="7" t="s">
        <v>1087</v>
      </c>
      <c r="BY653" s="44" t="s">
        <v>313</v>
      </c>
      <c r="BZ653" t="s">
        <v>387</v>
      </c>
      <c r="CB653" s="7" t="s">
        <v>1088</v>
      </c>
      <c r="CC653" s="117">
        <v>0</v>
      </c>
      <c r="CD653" t="s">
        <v>387</v>
      </c>
      <c r="DO653" s="54" t="s">
        <v>1135</v>
      </c>
      <c r="DP653" s="32"/>
      <c r="DQ653" t="s">
        <v>318</v>
      </c>
      <c r="DR653" s="168" t="s">
        <v>1090</v>
      </c>
      <c r="EA653" t="s">
        <v>1136</v>
      </c>
      <c r="EB653" s="86" t="s">
        <v>1092</v>
      </c>
    </row>
    <row r="654" spans="1:132">
      <c r="A654" t="s">
        <v>24</v>
      </c>
      <c r="B654" t="s">
        <v>290</v>
      </c>
      <c r="C654" s="86" t="s">
        <v>1131</v>
      </c>
      <c r="D654" t="s">
        <v>1132</v>
      </c>
      <c r="E654">
        <v>2012</v>
      </c>
      <c r="F654">
        <v>2006</v>
      </c>
      <c r="G654" t="s">
        <v>1077</v>
      </c>
      <c r="H654" s="72" t="s">
        <v>1078</v>
      </c>
      <c r="K654" s="21" t="s">
        <v>823</v>
      </c>
      <c r="L654" t="s">
        <v>312</v>
      </c>
      <c r="M654" s="41" t="s">
        <v>298</v>
      </c>
      <c r="N654" s="41" t="s">
        <v>1098</v>
      </c>
      <c r="O654" s="41" t="s">
        <v>312</v>
      </c>
      <c r="Y654" s="7" t="s">
        <v>1099</v>
      </c>
      <c r="Z654" t="s">
        <v>1095</v>
      </c>
      <c r="AC654" s="41"/>
      <c r="AH654" s="72" t="s">
        <v>1137</v>
      </c>
      <c r="AI654" s="41">
        <v>39216</v>
      </c>
      <c r="AJ654" s="41" t="s">
        <v>1083</v>
      </c>
      <c r="AK654" s="52" t="s">
        <v>306</v>
      </c>
      <c r="AL654" s="41" t="s">
        <v>823</v>
      </c>
      <c r="AR654" s="7" t="s">
        <v>1084</v>
      </c>
      <c r="AS654" s="74" t="s">
        <v>753</v>
      </c>
      <c r="AX654" s="75" t="s">
        <v>312</v>
      </c>
      <c r="AY654" s="75" t="s">
        <v>312</v>
      </c>
      <c r="AZ654" s="75" t="s">
        <v>312</v>
      </c>
      <c r="BA654" s="75" t="s">
        <v>312</v>
      </c>
      <c r="BB654" s="75" t="s">
        <v>312</v>
      </c>
      <c r="BC654" s="75" t="s">
        <v>312</v>
      </c>
      <c r="BD654" s="75" t="s">
        <v>312</v>
      </c>
      <c r="BV654" s="144" t="s">
        <v>1085</v>
      </c>
      <c r="BW654" s="54" t="s">
        <v>386</v>
      </c>
      <c r="BX654" s="7" t="s">
        <v>1087</v>
      </c>
      <c r="BY654" s="177">
        <v>0</v>
      </c>
      <c r="BZ654" t="s">
        <v>387</v>
      </c>
      <c r="CB654" s="7" t="s">
        <v>1088</v>
      </c>
      <c r="CC654" s="117">
        <v>0</v>
      </c>
      <c r="CD654" t="s">
        <v>387</v>
      </c>
      <c r="DO654" s="54" t="s">
        <v>1135</v>
      </c>
      <c r="DP654" s="32"/>
      <c r="DQ654" t="s">
        <v>318</v>
      </c>
      <c r="DR654" s="168" t="s">
        <v>1090</v>
      </c>
      <c r="EA654" t="s">
        <v>1136</v>
      </c>
      <c r="EB654" s="86" t="s">
        <v>1092</v>
      </c>
    </row>
    <row r="655" spans="1:132">
      <c r="A655" t="s">
        <v>24</v>
      </c>
      <c r="B655" t="s">
        <v>290</v>
      </c>
      <c r="C655" s="86" t="s">
        <v>1131</v>
      </c>
      <c r="D655" t="s">
        <v>1132</v>
      </c>
      <c r="E655">
        <v>2012</v>
      </c>
      <c r="F655">
        <v>2006</v>
      </c>
      <c r="G655" t="s">
        <v>1077</v>
      </c>
      <c r="H655" s="72" t="s">
        <v>1078</v>
      </c>
      <c r="K655" s="21" t="s">
        <v>823</v>
      </c>
      <c r="L655" t="s">
        <v>1100</v>
      </c>
      <c r="M655" s="50" t="s">
        <v>325</v>
      </c>
      <c r="N655" s="41" t="s">
        <v>1101</v>
      </c>
      <c r="O655" s="41" t="s">
        <v>938</v>
      </c>
      <c r="P655" s="119" t="s">
        <v>1102</v>
      </c>
      <c r="Q655" s="41" t="s">
        <v>1103</v>
      </c>
      <c r="Y655" s="7" t="s">
        <v>1081</v>
      </c>
      <c r="Z655" t="s">
        <v>1082</v>
      </c>
      <c r="AC655" s="41"/>
      <c r="AH655" s="72" t="s">
        <v>1137</v>
      </c>
      <c r="AI655" s="41">
        <v>39216</v>
      </c>
      <c r="AJ655" s="41" t="s">
        <v>1083</v>
      </c>
      <c r="AK655" s="52" t="s">
        <v>306</v>
      </c>
      <c r="AL655" s="41" t="s">
        <v>823</v>
      </c>
      <c r="AR655" s="7" t="s">
        <v>1084</v>
      </c>
      <c r="AS655" s="74" t="s">
        <v>753</v>
      </c>
      <c r="AX655" s="178" t="s">
        <v>1104</v>
      </c>
      <c r="AY655" s="42" t="s">
        <v>1105</v>
      </c>
      <c r="AZ655" s="59" t="s">
        <v>1114</v>
      </c>
      <c r="BA655" s="42"/>
      <c r="BB655" s="178" t="s">
        <v>1104</v>
      </c>
      <c r="BC655" s="42" t="s">
        <v>1106</v>
      </c>
      <c r="BD655" s="117" t="s">
        <v>1107</v>
      </c>
      <c r="BV655" s="144" t="s">
        <v>1085</v>
      </c>
      <c r="BW655" s="54" t="s">
        <v>386</v>
      </c>
      <c r="BX655" s="7" t="s">
        <v>1087</v>
      </c>
      <c r="BY655" s="44" t="s">
        <v>313</v>
      </c>
      <c r="BZ655" t="s">
        <v>387</v>
      </c>
      <c r="CB655" s="7" t="s">
        <v>1088</v>
      </c>
      <c r="CC655" s="78" t="s">
        <v>313</v>
      </c>
      <c r="CD655" t="s">
        <v>387</v>
      </c>
      <c r="DO655" s="54" t="s">
        <v>1135</v>
      </c>
      <c r="DP655" s="32"/>
      <c r="DQ655" t="s">
        <v>318</v>
      </c>
      <c r="DR655" s="168" t="s">
        <v>1090</v>
      </c>
      <c r="EA655" t="s">
        <v>1136</v>
      </c>
      <c r="EB655" s="86" t="s">
        <v>1092</v>
      </c>
    </row>
    <row r="656" spans="1:132">
      <c r="A656" t="s">
        <v>24</v>
      </c>
      <c r="B656" t="s">
        <v>290</v>
      </c>
      <c r="C656" s="86" t="s">
        <v>1131</v>
      </c>
      <c r="D656" t="s">
        <v>1132</v>
      </c>
      <c r="E656">
        <v>2012</v>
      </c>
      <c r="F656">
        <v>2006</v>
      </c>
      <c r="G656" t="s">
        <v>1077</v>
      </c>
      <c r="H656" s="72" t="s">
        <v>1078</v>
      </c>
      <c r="K656" s="21" t="s">
        <v>823</v>
      </c>
      <c r="L656" t="s">
        <v>588</v>
      </c>
      <c r="M656" s="50" t="s">
        <v>325</v>
      </c>
      <c r="N656" s="41" t="s">
        <v>1108</v>
      </c>
      <c r="O656" s="41" t="s">
        <v>938</v>
      </c>
      <c r="P656" s="119" t="s">
        <v>1109</v>
      </c>
      <c r="Q656" s="41" t="s">
        <v>1110</v>
      </c>
      <c r="Y656" s="7" t="s">
        <v>1081</v>
      </c>
      <c r="Z656" t="s">
        <v>1082</v>
      </c>
      <c r="AC656" s="41"/>
      <c r="AH656" s="72" t="s">
        <v>1137</v>
      </c>
      <c r="AI656" s="41">
        <v>39216</v>
      </c>
      <c r="AJ656" s="41" t="s">
        <v>1083</v>
      </c>
      <c r="AK656" s="52" t="s">
        <v>306</v>
      </c>
      <c r="AL656" s="41" t="s">
        <v>823</v>
      </c>
      <c r="AR656" s="7" t="s">
        <v>1084</v>
      </c>
      <c r="AS656" s="74" t="s">
        <v>753</v>
      </c>
      <c r="AX656" s="178" t="s">
        <v>1104</v>
      </c>
      <c r="AY656" s="42" t="s">
        <v>1105</v>
      </c>
      <c r="AZ656" s="59" t="s">
        <v>1114</v>
      </c>
      <c r="BA656" s="42"/>
      <c r="BB656" s="178" t="s">
        <v>1104</v>
      </c>
      <c r="BC656" s="42" t="s">
        <v>1106</v>
      </c>
      <c r="BD656" s="78" t="s">
        <v>1111</v>
      </c>
      <c r="BV656" s="144" t="s">
        <v>1085</v>
      </c>
      <c r="BW656" s="54" t="s">
        <v>386</v>
      </c>
      <c r="BX656" s="7" t="s">
        <v>1087</v>
      </c>
      <c r="BY656" s="44" t="s">
        <v>313</v>
      </c>
      <c r="BZ656" t="s">
        <v>387</v>
      </c>
      <c r="CB656" s="7" t="s">
        <v>1088</v>
      </c>
      <c r="CC656" s="78" t="s">
        <v>313</v>
      </c>
      <c r="CD656" t="s">
        <v>387</v>
      </c>
      <c r="DO656" s="54" t="s">
        <v>1135</v>
      </c>
      <c r="DP656" s="32"/>
      <c r="DQ656" t="s">
        <v>318</v>
      </c>
      <c r="DR656" s="168" t="s">
        <v>1090</v>
      </c>
      <c r="EA656" t="s">
        <v>1136</v>
      </c>
      <c r="EB656" s="86" t="s">
        <v>1092</v>
      </c>
    </row>
    <row r="658" spans="1:132">
      <c r="A658" t="s">
        <v>24</v>
      </c>
      <c r="B658" t="s">
        <v>290</v>
      </c>
      <c r="C658" s="86" t="s">
        <v>1131</v>
      </c>
      <c r="D658" t="s">
        <v>1132</v>
      </c>
      <c r="E658">
        <v>2012</v>
      </c>
      <c r="F658">
        <v>2007</v>
      </c>
      <c r="G658" t="s">
        <v>1077</v>
      </c>
      <c r="H658" s="72" t="s">
        <v>1078</v>
      </c>
      <c r="K658" s="21" t="s">
        <v>823</v>
      </c>
      <c r="L658" t="s">
        <v>312</v>
      </c>
      <c r="M658" s="41" t="s">
        <v>298</v>
      </c>
      <c r="N658" s="41" t="s">
        <v>1080</v>
      </c>
      <c r="O658" s="41" t="s">
        <v>312</v>
      </c>
      <c r="Y658" s="7" t="s">
        <v>1081</v>
      </c>
      <c r="Z658" s="86" t="s">
        <v>1138</v>
      </c>
      <c r="AH658" s="72" t="s">
        <v>1137</v>
      </c>
      <c r="AI658" s="41">
        <v>39597</v>
      </c>
      <c r="AJ658" s="41" t="s">
        <v>1083</v>
      </c>
      <c r="AK658" s="52" t="s">
        <v>306</v>
      </c>
      <c r="AL658" s="41" t="s">
        <v>823</v>
      </c>
      <c r="AR658" s="7" t="s">
        <v>1084</v>
      </c>
      <c r="AS658" s="74" t="s">
        <v>753</v>
      </c>
      <c r="AX658" s="75" t="s">
        <v>312</v>
      </c>
      <c r="AY658" s="75" t="s">
        <v>312</v>
      </c>
      <c r="AZ658" s="75" t="s">
        <v>312</v>
      </c>
      <c r="BA658" s="75" t="s">
        <v>312</v>
      </c>
      <c r="BB658" s="75" t="s">
        <v>312</v>
      </c>
      <c r="BC658" s="75" t="s">
        <v>312</v>
      </c>
      <c r="BD658" s="75" t="s">
        <v>312</v>
      </c>
      <c r="BV658" s="144" t="s">
        <v>1085</v>
      </c>
      <c r="BW658" s="54" t="s">
        <v>386</v>
      </c>
      <c r="BX658" s="7" t="s">
        <v>1087</v>
      </c>
      <c r="BY658" s="44" t="s">
        <v>313</v>
      </c>
      <c r="BZ658" t="s">
        <v>387</v>
      </c>
      <c r="CB658" s="7" t="s">
        <v>1088</v>
      </c>
      <c r="CC658" s="78" t="s">
        <v>313</v>
      </c>
      <c r="CD658" t="s">
        <v>387</v>
      </c>
      <c r="DO658" s="54" t="s">
        <v>1139</v>
      </c>
      <c r="DP658" s="32"/>
      <c r="DQ658" t="s">
        <v>318</v>
      </c>
      <c r="DR658" s="168" t="s">
        <v>1090</v>
      </c>
      <c r="EA658" t="s">
        <v>1136</v>
      </c>
      <c r="EB658" s="86" t="s">
        <v>1092</v>
      </c>
    </row>
    <row r="659" spans="1:132">
      <c r="A659" t="s">
        <v>24</v>
      </c>
      <c r="B659" t="s">
        <v>290</v>
      </c>
      <c r="C659" s="86" t="s">
        <v>1131</v>
      </c>
      <c r="D659" t="s">
        <v>1132</v>
      </c>
      <c r="E659">
        <v>2012</v>
      </c>
      <c r="F659">
        <v>2007</v>
      </c>
      <c r="G659" t="s">
        <v>1077</v>
      </c>
      <c r="H659" s="72" t="s">
        <v>1078</v>
      </c>
      <c r="K659" s="21" t="s">
        <v>823</v>
      </c>
      <c r="L659" t="s">
        <v>312</v>
      </c>
      <c r="M659" s="41" t="s">
        <v>298</v>
      </c>
      <c r="N659" s="41" t="s">
        <v>1093</v>
      </c>
      <c r="O659" s="41" t="s">
        <v>312</v>
      </c>
      <c r="Y659" s="7" t="s">
        <v>1094</v>
      </c>
      <c r="Z659" s="86" t="s">
        <v>1140</v>
      </c>
      <c r="AH659" s="72" t="s">
        <v>1137</v>
      </c>
      <c r="AI659" s="41">
        <v>39597</v>
      </c>
      <c r="AJ659" s="41" t="s">
        <v>1083</v>
      </c>
      <c r="AK659" s="52" t="s">
        <v>306</v>
      </c>
      <c r="AL659" s="41" t="s">
        <v>823</v>
      </c>
      <c r="AR659" s="7" t="s">
        <v>1084</v>
      </c>
      <c r="AS659" s="74" t="s">
        <v>753</v>
      </c>
      <c r="AX659" s="75" t="s">
        <v>312</v>
      </c>
      <c r="AY659" s="75" t="s">
        <v>312</v>
      </c>
      <c r="AZ659" s="75" t="s">
        <v>312</v>
      </c>
      <c r="BA659" s="75" t="s">
        <v>312</v>
      </c>
      <c r="BB659" s="75" t="s">
        <v>312</v>
      </c>
      <c r="BC659" s="75" t="s">
        <v>312</v>
      </c>
      <c r="BD659" s="75" t="s">
        <v>312</v>
      </c>
      <c r="BV659" s="144" t="s">
        <v>1085</v>
      </c>
      <c r="BW659" s="54" t="s">
        <v>386</v>
      </c>
      <c r="BX659" s="7" t="s">
        <v>1087</v>
      </c>
      <c r="BY659" s="177">
        <v>0</v>
      </c>
      <c r="BZ659" t="s">
        <v>387</v>
      </c>
      <c r="CB659" s="7" t="s">
        <v>1088</v>
      </c>
      <c r="CC659" s="78" t="s">
        <v>313</v>
      </c>
      <c r="CD659" t="s">
        <v>387</v>
      </c>
      <c r="DO659" s="54" t="s">
        <v>1139</v>
      </c>
      <c r="DP659" s="32"/>
      <c r="DQ659" t="s">
        <v>318</v>
      </c>
      <c r="DR659" s="168" t="s">
        <v>1090</v>
      </c>
      <c r="EA659" t="s">
        <v>1136</v>
      </c>
      <c r="EB659" s="86" t="s">
        <v>1092</v>
      </c>
    </row>
    <row r="660" spans="1:132">
      <c r="A660" t="s">
        <v>24</v>
      </c>
      <c r="B660" t="s">
        <v>290</v>
      </c>
      <c r="C660" s="86" t="s">
        <v>1131</v>
      </c>
      <c r="D660" t="s">
        <v>1132</v>
      </c>
      <c r="E660">
        <v>2012</v>
      </c>
      <c r="F660">
        <v>2007</v>
      </c>
      <c r="G660" t="s">
        <v>1077</v>
      </c>
      <c r="H660" s="72" t="s">
        <v>1078</v>
      </c>
      <c r="K660" s="21" t="s">
        <v>823</v>
      </c>
      <c r="L660" t="s">
        <v>312</v>
      </c>
      <c r="M660" s="41" t="s">
        <v>298</v>
      </c>
      <c r="N660" s="41" t="s">
        <v>1096</v>
      </c>
      <c r="O660" s="41" t="s">
        <v>312</v>
      </c>
      <c r="Y660" s="7" t="s">
        <v>1097</v>
      </c>
      <c r="Z660" s="86" t="s">
        <v>1140</v>
      </c>
      <c r="AH660" s="72" t="s">
        <v>1137</v>
      </c>
      <c r="AI660" s="41">
        <v>39597</v>
      </c>
      <c r="AJ660" s="41" t="s">
        <v>1083</v>
      </c>
      <c r="AK660" s="52" t="s">
        <v>306</v>
      </c>
      <c r="AL660" s="41" t="s">
        <v>823</v>
      </c>
      <c r="AR660" s="7" t="s">
        <v>1084</v>
      </c>
      <c r="AS660" s="74" t="s">
        <v>753</v>
      </c>
      <c r="AX660" s="75" t="s">
        <v>312</v>
      </c>
      <c r="AY660" s="75" t="s">
        <v>312</v>
      </c>
      <c r="AZ660" s="75" t="s">
        <v>312</v>
      </c>
      <c r="BA660" s="75" t="s">
        <v>312</v>
      </c>
      <c r="BB660" s="75" t="s">
        <v>312</v>
      </c>
      <c r="BC660" s="75" t="s">
        <v>312</v>
      </c>
      <c r="BD660" s="75" t="s">
        <v>312</v>
      </c>
      <c r="BV660" s="144" t="s">
        <v>1085</v>
      </c>
      <c r="BW660" s="54" t="s">
        <v>386</v>
      </c>
      <c r="BX660" s="7" t="s">
        <v>1087</v>
      </c>
      <c r="BY660" s="44" t="s">
        <v>313</v>
      </c>
      <c r="BZ660" t="s">
        <v>387</v>
      </c>
      <c r="CB660" s="7" t="s">
        <v>1088</v>
      </c>
      <c r="CC660" s="117">
        <v>0</v>
      </c>
      <c r="CD660" t="s">
        <v>387</v>
      </c>
      <c r="DO660" s="54" t="s">
        <v>1139</v>
      </c>
      <c r="DP660" s="32"/>
      <c r="DQ660" t="s">
        <v>318</v>
      </c>
      <c r="DR660" s="168" t="s">
        <v>1090</v>
      </c>
      <c r="EA660" t="s">
        <v>1136</v>
      </c>
      <c r="EB660" s="86" t="s">
        <v>1092</v>
      </c>
    </row>
    <row r="661" spans="1:132">
      <c r="A661" t="s">
        <v>24</v>
      </c>
      <c r="B661" t="s">
        <v>290</v>
      </c>
      <c r="C661" s="86" t="s">
        <v>1131</v>
      </c>
      <c r="D661" t="s">
        <v>1132</v>
      </c>
      <c r="E661">
        <v>2012</v>
      </c>
      <c r="F661">
        <v>2007</v>
      </c>
      <c r="G661" t="s">
        <v>1077</v>
      </c>
      <c r="H661" s="72" t="s">
        <v>1078</v>
      </c>
      <c r="K661" s="21" t="s">
        <v>823</v>
      </c>
      <c r="L661" t="s">
        <v>312</v>
      </c>
      <c r="M661" s="41" t="s">
        <v>298</v>
      </c>
      <c r="N661" s="41" t="s">
        <v>1098</v>
      </c>
      <c r="O661" s="41" t="s">
        <v>312</v>
      </c>
      <c r="Y661" s="7" t="s">
        <v>1099</v>
      </c>
      <c r="Z661" s="86" t="s">
        <v>1140</v>
      </c>
      <c r="AH661" s="72" t="s">
        <v>1137</v>
      </c>
      <c r="AI661" s="41">
        <v>39597</v>
      </c>
      <c r="AJ661" s="41" t="s">
        <v>1083</v>
      </c>
      <c r="AK661" s="52" t="s">
        <v>306</v>
      </c>
      <c r="AL661" s="41" t="s">
        <v>823</v>
      </c>
      <c r="AR661" s="7" t="s">
        <v>1084</v>
      </c>
      <c r="AS661" s="74" t="s">
        <v>753</v>
      </c>
      <c r="AX661" s="75" t="s">
        <v>312</v>
      </c>
      <c r="AY661" s="75" t="s">
        <v>312</v>
      </c>
      <c r="AZ661" s="75" t="s">
        <v>312</v>
      </c>
      <c r="BA661" s="75" t="s">
        <v>312</v>
      </c>
      <c r="BB661" s="75" t="s">
        <v>312</v>
      </c>
      <c r="BC661" s="75" t="s">
        <v>312</v>
      </c>
      <c r="BD661" s="75" t="s">
        <v>312</v>
      </c>
      <c r="BV661" s="144" t="s">
        <v>1085</v>
      </c>
      <c r="BW661" s="54" t="s">
        <v>386</v>
      </c>
      <c r="BX661" s="7" t="s">
        <v>1087</v>
      </c>
      <c r="BY661" s="177">
        <v>0</v>
      </c>
      <c r="BZ661" t="s">
        <v>387</v>
      </c>
      <c r="CB661" s="7" t="s">
        <v>1088</v>
      </c>
      <c r="CC661" s="117">
        <v>0</v>
      </c>
      <c r="CD661" t="s">
        <v>387</v>
      </c>
      <c r="DO661" s="54" t="s">
        <v>1139</v>
      </c>
      <c r="DP661" s="32"/>
      <c r="DQ661" t="s">
        <v>318</v>
      </c>
      <c r="DR661" s="168" t="s">
        <v>1090</v>
      </c>
      <c r="EA661" t="s">
        <v>1136</v>
      </c>
      <c r="EB661" s="86" t="s">
        <v>1092</v>
      </c>
    </row>
    <row r="662" spans="1:132">
      <c r="A662" t="s">
        <v>24</v>
      </c>
      <c r="B662" t="s">
        <v>290</v>
      </c>
      <c r="C662" s="86" t="s">
        <v>1131</v>
      </c>
      <c r="D662" t="s">
        <v>1132</v>
      </c>
      <c r="E662">
        <v>2012</v>
      </c>
      <c r="F662">
        <v>2007</v>
      </c>
      <c r="G662" t="s">
        <v>1077</v>
      </c>
      <c r="H662" s="72" t="s">
        <v>1078</v>
      </c>
      <c r="K662" s="21" t="s">
        <v>823</v>
      </c>
      <c r="L662" t="s">
        <v>1100</v>
      </c>
      <c r="M662" s="50" t="s">
        <v>325</v>
      </c>
      <c r="N662" s="41" t="s">
        <v>1101</v>
      </c>
      <c r="O662" s="41" t="s">
        <v>1141</v>
      </c>
      <c r="P662" s="119" t="s">
        <v>1102</v>
      </c>
      <c r="Q662" s="41" t="s">
        <v>1103</v>
      </c>
      <c r="Y662" s="7" t="s">
        <v>1081</v>
      </c>
      <c r="Z662" s="86" t="s">
        <v>1138</v>
      </c>
      <c r="AH662" s="72" t="s">
        <v>1137</v>
      </c>
      <c r="AI662" s="41">
        <v>39597</v>
      </c>
      <c r="AJ662" s="41" t="s">
        <v>1083</v>
      </c>
      <c r="AK662" s="52" t="s">
        <v>306</v>
      </c>
      <c r="AL662" s="41" t="s">
        <v>823</v>
      </c>
      <c r="AR662" s="7" t="s">
        <v>1084</v>
      </c>
      <c r="AS662" s="74" t="s">
        <v>753</v>
      </c>
      <c r="AX662" s="178" t="s">
        <v>1104</v>
      </c>
      <c r="AY662" s="42" t="s">
        <v>1105</v>
      </c>
      <c r="AZ662" s="59" t="s">
        <v>1114</v>
      </c>
      <c r="BA662" s="42"/>
      <c r="BB662" s="178" t="s">
        <v>1104</v>
      </c>
      <c r="BC662" s="42" t="s">
        <v>1106</v>
      </c>
      <c r="BD662" s="117" t="s">
        <v>1107</v>
      </c>
      <c r="BV662" s="144" t="s">
        <v>1085</v>
      </c>
      <c r="BW662" s="54" t="s">
        <v>386</v>
      </c>
      <c r="BX662" s="7" t="s">
        <v>1087</v>
      </c>
      <c r="BY662" s="44" t="s">
        <v>313</v>
      </c>
      <c r="BZ662" t="s">
        <v>387</v>
      </c>
      <c r="CB662" s="7" t="s">
        <v>1088</v>
      </c>
      <c r="CC662" s="78" t="s">
        <v>313</v>
      </c>
      <c r="CD662" t="s">
        <v>387</v>
      </c>
      <c r="DO662" s="54" t="s">
        <v>1139</v>
      </c>
      <c r="DP662" s="32"/>
      <c r="DQ662" t="s">
        <v>318</v>
      </c>
      <c r="DR662" s="168" t="s">
        <v>1090</v>
      </c>
      <c r="EA662" t="s">
        <v>1136</v>
      </c>
      <c r="EB662" s="86" t="s">
        <v>1092</v>
      </c>
    </row>
    <row r="663" spans="1:132">
      <c r="A663" t="s">
        <v>24</v>
      </c>
      <c r="B663" t="s">
        <v>290</v>
      </c>
      <c r="C663" s="86" t="s">
        <v>1131</v>
      </c>
      <c r="D663" t="s">
        <v>1132</v>
      </c>
      <c r="E663">
        <v>2012</v>
      </c>
      <c r="F663">
        <v>2007</v>
      </c>
      <c r="G663" t="s">
        <v>1077</v>
      </c>
      <c r="H663" s="72" t="s">
        <v>1078</v>
      </c>
      <c r="K663" s="21" t="s">
        <v>823</v>
      </c>
      <c r="L663" t="s">
        <v>588</v>
      </c>
      <c r="M663" s="50" t="s">
        <v>325</v>
      </c>
      <c r="N663" s="41" t="s">
        <v>1108</v>
      </c>
      <c r="O663" s="41" t="s">
        <v>1141</v>
      </c>
      <c r="P663" s="119" t="s">
        <v>1109</v>
      </c>
      <c r="Q663" s="41" t="s">
        <v>1110</v>
      </c>
      <c r="Y663" s="7" t="s">
        <v>1081</v>
      </c>
      <c r="Z663" s="86" t="s">
        <v>1138</v>
      </c>
      <c r="AH663" s="72" t="s">
        <v>1137</v>
      </c>
      <c r="AI663" s="41">
        <v>39597</v>
      </c>
      <c r="AJ663" s="41" t="s">
        <v>1083</v>
      </c>
      <c r="AK663" s="52" t="s">
        <v>306</v>
      </c>
      <c r="AL663" s="41" t="s">
        <v>823</v>
      </c>
      <c r="AR663" s="7" t="s">
        <v>1084</v>
      </c>
      <c r="AS663" s="74" t="s">
        <v>753</v>
      </c>
      <c r="AX663" s="178" t="s">
        <v>1104</v>
      </c>
      <c r="AY663" s="42" t="s">
        <v>1105</v>
      </c>
      <c r="AZ663" s="59" t="s">
        <v>1114</v>
      </c>
      <c r="BA663" s="42"/>
      <c r="BB663" s="178" t="s">
        <v>1104</v>
      </c>
      <c r="BC663" s="42" t="s">
        <v>1106</v>
      </c>
      <c r="BD663" s="78" t="s">
        <v>1111</v>
      </c>
      <c r="BV663" s="144" t="s">
        <v>1085</v>
      </c>
      <c r="BW663" s="54" t="s">
        <v>386</v>
      </c>
      <c r="BX663" s="7" t="s">
        <v>1087</v>
      </c>
      <c r="BY663" s="44" t="s">
        <v>313</v>
      </c>
      <c r="BZ663" t="s">
        <v>387</v>
      </c>
      <c r="CB663" s="7" t="s">
        <v>1088</v>
      </c>
      <c r="CC663" s="78" t="s">
        <v>313</v>
      </c>
      <c r="CD663" t="s">
        <v>387</v>
      </c>
      <c r="DO663" s="54" t="s">
        <v>1139</v>
      </c>
      <c r="DP663" s="32"/>
      <c r="DQ663" t="s">
        <v>318</v>
      </c>
      <c r="DR663" s="168" t="s">
        <v>1090</v>
      </c>
      <c r="EA663" t="s">
        <v>1136</v>
      </c>
      <c r="EB663" s="86" t="s">
        <v>1092</v>
      </c>
    </row>
    <row r="664" spans="1:132" s="21" customFormat="1">
      <c r="M664" s="52"/>
      <c r="N664" s="68"/>
      <c r="O664" s="52"/>
      <c r="P664" s="148"/>
      <c r="Q664" s="52"/>
      <c r="R664" s="53"/>
      <c r="S664" s="53"/>
      <c r="T664" s="53"/>
      <c r="U664" s="53"/>
      <c r="V664" s="53"/>
      <c r="W664" s="137"/>
      <c r="X664" s="140"/>
      <c r="Y664" s="54"/>
      <c r="AA664" s="54"/>
      <c r="AC664" s="52"/>
      <c r="AE664" s="54"/>
      <c r="AG664" s="52"/>
      <c r="AH664" s="73"/>
      <c r="AI664" s="52"/>
      <c r="AJ664" s="52"/>
      <c r="AK664" s="52"/>
      <c r="AL664" s="52"/>
      <c r="AM664" s="75"/>
      <c r="AN664" s="75"/>
      <c r="AO664" s="54"/>
      <c r="AP664" s="54"/>
      <c r="AQ664" s="54"/>
      <c r="AR664" s="54"/>
      <c r="AS664" s="75"/>
      <c r="AT664" s="75"/>
      <c r="AU664" s="75"/>
      <c r="AV664" s="75"/>
      <c r="AW664" s="75"/>
      <c r="AX664" s="75"/>
      <c r="AY664" s="54"/>
      <c r="AZ664" s="62"/>
      <c r="BA664" s="54"/>
      <c r="BB664" s="54"/>
      <c r="BC664" s="54"/>
      <c r="BD664" s="80"/>
      <c r="BE664" s="7"/>
      <c r="BF664" s="54"/>
      <c r="BG664" s="7"/>
      <c r="BH664" s="76"/>
      <c r="BI664" s="7"/>
      <c r="BJ664" s="54"/>
      <c r="BK664" s="54"/>
      <c r="BL664" s="80"/>
      <c r="BM664" s="54"/>
      <c r="BN664" s="54"/>
      <c r="BO664" s="54"/>
      <c r="BP664" s="80"/>
      <c r="BQ664" s="54"/>
      <c r="BR664" s="54"/>
      <c r="BS664" s="54"/>
      <c r="BT664" s="98"/>
      <c r="BU664" s="54"/>
      <c r="BV664" s="144"/>
      <c r="BW664" s="54"/>
      <c r="BX664" s="54"/>
      <c r="BY664" s="47"/>
      <c r="CB664" s="54"/>
      <c r="CC664" s="80"/>
      <c r="CG664" s="62"/>
      <c r="CR664" s="54"/>
      <c r="CS664" s="80"/>
      <c r="CU664" s="73"/>
      <c r="CW664" s="62"/>
      <c r="DH664" s="54"/>
      <c r="DI664" s="80"/>
      <c r="DO664" s="54"/>
      <c r="DS664" s="54"/>
      <c r="DT664" s="62"/>
      <c r="DX664" s="62"/>
    </row>
    <row r="665" spans="1:132">
      <c r="A665" t="s">
        <v>24</v>
      </c>
      <c r="B665" t="s">
        <v>290</v>
      </c>
      <c r="C665" s="86" t="s">
        <v>1131</v>
      </c>
      <c r="D665" t="s">
        <v>1132</v>
      </c>
      <c r="E665">
        <v>2012</v>
      </c>
      <c r="F665">
        <v>2006</v>
      </c>
      <c r="G665" t="s">
        <v>1116</v>
      </c>
      <c r="H665" s="72" t="s">
        <v>1078</v>
      </c>
      <c r="K665" s="21" t="s">
        <v>823</v>
      </c>
      <c r="L665" t="s">
        <v>312</v>
      </c>
      <c r="M665" s="41" t="s">
        <v>298</v>
      </c>
      <c r="N665" s="41" t="s">
        <v>1080</v>
      </c>
      <c r="O665" s="41" t="s">
        <v>312</v>
      </c>
      <c r="Y665" s="7" t="s">
        <v>1081</v>
      </c>
      <c r="Z665" t="s">
        <v>1082</v>
      </c>
      <c r="AC665" s="41" t="s">
        <v>1081</v>
      </c>
      <c r="AD665" t="s">
        <v>1117</v>
      </c>
      <c r="AH665" s="72" t="s">
        <v>1137</v>
      </c>
      <c r="AI665" s="41">
        <v>39204</v>
      </c>
      <c r="AJ665" s="41" t="s">
        <v>1083</v>
      </c>
      <c r="AK665" s="52" t="s">
        <v>306</v>
      </c>
      <c r="AL665" s="41" t="s">
        <v>823</v>
      </c>
      <c r="AR665" s="7" t="s">
        <v>1084</v>
      </c>
      <c r="AS665" s="74" t="s">
        <v>753</v>
      </c>
      <c r="AX665" s="75" t="s">
        <v>312</v>
      </c>
      <c r="AY665" s="75" t="s">
        <v>312</v>
      </c>
      <c r="AZ665" s="75" t="s">
        <v>312</v>
      </c>
      <c r="BA665" s="75" t="s">
        <v>312</v>
      </c>
      <c r="BB665" s="75" t="s">
        <v>312</v>
      </c>
      <c r="BC665" s="75" t="s">
        <v>312</v>
      </c>
      <c r="BD665" s="75" t="s">
        <v>312</v>
      </c>
      <c r="BV665" s="144" t="s">
        <v>1085</v>
      </c>
      <c r="BW665" s="54" t="s">
        <v>386</v>
      </c>
      <c r="BX665" s="7" t="s">
        <v>1087</v>
      </c>
      <c r="BY665" s="9">
        <v>515</v>
      </c>
      <c r="BZ665" t="s">
        <v>387</v>
      </c>
      <c r="CB665" s="7" t="s">
        <v>1088</v>
      </c>
      <c r="CC665" s="76">
        <v>279</v>
      </c>
      <c r="CD665" t="s">
        <v>387</v>
      </c>
      <c r="DO665" s="54" t="s">
        <v>1135</v>
      </c>
      <c r="DP665" s="21">
        <v>3990</v>
      </c>
      <c r="DQ665" t="s">
        <v>318</v>
      </c>
      <c r="DR665" s="168" t="s">
        <v>1090</v>
      </c>
      <c r="EA665" t="s">
        <v>1136</v>
      </c>
      <c r="EB665" s="86" t="s">
        <v>1092</v>
      </c>
    </row>
    <row r="666" spans="1:132">
      <c r="A666" t="s">
        <v>24</v>
      </c>
      <c r="B666" t="s">
        <v>290</v>
      </c>
      <c r="C666" s="86" t="s">
        <v>1131</v>
      </c>
      <c r="D666" t="s">
        <v>1132</v>
      </c>
      <c r="E666">
        <v>2012</v>
      </c>
      <c r="F666">
        <v>2006</v>
      </c>
      <c r="G666" t="s">
        <v>1116</v>
      </c>
      <c r="H666" s="72" t="s">
        <v>1078</v>
      </c>
      <c r="K666" s="21" t="s">
        <v>823</v>
      </c>
      <c r="L666" t="s">
        <v>312</v>
      </c>
      <c r="M666" s="41" t="s">
        <v>298</v>
      </c>
      <c r="N666" s="41" t="s">
        <v>1093</v>
      </c>
      <c r="O666" s="41" t="s">
        <v>312</v>
      </c>
      <c r="Y666" s="7" t="s">
        <v>1094</v>
      </c>
      <c r="Z666" t="s">
        <v>1095</v>
      </c>
      <c r="AC666" s="41" t="s">
        <v>1081</v>
      </c>
      <c r="AD666" t="s">
        <v>1117</v>
      </c>
      <c r="AH666" s="72" t="s">
        <v>1137</v>
      </c>
      <c r="AI666" s="41">
        <v>39204</v>
      </c>
      <c r="AJ666" s="41" t="s">
        <v>1083</v>
      </c>
      <c r="AK666" s="52" t="s">
        <v>306</v>
      </c>
      <c r="AL666" s="41" t="s">
        <v>823</v>
      </c>
      <c r="AR666" s="7" t="s">
        <v>1084</v>
      </c>
      <c r="AS666" s="74" t="s">
        <v>753</v>
      </c>
      <c r="AX666" s="75" t="s">
        <v>312</v>
      </c>
      <c r="AY666" s="75" t="s">
        <v>312</v>
      </c>
      <c r="AZ666" s="75" t="s">
        <v>312</v>
      </c>
      <c r="BA666" s="75" t="s">
        <v>312</v>
      </c>
      <c r="BB666" s="75" t="s">
        <v>312</v>
      </c>
      <c r="BC666" s="75" t="s">
        <v>312</v>
      </c>
      <c r="BD666" s="75" t="s">
        <v>312</v>
      </c>
      <c r="BV666" s="144" t="s">
        <v>1085</v>
      </c>
      <c r="BW666" s="54" t="s">
        <v>386</v>
      </c>
      <c r="BX666" s="7" t="s">
        <v>1087</v>
      </c>
      <c r="BY666" s="177">
        <v>0</v>
      </c>
      <c r="BZ666" t="s">
        <v>387</v>
      </c>
      <c r="CB666" s="7" t="s">
        <v>1088</v>
      </c>
      <c r="CC666" s="76">
        <v>43</v>
      </c>
      <c r="CD666" t="s">
        <v>387</v>
      </c>
      <c r="DO666" s="54" t="s">
        <v>1135</v>
      </c>
      <c r="DP666" s="21">
        <v>3827</v>
      </c>
      <c r="DQ666" t="s">
        <v>318</v>
      </c>
      <c r="DR666" s="168" t="s">
        <v>1090</v>
      </c>
      <c r="EA666" t="s">
        <v>1136</v>
      </c>
      <c r="EB666" s="86" t="s">
        <v>1092</v>
      </c>
    </row>
    <row r="667" spans="1:132">
      <c r="A667" t="s">
        <v>24</v>
      </c>
      <c r="B667" t="s">
        <v>290</v>
      </c>
      <c r="C667" s="86" t="s">
        <v>1131</v>
      </c>
      <c r="D667" t="s">
        <v>1132</v>
      </c>
      <c r="E667">
        <v>2012</v>
      </c>
      <c r="F667">
        <v>2006</v>
      </c>
      <c r="G667" t="s">
        <v>1116</v>
      </c>
      <c r="H667" s="72" t="s">
        <v>1078</v>
      </c>
      <c r="K667" s="21" t="s">
        <v>823</v>
      </c>
      <c r="L667" t="s">
        <v>312</v>
      </c>
      <c r="M667" s="41" t="s">
        <v>298</v>
      </c>
      <c r="N667" s="41" t="s">
        <v>1096</v>
      </c>
      <c r="O667" s="41" t="s">
        <v>312</v>
      </c>
      <c r="Y667" s="7" t="s">
        <v>1097</v>
      </c>
      <c r="Z667" t="s">
        <v>1095</v>
      </c>
      <c r="AC667" s="41" t="s">
        <v>1081</v>
      </c>
      <c r="AD667" t="s">
        <v>1117</v>
      </c>
      <c r="AH667" s="72" t="s">
        <v>1137</v>
      </c>
      <c r="AI667" s="41">
        <v>39204</v>
      </c>
      <c r="AJ667" s="41" t="s">
        <v>1083</v>
      </c>
      <c r="AK667" s="52" t="s">
        <v>306</v>
      </c>
      <c r="AL667" s="41" t="s">
        <v>823</v>
      </c>
      <c r="AR667" s="7" t="s">
        <v>1084</v>
      </c>
      <c r="AS667" s="74" t="s">
        <v>753</v>
      </c>
      <c r="AX667" s="75" t="s">
        <v>312</v>
      </c>
      <c r="AY667" s="75" t="s">
        <v>312</v>
      </c>
      <c r="AZ667" s="75" t="s">
        <v>312</v>
      </c>
      <c r="BA667" s="75" t="s">
        <v>312</v>
      </c>
      <c r="BB667" s="75" t="s">
        <v>312</v>
      </c>
      <c r="BC667" s="75" t="s">
        <v>312</v>
      </c>
      <c r="BD667" s="75" t="s">
        <v>312</v>
      </c>
      <c r="BV667" s="144" t="s">
        <v>1085</v>
      </c>
      <c r="BW667" s="54" t="s">
        <v>386</v>
      </c>
      <c r="BX667" s="7" t="s">
        <v>1087</v>
      </c>
      <c r="BY667" s="9">
        <v>103</v>
      </c>
      <c r="BZ667" t="s">
        <v>387</v>
      </c>
      <c r="CB667" s="7" t="s">
        <v>1088</v>
      </c>
      <c r="CC667" s="117">
        <v>0</v>
      </c>
      <c r="CD667" t="s">
        <v>387</v>
      </c>
      <c r="DO667" s="54" t="s">
        <v>1135</v>
      </c>
      <c r="DP667" s="21">
        <v>3455</v>
      </c>
      <c r="DQ667" t="s">
        <v>318</v>
      </c>
      <c r="DR667" s="168" t="s">
        <v>1090</v>
      </c>
      <c r="EA667" t="s">
        <v>1136</v>
      </c>
      <c r="EB667" s="86" t="s">
        <v>1092</v>
      </c>
    </row>
    <row r="668" spans="1:132">
      <c r="A668" t="s">
        <v>24</v>
      </c>
      <c r="B668" t="s">
        <v>290</v>
      </c>
      <c r="C668" s="86" t="s">
        <v>1131</v>
      </c>
      <c r="D668" t="s">
        <v>1132</v>
      </c>
      <c r="E668">
        <v>2012</v>
      </c>
      <c r="F668">
        <v>2006</v>
      </c>
      <c r="G668" t="s">
        <v>1116</v>
      </c>
      <c r="H668" s="72" t="s">
        <v>1078</v>
      </c>
      <c r="K668" s="21" t="s">
        <v>823</v>
      </c>
      <c r="L668" t="s">
        <v>312</v>
      </c>
      <c r="M668" s="41" t="s">
        <v>298</v>
      </c>
      <c r="N668" s="41" t="s">
        <v>1098</v>
      </c>
      <c r="O668" s="41" t="s">
        <v>312</v>
      </c>
      <c r="Y668" s="7" t="s">
        <v>1099</v>
      </c>
      <c r="Z668" t="s">
        <v>1095</v>
      </c>
      <c r="AC668" s="41" t="s">
        <v>1081</v>
      </c>
      <c r="AD668" t="s">
        <v>1117</v>
      </c>
      <c r="AH668" s="72" t="s">
        <v>1137</v>
      </c>
      <c r="AI668" s="41">
        <v>39204</v>
      </c>
      <c r="AJ668" s="41" t="s">
        <v>1083</v>
      </c>
      <c r="AK668" s="52" t="s">
        <v>306</v>
      </c>
      <c r="AL668" s="41" t="s">
        <v>823</v>
      </c>
      <c r="AR668" s="7" t="s">
        <v>1084</v>
      </c>
      <c r="AS668" s="74" t="s">
        <v>753</v>
      </c>
      <c r="AX668" s="75" t="s">
        <v>312</v>
      </c>
      <c r="AY668" s="75" t="s">
        <v>312</v>
      </c>
      <c r="AZ668" s="75" t="s">
        <v>312</v>
      </c>
      <c r="BA668" s="75" t="s">
        <v>312</v>
      </c>
      <c r="BB668" s="75" t="s">
        <v>312</v>
      </c>
      <c r="BC668" s="75" t="s">
        <v>312</v>
      </c>
      <c r="BD668" s="75" t="s">
        <v>312</v>
      </c>
      <c r="BV668" s="144" t="s">
        <v>1085</v>
      </c>
      <c r="BW668" s="54" t="s">
        <v>386</v>
      </c>
      <c r="BX668" s="7" t="s">
        <v>1087</v>
      </c>
      <c r="BY668" s="177">
        <v>0</v>
      </c>
      <c r="BZ668" t="s">
        <v>387</v>
      </c>
      <c r="CB668" s="7" t="s">
        <v>1088</v>
      </c>
      <c r="CC668" s="117">
        <v>0</v>
      </c>
      <c r="CD668" t="s">
        <v>387</v>
      </c>
      <c r="DO668" s="54" t="s">
        <v>1135</v>
      </c>
      <c r="DP668" s="21">
        <v>3982</v>
      </c>
      <c r="DQ668" t="s">
        <v>318</v>
      </c>
      <c r="DR668" s="168" t="s">
        <v>1090</v>
      </c>
      <c r="EA668" t="s">
        <v>1136</v>
      </c>
      <c r="EB668" s="86" t="s">
        <v>1092</v>
      </c>
    </row>
    <row r="669" spans="1:132">
      <c r="A669" t="s">
        <v>24</v>
      </c>
      <c r="B669" t="s">
        <v>290</v>
      </c>
      <c r="C669" s="86" t="s">
        <v>1131</v>
      </c>
      <c r="D669" t="s">
        <v>1132</v>
      </c>
      <c r="E669">
        <v>2012</v>
      </c>
      <c r="F669">
        <v>2006</v>
      </c>
      <c r="G669" t="s">
        <v>1116</v>
      </c>
      <c r="H669" s="72" t="s">
        <v>1078</v>
      </c>
      <c r="K669" s="21" t="s">
        <v>823</v>
      </c>
      <c r="L669" t="s">
        <v>1100</v>
      </c>
      <c r="M669" s="50" t="s">
        <v>325</v>
      </c>
      <c r="N669" s="41" t="s">
        <v>1101</v>
      </c>
      <c r="O669" s="41" t="s">
        <v>938</v>
      </c>
      <c r="P669" s="119" t="s">
        <v>1102</v>
      </c>
      <c r="Q669" s="41" t="s">
        <v>1103</v>
      </c>
      <c r="Y669" s="7" t="s">
        <v>1081</v>
      </c>
      <c r="Z669" t="s">
        <v>1082</v>
      </c>
      <c r="AC669" s="41" t="s">
        <v>1081</v>
      </c>
      <c r="AD669" t="s">
        <v>1117</v>
      </c>
      <c r="AH669" s="72" t="s">
        <v>1137</v>
      </c>
      <c r="AI669" s="41">
        <v>39204</v>
      </c>
      <c r="AJ669" s="41" t="s">
        <v>1083</v>
      </c>
      <c r="AK669" s="52" t="s">
        <v>306</v>
      </c>
      <c r="AL669" s="41" t="s">
        <v>823</v>
      </c>
      <c r="AR669" s="7" t="s">
        <v>1084</v>
      </c>
      <c r="AS669" s="74" t="s">
        <v>753</v>
      </c>
      <c r="AX669" s="178" t="s">
        <v>1104</v>
      </c>
      <c r="AY669" s="42" t="s">
        <v>1105</v>
      </c>
      <c r="AZ669" s="59" t="s">
        <v>1114</v>
      </c>
      <c r="BA669" s="42"/>
      <c r="BB669" s="178" t="s">
        <v>1104</v>
      </c>
      <c r="BC669" s="42" t="s">
        <v>1106</v>
      </c>
      <c r="BD669" s="78" t="s">
        <v>1111</v>
      </c>
      <c r="BV669" s="144" t="s">
        <v>1085</v>
      </c>
      <c r="BW669" s="54" t="s">
        <v>386</v>
      </c>
      <c r="BX669" s="7" t="s">
        <v>1087</v>
      </c>
      <c r="BY669" s="9">
        <v>545</v>
      </c>
      <c r="BZ669" t="s">
        <v>387</v>
      </c>
      <c r="CB669" s="7" t="s">
        <v>1088</v>
      </c>
      <c r="CC669" s="76">
        <v>193</v>
      </c>
      <c r="CD669" t="s">
        <v>387</v>
      </c>
      <c r="DO669" s="54" t="s">
        <v>1135</v>
      </c>
      <c r="DP669" s="21">
        <v>3651</v>
      </c>
      <c r="DQ669" t="s">
        <v>318</v>
      </c>
      <c r="DR669" s="168" t="s">
        <v>1090</v>
      </c>
      <c r="EA669" t="s">
        <v>1136</v>
      </c>
      <c r="EB669" s="86" t="s">
        <v>1092</v>
      </c>
    </row>
    <row r="670" spans="1:132">
      <c r="A670" t="s">
        <v>24</v>
      </c>
      <c r="B670" t="s">
        <v>290</v>
      </c>
      <c r="C670" s="86" t="s">
        <v>1131</v>
      </c>
      <c r="D670" t="s">
        <v>1132</v>
      </c>
      <c r="E670">
        <v>2012</v>
      </c>
      <c r="F670">
        <v>2006</v>
      </c>
      <c r="G670" t="s">
        <v>1116</v>
      </c>
      <c r="H670" s="72" t="s">
        <v>1078</v>
      </c>
      <c r="K670" s="21" t="s">
        <v>823</v>
      </c>
      <c r="L670" t="s">
        <v>588</v>
      </c>
      <c r="M670" s="50" t="s">
        <v>325</v>
      </c>
      <c r="N670" s="41" t="s">
        <v>1108</v>
      </c>
      <c r="O670" s="41" t="s">
        <v>938</v>
      </c>
      <c r="P670" s="119" t="s">
        <v>1109</v>
      </c>
      <c r="Q670" s="41" t="s">
        <v>1110</v>
      </c>
      <c r="Y670" s="7" t="s">
        <v>1081</v>
      </c>
      <c r="Z670" t="s">
        <v>1082</v>
      </c>
      <c r="AC670" s="41" t="s">
        <v>1081</v>
      </c>
      <c r="AD670" t="s">
        <v>1117</v>
      </c>
      <c r="AH670" s="72" t="s">
        <v>1137</v>
      </c>
      <c r="AI670" s="41">
        <v>39204</v>
      </c>
      <c r="AJ670" s="41" t="s">
        <v>1083</v>
      </c>
      <c r="AK670" s="52" t="s">
        <v>306</v>
      </c>
      <c r="AL670" s="41" t="s">
        <v>823</v>
      </c>
      <c r="AR670" s="7" t="s">
        <v>1084</v>
      </c>
      <c r="AS670" s="74" t="s">
        <v>753</v>
      </c>
      <c r="AX670" s="178" t="s">
        <v>1104</v>
      </c>
      <c r="AY670" s="42" t="s">
        <v>1105</v>
      </c>
      <c r="AZ670" s="59" t="s">
        <v>1114</v>
      </c>
      <c r="BA670" s="42"/>
      <c r="BB670" s="178" t="s">
        <v>1104</v>
      </c>
      <c r="BC670" s="42" t="s">
        <v>1106</v>
      </c>
      <c r="BD670" s="78" t="s">
        <v>1111</v>
      </c>
      <c r="BV670" s="144" t="s">
        <v>1085</v>
      </c>
      <c r="BW670" s="54" t="s">
        <v>386</v>
      </c>
      <c r="BX670" s="7" t="s">
        <v>1087</v>
      </c>
      <c r="BY670" s="9">
        <v>415</v>
      </c>
      <c r="BZ670" t="s">
        <v>387</v>
      </c>
      <c r="CB670" s="7" t="s">
        <v>1088</v>
      </c>
      <c r="CC670" s="76">
        <v>165</v>
      </c>
      <c r="CD670" t="s">
        <v>387</v>
      </c>
      <c r="DO670" s="54" t="s">
        <v>1135</v>
      </c>
      <c r="DP670" s="21">
        <v>3908</v>
      </c>
      <c r="DQ670" t="s">
        <v>318</v>
      </c>
      <c r="DR670" s="168" t="s">
        <v>1090</v>
      </c>
      <c r="EA670" t="s">
        <v>1136</v>
      </c>
      <c r="EB670" s="86" t="s">
        <v>1092</v>
      </c>
    </row>
    <row r="672" spans="1:132">
      <c r="A672" t="s">
        <v>24</v>
      </c>
      <c r="B672" t="s">
        <v>290</v>
      </c>
      <c r="C672" s="86" t="s">
        <v>1131</v>
      </c>
      <c r="D672" t="s">
        <v>1132</v>
      </c>
      <c r="E672">
        <v>2012</v>
      </c>
      <c r="F672">
        <v>2007</v>
      </c>
      <c r="G672" t="s">
        <v>1116</v>
      </c>
      <c r="H672" s="72" t="s">
        <v>1078</v>
      </c>
      <c r="K672" s="21" t="s">
        <v>823</v>
      </c>
      <c r="L672" t="s">
        <v>312</v>
      </c>
      <c r="M672" s="41" t="s">
        <v>298</v>
      </c>
      <c r="N672" s="41" t="s">
        <v>1080</v>
      </c>
      <c r="O672" s="41" t="s">
        <v>312</v>
      </c>
      <c r="Y672" s="7" t="s">
        <v>1081</v>
      </c>
      <c r="Z672" s="86" t="s">
        <v>1138</v>
      </c>
      <c r="AC672" s="41" t="s">
        <v>1081</v>
      </c>
      <c r="AD672" t="s">
        <v>1117</v>
      </c>
      <c r="AH672" s="72" t="s">
        <v>1137</v>
      </c>
      <c r="AI672" s="41">
        <v>39574</v>
      </c>
      <c r="AJ672" s="41" t="s">
        <v>1083</v>
      </c>
      <c r="AK672" s="52" t="s">
        <v>306</v>
      </c>
      <c r="AL672" s="41" t="s">
        <v>823</v>
      </c>
      <c r="AR672" s="7" t="s">
        <v>1084</v>
      </c>
      <c r="AS672" s="74" t="s">
        <v>753</v>
      </c>
      <c r="AX672" s="75" t="s">
        <v>312</v>
      </c>
      <c r="AY672" s="75" t="s">
        <v>312</v>
      </c>
      <c r="AZ672" s="75" t="s">
        <v>312</v>
      </c>
      <c r="BA672" s="75" t="s">
        <v>312</v>
      </c>
      <c r="BB672" s="75" t="s">
        <v>312</v>
      </c>
      <c r="BC672" s="75" t="s">
        <v>312</v>
      </c>
      <c r="BD672" s="75" t="s">
        <v>312</v>
      </c>
      <c r="BV672" s="144" t="s">
        <v>1085</v>
      </c>
      <c r="BW672" s="54" t="s">
        <v>386</v>
      </c>
      <c r="BX672" s="7" t="s">
        <v>1087</v>
      </c>
      <c r="BY672" s="9">
        <v>910</v>
      </c>
      <c r="BZ672" t="s">
        <v>387</v>
      </c>
      <c r="CB672" s="7" t="s">
        <v>1088</v>
      </c>
      <c r="CC672" s="76">
        <v>489</v>
      </c>
      <c r="CD672" t="s">
        <v>387</v>
      </c>
      <c r="DO672" s="54" t="s">
        <v>1139</v>
      </c>
      <c r="DP672" s="21">
        <v>4009</v>
      </c>
      <c r="DQ672" t="s">
        <v>318</v>
      </c>
      <c r="DR672" s="168" t="s">
        <v>1090</v>
      </c>
      <c r="EA672" t="s">
        <v>1142</v>
      </c>
      <c r="EB672" s="86" t="s">
        <v>1092</v>
      </c>
    </row>
    <row r="673" spans="1:132">
      <c r="A673" t="s">
        <v>24</v>
      </c>
      <c r="B673" t="s">
        <v>290</v>
      </c>
      <c r="C673" s="86" t="s">
        <v>1131</v>
      </c>
      <c r="D673" t="s">
        <v>1132</v>
      </c>
      <c r="E673">
        <v>2012</v>
      </c>
      <c r="F673">
        <v>2007</v>
      </c>
      <c r="G673" t="s">
        <v>1116</v>
      </c>
      <c r="H673" s="72" t="s">
        <v>1078</v>
      </c>
      <c r="K673" s="21" t="s">
        <v>823</v>
      </c>
      <c r="L673" t="s">
        <v>312</v>
      </c>
      <c r="M673" s="41" t="s">
        <v>298</v>
      </c>
      <c r="N673" s="41" t="s">
        <v>1093</v>
      </c>
      <c r="O673" s="41" t="s">
        <v>312</v>
      </c>
      <c r="Y673" s="7" t="s">
        <v>1094</v>
      </c>
      <c r="Z673" s="86" t="s">
        <v>1140</v>
      </c>
      <c r="AC673" s="41" t="s">
        <v>1081</v>
      </c>
      <c r="AD673" t="s">
        <v>1117</v>
      </c>
      <c r="AH673" s="72" t="s">
        <v>1137</v>
      </c>
      <c r="AI673" s="41">
        <v>39574</v>
      </c>
      <c r="AJ673" s="41" t="s">
        <v>1083</v>
      </c>
      <c r="AK673" s="52" t="s">
        <v>306</v>
      </c>
      <c r="AL673" s="41" t="s">
        <v>823</v>
      </c>
      <c r="AR673" s="7" t="s">
        <v>1084</v>
      </c>
      <c r="AS673" s="74" t="s">
        <v>753</v>
      </c>
      <c r="AX673" s="75" t="s">
        <v>312</v>
      </c>
      <c r="AY673" s="75" t="s">
        <v>312</v>
      </c>
      <c r="AZ673" s="75" t="s">
        <v>312</v>
      </c>
      <c r="BA673" s="75" t="s">
        <v>312</v>
      </c>
      <c r="BB673" s="75" t="s">
        <v>312</v>
      </c>
      <c r="BC673" s="75" t="s">
        <v>312</v>
      </c>
      <c r="BD673" s="75" t="s">
        <v>312</v>
      </c>
      <c r="BV673" s="144" t="s">
        <v>1085</v>
      </c>
      <c r="BW673" s="54" t="s">
        <v>386</v>
      </c>
      <c r="BX673" s="7" t="s">
        <v>1087</v>
      </c>
      <c r="BY673" s="177">
        <v>0</v>
      </c>
      <c r="BZ673" t="s">
        <v>387</v>
      </c>
      <c r="CB673" s="7" t="s">
        <v>1088</v>
      </c>
      <c r="CC673" s="76">
        <v>24</v>
      </c>
      <c r="CD673" t="s">
        <v>387</v>
      </c>
      <c r="DO673" s="54" t="s">
        <v>1139</v>
      </c>
      <c r="DP673" s="21">
        <v>2655</v>
      </c>
      <c r="DQ673" t="s">
        <v>318</v>
      </c>
      <c r="DR673" s="168" t="s">
        <v>1090</v>
      </c>
      <c r="EA673" t="s">
        <v>1142</v>
      </c>
      <c r="EB673" s="86" t="s">
        <v>1092</v>
      </c>
    </row>
    <row r="674" spans="1:132">
      <c r="A674" t="s">
        <v>24</v>
      </c>
      <c r="B674" t="s">
        <v>290</v>
      </c>
      <c r="C674" s="86" t="s">
        <v>1131</v>
      </c>
      <c r="D674" t="s">
        <v>1132</v>
      </c>
      <c r="E674">
        <v>2012</v>
      </c>
      <c r="F674">
        <v>2007</v>
      </c>
      <c r="G674" t="s">
        <v>1116</v>
      </c>
      <c r="H674" s="72" t="s">
        <v>1078</v>
      </c>
      <c r="K674" s="21" t="s">
        <v>823</v>
      </c>
      <c r="L674" t="s">
        <v>312</v>
      </c>
      <c r="M674" s="41" t="s">
        <v>298</v>
      </c>
      <c r="N674" s="41" t="s">
        <v>1096</v>
      </c>
      <c r="O674" s="41" t="s">
        <v>312</v>
      </c>
      <c r="Y674" s="7" t="s">
        <v>1097</v>
      </c>
      <c r="Z674" s="86" t="s">
        <v>1140</v>
      </c>
      <c r="AC674" s="41" t="s">
        <v>1081</v>
      </c>
      <c r="AD674" t="s">
        <v>1117</v>
      </c>
      <c r="AH674" s="72" t="s">
        <v>1137</v>
      </c>
      <c r="AI674" s="41">
        <v>39574</v>
      </c>
      <c r="AJ674" s="41" t="s">
        <v>1083</v>
      </c>
      <c r="AK674" s="52" t="s">
        <v>306</v>
      </c>
      <c r="AL674" s="41" t="s">
        <v>823</v>
      </c>
      <c r="AR674" s="7" t="s">
        <v>1084</v>
      </c>
      <c r="AS674" s="74" t="s">
        <v>753</v>
      </c>
      <c r="AX674" s="75" t="s">
        <v>312</v>
      </c>
      <c r="AY674" s="75" t="s">
        <v>312</v>
      </c>
      <c r="AZ674" s="75" t="s">
        <v>312</v>
      </c>
      <c r="BA674" s="75" t="s">
        <v>312</v>
      </c>
      <c r="BB674" s="75" t="s">
        <v>312</v>
      </c>
      <c r="BC674" s="75" t="s">
        <v>312</v>
      </c>
      <c r="BD674" s="75" t="s">
        <v>312</v>
      </c>
      <c r="BV674" s="144" t="s">
        <v>1085</v>
      </c>
      <c r="BW674" s="54" t="s">
        <v>386</v>
      </c>
      <c r="BX674" s="7" t="s">
        <v>1087</v>
      </c>
      <c r="BY674" s="9">
        <v>108</v>
      </c>
      <c r="BZ674" t="s">
        <v>387</v>
      </c>
      <c r="CB674" s="7" t="s">
        <v>1088</v>
      </c>
      <c r="CC674" s="117">
        <v>0</v>
      </c>
      <c r="CD674" t="s">
        <v>387</v>
      </c>
      <c r="DO674" s="54" t="s">
        <v>1139</v>
      </c>
      <c r="DP674" s="21">
        <v>2469</v>
      </c>
      <c r="DQ674" t="s">
        <v>318</v>
      </c>
      <c r="DR674" s="168" t="s">
        <v>1090</v>
      </c>
      <c r="EA674" t="s">
        <v>1142</v>
      </c>
      <c r="EB674" s="86" t="s">
        <v>1092</v>
      </c>
    </row>
    <row r="675" spans="1:132">
      <c r="A675" t="s">
        <v>24</v>
      </c>
      <c r="B675" t="s">
        <v>290</v>
      </c>
      <c r="C675" s="86" t="s">
        <v>1131</v>
      </c>
      <c r="D675" t="s">
        <v>1132</v>
      </c>
      <c r="E675">
        <v>2012</v>
      </c>
      <c r="F675">
        <v>2007</v>
      </c>
      <c r="G675" t="s">
        <v>1116</v>
      </c>
      <c r="H675" s="72" t="s">
        <v>1078</v>
      </c>
      <c r="K675" s="21" t="s">
        <v>823</v>
      </c>
      <c r="L675" t="s">
        <v>312</v>
      </c>
      <c r="M675" s="41" t="s">
        <v>298</v>
      </c>
      <c r="N675" s="41" t="s">
        <v>1098</v>
      </c>
      <c r="O675" s="41" t="s">
        <v>312</v>
      </c>
      <c r="Y675" s="7" t="s">
        <v>1099</v>
      </c>
      <c r="Z675" s="86" t="s">
        <v>1140</v>
      </c>
      <c r="AC675" s="41" t="s">
        <v>1081</v>
      </c>
      <c r="AD675" t="s">
        <v>1117</v>
      </c>
      <c r="AH675" s="72" t="s">
        <v>1137</v>
      </c>
      <c r="AI675" s="41">
        <v>39574</v>
      </c>
      <c r="AJ675" s="41" t="s">
        <v>1083</v>
      </c>
      <c r="AK675" s="52" t="s">
        <v>306</v>
      </c>
      <c r="AL675" s="41" t="s">
        <v>823</v>
      </c>
      <c r="AR675" s="7" t="s">
        <v>1084</v>
      </c>
      <c r="AS675" s="74" t="s">
        <v>753</v>
      </c>
      <c r="AX675" s="75" t="s">
        <v>312</v>
      </c>
      <c r="AY675" s="75" t="s">
        <v>312</v>
      </c>
      <c r="AZ675" s="75" t="s">
        <v>312</v>
      </c>
      <c r="BA675" s="75" t="s">
        <v>312</v>
      </c>
      <c r="BB675" s="75" t="s">
        <v>312</v>
      </c>
      <c r="BC675" s="75" t="s">
        <v>312</v>
      </c>
      <c r="BD675" s="75" t="s">
        <v>312</v>
      </c>
      <c r="BV675" s="144" t="s">
        <v>1085</v>
      </c>
      <c r="BW675" s="54" t="s">
        <v>386</v>
      </c>
      <c r="BX675" s="7" t="s">
        <v>1087</v>
      </c>
      <c r="BY675" s="177">
        <v>0</v>
      </c>
      <c r="BZ675" t="s">
        <v>387</v>
      </c>
      <c r="CB675" s="7" t="s">
        <v>1088</v>
      </c>
      <c r="CC675" s="117">
        <v>0</v>
      </c>
      <c r="CD675" t="s">
        <v>387</v>
      </c>
      <c r="DO675" s="54" t="s">
        <v>1139</v>
      </c>
      <c r="DP675" s="21">
        <v>2889</v>
      </c>
      <c r="DQ675" t="s">
        <v>318</v>
      </c>
      <c r="DR675" s="168" t="s">
        <v>1090</v>
      </c>
      <c r="EA675" t="s">
        <v>1142</v>
      </c>
      <c r="EB675" s="86" t="s">
        <v>1092</v>
      </c>
    </row>
    <row r="676" spans="1:132">
      <c r="A676" t="s">
        <v>24</v>
      </c>
      <c r="B676" t="s">
        <v>290</v>
      </c>
      <c r="C676" s="86" t="s">
        <v>1131</v>
      </c>
      <c r="D676" t="s">
        <v>1132</v>
      </c>
      <c r="E676">
        <v>2012</v>
      </c>
      <c r="F676">
        <v>2007</v>
      </c>
      <c r="G676" t="s">
        <v>1116</v>
      </c>
      <c r="H676" s="72" t="s">
        <v>1078</v>
      </c>
      <c r="K676" s="21" t="s">
        <v>823</v>
      </c>
      <c r="L676" t="s">
        <v>1100</v>
      </c>
      <c r="M676" s="50" t="s">
        <v>325</v>
      </c>
      <c r="N676" s="41" t="s">
        <v>1101</v>
      </c>
      <c r="O676" s="41" t="s">
        <v>1141</v>
      </c>
      <c r="P676" s="119" t="s">
        <v>1102</v>
      </c>
      <c r="Q676" s="41" t="s">
        <v>1103</v>
      </c>
      <c r="Y676" s="7" t="s">
        <v>1081</v>
      </c>
      <c r="Z676" s="86" t="s">
        <v>1138</v>
      </c>
      <c r="AC676" s="41" t="s">
        <v>1081</v>
      </c>
      <c r="AD676" t="s">
        <v>1117</v>
      </c>
      <c r="AH676" s="72" t="s">
        <v>1137</v>
      </c>
      <c r="AI676" s="41">
        <v>39574</v>
      </c>
      <c r="AJ676" s="41" t="s">
        <v>1083</v>
      </c>
      <c r="AK676" s="52" t="s">
        <v>306</v>
      </c>
      <c r="AL676" s="41" t="s">
        <v>823</v>
      </c>
      <c r="AR676" s="7" t="s">
        <v>1084</v>
      </c>
      <c r="AS676" s="74" t="s">
        <v>753</v>
      </c>
      <c r="AX676" s="178" t="s">
        <v>1104</v>
      </c>
      <c r="AY676" s="42" t="s">
        <v>1105</v>
      </c>
      <c r="AZ676" s="59" t="s">
        <v>1114</v>
      </c>
      <c r="BA676" s="42"/>
      <c r="BB676" s="178" t="s">
        <v>1104</v>
      </c>
      <c r="BC676" s="42" t="s">
        <v>1106</v>
      </c>
      <c r="BD676" s="78" t="s">
        <v>1111</v>
      </c>
      <c r="BV676" s="144" t="s">
        <v>1085</v>
      </c>
      <c r="BW676" s="54" t="s">
        <v>386</v>
      </c>
      <c r="BX676" s="7" t="s">
        <v>1087</v>
      </c>
      <c r="BY676" s="9">
        <v>718</v>
      </c>
      <c r="BZ676" t="s">
        <v>387</v>
      </c>
      <c r="CB676" s="7" t="s">
        <v>1088</v>
      </c>
      <c r="CC676" s="76">
        <v>392</v>
      </c>
      <c r="CD676" t="s">
        <v>387</v>
      </c>
      <c r="DO676" s="54" t="s">
        <v>1139</v>
      </c>
      <c r="DP676" s="21">
        <v>3288</v>
      </c>
      <c r="DQ676" t="s">
        <v>318</v>
      </c>
      <c r="DR676" s="168" t="s">
        <v>1090</v>
      </c>
      <c r="EA676" t="s">
        <v>1142</v>
      </c>
      <c r="EB676" s="86" t="s">
        <v>1092</v>
      </c>
    </row>
    <row r="677" spans="1:132">
      <c r="A677" t="s">
        <v>24</v>
      </c>
      <c r="B677" t="s">
        <v>290</v>
      </c>
      <c r="C677" s="86" t="s">
        <v>1131</v>
      </c>
      <c r="D677" t="s">
        <v>1132</v>
      </c>
      <c r="E677">
        <v>2012</v>
      </c>
      <c r="F677">
        <v>2007</v>
      </c>
      <c r="G677" t="s">
        <v>1116</v>
      </c>
      <c r="H677" s="72" t="s">
        <v>1078</v>
      </c>
      <c r="K677" s="21" t="s">
        <v>823</v>
      </c>
      <c r="L677" t="s">
        <v>588</v>
      </c>
      <c r="M677" s="50" t="s">
        <v>325</v>
      </c>
      <c r="N677" s="41" t="s">
        <v>1108</v>
      </c>
      <c r="O677" s="41" t="s">
        <v>1141</v>
      </c>
      <c r="P677" s="119" t="s">
        <v>1109</v>
      </c>
      <c r="Q677" s="41" t="s">
        <v>1110</v>
      </c>
      <c r="Y677" s="7" t="s">
        <v>1081</v>
      </c>
      <c r="Z677" s="86" t="s">
        <v>1138</v>
      </c>
      <c r="AC677" s="41" t="s">
        <v>1081</v>
      </c>
      <c r="AD677" t="s">
        <v>1117</v>
      </c>
      <c r="AH677" s="72" t="s">
        <v>1137</v>
      </c>
      <c r="AI677" s="41">
        <v>39574</v>
      </c>
      <c r="AJ677" s="41" t="s">
        <v>1083</v>
      </c>
      <c r="AK677" s="52" t="s">
        <v>306</v>
      </c>
      <c r="AL677" s="41" t="s">
        <v>823</v>
      </c>
      <c r="AR677" s="7" t="s">
        <v>1084</v>
      </c>
      <c r="AS677" s="74" t="s">
        <v>753</v>
      </c>
      <c r="AX677" s="178" t="s">
        <v>1104</v>
      </c>
      <c r="AY677" s="42" t="s">
        <v>1105</v>
      </c>
      <c r="AZ677" s="59" t="s">
        <v>1114</v>
      </c>
      <c r="BA677" s="42"/>
      <c r="BB677" s="178" t="s">
        <v>1104</v>
      </c>
      <c r="BC677" s="42" t="s">
        <v>1106</v>
      </c>
      <c r="BD677" s="78" t="s">
        <v>1111</v>
      </c>
      <c r="BV677" s="144" t="s">
        <v>1085</v>
      </c>
      <c r="BW677" s="54" t="s">
        <v>386</v>
      </c>
      <c r="BX677" s="7" t="s">
        <v>1087</v>
      </c>
      <c r="BY677" s="9">
        <v>1120</v>
      </c>
      <c r="BZ677" t="s">
        <v>387</v>
      </c>
      <c r="CB677" s="7" t="s">
        <v>1088</v>
      </c>
      <c r="CC677" s="76">
        <v>550</v>
      </c>
      <c r="CD677" t="s">
        <v>387</v>
      </c>
      <c r="DO677" s="54" t="s">
        <v>1139</v>
      </c>
      <c r="DP677" s="21">
        <v>2812</v>
      </c>
      <c r="DQ677" t="s">
        <v>318</v>
      </c>
      <c r="DR677" s="168" t="s">
        <v>1090</v>
      </c>
      <c r="EA677" t="s">
        <v>1142</v>
      </c>
      <c r="EB677" s="86" t="s">
        <v>1092</v>
      </c>
    </row>
    <row r="679" spans="1:132">
      <c r="A679" t="s">
        <v>24</v>
      </c>
      <c r="B679" s="46" t="s">
        <v>1143</v>
      </c>
      <c r="C679" s="86" t="s">
        <v>1131</v>
      </c>
      <c r="D679" t="s">
        <v>1132</v>
      </c>
      <c r="E679">
        <v>2012</v>
      </c>
      <c r="F679" t="s">
        <v>1144</v>
      </c>
      <c r="G679" s="46" t="s">
        <v>1077</v>
      </c>
      <c r="H679" s="72" t="s">
        <v>1078</v>
      </c>
      <c r="K679" s="21" t="s">
        <v>823</v>
      </c>
      <c r="L679" t="s">
        <v>312</v>
      </c>
      <c r="M679" s="41" t="s">
        <v>298</v>
      </c>
      <c r="N679" s="41" t="s">
        <v>1080</v>
      </c>
      <c r="O679" s="41" t="s">
        <v>312</v>
      </c>
      <c r="Y679" s="7" t="s">
        <v>1081</v>
      </c>
      <c r="Z679" s="86" t="s">
        <v>1138</v>
      </c>
      <c r="AH679" s="72" t="s">
        <v>1137</v>
      </c>
      <c r="AI679" s="93" t="s">
        <v>1145</v>
      </c>
      <c r="AJ679" s="41" t="s">
        <v>1083</v>
      </c>
      <c r="AK679" s="52" t="s">
        <v>306</v>
      </c>
      <c r="AL679" s="41" t="s">
        <v>823</v>
      </c>
      <c r="AR679" s="7" t="s">
        <v>1084</v>
      </c>
      <c r="AS679" s="74" t="s">
        <v>753</v>
      </c>
      <c r="AX679" s="75" t="s">
        <v>312</v>
      </c>
      <c r="AY679" s="75" t="s">
        <v>312</v>
      </c>
      <c r="AZ679" s="75" t="s">
        <v>312</v>
      </c>
      <c r="BA679" s="75" t="s">
        <v>312</v>
      </c>
      <c r="BB679" s="75" t="s">
        <v>312</v>
      </c>
      <c r="BC679" s="75" t="s">
        <v>312</v>
      </c>
      <c r="BD679" s="75" t="s">
        <v>312</v>
      </c>
      <c r="BV679" s="144" t="s">
        <v>1085</v>
      </c>
      <c r="BW679" s="54" t="s">
        <v>386</v>
      </c>
      <c r="BX679" s="7" t="s">
        <v>1087</v>
      </c>
      <c r="BY679" s="47">
        <v>138</v>
      </c>
      <c r="BZ679" t="s">
        <v>387</v>
      </c>
      <c r="CB679" s="56" t="s">
        <v>1146</v>
      </c>
      <c r="CC679" s="80">
        <v>74</v>
      </c>
      <c r="CD679" t="s">
        <v>387</v>
      </c>
      <c r="DO679" s="56" t="s">
        <v>1147</v>
      </c>
      <c r="DP679" s="32"/>
      <c r="DQ679" t="s">
        <v>318</v>
      </c>
      <c r="DR679" s="168" t="s">
        <v>1090</v>
      </c>
      <c r="EA679" t="s">
        <v>1136</v>
      </c>
      <c r="EB679" s="86" t="s">
        <v>1092</v>
      </c>
    </row>
    <row r="680" spans="1:132">
      <c r="A680" t="s">
        <v>24</v>
      </c>
      <c r="B680" s="46" t="s">
        <v>1143</v>
      </c>
      <c r="C680" s="86" t="s">
        <v>1131</v>
      </c>
      <c r="D680" t="s">
        <v>1132</v>
      </c>
      <c r="E680">
        <v>2012</v>
      </c>
      <c r="F680" t="s">
        <v>1144</v>
      </c>
      <c r="G680" s="46" t="s">
        <v>1077</v>
      </c>
      <c r="H680" s="72" t="s">
        <v>1078</v>
      </c>
      <c r="K680" s="21" t="s">
        <v>823</v>
      </c>
      <c r="L680" t="s">
        <v>312</v>
      </c>
      <c r="M680" s="41" t="s">
        <v>298</v>
      </c>
      <c r="N680" s="41" t="s">
        <v>1093</v>
      </c>
      <c r="O680" s="41" t="s">
        <v>312</v>
      </c>
      <c r="Y680" s="7" t="s">
        <v>1094</v>
      </c>
      <c r="Z680" s="86" t="s">
        <v>1140</v>
      </c>
      <c r="AH680" s="72" t="s">
        <v>1137</v>
      </c>
      <c r="AI680" s="93" t="s">
        <v>1145</v>
      </c>
      <c r="AJ680" s="41" t="s">
        <v>1083</v>
      </c>
      <c r="AK680" s="52" t="s">
        <v>306</v>
      </c>
      <c r="AL680" s="41" t="s">
        <v>823</v>
      </c>
      <c r="AR680" s="7" t="s">
        <v>1084</v>
      </c>
      <c r="AS680" s="74" t="s">
        <v>753</v>
      </c>
      <c r="AX680" s="75" t="s">
        <v>312</v>
      </c>
      <c r="AY680" s="75" t="s">
        <v>312</v>
      </c>
      <c r="AZ680" s="75" t="s">
        <v>312</v>
      </c>
      <c r="BA680" s="75" t="s">
        <v>312</v>
      </c>
      <c r="BB680" s="75" t="s">
        <v>312</v>
      </c>
      <c r="BC680" s="75" t="s">
        <v>312</v>
      </c>
      <c r="BD680" s="75" t="s">
        <v>312</v>
      </c>
      <c r="BV680" s="144" t="s">
        <v>1085</v>
      </c>
      <c r="BW680" s="54" t="s">
        <v>386</v>
      </c>
      <c r="BX680" s="7" t="s">
        <v>1087</v>
      </c>
      <c r="BY680" s="177">
        <v>0</v>
      </c>
      <c r="BZ680" t="s">
        <v>387</v>
      </c>
      <c r="CB680" s="56" t="s">
        <v>1146</v>
      </c>
      <c r="CC680" s="80">
        <v>1</v>
      </c>
      <c r="CD680" t="s">
        <v>387</v>
      </c>
      <c r="DO680" s="56" t="s">
        <v>1147</v>
      </c>
      <c r="DP680" s="32"/>
      <c r="DQ680" t="s">
        <v>318</v>
      </c>
      <c r="DR680" s="168" t="s">
        <v>1090</v>
      </c>
      <c r="EA680" t="s">
        <v>1136</v>
      </c>
      <c r="EB680" s="86" t="s">
        <v>1092</v>
      </c>
    </row>
    <row r="681" spans="1:132">
      <c r="A681" t="s">
        <v>24</v>
      </c>
      <c r="B681" s="46" t="s">
        <v>1143</v>
      </c>
      <c r="C681" s="86" t="s">
        <v>1131</v>
      </c>
      <c r="D681" t="s">
        <v>1132</v>
      </c>
      <c r="E681">
        <v>2012</v>
      </c>
      <c r="F681" t="s">
        <v>1144</v>
      </c>
      <c r="G681" s="46" t="s">
        <v>1077</v>
      </c>
      <c r="H681" s="72" t="s">
        <v>1078</v>
      </c>
      <c r="K681" s="21" t="s">
        <v>823</v>
      </c>
      <c r="L681" t="s">
        <v>312</v>
      </c>
      <c r="M681" s="41" t="s">
        <v>298</v>
      </c>
      <c r="N681" s="41" t="s">
        <v>1096</v>
      </c>
      <c r="O681" s="41" t="s">
        <v>312</v>
      </c>
      <c r="Y681" s="7" t="s">
        <v>1097</v>
      </c>
      <c r="Z681" s="86" t="s">
        <v>1140</v>
      </c>
      <c r="AH681" s="72" t="s">
        <v>1137</v>
      </c>
      <c r="AI681" s="93" t="s">
        <v>1145</v>
      </c>
      <c r="AJ681" s="41" t="s">
        <v>1083</v>
      </c>
      <c r="AK681" s="52" t="s">
        <v>306</v>
      </c>
      <c r="AL681" s="41" t="s">
        <v>823</v>
      </c>
      <c r="AR681" s="7" t="s">
        <v>1084</v>
      </c>
      <c r="AS681" s="74" t="s">
        <v>753</v>
      </c>
      <c r="AX681" s="75" t="s">
        <v>312</v>
      </c>
      <c r="AY681" s="75" t="s">
        <v>312</v>
      </c>
      <c r="AZ681" s="75" t="s">
        <v>312</v>
      </c>
      <c r="BA681" s="75" t="s">
        <v>312</v>
      </c>
      <c r="BB681" s="75" t="s">
        <v>312</v>
      </c>
      <c r="BC681" s="75" t="s">
        <v>312</v>
      </c>
      <c r="BD681" s="75" t="s">
        <v>312</v>
      </c>
      <c r="BV681" s="144" t="s">
        <v>1085</v>
      </c>
      <c r="BW681" s="54" t="s">
        <v>386</v>
      </c>
      <c r="BX681" s="7" t="s">
        <v>1087</v>
      </c>
      <c r="BY681" s="47">
        <v>3</v>
      </c>
      <c r="BZ681" t="s">
        <v>387</v>
      </c>
      <c r="CB681" s="56" t="s">
        <v>1146</v>
      </c>
      <c r="CC681" s="117">
        <v>0</v>
      </c>
      <c r="CD681" t="s">
        <v>387</v>
      </c>
      <c r="DO681" s="56" t="s">
        <v>1147</v>
      </c>
      <c r="DP681" s="32"/>
      <c r="DQ681" t="s">
        <v>318</v>
      </c>
      <c r="DR681" s="168" t="s">
        <v>1090</v>
      </c>
      <c r="EA681" t="s">
        <v>1136</v>
      </c>
      <c r="EB681" s="86" t="s">
        <v>1092</v>
      </c>
    </row>
    <row r="682" spans="1:132">
      <c r="A682" t="s">
        <v>24</v>
      </c>
      <c r="B682" s="46" t="s">
        <v>1143</v>
      </c>
      <c r="C682" s="86" t="s">
        <v>1131</v>
      </c>
      <c r="D682" t="s">
        <v>1132</v>
      </c>
      <c r="E682">
        <v>2012</v>
      </c>
      <c r="F682" t="s">
        <v>1144</v>
      </c>
      <c r="G682" s="46" t="s">
        <v>1077</v>
      </c>
      <c r="H682" s="72" t="s">
        <v>1078</v>
      </c>
      <c r="K682" s="21" t="s">
        <v>823</v>
      </c>
      <c r="L682" t="s">
        <v>312</v>
      </c>
      <c r="M682" s="41" t="s">
        <v>298</v>
      </c>
      <c r="N682" s="41" t="s">
        <v>1098</v>
      </c>
      <c r="O682" s="41" t="s">
        <v>312</v>
      </c>
      <c r="Y682" s="7" t="s">
        <v>1099</v>
      </c>
      <c r="Z682" s="86" t="s">
        <v>1140</v>
      </c>
      <c r="AH682" s="72" t="s">
        <v>1137</v>
      </c>
      <c r="AI682" s="93" t="s">
        <v>1145</v>
      </c>
      <c r="AJ682" s="41" t="s">
        <v>1083</v>
      </c>
      <c r="AK682" s="52" t="s">
        <v>306</v>
      </c>
      <c r="AL682" s="41" t="s">
        <v>823</v>
      </c>
      <c r="AR682" s="7" t="s">
        <v>1084</v>
      </c>
      <c r="AS682" s="74" t="s">
        <v>753</v>
      </c>
      <c r="AX682" s="75" t="s">
        <v>312</v>
      </c>
      <c r="AY682" s="75" t="s">
        <v>312</v>
      </c>
      <c r="AZ682" s="75" t="s">
        <v>312</v>
      </c>
      <c r="BA682" s="75" t="s">
        <v>312</v>
      </c>
      <c r="BB682" s="75" t="s">
        <v>312</v>
      </c>
      <c r="BC682" s="75" t="s">
        <v>312</v>
      </c>
      <c r="BD682" s="75" t="s">
        <v>312</v>
      </c>
      <c r="BV682" s="144" t="s">
        <v>1085</v>
      </c>
      <c r="BW682" s="54" t="s">
        <v>386</v>
      </c>
      <c r="BX682" s="7" t="s">
        <v>1087</v>
      </c>
      <c r="BY682" s="177">
        <v>0</v>
      </c>
      <c r="BZ682" t="s">
        <v>387</v>
      </c>
      <c r="CB682" s="56" t="s">
        <v>1146</v>
      </c>
      <c r="CC682" s="117">
        <v>0</v>
      </c>
      <c r="CD682" t="s">
        <v>387</v>
      </c>
      <c r="DO682" s="56" t="s">
        <v>1147</v>
      </c>
      <c r="DP682" s="32"/>
      <c r="DQ682" t="s">
        <v>318</v>
      </c>
      <c r="DR682" s="168" t="s">
        <v>1090</v>
      </c>
      <c r="EA682" t="s">
        <v>1136</v>
      </c>
      <c r="EB682" s="86" t="s">
        <v>1092</v>
      </c>
    </row>
    <row r="683" spans="1:132">
      <c r="A683" t="s">
        <v>24</v>
      </c>
      <c r="B683" s="46" t="s">
        <v>1143</v>
      </c>
      <c r="C683" s="86" t="s">
        <v>1131</v>
      </c>
      <c r="D683" t="s">
        <v>1132</v>
      </c>
      <c r="E683">
        <v>2012</v>
      </c>
      <c r="F683" t="s">
        <v>1144</v>
      </c>
      <c r="G683" s="46" t="s">
        <v>1077</v>
      </c>
      <c r="H683" s="72" t="s">
        <v>1078</v>
      </c>
      <c r="K683" s="21" t="s">
        <v>823</v>
      </c>
      <c r="L683" t="s">
        <v>1100</v>
      </c>
      <c r="M683" s="50" t="s">
        <v>325</v>
      </c>
      <c r="N683" s="41" t="s">
        <v>1101</v>
      </c>
      <c r="O683" s="55" t="s">
        <v>1148</v>
      </c>
      <c r="P683" s="119" t="s">
        <v>1102</v>
      </c>
      <c r="Q683" s="41" t="s">
        <v>1103</v>
      </c>
      <c r="Y683" s="7" t="s">
        <v>1081</v>
      </c>
      <c r="Z683" s="86" t="s">
        <v>1138</v>
      </c>
      <c r="AH683" s="72" t="s">
        <v>1137</v>
      </c>
      <c r="AI683" s="93" t="s">
        <v>1145</v>
      </c>
      <c r="AJ683" s="41" t="s">
        <v>1083</v>
      </c>
      <c r="AK683" s="52" t="s">
        <v>306</v>
      </c>
      <c r="AL683" s="41" t="s">
        <v>823</v>
      </c>
      <c r="AR683" s="7" t="s">
        <v>1084</v>
      </c>
      <c r="AS683" s="74" t="s">
        <v>753</v>
      </c>
      <c r="AX683" s="178" t="s">
        <v>1104</v>
      </c>
      <c r="AY683" s="42" t="s">
        <v>1105</v>
      </c>
      <c r="AZ683" s="59" t="s">
        <v>1114</v>
      </c>
      <c r="BA683" s="42"/>
      <c r="BB683" s="178" t="s">
        <v>1104</v>
      </c>
      <c r="BC683" s="42" t="s">
        <v>1106</v>
      </c>
      <c r="BD683" s="117" t="s">
        <v>1107</v>
      </c>
      <c r="BV683" s="144" t="s">
        <v>1085</v>
      </c>
      <c r="BW683" s="54" t="s">
        <v>386</v>
      </c>
      <c r="BX683" s="7" t="s">
        <v>1087</v>
      </c>
      <c r="BY683" s="47">
        <v>165</v>
      </c>
      <c r="BZ683" t="s">
        <v>387</v>
      </c>
      <c r="CB683" s="56" t="s">
        <v>1146</v>
      </c>
      <c r="CC683" s="80">
        <v>91</v>
      </c>
      <c r="CD683" t="s">
        <v>387</v>
      </c>
      <c r="DO683" s="56" t="s">
        <v>1147</v>
      </c>
      <c r="DP683" s="32"/>
      <c r="DQ683" t="s">
        <v>318</v>
      </c>
      <c r="DR683" s="168" t="s">
        <v>1090</v>
      </c>
      <c r="EA683" t="s">
        <v>1136</v>
      </c>
      <c r="EB683" s="86" t="s">
        <v>1092</v>
      </c>
    </row>
    <row r="684" spans="1:132">
      <c r="A684" t="s">
        <v>24</v>
      </c>
      <c r="B684" s="46" t="s">
        <v>1143</v>
      </c>
      <c r="C684" s="86" t="s">
        <v>1131</v>
      </c>
      <c r="D684" t="s">
        <v>1132</v>
      </c>
      <c r="E684">
        <v>2012</v>
      </c>
      <c r="F684" t="s">
        <v>1144</v>
      </c>
      <c r="G684" s="46" t="s">
        <v>1077</v>
      </c>
      <c r="H684" s="72" t="s">
        <v>1078</v>
      </c>
      <c r="K684" s="21" t="s">
        <v>823</v>
      </c>
      <c r="L684" t="s">
        <v>588</v>
      </c>
      <c r="M684" s="50" t="s">
        <v>325</v>
      </c>
      <c r="N684" s="41" t="s">
        <v>1108</v>
      </c>
      <c r="O684" s="55" t="s">
        <v>1148</v>
      </c>
      <c r="P684" s="119" t="s">
        <v>1109</v>
      </c>
      <c r="Q684" s="41" t="s">
        <v>1110</v>
      </c>
      <c r="Y684" s="7" t="s">
        <v>1081</v>
      </c>
      <c r="Z684" s="86" t="s">
        <v>1138</v>
      </c>
      <c r="AH684" s="72" t="s">
        <v>1137</v>
      </c>
      <c r="AI684" s="93" t="s">
        <v>1145</v>
      </c>
      <c r="AJ684" s="41" t="s">
        <v>1083</v>
      </c>
      <c r="AK684" s="52" t="s">
        <v>306</v>
      </c>
      <c r="AL684" s="41" t="s">
        <v>823</v>
      </c>
      <c r="AR684" s="7" t="s">
        <v>1084</v>
      </c>
      <c r="AS684" s="74" t="s">
        <v>753</v>
      </c>
      <c r="AX684" s="178" t="s">
        <v>1104</v>
      </c>
      <c r="AY684" s="42" t="s">
        <v>1105</v>
      </c>
      <c r="AZ684" s="59" t="s">
        <v>1114</v>
      </c>
      <c r="BA684" s="42"/>
      <c r="BB684" s="178" t="s">
        <v>1104</v>
      </c>
      <c r="BC684" s="42" t="s">
        <v>1106</v>
      </c>
      <c r="BD684" s="78" t="s">
        <v>1111</v>
      </c>
      <c r="BV684" s="144" t="s">
        <v>1085</v>
      </c>
      <c r="BW684" s="54" t="s">
        <v>386</v>
      </c>
      <c r="BX684" s="7" t="s">
        <v>1087</v>
      </c>
      <c r="BY684" s="47">
        <v>81</v>
      </c>
      <c r="BZ684" t="s">
        <v>387</v>
      </c>
      <c r="CB684" s="56" t="s">
        <v>1146</v>
      </c>
      <c r="CC684" s="80">
        <v>50</v>
      </c>
      <c r="CD684" t="s">
        <v>387</v>
      </c>
      <c r="DO684" s="56" t="s">
        <v>1147</v>
      </c>
      <c r="DP684" s="32"/>
      <c r="DQ684" t="s">
        <v>318</v>
      </c>
      <c r="DR684" s="168" t="s">
        <v>1090</v>
      </c>
      <c r="EA684" t="s">
        <v>1136</v>
      </c>
      <c r="EB684" s="86" t="s">
        <v>1092</v>
      </c>
    </row>
    <row r="686" spans="1:132">
      <c r="A686" t="s">
        <v>24</v>
      </c>
      <c r="B686" s="21" t="s">
        <v>290</v>
      </c>
      <c r="C686">
        <v>112</v>
      </c>
      <c r="D686" t="s">
        <v>1149</v>
      </c>
      <c r="E686">
        <v>2002</v>
      </c>
      <c r="F686">
        <v>1993</v>
      </c>
      <c r="G686" t="s">
        <v>1002</v>
      </c>
      <c r="H686" t="s">
        <v>480</v>
      </c>
      <c r="L686" t="s">
        <v>312</v>
      </c>
      <c r="M686" s="50" t="s">
        <v>298</v>
      </c>
      <c r="N686" s="15" t="s">
        <v>1150</v>
      </c>
      <c r="O686" s="41" t="s">
        <v>312</v>
      </c>
      <c r="Q686" s="7" t="s">
        <v>312</v>
      </c>
      <c r="Y686" s="7" t="s">
        <v>312</v>
      </c>
      <c r="Z686" t="s">
        <v>312</v>
      </c>
      <c r="AC686" t="s">
        <v>1151</v>
      </c>
      <c r="AD686" t="s">
        <v>1152</v>
      </c>
      <c r="AH686" s="72" t="s">
        <v>594</v>
      </c>
      <c r="AI686" s="41">
        <v>34104</v>
      </c>
      <c r="AJ686" s="41" t="s">
        <v>1153</v>
      </c>
      <c r="AK686" s="52" t="s">
        <v>306</v>
      </c>
      <c r="AL686" s="41" t="s">
        <v>480</v>
      </c>
      <c r="AM686" s="74" t="s">
        <v>1154</v>
      </c>
      <c r="BJ686" s="54" t="s">
        <v>312</v>
      </c>
      <c r="BK686" s="54" t="s">
        <v>312</v>
      </c>
      <c r="BL686" s="80" t="s">
        <v>312</v>
      </c>
      <c r="BM686" s="80" t="s">
        <v>312</v>
      </c>
      <c r="BN686" s="80"/>
      <c r="BV686" s="144" t="s">
        <v>1155</v>
      </c>
      <c r="CQ686" s="21" t="s">
        <v>386</v>
      </c>
      <c r="CR686" s="54">
        <v>34155</v>
      </c>
      <c r="CS686" s="78"/>
      <c r="CT686" s="54" t="s">
        <v>318</v>
      </c>
      <c r="DO686" s="7" t="s">
        <v>1156</v>
      </c>
      <c r="DP686" s="32"/>
      <c r="DQ686" s="54" t="s">
        <v>318</v>
      </c>
      <c r="DR686" s="75" t="s">
        <v>320</v>
      </c>
      <c r="DS686" s="54">
        <v>34155</v>
      </c>
      <c r="DT686" s="59"/>
      <c r="DU686" s="54" t="s">
        <v>318</v>
      </c>
      <c r="DV686" s="54"/>
      <c r="EA686" t="s">
        <v>1157</v>
      </c>
      <c r="EB686" s="86" t="s">
        <v>1158</v>
      </c>
    </row>
    <row r="687" spans="1:132">
      <c r="A687" t="s">
        <v>24</v>
      </c>
      <c r="B687" s="21" t="s">
        <v>290</v>
      </c>
      <c r="C687">
        <v>112</v>
      </c>
      <c r="D687" t="s">
        <v>1149</v>
      </c>
      <c r="E687">
        <v>2002</v>
      </c>
      <c r="F687">
        <v>1993</v>
      </c>
      <c r="G687" t="s">
        <v>1002</v>
      </c>
      <c r="H687" t="s">
        <v>480</v>
      </c>
      <c r="L687" t="s">
        <v>1159</v>
      </c>
      <c r="M687" s="50" t="s">
        <v>325</v>
      </c>
      <c r="N687" s="15" t="s">
        <v>1160</v>
      </c>
      <c r="O687" s="41">
        <v>34104</v>
      </c>
      <c r="P687" s="119" t="s">
        <v>1021</v>
      </c>
      <c r="Q687" s="41" t="s">
        <v>1161</v>
      </c>
      <c r="Y687" s="7" t="s">
        <v>312</v>
      </c>
      <c r="Z687" t="s">
        <v>312</v>
      </c>
      <c r="AC687" t="s">
        <v>1151</v>
      </c>
      <c r="AD687" t="s">
        <v>1152</v>
      </c>
      <c r="AH687" s="72" t="s">
        <v>594</v>
      </c>
      <c r="AI687" s="41">
        <v>34104</v>
      </c>
      <c r="AJ687" s="41" t="s">
        <v>1153</v>
      </c>
      <c r="AK687" s="52" t="s">
        <v>306</v>
      </c>
      <c r="AL687" s="41" t="s">
        <v>480</v>
      </c>
      <c r="AM687" s="74" t="s">
        <v>1154</v>
      </c>
      <c r="BJ687" s="54" t="s">
        <v>558</v>
      </c>
      <c r="BK687" s="54">
        <v>34155</v>
      </c>
      <c r="BL687" s="78"/>
      <c r="BM687" s="54" t="s">
        <v>318</v>
      </c>
      <c r="BV687" s="144" t="s">
        <v>1155</v>
      </c>
      <c r="CQ687" s="21" t="s">
        <v>386</v>
      </c>
      <c r="CR687" s="54">
        <v>34155</v>
      </c>
      <c r="CS687" s="78"/>
      <c r="CT687" s="54" t="s">
        <v>318</v>
      </c>
      <c r="DO687" s="7" t="s">
        <v>1156</v>
      </c>
      <c r="DP687" s="32"/>
      <c r="DQ687" s="54" t="s">
        <v>318</v>
      </c>
      <c r="DR687" s="75" t="s">
        <v>320</v>
      </c>
      <c r="DS687" s="54">
        <v>34155</v>
      </c>
      <c r="DT687" s="59"/>
      <c r="DU687" s="54" t="s">
        <v>318</v>
      </c>
      <c r="DV687" s="54"/>
      <c r="EA687" t="s">
        <v>1157</v>
      </c>
      <c r="EB687" s="86" t="s">
        <v>1158</v>
      </c>
    </row>
    <row r="688" spans="1:132">
      <c r="A688" t="s">
        <v>24</v>
      </c>
      <c r="B688" s="21" t="s">
        <v>290</v>
      </c>
      <c r="C688">
        <v>112</v>
      </c>
      <c r="D688" t="s">
        <v>1149</v>
      </c>
      <c r="E688">
        <v>2002</v>
      </c>
      <c r="F688">
        <v>1993</v>
      </c>
      <c r="G688" t="s">
        <v>1002</v>
      </c>
      <c r="H688" t="s">
        <v>480</v>
      </c>
      <c r="L688" t="s">
        <v>1159</v>
      </c>
      <c r="M688" s="50" t="s">
        <v>325</v>
      </c>
      <c r="N688" s="15" t="s">
        <v>1162</v>
      </c>
      <c r="O688" s="41">
        <v>34104</v>
      </c>
      <c r="P688" s="119" t="s">
        <v>1024</v>
      </c>
      <c r="Q688" s="41" t="s">
        <v>1161</v>
      </c>
      <c r="Y688" s="7" t="s">
        <v>312</v>
      </c>
      <c r="Z688" t="s">
        <v>312</v>
      </c>
      <c r="AC688" t="s">
        <v>1151</v>
      </c>
      <c r="AD688" t="s">
        <v>1152</v>
      </c>
      <c r="AH688" s="72" t="s">
        <v>594</v>
      </c>
      <c r="AI688" s="41">
        <v>34104</v>
      </c>
      <c r="AJ688" s="41" t="s">
        <v>1153</v>
      </c>
      <c r="AK688" s="52" t="s">
        <v>306</v>
      </c>
      <c r="AL688" s="41" t="s">
        <v>480</v>
      </c>
      <c r="AM688" s="74" t="s">
        <v>1154</v>
      </c>
      <c r="BJ688" s="54" t="s">
        <v>558</v>
      </c>
      <c r="BK688" s="54">
        <v>34155</v>
      </c>
      <c r="BL688" s="78"/>
      <c r="BM688" s="54" t="s">
        <v>318</v>
      </c>
      <c r="BV688" s="144" t="s">
        <v>1155</v>
      </c>
      <c r="CQ688" s="21" t="s">
        <v>386</v>
      </c>
      <c r="CR688" s="54">
        <v>34155</v>
      </c>
      <c r="CS688" s="78"/>
      <c r="CT688" s="54" t="s">
        <v>318</v>
      </c>
      <c r="DO688" s="7" t="s">
        <v>1156</v>
      </c>
      <c r="DP688" s="32"/>
      <c r="DQ688" s="54" t="s">
        <v>318</v>
      </c>
      <c r="DR688" s="75" t="s">
        <v>320</v>
      </c>
      <c r="DS688" s="54">
        <v>34155</v>
      </c>
      <c r="DT688" s="59"/>
      <c r="DU688" s="54" t="s">
        <v>318</v>
      </c>
      <c r="DV688" s="54"/>
      <c r="EA688" t="s">
        <v>1157</v>
      </c>
      <c r="EB688" s="86" t="s">
        <v>1158</v>
      </c>
    </row>
    <row r="689" spans="1:132">
      <c r="A689" t="s">
        <v>24</v>
      </c>
      <c r="B689" s="21" t="s">
        <v>290</v>
      </c>
      <c r="C689">
        <v>112</v>
      </c>
      <c r="D689" t="s">
        <v>1149</v>
      </c>
      <c r="E689">
        <v>2002</v>
      </c>
      <c r="F689">
        <v>1993</v>
      </c>
      <c r="G689" t="s">
        <v>1002</v>
      </c>
      <c r="H689" t="s">
        <v>480</v>
      </c>
      <c r="L689" t="s">
        <v>1159</v>
      </c>
      <c r="M689" s="50" t="s">
        <v>325</v>
      </c>
      <c r="N689" s="15" t="s">
        <v>1163</v>
      </c>
      <c r="O689" s="41">
        <v>34104</v>
      </c>
      <c r="P689" s="119" t="s">
        <v>1026</v>
      </c>
      <c r="Q689" s="41" t="s">
        <v>1161</v>
      </c>
      <c r="Y689" s="7" t="s">
        <v>312</v>
      </c>
      <c r="Z689" t="s">
        <v>312</v>
      </c>
      <c r="AC689" t="s">
        <v>1151</v>
      </c>
      <c r="AD689" t="s">
        <v>1152</v>
      </c>
      <c r="AH689" s="72" t="s">
        <v>594</v>
      </c>
      <c r="AI689" s="41">
        <v>34104</v>
      </c>
      <c r="AJ689" s="41" t="s">
        <v>1153</v>
      </c>
      <c r="AK689" s="52" t="s">
        <v>306</v>
      </c>
      <c r="AL689" s="41" t="s">
        <v>480</v>
      </c>
      <c r="AM689" s="74" t="s">
        <v>1154</v>
      </c>
      <c r="BJ689" s="54" t="s">
        <v>558</v>
      </c>
      <c r="BK689" s="54">
        <v>34155</v>
      </c>
      <c r="BL689" s="78"/>
      <c r="BM689" s="54" t="s">
        <v>318</v>
      </c>
      <c r="BV689" s="144" t="s">
        <v>1155</v>
      </c>
      <c r="CQ689" s="21" t="s">
        <v>386</v>
      </c>
      <c r="CR689" s="54">
        <v>34155</v>
      </c>
      <c r="CS689" s="78"/>
      <c r="CT689" s="54" t="s">
        <v>318</v>
      </c>
      <c r="DO689" s="7" t="s">
        <v>1156</v>
      </c>
      <c r="DP689" s="32"/>
      <c r="DQ689" s="54" t="s">
        <v>318</v>
      </c>
      <c r="DR689" s="75" t="s">
        <v>320</v>
      </c>
      <c r="DS689" s="54">
        <v>34155</v>
      </c>
      <c r="DT689" s="59"/>
      <c r="DU689" s="54" t="s">
        <v>318</v>
      </c>
      <c r="DV689" s="54"/>
      <c r="EA689" t="s">
        <v>1157</v>
      </c>
      <c r="EB689" s="86" t="s">
        <v>1158</v>
      </c>
    </row>
    <row r="690" spans="1:132">
      <c r="A690" t="s">
        <v>24</v>
      </c>
      <c r="B690" s="21" t="s">
        <v>290</v>
      </c>
      <c r="C690">
        <v>112</v>
      </c>
      <c r="D690" t="s">
        <v>1149</v>
      </c>
      <c r="E690">
        <v>2002</v>
      </c>
      <c r="F690">
        <v>1993</v>
      </c>
      <c r="G690" t="s">
        <v>1002</v>
      </c>
      <c r="H690" t="s">
        <v>480</v>
      </c>
      <c r="L690" t="s">
        <v>1164</v>
      </c>
      <c r="M690" s="50" t="s">
        <v>325</v>
      </c>
      <c r="N690" s="15" t="s">
        <v>1160</v>
      </c>
      <c r="O690" s="41">
        <v>34104</v>
      </c>
      <c r="P690" s="119" t="s">
        <v>1021</v>
      </c>
      <c r="Q690" s="41" t="s">
        <v>1161</v>
      </c>
      <c r="Y690" s="7" t="s">
        <v>312</v>
      </c>
      <c r="Z690" t="s">
        <v>312</v>
      </c>
      <c r="AC690" t="s">
        <v>1151</v>
      </c>
      <c r="AD690" t="s">
        <v>1152</v>
      </c>
      <c r="AH690" s="72" t="s">
        <v>594</v>
      </c>
      <c r="AI690" s="41">
        <v>34104</v>
      </c>
      <c r="AJ690" s="41" t="s">
        <v>1153</v>
      </c>
      <c r="AK690" s="52" t="s">
        <v>306</v>
      </c>
      <c r="AL690" s="41" t="s">
        <v>480</v>
      </c>
      <c r="AM690" s="74" t="s">
        <v>1154</v>
      </c>
      <c r="BJ690" s="54" t="s">
        <v>558</v>
      </c>
      <c r="BK690" s="54">
        <v>34155</v>
      </c>
      <c r="BL690" s="78"/>
      <c r="BM690" s="54" t="s">
        <v>318</v>
      </c>
      <c r="BV690" s="144" t="s">
        <v>1155</v>
      </c>
      <c r="CQ690" s="21" t="s">
        <v>386</v>
      </c>
      <c r="CR690" s="54">
        <v>34155</v>
      </c>
      <c r="CS690" s="78"/>
      <c r="CT690" s="54" t="s">
        <v>318</v>
      </c>
      <c r="DO690" s="7" t="s">
        <v>1156</v>
      </c>
      <c r="DP690" s="32"/>
      <c r="DQ690" s="54" t="s">
        <v>318</v>
      </c>
      <c r="DR690" s="75" t="s">
        <v>320</v>
      </c>
      <c r="DS690" s="54">
        <v>34155</v>
      </c>
      <c r="DT690" s="59"/>
      <c r="DU690" s="54" t="s">
        <v>318</v>
      </c>
      <c r="DV690" s="54"/>
      <c r="EA690" t="s">
        <v>1157</v>
      </c>
      <c r="EB690" s="86" t="s">
        <v>1158</v>
      </c>
    </row>
    <row r="691" spans="1:132">
      <c r="A691" t="s">
        <v>24</v>
      </c>
      <c r="B691" s="21" t="s">
        <v>290</v>
      </c>
      <c r="C691">
        <v>112</v>
      </c>
      <c r="D691" t="s">
        <v>1149</v>
      </c>
      <c r="E691">
        <v>2002</v>
      </c>
      <c r="F691">
        <v>1993</v>
      </c>
      <c r="G691" t="s">
        <v>1002</v>
      </c>
      <c r="H691" t="s">
        <v>480</v>
      </c>
      <c r="L691" t="s">
        <v>1164</v>
      </c>
      <c r="M691" s="50" t="s">
        <v>325</v>
      </c>
      <c r="N691" s="15" t="s">
        <v>1162</v>
      </c>
      <c r="O691" s="41">
        <v>34104</v>
      </c>
      <c r="P691" s="119" t="s">
        <v>1024</v>
      </c>
      <c r="Q691" s="41" t="s">
        <v>1161</v>
      </c>
      <c r="Y691" s="7" t="s">
        <v>312</v>
      </c>
      <c r="Z691" t="s">
        <v>312</v>
      </c>
      <c r="AC691" t="s">
        <v>1151</v>
      </c>
      <c r="AD691" t="s">
        <v>1152</v>
      </c>
      <c r="AH691" s="72" t="s">
        <v>594</v>
      </c>
      <c r="AI691" s="41">
        <v>34104</v>
      </c>
      <c r="AJ691" s="41" t="s">
        <v>1153</v>
      </c>
      <c r="AK691" s="52" t="s">
        <v>306</v>
      </c>
      <c r="AL691" s="41" t="s">
        <v>480</v>
      </c>
      <c r="AM691" s="74" t="s">
        <v>1154</v>
      </c>
      <c r="BJ691" s="54" t="s">
        <v>558</v>
      </c>
      <c r="BK691" s="54">
        <v>34155</v>
      </c>
      <c r="BL691" s="78"/>
      <c r="BM691" s="54" t="s">
        <v>318</v>
      </c>
      <c r="BV691" s="144" t="s">
        <v>1155</v>
      </c>
      <c r="CQ691" s="21" t="s">
        <v>386</v>
      </c>
      <c r="CR691" s="54">
        <v>34155</v>
      </c>
      <c r="CS691" s="78"/>
      <c r="CT691" s="54" t="s">
        <v>318</v>
      </c>
      <c r="DO691" s="7" t="s">
        <v>1156</v>
      </c>
      <c r="DP691" s="32"/>
      <c r="DQ691" s="54" t="s">
        <v>318</v>
      </c>
      <c r="DR691" s="75" t="s">
        <v>320</v>
      </c>
      <c r="DS691" s="54">
        <v>34155</v>
      </c>
      <c r="DT691" s="59"/>
      <c r="DU691" s="54" t="s">
        <v>318</v>
      </c>
      <c r="DV691" s="54"/>
      <c r="EA691" t="s">
        <v>1157</v>
      </c>
      <c r="EB691" s="86" t="s">
        <v>1158</v>
      </c>
    </row>
    <row r="692" spans="1:132">
      <c r="A692" t="s">
        <v>24</v>
      </c>
      <c r="B692" s="21" t="s">
        <v>290</v>
      </c>
      <c r="C692">
        <v>112</v>
      </c>
      <c r="D692" t="s">
        <v>1149</v>
      </c>
      <c r="E692">
        <v>2002</v>
      </c>
      <c r="F692">
        <v>1993</v>
      </c>
      <c r="G692" t="s">
        <v>1002</v>
      </c>
      <c r="H692" t="s">
        <v>480</v>
      </c>
      <c r="L692" t="s">
        <v>1164</v>
      </c>
      <c r="M692" s="50" t="s">
        <v>325</v>
      </c>
      <c r="N692" s="15" t="s">
        <v>1163</v>
      </c>
      <c r="O692" s="41">
        <v>34104</v>
      </c>
      <c r="P692" s="119" t="s">
        <v>1026</v>
      </c>
      <c r="Q692" s="41" t="s">
        <v>1161</v>
      </c>
      <c r="Y692" s="7" t="s">
        <v>312</v>
      </c>
      <c r="Z692" t="s">
        <v>312</v>
      </c>
      <c r="AC692" t="s">
        <v>1151</v>
      </c>
      <c r="AD692" t="s">
        <v>1152</v>
      </c>
      <c r="AH692" s="72" t="s">
        <v>594</v>
      </c>
      <c r="AI692" s="41">
        <v>34104</v>
      </c>
      <c r="AJ692" s="41" t="s">
        <v>1153</v>
      </c>
      <c r="AK692" s="52" t="s">
        <v>306</v>
      </c>
      <c r="AL692" s="41" t="s">
        <v>480</v>
      </c>
      <c r="AM692" s="74" t="s">
        <v>1154</v>
      </c>
      <c r="BJ692" s="54" t="s">
        <v>558</v>
      </c>
      <c r="BK692" s="54">
        <v>34155</v>
      </c>
      <c r="BL692" s="78"/>
      <c r="BM692" s="54" t="s">
        <v>318</v>
      </c>
      <c r="BV692" s="144" t="s">
        <v>1155</v>
      </c>
      <c r="CQ692" s="21" t="s">
        <v>386</v>
      </c>
      <c r="CR692" s="54">
        <v>34155</v>
      </c>
      <c r="CS692" s="78"/>
      <c r="CT692" s="54" t="s">
        <v>318</v>
      </c>
      <c r="DO692" s="7" t="s">
        <v>1156</v>
      </c>
      <c r="DP692" s="32"/>
      <c r="DQ692" s="54" t="s">
        <v>318</v>
      </c>
      <c r="DR692" s="75" t="s">
        <v>320</v>
      </c>
      <c r="DS692" s="54">
        <v>34155</v>
      </c>
      <c r="DT692" s="59"/>
      <c r="DU692" s="54" t="s">
        <v>318</v>
      </c>
      <c r="DV692" s="54"/>
      <c r="EA692" t="s">
        <v>1157</v>
      </c>
      <c r="EB692" s="86" t="s">
        <v>1158</v>
      </c>
    </row>
    <row r="693" spans="1:132">
      <c r="A693" t="s">
        <v>24</v>
      </c>
      <c r="B693" s="21" t="s">
        <v>290</v>
      </c>
      <c r="C693">
        <v>112</v>
      </c>
      <c r="D693" t="s">
        <v>1149</v>
      </c>
      <c r="E693">
        <v>2002</v>
      </c>
      <c r="F693">
        <v>1993</v>
      </c>
      <c r="G693" t="s">
        <v>1002</v>
      </c>
      <c r="H693" t="s">
        <v>480</v>
      </c>
      <c r="L693" t="s">
        <v>312</v>
      </c>
      <c r="M693" s="50" t="s">
        <v>298</v>
      </c>
      <c r="N693" s="15" t="s">
        <v>1165</v>
      </c>
      <c r="O693" s="41" t="s">
        <v>312</v>
      </c>
      <c r="Q693" s="7" t="s">
        <v>312</v>
      </c>
      <c r="Y693" s="7" t="s">
        <v>1081</v>
      </c>
      <c r="Z693" t="s">
        <v>1166</v>
      </c>
      <c r="AC693" t="s">
        <v>1151</v>
      </c>
      <c r="AD693" t="s">
        <v>1152</v>
      </c>
      <c r="AH693" s="72" t="s">
        <v>594</v>
      </c>
      <c r="AI693" s="41">
        <v>34104</v>
      </c>
      <c r="AJ693" s="41" t="s">
        <v>1153</v>
      </c>
      <c r="AK693" s="52" t="s">
        <v>306</v>
      </c>
      <c r="AL693" s="41" t="s">
        <v>480</v>
      </c>
      <c r="AM693" s="74" t="s">
        <v>1167</v>
      </c>
      <c r="BJ693" s="54" t="s">
        <v>312</v>
      </c>
      <c r="BK693" s="54" t="s">
        <v>312</v>
      </c>
      <c r="BL693" s="80" t="s">
        <v>312</v>
      </c>
      <c r="BM693" s="80" t="s">
        <v>312</v>
      </c>
      <c r="BN693" s="80"/>
      <c r="BV693" s="144" t="s">
        <v>1155</v>
      </c>
      <c r="CQ693" s="21" t="s">
        <v>386</v>
      </c>
      <c r="CR693" s="54">
        <v>34155</v>
      </c>
      <c r="CS693" s="78"/>
      <c r="CT693" s="54" t="s">
        <v>318</v>
      </c>
      <c r="DO693" s="7" t="s">
        <v>1156</v>
      </c>
      <c r="DP693" s="32"/>
      <c r="DQ693" s="54" t="s">
        <v>318</v>
      </c>
      <c r="DR693" s="75" t="s">
        <v>320</v>
      </c>
      <c r="DS693" s="54">
        <v>34155</v>
      </c>
      <c r="DT693" s="59"/>
      <c r="DU693" s="54" t="s">
        <v>318</v>
      </c>
      <c r="DV693" s="54"/>
      <c r="EA693" t="s">
        <v>1157</v>
      </c>
      <c r="EB693" s="86" t="s">
        <v>1158</v>
      </c>
    </row>
    <row r="694" spans="1:132">
      <c r="A694" t="s">
        <v>24</v>
      </c>
      <c r="B694" s="21" t="s">
        <v>290</v>
      </c>
      <c r="C694">
        <v>112</v>
      </c>
      <c r="D694" t="s">
        <v>1149</v>
      </c>
      <c r="E694">
        <v>2002</v>
      </c>
      <c r="F694">
        <v>1993</v>
      </c>
      <c r="G694" t="s">
        <v>1002</v>
      </c>
      <c r="H694" t="s">
        <v>480</v>
      </c>
      <c r="L694" t="s">
        <v>1159</v>
      </c>
      <c r="M694" s="50" t="s">
        <v>325</v>
      </c>
      <c r="N694" s="15" t="s">
        <v>1168</v>
      </c>
      <c r="O694" s="41">
        <v>34104</v>
      </c>
      <c r="P694" s="119" t="s">
        <v>1021</v>
      </c>
      <c r="Q694" s="41" t="s">
        <v>1161</v>
      </c>
      <c r="Y694" s="7" t="s">
        <v>1081</v>
      </c>
      <c r="Z694" t="s">
        <v>1166</v>
      </c>
      <c r="AC694" t="s">
        <v>1151</v>
      </c>
      <c r="AD694" t="s">
        <v>1152</v>
      </c>
      <c r="AH694" s="72" t="s">
        <v>594</v>
      </c>
      <c r="AI694" s="41">
        <v>34104</v>
      </c>
      <c r="AJ694" s="41" t="s">
        <v>1153</v>
      </c>
      <c r="AK694" s="52" t="s">
        <v>306</v>
      </c>
      <c r="AL694" s="41" t="s">
        <v>480</v>
      </c>
      <c r="AM694" s="74" t="s">
        <v>1167</v>
      </c>
      <c r="BJ694" s="54" t="s">
        <v>558</v>
      </c>
      <c r="BK694" s="54">
        <v>34155</v>
      </c>
      <c r="BL694" s="78"/>
      <c r="BM694" s="54" t="s">
        <v>318</v>
      </c>
      <c r="BV694" s="144" t="s">
        <v>1155</v>
      </c>
      <c r="CQ694" s="21" t="s">
        <v>386</v>
      </c>
      <c r="CR694" s="54">
        <v>34155</v>
      </c>
      <c r="CS694" s="78"/>
      <c r="CT694" s="54" t="s">
        <v>318</v>
      </c>
      <c r="DO694" s="7" t="s">
        <v>1156</v>
      </c>
      <c r="DP694" s="32"/>
      <c r="DQ694" s="54" t="s">
        <v>318</v>
      </c>
      <c r="DR694" s="75" t="s">
        <v>320</v>
      </c>
      <c r="DS694" s="54">
        <v>34155</v>
      </c>
      <c r="DT694" s="59"/>
      <c r="DU694" s="54" t="s">
        <v>318</v>
      </c>
      <c r="DV694" s="54"/>
      <c r="EA694" t="s">
        <v>1157</v>
      </c>
      <c r="EB694" s="86" t="s">
        <v>1158</v>
      </c>
    </row>
    <row r="695" spans="1:132">
      <c r="A695" t="s">
        <v>24</v>
      </c>
      <c r="B695" s="21" t="s">
        <v>290</v>
      </c>
      <c r="C695">
        <v>112</v>
      </c>
      <c r="D695" t="s">
        <v>1149</v>
      </c>
      <c r="E695">
        <v>2002</v>
      </c>
      <c r="F695">
        <v>1993</v>
      </c>
      <c r="G695" t="s">
        <v>1002</v>
      </c>
      <c r="H695" t="s">
        <v>480</v>
      </c>
      <c r="L695" t="s">
        <v>1159</v>
      </c>
      <c r="M695" s="50" t="s">
        <v>325</v>
      </c>
      <c r="N695" s="15" t="s">
        <v>1169</v>
      </c>
      <c r="O695" s="41">
        <v>34104</v>
      </c>
      <c r="P695" s="119" t="s">
        <v>1024</v>
      </c>
      <c r="Q695" s="41" t="s">
        <v>1161</v>
      </c>
      <c r="Y695" s="7" t="s">
        <v>1081</v>
      </c>
      <c r="Z695" t="s">
        <v>1166</v>
      </c>
      <c r="AC695" t="s">
        <v>1151</v>
      </c>
      <c r="AD695" t="s">
        <v>1152</v>
      </c>
      <c r="AH695" s="72" t="s">
        <v>594</v>
      </c>
      <c r="AI695" s="41">
        <v>34104</v>
      </c>
      <c r="AJ695" s="41" t="s">
        <v>1153</v>
      </c>
      <c r="AK695" s="52" t="s">
        <v>306</v>
      </c>
      <c r="AL695" s="41" t="s">
        <v>480</v>
      </c>
      <c r="AM695" s="74" t="s">
        <v>1167</v>
      </c>
      <c r="BJ695" s="54" t="s">
        <v>558</v>
      </c>
      <c r="BK695" s="54">
        <v>34155</v>
      </c>
      <c r="BL695" s="78"/>
      <c r="BM695" s="54" t="s">
        <v>318</v>
      </c>
      <c r="BV695" s="144" t="s">
        <v>1155</v>
      </c>
      <c r="CQ695" s="21" t="s">
        <v>386</v>
      </c>
      <c r="CR695" s="54">
        <v>34155</v>
      </c>
      <c r="CS695" s="78"/>
      <c r="CT695" s="54" t="s">
        <v>318</v>
      </c>
      <c r="DO695" s="7" t="s">
        <v>1156</v>
      </c>
      <c r="DP695" s="32"/>
      <c r="DQ695" s="54" t="s">
        <v>318</v>
      </c>
      <c r="DR695" s="75" t="s">
        <v>320</v>
      </c>
      <c r="DS695" s="54">
        <v>34155</v>
      </c>
      <c r="DT695" s="59"/>
      <c r="DU695" s="54" t="s">
        <v>318</v>
      </c>
      <c r="DV695" s="54"/>
      <c r="EA695" t="s">
        <v>1157</v>
      </c>
      <c r="EB695" s="86" t="s">
        <v>1158</v>
      </c>
    </row>
    <row r="696" spans="1:132">
      <c r="A696" t="s">
        <v>24</v>
      </c>
      <c r="B696" s="21" t="s">
        <v>290</v>
      </c>
      <c r="C696">
        <v>112</v>
      </c>
      <c r="D696" t="s">
        <v>1149</v>
      </c>
      <c r="E696">
        <v>2002</v>
      </c>
      <c r="F696">
        <v>1993</v>
      </c>
      <c r="G696" t="s">
        <v>1002</v>
      </c>
      <c r="H696" t="s">
        <v>480</v>
      </c>
      <c r="L696" t="s">
        <v>1159</v>
      </c>
      <c r="M696" s="50" t="s">
        <v>325</v>
      </c>
      <c r="N696" s="15" t="s">
        <v>1170</v>
      </c>
      <c r="O696" s="41">
        <v>34104</v>
      </c>
      <c r="P696" s="119" t="s">
        <v>1026</v>
      </c>
      <c r="Q696" s="41" t="s">
        <v>1161</v>
      </c>
      <c r="Y696" s="7" t="s">
        <v>1081</v>
      </c>
      <c r="Z696" t="s">
        <v>1166</v>
      </c>
      <c r="AC696" t="s">
        <v>1151</v>
      </c>
      <c r="AD696" t="s">
        <v>1152</v>
      </c>
      <c r="AH696" s="72" t="s">
        <v>594</v>
      </c>
      <c r="AI696" s="41">
        <v>34104</v>
      </c>
      <c r="AJ696" s="41" t="s">
        <v>1153</v>
      </c>
      <c r="AK696" s="52" t="s">
        <v>306</v>
      </c>
      <c r="AL696" s="41" t="s">
        <v>480</v>
      </c>
      <c r="AM696" s="74" t="s">
        <v>1167</v>
      </c>
      <c r="BJ696" s="54" t="s">
        <v>558</v>
      </c>
      <c r="BK696" s="54">
        <v>34155</v>
      </c>
      <c r="BL696" s="78"/>
      <c r="BM696" s="54" t="s">
        <v>318</v>
      </c>
      <c r="BV696" s="144" t="s">
        <v>1155</v>
      </c>
      <c r="CQ696" s="21" t="s">
        <v>386</v>
      </c>
      <c r="CR696" s="54">
        <v>34155</v>
      </c>
      <c r="CS696" s="78"/>
      <c r="CT696" s="54" t="s">
        <v>318</v>
      </c>
      <c r="DO696" s="7" t="s">
        <v>1156</v>
      </c>
      <c r="DP696" s="32"/>
      <c r="DQ696" s="54" t="s">
        <v>318</v>
      </c>
      <c r="DR696" s="75" t="s">
        <v>320</v>
      </c>
      <c r="DS696" s="54">
        <v>34155</v>
      </c>
      <c r="DT696" s="59"/>
      <c r="DU696" s="54" t="s">
        <v>318</v>
      </c>
      <c r="DV696" s="54"/>
      <c r="EA696" t="s">
        <v>1157</v>
      </c>
      <c r="EB696" s="86" t="s">
        <v>1158</v>
      </c>
    </row>
    <row r="697" spans="1:132">
      <c r="A697" t="s">
        <v>24</v>
      </c>
      <c r="B697" s="21" t="s">
        <v>290</v>
      </c>
      <c r="C697">
        <v>112</v>
      </c>
      <c r="D697" t="s">
        <v>1149</v>
      </c>
      <c r="E697">
        <v>2002</v>
      </c>
      <c r="F697">
        <v>1993</v>
      </c>
      <c r="G697" t="s">
        <v>1002</v>
      </c>
      <c r="H697" t="s">
        <v>480</v>
      </c>
      <c r="L697" t="s">
        <v>1164</v>
      </c>
      <c r="M697" s="50" t="s">
        <v>325</v>
      </c>
      <c r="N697" s="15" t="s">
        <v>1168</v>
      </c>
      <c r="O697" s="41">
        <v>34104</v>
      </c>
      <c r="P697" s="119" t="s">
        <v>1021</v>
      </c>
      <c r="Q697" s="41" t="s">
        <v>1161</v>
      </c>
      <c r="Y697" s="7" t="s">
        <v>1081</v>
      </c>
      <c r="Z697" t="s">
        <v>1166</v>
      </c>
      <c r="AC697" t="s">
        <v>1151</v>
      </c>
      <c r="AD697" t="s">
        <v>1152</v>
      </c>
      <c r="AH697" s="72" t="s">
        <v>594</v>
      </c>
      <c r="AI697" s="41">
        <v>34104</v>
      </c>
      <c r="AJ697" s="41" t="s">
        <v>1153</v>
      </c>
      <c r="AK697" s="52" t="s">
        <v>306</v>
      </c>
      <c r="AL697" s="41" t="s">
        <v>480</v>
      </c>
      <c r="AM697" s="74" t="s">
        <v>1167</v>
      </c>
      <c r="BJ697" s="54" t="s">
        <v>558</v>
      </c>
      <c r="BK697" s="54">
        <v>34155</v>
      </c>
      <c r="BL697" s="78"/>
      <c r="BM697" s="54" t="s">
        <v>318</v>
      </c>
      <c r="BV697" s="144" t="s">
        <v>1155</v>
      </c>
      <c r="CQ697" s="21" t="s">
        <v>386</v>
      </c>
      <c r="CR697" s="54">
        <v>34155</v>
      </c>
      <c r="CS697" s="78"/>
      <c r="CT697" s="54" t="s">
        <v>318</v>
      </c>
      <c r="DO697" s="7" t="s">
        <v>1156</v>
      </c>
      <c r="DP697" s="32"/>
      <c r="DQ697" s="54" t="s">
        <v>318</v>
      </c>
      <c r="DR697" s="75" t="s">
        <v>320</v>
      </c>
      <c r="DS697" s="54">
        <v>34155</v>
      </c>
      <c r="DT697" s="59"/>
      <c r="DU697" s="54" t="s">
        <v>318</v>
      </c>
      <c r="DV697" s="54"/>
      <c r="EA697" t="s">
        <v>1157</v>
      </c>
      <c r="EB697" s="86" t="s">
        <v>1158</v>
      </c>
    </row>
    <row r="698" spans="1:132">
      <c r="A698" t="s">
        <v>24</v>
      </c>
      <c r="B698" s="21" t="s">
        <v>290</v>
      </c>
      <c r="C698">
        <v>112</v>
      </c>
      <c r="D698" t="s">
        <v>1149</v>
      </c>
      <c r="E698">
        <v>2002</v>
      </c>
      <c r="F698">
        <v>1993</v>
      </c>
      <c r="G698" t="s">
        <v>1002</v>
      </c>
      <c r="H698" t="s">
        <v>480</v>
      </c>
      <c r="L698" t="s">
        <v>1164</v>
      </c>
      <c r="M698" s="50" t="s">
        <v>325</v>
      </c>
      <c r="N698" s="15" t="s">
        <v>1169</v>
      </c>
      <c r="O698" s="41">
        <v>34104</v>
      </c>
      <c r="P698" s="119" t="s">
        <v>1024</v>
      </c>
      <c r="Q698" s="41" t="s">
        <v>1161</v>
      </c>
      <c r="Y698" s="7" t="s">
        <v>1081</v>
      </c>
      <c r="Z698" t="s">
        <v>1166</v>
      </c>
      <c r="AC698" t="s">
        <v>1151</v>
      </c>
      <c r="AD698" t="s">
        <v>1152</v>
      </c>
      <c r="AH698" s="72" t="s">
        <v>594</v>
      </c>
      <c r="AI698" s="41">
        <v>34104</v>
      </c>
      <c r="AJ698" s="41" t="s">
        <v>1153</v>
      </c>
      <c r="AK698" s="52" t="s">
        <v>306</v>
      </c>
      <c r="AL698" s="41" t="s">
        <v>480</v>
      </c>
      <c r="AM698" s="74" t="s">
        <v>1167</v>
      </c>
      <c r="BJ698" s="54" t="s">
        <v>558</v>
      </c>
      <c r="BK698" s="54">
        <v>34155</v>
      </c>
      <c r="BL698" s="78"/>
      <c r="BM698" s="54" t="s">
        <v>318</v>
      </c>
      <c r="BV698" s="144" t="s">
        <v>1155</v>
      </c>
      <c r="CQ698" s="21" t="s">
        <v>386</v>
      </c>
      <c r="CR698" s="54">
        <v>34155</v>
      </c>
      <c r="CS698" s="78"/>
      <c r="CT698" s="54" t="s">
        <v>318</v>
      </c>
      <c r="DO698" s="7" t="s">
        <v>1156</v>
      </c>
      <c r="DP698" s="32"/>
      <c r="DQ698" s="54" t="s">
        <v>318</v>
      </c>
      <c r="DR698" s="75" t="s">
        <v>320</v>
      </c>
      <c r="DS698" s="54">
        <v>34155</v>
      </c>
      <c r="DT698" s="59"/>
      <c r="DU698" s="54" t="s">
        <v>318</v>
      </c>
      <c r="DV698" s="54"/>
      <c r="EA698" t="s">
        <v>1157</v>
      </c>
      <c r="EB698" s="86" t="s">
        <v>1158</v>
      </c>
    </row>
    <row r="699" spans="1:132">
      <c r="A699" t="s">
        <v>24</v>
      </c>
      <c r="B699" s="21" t="s">
        <v>290</v>
      </c>
      <c r="C699">
        <v>112</v>
      </c>
      <c r="D699" t="s">
        <v>1149</v>
      </c>
      <c r="E699">
        <v>2002</v>
      </c>
      <c r="F699">
        <v>1993</v>
      </c>
      <c r="G699" t="s">
        <v>1002</v>
      </c>
      <c r="H699" t="s">
        <v>480</v>
      </c>
      <c r="L699" t="s">
        <v>1164</v>
      </c>
      <c r="M699" s="50" t="s">
        <v>325</v>
      </c>
      <c r="N699" s="15" t="s">
        <v>1170</v>
      </c>
      <c r="O699" s="41">
        <v>34104</v>
      </c>
      <c r="P699" s="119" t="s">
        <v>1026</v>
      </c>
      <c r="Q699" s="41" t="s">
        <v>1161</v>
      </c>
      <c r="Y699" s="7" t="s">
        <v>1081</v>
      </c>
      <c r="Z699" t="s">
        <v>1166</v>
      </c>
      <c r="AC699" t="s">
        <v>1151</v>
      </c>
      <c r="AD699" t="s">
        <v>1152</v>
      </c>
      <c r="AH699" s="72" t="s">
        <v>594</v>
      </c>
      <c r="AI699" s="41">
        <v>34104</v>
      </c>
      <c r="AJ699" s="41" t="s">
        <v>1153</v>
      </c>
      <c r="AK699" s="52" t="s">
        <v>306</v>
      </c>
      <c r="AL699" s="41" t="s">
        <v>480</v>
      </c>
      <c r="AM699" s="74" t="s">
        <v>1167</v>
      </c>
      <c r="BJ699" s="54" t="s">
        <v>558</v>
      </c>
      <c r="BK699" s="54">
        <v>34155</v>
      </c>
      <c r="BL699" s="78"/>
      <c r="BM699" s="54" t="s">
        <v>318</v>
      </c>
      <c r="BV699" s="144" t="s">
        <v>1155</v>
      </c>
      <c r="CQ699" s="21" t="s">
        <v>386</v>
      </c>
      <c r="CR699" s="54">
        <v>34155</v>
      </c>
      <c r="CS699" s="78"/>
      <c r="CT699" s="54" t="s">
        <v>318</v>
      </c>
      <c r="DO699" s="7" t="s">
        <v>1156</v>
      </c>
      <c r="DP699" s="32"/>
      <c r="DQ699" s="54" t="s">
        <v>318</v>
      </c>
      <c r="DR699" s="75" t="s">
        <v>320</v>
      </c>
      <c r="DS699" s="54">
        <v>34155</v>
      </c>
      <c r="DT699" s="59"/>
      <c r="DU699" s="54" t="s">
        <v>318</v>
      </c>
      <c r="DV699" s="54"/>
      <c r="EA699" t="s">
        <v>1157</v>
      </c>
      <c r="EB699" s="86" t="s">
        <v>1158</v>
      </c>
    </row>
    <row r="700" spans="1:132">
      <c r="CR700" s="54"/>
      <c r="CS700" s="80"/>
      <c r="CT700" s="54"/>
      <c r="DS700" s="54"/>
      <c r="DT700" s="62"/>
      <c r="DU700" s="54"/>
      <c r="DV700" s="54"/>
    </row>
    <row r="701" spans="1:132">
      <c r="A701" t="s">
        <v>24</v>
      </c>
      <c r="B701" s="21" t="s">
        <v>290</v>
      </c>
      <c r="C701">
        <v>112</v>
      </c>
      <c r="D701" t="s">
        <v>1149</v>
      </c>
      <c r="E701">
        <v>2002</v>
      </c>
      <c r="F701">
        <v>1994</v>
      </c>
      <c r="G701" t="s">
        <v>1002</v>
      </c>
      <c r="H701" t="s">
        <v>480</v>
      </c>
      <c r="L701" t="s">
        <v>312</v>
      </c>
      <c r="M701" s="50" t="s">
        <v>298</v>
      </c>
      <c r="N701" s="15" t="s">
        <v>1150</v>
      </c>
      <c r="O701" s="41" t="s">
        <v>312</v>
      </c>
      <c r="Q701" s="7" t="s">
        <v>312</v>
      </c>
      <c r="Y701" s="7" t="s">
        <v>312</v>
      </c>
      <c r="Z701" t="s">
        <v>312</v>
      </c>
      <c r="AC701" t="s">
        <v>1151</v>
      </c>
      <c r="AD701" t="s">
        <v>1152</v>
      </c>
      <c r="AH701" s="72" t="s">
        <v>594</v>
      </c>
      <c r="AI701" s="41">
        <v>34469</v>
      </c>
      <c r="AJ701" s="41" t="s">
        <v>1153</v>
      </c>
      <c r="AK701" s="52" t="s">
        <v>306</v>
      </c>
      <c r="AL701" s="41" t="s">
        <v>480</v>
      </c>
      <c r="AM701" s="74" t="s">
        <v>1171</v>
      </c>
      <c r="BJ701" s="54" t="s">
        <v>312</v>
      </c>
      <c r="BK701" s="54" t="s">
        <v>312</v>
      </c>
      <c r="BL701" s="80" t="s">
        <v>312</v>
      </c>
      <c r="BM701" s="80" t="s">
        <v>312</v>
      </c>
      <c r="BN701" s="80"/>
      <c r="BV701" s="144" t="s">
        <v>1155</v>
      </c>
      <c r="CQ701" s="21" t="s">
        <v>386</v>
      </c>
      <c r="CR701" s="54">
        <v>34534</v>
      </c>
      <c r="CS701" s="78"/>
      <c r="CT701" s="54" t="s">
        <v>318</v>
      </c>
      <c r="DO701" s="7" t="s">
        <v>1172</v>
      </c>
      <c r="DP701" s="32"/>
      <c r="DQ701" s="54" t="s">
        <v>318</v>
      </c>
      <c r="DR701" s="75" t="s">
        <v>320</v>
      </c>
      <c r="DS701" s="54">
        <v>34534</v>
      </c>
      <c r="DT701" s="59"/>
      <c r="DU701" s="54" t="s">
        <v>318</v>
      </c>
      <c r="DV701" s="54"/>
      <c r="EA701" t="s">
        <v>1173</v>
      </c>
      <c r="EB701" s="86" t="s">
        <v>1158</v>
      </c>
    </row>
    <row r="702" spans="1:132">
      <c r="A702" t="s">
        <v>24</v>
      </c>
      <c r="B702" s="21" t="s">
        <v>290</v>
      </c>
      <c r="C702">
        <v>112</v>
      </c>
      <c r="D702" t="s">
        <v>1149</v>
      </c>
      <c r="E702">
        <v>2002</v>
      </c>
      <c r="F702">
        <v>1994</v>
      </c>
      <c r="G702" t="s">
        <v>1002</v>
      </c>
      <c r="H702" t="s">
        <v>480</v>
      </c>
      <c r="L702" t="s">
        <v>1159</v>
      </c>
      <c r="M702" s="50" t="s">
        <v>325</v>
      </c>
      <c r="N702" s="15" t="s">
        <v>1160</v>
      </c>
      <c r="O702" s="41">
        <v>34469</v>
      </c>
      <c r="P702" s="119" t="s">
        <v>1021</v>
      </c>
      <c r="Q702" s="41" t="s">
        <v>1161</v>
      </c>
      <c r="Y702" s="7" t="s">
        <v>312</v>
      </c>
      <c r="Z702" t="s">
        <v>312</v>
      </c>
      <c r="AC702" t="s">
        <v>1151</v>
      </c>
      <c r="AD702" t="s">
        <v>1152</v>
      </c>
      <c r="AH702" s="72" t="s">
        <v>594</v>
      </c>
      <c r="AI702" s="41">
        <v>34469</v>
      </c>
      <c r="AJ702" s="41" t="s">
        <v>1153</v>
      </c>
      <c r="AK702" s="52" t="s">
        <v>306</v>
      </c>
      <c r="AL702" s="41" t="s">
        <v>480</v>
      </c>
      <c r="AM702" s="74" t="s">
        <v>1171</v>
      </c>
      <c r="BJ702" s="54" t="s">
        <v>558</v>
      </c>
      <c r="BK702" s="54">
        <v>34534</v>
      </c>
      <c r="BL702" s="78"/>
      <c r="BM702" s="54" t="s">
        <v>318</v>
      </c>
      <c r="BV702" s="144" t="s">
        <v>1155</v>
      </c>
      <c r="CQ702" s="21" t="s">
        <v>386</v>
      </c>
      <c r="CR702" s="54">
        <v>34534</v>
      </c>
      <c r="CS702" s="78"/>
      <c r="CT702" s="54" t="s">
        <v>318</v>
      </c>
      <c r="DO702" s="7" t="s">
        <v>1172</v>
      </c>
      <c r="DP702" s="32"/>
      <c r="DQ702" s="54" t="s">
        <v>318</v>
      </c>
      <c r="DR702" s="75" t="s">
        <v>320</v>
      </c>
      <c r="DS702" s="54">
        <v>34534</v>
      </c>
      <c r="DT702" s="59"/>
      <c r="DU702" s="54" t="s">
        <v>318</v>
      </c>
      <c r="DV702" s="54"/>
      <c r="EA702" t="s">
        <v>1173</v>
      </c>
      <c r="EB702" s="86" t="s">
        <v>1158</v>
      </c>
    </row>
    <row r="703" spans="1:132">
      <c r="A703" t="s">
        <v>24</v>
      </c>
      <c r="B703" s="21" t="s">
        <v>290</v>
      </c>
      <c r="C703">
        <v>112</v>
      </c>
      <c r="D703" t="s">
        <v>1149</v>
      </c>
      <c r="E703">
        <v>2002</v>
      </c>
      <c r="F703">
        <v>1994</v>
      </c>
      <c r="G703" t="s">
        <v>1002</v>
      </c>
      <c r="H703" t="s">
        <v>480</v>
      </c>
      <c r="L703" t="s">
        <v>1159</v>
      </c>
      <c r="M703" s="50" t="s">
        <v>325</v>
      </c>
      <c r="N703" s="15" t="s">
        <v>1162</v>
      </c>
      <c r="O703" s="41">
        <v>34469</v>
      </c>
      <c r="P703" s="119" t="s">
        <v>1024</v>
      </c>
      <c r="Q703" s="41" t="s">
        <v>1161</v>
      </c>
      <c r="Y703" s="7" t="s">
        <v>312</v>
      </c>
      <c r="Z703" t="s">
        <v>312</v>
      </c>
      <c r="AC703" t="s">
        <v>1151</v>
      </c>
      <c r="AD703" t="s">
        <v>1152</v>
      </c>
      <c r="AH703" s="72" t="s">
        <v>594</v>
      </c>
      <c r="AI703" s="41">
        <v>34469</v>
      </c>
      <c r="AJ703" s="41" t="s">
        <v>1153</v>
      </c>
      <c r="AK703" s="52" t="s">
        <v>306</v>
      </c>
      <c r="AL703" s="41" t="s">
        <v>480</v>
      </c>
      <c r="AM703" s="74" t="s">
        <v>1171</v>
      </c>
      <c r="BJ703" s="54" t="s">
        <v>558</v>
      </c>
      <c r="BK703" s="54">
        <v>34534</v>
      </c>
      <c r="BL703" s="78"/>
      <c r="BM703" s="54" t="s">
        <v>318</v>
      </c>
      <c r="BV703" s="144" t="s">
        <v>1155</v>
      </c>
      <c r="CQ703" s="21" t="s">
        <v>386</v>
      </c>
      <c r="CR703" s="54">
        <v>34534</v>
      </c>
      <c r="CS703" s="78"/>
      <c r="CT703" s="54" t="s">
        <v>318</v>
      </c>
      <c r="DO703" s="7" t="s">
        <v>1172</v>
      </c>
      <c r="DP703" s="32"/>
      <c r="DQ703" s="54" t="s">
        <v>318</v>
      </c>
      <c r="DR703" s="75" t="s">
        <v>320</v>
      </c>
      <c r="DS703" s="54">
        <v>34534</v>
      </c>
      <c r="DT703" s="59"/>
      <c r="DU703" s="54" t="s">
        <v>318</v>
      </c>
      <c r="DV703" s="54"/>
      <c r="EA703" t="s">
        <v>1173</v>
      </c>
      <c r="EB703" s="86" t="s">
        <v>1158</v>
      </c>
    </row>
    <row r="704" spans="1:132">
      <c r="A704" t="s">
        <v>24</v>
      </c>
      <c r="B704" s="21" t="s">
        <v>290</v>
      </c>
      <c r="C704">
        <v>112</v>
      </c>
      <c r="D704" t="s">
        <v>1149</v>
      </c>
      <c r="E704">
        <v>2002</v>
      </c>
      <c r="F704">
        <v>1994</v>
      </c>
      <c r="G704" t="s">
        <v>1002</v>
      </c>
      <c r="H704" t="s">
        <v>480</v>
      </c>
      <c r="L704" t="s">
        <v>1159</v>
      </c>
      <c r="M704" s="50" t="s">
        <v>325</v>
      </c>
      <c r="N704" s="15" t="s">
        <v>1163</v>
      </c>
      <c r="O704" s="41">
        <v>34469</v>
      </c>
      <c r="P704" s="119" t="s">
        <v>1026</v>
      </c>
      <c r="Q704" s="41" t="s">
        <v>1161</v>
      </c>
      <c r="Y704" s="7" t="s">
        <v>312</v>
      </c>
      <c r="Z704" t="s">
        <v>312</v>
      </c>
      <c r="AC704" t="s">
        <v>1151</v>
      </c>
      <c r="AD704" t="s">
        <v>1152</v>
      </c>
      <c r="AH704" s="72" t="s">
        <v>594</v>
      </c>
      <c r="AI704" s="41">
        <v>34469</v>
      </c>
      <c r="AJ704" s="41" t="s">
        <v>1153</v>
      </c>
      <c r="AK704" s="52" t="s">
        <v>306</v>
      </c>
      <c r="AL704" s="41" t="s">
        <v>480</v>
      </c>
      <c r="AM704" s="74" t="s">
        <v>1171</v>
      </c>
      <c r="BJ704" s="54" t="s">
        <v>558</v>
      </c>
      <c r="BK704" s="54">
        <v>34534</v>
      </c>
      <c r="BL704" s="78"/>
      <c r="BM704" s="54" t="s">
        <v>318</v>
      </c>
      <c r="BV704" s="144" t="s">
        <v>1155</v>
      </c>
      <c r="CQ704" s="21" t="s">
        <v>386</v>
      </c>
      <c r="CR704" s="54">
        <v>34534</v>
      </c>
      <c r="CS704" s="78"/>
      <c r="CT704" s="54" t="s">
        <v>318</v>
      </c>
      <c r="DO704" s="7" t="s">
        <v>1172</v>
      </c>
      <c r="DP704" s="32"/>
      <c r="DQ704" s="54" t="s">
        <v>318</v>
      </c>
      <c r="DR704" s="75" t="s">
        <v>320</v>
      </c>
      <c r="DS704" s="54">
        <v>34534</v>
      </c>
      <c r="DT704" s="59"/>
      <c r="DU704" s="54" t="s">
        <v>318</v>
      </c>
      <c r="DV704" s="54"/>
      <c r="EA704" t="s">
        <v>1173</v>
      </c>
      <c r="EB704" s="86" t="s">
        <v>1158</v>
      </c>
    </row>
    <row r="705" spans="1:132">
      <c r="A705" t="s">
        <v>24</v>
      </c>
      <c r="B705" s="21" t="s">
        <v>290</v>
      </c>
      <c r="C705">
        <v>112</v>
      </c>
      <c r="D705" t="s">
        <v>1149</v>
      </c>
      <c r="E705">
        <v>2002</v>
      </c>
      <c r="F705">
        <v>1994</v>
      </c>
      <c r="G705" t="s">
        <v>1002</v>
      </c>
      <c r="H705" t="s">
        <v>480</v>
      </c>
      <c r="L705" t="s">
        <v>1164</v>
      </c>
      <c r="M705" s="50" t="s">
        <v>325</v>
      </c>
      <c r="N705" s="15" t="s">
        <v>1160</v>
      </c>
      <c r="O705" s="41">
        <v>34469</v>
      </c>
      <c r="P705" s="119" t="s">
        <v>1021</v>
      </c>
      <c r="Q705" s="41" t="s">
        <v>1161</v>
      </c>
      <c r="Y705" s="7" t="s">
        <v>312</v>
      </c>
      <c r="Z705" t="s">
        <v>312</v>
      </c>
      <c r="AC705" t="s">
        <v>1151</v>
      </c>
      <c r="AD705" t="s">
        <v>1152</v>
      </c>
      <c r="AH705" s="72" t="s">
        <v>594</v>
      </c>
      <c r="AI705" s="41">
        <v>34469</v>
      </c>
      <c r="AJ705" s="41" t="s">
        <v>1153</v>
      </c>
      <c r="AK705" s="52" t="s">
        <v>306</v>
      </c>
      <c r="AL705" s="41" t="s">
        <v>480</v>
      </c>
      <c r="AM705" s="74" t="s">
        <v>1171</v>
      </c>
      <c r="BJ705" s="54" t="s">
        <v>558</v>
      </c>
      <c r="BK705" s="54">
        <v>34534</v>
      </c>
      <c r="BL705" s="78"/>
      <c r="BM705" s="54" t="s">
        <v>318</v>
      </c>
      <c r="BV705" s="144" t="s">
        <v>1155</v>
      </c>
      <c r="CQ705" s="21" t="s">
        <v>386</v>
      </c>
      <c r="CR705" s="54">
        <v>34534</v>
      </c>
      <c r="CS705" s="78"/>
      <c r="CT705" s="54" t="s">
        <v>318</v>
      </c>
      <c r="DO705" s="7" t="s">
        <v>1172</v>
      </c>
      <c r="DP705" s="32"/>
      <c r="DQ705" s="54" t="s">
        <v>318</v>
      </c>
      <c r="DR705" s="75" t="s">
        <v>320</v>
      </c>
      <c r="DS705" s="54">
        <v>34534</v>
      </c>
      <c r="DT705" s="59"/>
      <c r="DU705" s="54" t="s">
        <v>318</v>
      </c>
      <c r="DV705" s="54"/>
      <c r="EA705" t="s">
        <v>1173</v>
      </c>
      <c r="EB705" s="86" t="s">
        <v>1158</v>
      </c>
    </row>
    <row r="706" spans="1:132">
      <c r="A706" t="s">
        <v>24</v>
      </c>
      <c r="B706" s="21" t="s">
        <v>290</v>
      </c>
      <c r="C706">
        <v>112</v>
      </c>
      <c r="D706" t="s">
        <v>1149</v>
      </c>
      <c r="E706">
        <v>2002</v>
      </c>
      <c r="F706">
        <v>1994</v>
      </c>
      <c r="G706" t="s">
        <v>1002</v>
      </c>
      <c r="H706" t="s">
        <v>480</v>
      </c>
      <c r="L706" t="s">
        <v>1164</v>
      </c>
      <c r="M706" s="50" t="s">
        <v>325</v>
      </c>
      <c r="N706" s="15" t="s">
        <v>1162</v>
      </c>
      <c r="O706" s="41">
        <v>34469</v>
      </c>
      <c r="P706" s="119" t="s">
        <v>1024</v>
      </c>
      <c r="Q706" s="41" t="s">
        <v>1161</v>
      </c>
      <c r="Y706" s="7" t="s">
        <v>312</v>
      </c>
      <c r="Z706" t="s">
        <v>312</v>
      </c>
      <c r="AC706" t="s">
        <v>1151</v>
      </c>
      <c r="AD706" t="s">
        <v>1152</v>
      </c>
      <c r="AH706" s="72" t="s">
        <v>594</v>
      </c>
      <c r="AI706" s="41">
        <v>34469</v>
      </c>
      <c r="AJ706" s="41" t="s">
        <v>1153</v>
      </c>
      <c r="AK706" s="52" t="s">
        <v>306</v>
      </c>
      <c r="AL706" s="41" t="s">
        <v>480</v>
      </c>
      <c r="AM706" s="74" t="s">
        <v>1171</v>
      </c>
      <c r="BJ706" s="54" t="s">
        <v>558</v>
      </c>
      <c r="BK706" s="54">
        <v>34534</v>
      </c>
      <c r="BL706" s="78"/>
      <c r="BM706" s="54" t="s">
        <v>318</v>
      </c>
      <c r="BV706" s="144" t="s">
        <v>1155</v>
      </c>
      <c r="CQ706" s="21" t="s">
        <v>386</v>
      </c>
      <c r="CR706" s="54">
        <v>34534</v>
      </c>
      <c r="CS706" s="78"/>
      <c r="CT706" s="54" t="s">
        <v>318</v>
      </c>
      <c r="DO706" s="7" t="s">
        <v>1172</v>
      </c>
      <c r="DP706" s="32"/>
      <c r="DQ706" s="54" t="s">
        <v>318</v>
      </c>
      <c r="DR706" s="75" t="s">
        <v>320</v>
      </c>
      <c r="DS706" s="54">
        <v>34534</v>
      </c>
      <c r="DT706" s="59"/>
      <c r="DU706" s="54" t="s">
        <v>318</v>
      </c>
      <c r="DV706" s="54"/>
      <c r="EA706" t="s">
        <v>1173</v>
      </c>
      <c r="EB706" s="86" t="s">
        <v>1158</v>
      </c>
    </row>
    <row r="707" spans="1:132">
      <c r="A707" t="s">
        <v>24</v>
      </c>
      <c r="B707" s="21" t="s">
        <v>290</v>
      </c>
      <c r="C707">
        <v>112</v>
      </c>
      <c r="D707" t="s">
        <v>1149</v>
      </c>
      <c r="E707">
        <v>2002</v>
      </c>
      <c r="F707">
        <v>1994</v>
      </c>
      <c r="G707" t="s">
        <v>1002</v>
      </c>
      <c r="H707" t="s">
        <v>480</v>
      </c>
      <c r="L707" t="s">
        <v>1164</v>
      </c>
      <c r="M707" s="50" t="s">
        <v>325</v>
      </c>
      <c r="N707" s="15" t="s">
        <v>1163</v>
      </c>
      <c r="O707" s="41">
        <v>34469</v>
      </c>
      <c r="P707" s="119" t="s">
        <v>1026</v>
      </c>
      <c r="Q707" s="41" t="s">
        <v>1161</v>
      </c>
      <c r="Y707" s="7" t="s">
        <v>312</v>
      </c>
      <c r="Z707" t="s">
        <v>312</v>
      </c>
      <c r="AC707" t="s">
        <v>1151</v>
      </c>
      <c r="AD707" t="s">
        <v>1152</v>
      </c>
      <c r="AH707" s="72" t="s">
        <v>594</v>
      </c>
      <c r="AI707" s="41">
        <v>34469</v>
      </c>
      <c r="AJ707" s="41" t="s">
        <v>1153</v>
      </c>
      <c r="AK707" s="52" t="s">
        <v>306</v>
      </c>
      <c r="AL707" s="41" t="s">
        <v>480</v>
      </c>
      <c r="AM707" s="74" t="s">
        <v>1171</v>
      </c>
      <c r="BJ707" s="54" t="s">
        <v>558</v>
      </c>
      <c r="BK707" s="54">
        <v>34534</v>
      </c>
      <c r="BL707" s="78"/>
      <c r="BM707" s="54" t="s">
        <v>318</v>
      </c>
      <c r="BV707" s="144" t="s">
        <v>1155</v>
      </c>
      <c r="CQ707" s="21" t="s">
        <v>386</v>
      </c>
      <c r="CR707" s="54">
        <v>34534</v>
      </c>
      <c r="CS707" s="78"/>
      <c r="CT707" s="54" t="s">
        <v>318</v>
      </c>
      <c r="DO707" s="7" t="s">
        <v>1172</v>
      </c>
      <c r="DP707" s="32"/>
      <c r="DQ707" s="54" t="s">
        <v>318</v>
      </c>
      <c r="DR707" s="75" t="s">
        <v>320</v>
      </c>
      <c r="DS707" s="54">
        <v>34534</v>
      </c>
      <c r="DT707" s="59"/>
      <c r="DU707" s="54" t="s">
        <v>318</v>
      </c>
      <c r="DV707" s="54"/>
      <c r="EA707" t="s">
        <v>1173</v>
      </c>
      <c r="EB707" s="86" t="s">
        <v>1158</v>
      </c>
    </row>
    <row r="708" spans="1:132">
      <c r="A708" t="s">
        <v>24</v>
      </c>
      <c r="B708" s="21" t="s">
        <v>290</v>
      </c>
      <c r="C708">
        <v>112</v>
      </c>
      <c r="D708" t="s">
        <v>1149</v>
      </c>
      <c r="E708">
        <v>2002</v>
      </c>
      <c r="F708">
        <v>1994</v>
      </c>
      <c r="G708" t="s">
        <v>1002</v>
      </c>
      <c r="H708" t="s">
        <v>480</v>
      </c>
      <c r="L708" t="s">
        <v>312</v>
      </c>
      <c r="M708" s="50" t="s">
        <v>298</v>
      </c>
      <c r="N708" s="15" t="s">
        <v>1165</v>
      </c>
      <c r="O708" s="41" t="s">
        <v>312</v>
      </c>
      <c r="Q708" s="7" t="s">
        <v>312</v>
      </c>
      <c r="Y708" s="7" t="s">
        <v>1081</v>
      </c>
      <c r="Z708" t="s">
        <v>1166</v>
      </c>
      <c r="AC708" t="s">
        <v>1151</v>
      </c>
      <c r="AD708" t="s">
        <v>1152</v>
      </c>
      <c r="AH708" s="72" t="s">
        <v>594</v>
      </c>
      <c r="AI708" s="41">
        <v>34469</v>
      </c>
      <c r="AJ708" s="41" t="s">
        <v>1153</v>
      </c>
      <c r="AK708" s="52" t="s">
        <v>306</v>
      </c>
      <c r="AL708" s="41" t="s">
        <v>480</v>
      </c>
      <c r="AM708" s="74" t="s">
        <v>1174</v>
      </c>
      <c r="BJ708" s="54" t="s">
        <v>312</v>
      </c>
      <c r="BK708" s="54" t="s">
        <v>312</v>
      </c>
      <c r="BL708" s="80" t="s">
        <v>312</v>
      </c>
      <c r="BM708" s="80" t="s">
        <v>312</v>
      </c>
      <c r="BN708" s="80"/>
      <c r="BV708" s="144" t="s">
        <v>1155</v>
      </c>
      <c r="CQ708" s="21" t="s">
        <v>386</v>
      </c>
      <c r="CR708" s="54">
        <v>34534</v>
      </c>
      <c r="CS708" s="78"/>
      <c r="CT708" s="54" t="s">
        <v>318</v>
      </c>
      <c r="DO708" s="7" t="s">
        <v>1172</v>
      </c>
      <c r="DP708" s="32"/>
      <c r="DQ708" s="54" t="s">
        <v>318</v>
      </c>
      <c r="DR708" s="75" t="s">
        <v>320</v>
      </c>
      <c r="DS708" s="54">
        <v>34534</v>
      </c>
      <c r="DT708" s="59"/>
      <c r="DU708" s="54" t="s">
        <v>318</v>
      </c>
      <c r="DV708" s="54"/>
      <c r="EA708" t="s">
        <v>1173</v>
      </c>
      <c r="EB708" s="86" t="s">
        <v>1158</v>
      </c>
    </row>
    <row r="709" spans="1:132">
      <c r="A709" t="s">
        <v>24</v>
      </c>
      <c r="B709" s="21" t="s">
        <v>290</v>
      </c>
      <c r="C709">
        <v>112</v>
      </c>
      <c r="D709" t="s">
        <v>1149</v>
      </c>
      <c r="E709">
        <v>2002</v>
      </c>
      <c r="F709">
        <v>1994</v>
      </c>
      <c r="G709" t="s">
        <v>1002</v>
      </c>
      <c r="H709" t="s">
        <v>480</v>
      </c>
      <c r="L709" t="s">
        <v>1159</v>
      </c>
      <c r="M709" s="50" t="s">
        <v>325</v>
      </c>
      <c r="N709" s="15" t="s">
        <v>1168</v>
      </c>
      <c r="O709" s="41">
        <v>34469</v>
      </c>
      <c r="P709" s="119" t="s">
        <v>1021</v>
      </c>
      <c r="Q709" s="41" t="s">
        <v>1161</v>
      </c>
      <c r="Y709" s="7" t="s">
        <v>1081</v>
      </c>
      <c r="Z709" t="s">
        <v>1166</v>
      </c>
      <c r="AC709" t="s">
        <v>1151</v>
      </c>
      <c r="AD709" t="s">
        <v>1152</v>
      </c>
      <c r="AH709" s="72" t="s">
        <v>594</v>
      </c>
      <c r="AI709" s="41">
        <v>34469</v>
      </c>
      <c r="AJ709" s="41" t="s">
        <v>1153</v>
      </c>
      <c r="AK709" s="52" t="s">
        <v>306</v>
      </c>
      <c r="AL709" s="41" t="s">
        <v>480</v>
      </c>
      <c r="AM709" s="74" t="s">
        <v>1174</v>
      </c>
      <c r="BJ709" s="54" t="s">
        <v>558</v>
      </c>
      <c r="BK709" s="54">
        <v>34534</v>
      </c>
      <c r="BL709" s="78"/>
      <c r="BM709" s="54" t="s">
        <v>318</v>
      </c>
      <c r="BV709" s="144" t="s">
        <v>1155</v>
      </c>
      <c r="CQ709" s="21" t="s">
        <v>386</v>
      </c>
      <c r="CR709" s="54">
        <v>34534</v>
      </c>
      <c r="CS709" s="78"/>
      <c r="CT709" s="54" t="s">
        <v>318</v>
      </c>
      <c r="DO709" s="7" t="s">
        <v>1172</v>
      </c>
      <c r="DP709" s="32"/>
      <c r="DQ709" s="54" t="s">
        <v>318</v>
      </c>
      <c r="DR709" s="75" t="s">
        <v>320</v>
      </c>
      <c r="DS709" s="54">
        <v>34534</v>
      </c>
      <c r="DT709" s="59"/>
      <c r="DU709" s="54" t="s">
        <v>318</v>
      </c>
      <c r="DV709" s="54"/>
      <c r="EA709" t="s">
        <v>1173</v>
      </c>
      <c r="EB709" s="86" t="s">
        <v>1158</v>
      </c>
    </row>
    <row r="710" spans="1:132">
      <c r="A710" t="s">
        <v>24</v>
      </c>
      <c r="B710" s="21" t="s">
        <v>290</v>
      </c>
      <c r="C710">
        <v>112</v>
      </c>
      <c r="D710" t="s">
        <v>1149</v>
      </c>
      <c r="E710">
        <v>2002</v>
      </c>
      <c r="F710">
        <v>1994</v>
      </c>
      <c r="G710" t="s">
        <v>1002</v>
      </c>
      <c r="H710" t="s">
        <v>480</v>
      </c>
      <c r="L710" t="s">
        <v>1159</v>
      </c>
      <c r="M710" s="50" t="s">
        <v>325</v>
      </c>
      <c r="N710" s="15" t="s">
        <v>1169</v>
      </c>
      <c r="O710" s="41">
        <v>34469</v>
      </c>
      <c r="P710" s="119" t="s">
        <v>1024</v>
      </c>
      <c r="Q710" s="41" t="s">
        <v>1161</v>
      </c>
      <c r="Y710" s="7" t="s">
        <v>1081</v>
      </c>
      <c r="Z710" t="s">
        <v>1166</v>
      </c>
      <c r="AC710" t="s">
        <v>1151</v>
      </c>
      <c r="AD710" t="s">
        <v>1152</v>
      </c>
      <c r="AH710" s="72" t="s">
        <v>594</v>
      </c>
      <c r="AI710" s="41">
        <v>34469</v>
      </c>
      <c r="AJ710" s="41" t="s">
        <v>1153</v>
      </c>
      <c r="AK710" s="52" t="s">
        <v>306</v>
      </c>
      <c r="AL710" s="41" t="s">
        <v>480</v>
      </c>
      <c r="AM710" s="74" t="s">
        <v>1174</v>
      </c>
      <c r="BJ710" s="54" t="s">
        <v>558</v>
      </c>
      <c r="BK710" s="54">
        <v>34534</v>
      </c>
      <c r="BL710" s="78"/>
      <c r="BM710" s="54" t="s">
        <v>318</v>
      </c>
      <c r="BV710" s="144" t="s">
        <v>1155</v>
      </c>
      <c r="CQ710" s="21" t="s">
        <v>386</v>
      </c>
      <c r="CR710" s="54">
        <v>34534</v>
      </c>
      <c r="CS710" s="78"/>
      <c r="CT710" s="54" t="s">
        <v>318</v>
      </c>
      <c r="DO710" s="7" t="s">
        <v>1172</v>
      </c>
      <c r="DP710" s="32"/>
      <c r="DQ710" s="54" t="s">
        <v>318</v>
      </c>
      <c r="DR710" s="75" t="s">
        <v>320</v>
      </c>
      <c r="DS710" s="54">
        <v>34534</v>
      </c>
      <c r="DT710" s="59"/>
      <c r="DU710" s="54" t="s">
        <v>318</v>
      </c>
      <c r="DV710" s="54"/>
      <c r="EA710" t="s">
        <v>1173</v>
      </c>
      <c r="EB710" s="86" t="s">
        <v>1158</v>
      </c>
    </row>
    <row r="711" spans="1:132">
      <c r="A711" t="s">
        <v>24</v>
      </c>
      <c r="B711" s="21" t="s">
        <v>290</v>
      </c>
      <c r="C711">
        <v>112</v>
      </c>
      <c r="D711" t="s">
        <v>1149</v>
      </c>
      <c r="E711">
        <v>2002</v>
      </c>
      <c r="F711">
        <v>1994</v>
      </c>
      <c r="G711" t="s">
        <v>1002</v>
      </c>
      <c r="H711" t="s">
        <v>480</v>
      </c>
      <c r="L711" t="s">
        <v>1159</v>
      </c>
      <c r="M711" s="50" t="s">
        <v>325</v>
      </c>
      <c r="N711" s="15" t="s">
        <v>1170</v>
      </c>
      <c r="O711" s="41">
        <v>34469</v>
      </c>
      <c r="P711" s="119" t="s">
        <v>1026</v>
      </c>
      <c r="Q711" s="41" t="s">
        <v>1161</v>
      </c>
      <c r="Y711" s="7" t="s">
        <v>1081</v>
      </c>
      <c r="Z711" t="s">
        <v>1166</v>
      </c>
      <c r="AC711" t="s">
        <v>1151</v>
      </c>
      <c r="AD711" t="s">
        <v>1152</v>
      </c>
      <c r="AH711" s="72" t="s">
        <v>594</v>
      </c>
      <c r="AI711" s="41">
        <v>34469</v>
      </c>
      <c r="AJ711" s="41" t="s">
        <v>1153</v>
      </c>
      <c r="AK711" s="52" t="s">
        <v>306</v>
      </c>
      <c r="AL711" s="41" t="s">
        <v>480</v>
      </c>
      <c r="AM711" s="74" t="s">
        <v>1174</v>
      </c>
      <c r="BJ711" s="54" t="s">
        <v>558</v>
      </c>
      <c r="BK711" s="54">
        <v>34534</v>
      </c>
      <c r="BL711" s="78"/>
      <c r="BM711" s="54" t="s">
        <v>318</v>
      </c>
      <c r="BV711" s="144" t="s">
        <v>1155</v>
      </c>
      <c r="CQ711" s="21" t="s">
        <v>386</v>
      </c>
      <c r="CR711" s="54">
        <v>34534</v>
      </c>
      <c r="CS711" s="78"/>
      <c r="CT711" s="54" t="s">
        <v>318</v>
      </c>
      <c r="DO711" s="7" t="s">
        <v>1172</v>
      </c>
      <c r="DP711" s="32"/>
      <c r="DQ711" s="54" t="s">
        <v>318</v>
      </c>
      <c r="DR711" s="75" t="s">
        <v>320</v>
      </c>
      <c r="DS711" s="54">
        <v>34534</v>
      </c>
      <c r="DT711" s="59"/>
      <c r="DU711" s="54" t="s">
        <v>318</v>
      </c>
      <c r="DV711" s="54"/>
      <c r="EA711" t="s">
        <v>1173</v>
      </c>
      <c r="EB711" s="86" t="s">
        <v>1158</v>
      </c>
    </row>
    <row r="712" spans="1:132">
      <c r="A712" t="s">
        <v>24</v>
      </c>
      <c r="B712" s="21" t="s">
        <v>290</v>
      </c>
      <c r="C712">
        <v>112</v>
      </c>
      <c r="D712" t="s">
        <v>1149</v>
      </c>
      <c r="E712">
        <v>2002</v>
      </c>
      <c r="F712">
        <v>1994</v>
      </c>
      <c r="G712" t="s">
        <v>1002</v>
      </c>
      <c r="H712" t="s">
        <v>480</v>
      </c>
      <c r="L712" t="s">
        <v>1164</v>
      </c>
      <c r="M712" s="50" t="s">
        <v>325</v>
      </c>
      <c r="N712" s="15" t="s">
        <v>1168</v>
      </c>
      <c r="O712" s="41">
        <v>34469</v>
      </c>
      <c r="P712" s="119" t="s">
        <v>1021</v>
      </c>
      <c r="Q712" s="41" t="s">
        <v>1161</v>
      </c>
      <c r="Y712" s="7" t="s">
        <v>1081</v>
      </c>
      <c r="Z712" t="s">
        <v>1166</v>
      </c>
      <c r="AC712" t="s">
        <v>1151</v>
      </c>
      <c r="AD712" t="s">
        <v>1152</v>
      </c>
      <c r="AH712" s="72" t="s">
        <v>594</v>
      </c>
      <c r="AI712" s="41">
        <v>34469</v>
      </c>
      <c r="AJ712" s="41" t="s">
        <v>1153</v>
      </c>
      <c r="AK712" s="52" t="s">
        <v>306</v>
      </c>
      <c r="AL712" s="41" t="s">
        <v>480</v>
      </c>
      <c r="AM712" s="74" t="s">
        <v>1174</v>
      </c>
      <c r="BJ712" s="54" t="s">
        <v>558</v>
      </c>
      <c r="BK712" s="54">
        <v>34534</v>
      </c>
      <c r="BL712" s="78"/>
      <c r="BM712" s="54" t="s">
        <v>318</v>
      </c>
      <c r="BV712" s="144" t="s">
        <v>1155</v>
      </c>
      <c r="CQ712" s="21" t="s">
        <v>386</v>
      </c>
      <c r="CR712" s="54">
        <v>34534</v>
      </c>
      <c r="CS712" s="78"/>
      <c r="CT712" s="54" t="s">
        <v>318</v>
      </c>
      <c r="DO712" s="7" t="s">
        <v>1172</v>
      </c>
      <c r="DP712" s="32"/>
      <c r="DQ712" s="54" t="s">
        <v>318</v>
      </c>
      <c r="DR712" s="75" t="s">
        <v>320</v>
      </c>
      <c r="DS712" s="54">
        <v>34534</v>
      </c>
      <c r="DT712" s="59"/>
      <c r="DU712" s="54" t="s">
        <v>318</v>
      </c>
      <c r="DV712" s="54"/>
      <c r="EA712" t="s">
        <v>1173</v>
      </c>
      <c r="EB712" s="86" t="s">
        <v>1158</v>
      </c>
    </row>
    <row r="713" spans="1:132">
      <c r="A713" t="s">
        <v>24</v>
      </c>
      <c r="B713" s="21" t="s">
        <v>290</v>
      </c>
      <c r="C713">
        <v>112</v>
      </c>
      <c r="D713" t="s">
        <v>1149</v>
      </c>
      <c r="E713">
        <v>2002</v>
      </c>
      <c r="F713">
        <v>1994</v>
      </c>
      <c r="G713" t="s">
        <v>1002</v>
      </c>
      <c r="H713" t="s">
        <v>480</v>
      </c>
      <c r="L713" t="s">
        <v>1164</v>
      </c>
      <c r="M713" s="50" t="s">
        <v>325</v>
      </c>
      <c r="N713" s="15" t="s">
        <v>1169</v>
      </c>
      <c r="O713" s="41">
        <v>34469</v>
      </c>
      <c r="P713" s="119" t="s">
        <v>1024</v>
      </c>
      <c r="Q713" s="41" t="s">
        <v>1161</v>
      </c>
      <c r="Y713" s="7" t="s">
        <v>1081</v>
      </c>
      <c r="Z713" t="s">
        <v>1166</v>
      </c>
      <c r="AC713" t="s">
        <v>1151</v>
      </c>
      <c r="AD713" t="s">
        <v>1152</v>
      </c>
      <c r="AH713" s="72" t="s">
        <v>594</v>
      </c>
      <c r="AI713" s="41">
        <v>34469</v>
      </c>
      <c r="AJ713" s="41" t="s">
        <v>1153</v>
      </c>
      <c r="AK713" s="52" t="s">
        <v>306</v>
      </c>
      <c r="AL713" s="41" t="s">
        <v>480</v>
      </c>
      <c r="AM713" s="74" t="s">
        <v>1174</v>
      </c>
      <c r="BJ713" s="54" t="s">
        <v>558</v>
      </c>
      <c r="BK713" s="54">
        <v>34534</v>
      </c>
      <c r="BL713" s="78"/>
      <c r="BM713" s="54" t="s">
        <v>318</v>
      </c>
      <c r="BV713" s="144" t="s">
        <v>1155</v>
      </c>
      <c r="CQ713" s="21" t="s">
        <v>386</v>
      </c>
      <c r="CR713" s="54">
        <v>34534</v>
      </c>
      <c r="CS713" s="78"/>
      <c r="CT713" s="54" t="s">
        <v>318</v>
      </c>
      <c r="DO713" s="7" t="s">
        <v>1172</v>
      </c>
      <c r="DP713" s="32"/>
      <c r="DQ713" s="54" t="s">
        <v>318</v>
      </c>
      <c r="DR713" s="75" t="s">
        <v>320</v>
      </c>
      <c r="DS713" s="54">
        <v>34534</v>
      </c>
      <c r="DT713" s="59"/>
      <c r="DU713" s="54" t="s">
        <v>318</v>
      </c>
      <c r="DV713" s="54"/>
      <c r="EA713" t="s">
        <v>1173</v>
      </c>
      <c r="EB713" s="86" t="s">
        <v>1158</v>
      </c>
    </row>
    <row r="714" spans="1:132">
      <c r="A714" t="s">
        <v>24</v>
      </c>
      <c r="B714" s="21" t="s">
        <v>290</v>
      </c>
      <c r="C714">
        <v>112</v>
      </c>
      <c r="D714" t="s">
        <v>1149</v>
      </c>
      <c r="E714">
        <v>2002</v>
      </c>
      <c r="F714">
        <v>1994</v>
      </c>
      <c r="G714" t="s">
        <v>1002</v>
      </c>
      <c r="H714" t="s">
        <v>480</v>
      </c>
      <c r="L714" t="s">
        <v>1164</v>
      </c>
      <c r="M714" s="50" t="s">
        <v>325</v>
      </c>
      <c r="N714" s="15" t="s">
        <v>1170</v>
      </c>
      <c r="O714" s="41">
        <v>34469</v>
      </c>
      <c r="P714" s="119" t="s">
        <v>1026</v>
      </c>
      <c r="Q714" s="41" t="s">
        <v>1161</v>
      </c>
      <c r="Y714" s="7" t="s">
        <v>1081</v>
      </c>
      <c r="Z714" t="s">
        <v>1166</v>
      </c>
      <c r="AC714" t="s">
        <v>1151</v>
      </c>
      <c r="AD714" t="s">
        <v>1152</v>
      </c>
      <c r="AH714" s="72" t="s">
        <v>594</v>
      </c>
      <c r="AI714" s="41">
        <v>34469</v>
      </c>
      <c r="AJ714" s="41" t="s">
        <v>1153</v>
      </c>
      <c r="AK714" s="52" t="s">
        <v>306</v>
      </c>
      <c r="AL714" s="41" t="s">
        <v>480</v>
      </c>
      <c r="AM714" s="74" t="s">
        <v>1174</v>
      </c>
      <c r="BJ714" s="54" t="s">
        <v>558</v>
      </c>
      <c r="BK714" s="54">
        <v>34534</v>
      </c>
      <c r="BL714" s="78"/>
      <c r="BM714" s="54" t="s">
        <v>318</v>
      </c>
      <c r="BV714" s="144" t="s">
        <v>1155</v>
      </c>
      <c r="CQ714" s="21" t="s">
        <v>386</v>
      </c>
      <c r="CR714" s="54">
        <v>34534</v>
      </c>
      <c r="CS714" s="78"/>
      <c r="CT714" s="54" t="s">
        <v>318</v>
      </c>
      <c r="DO714" s="7" t="s">
        <v>1172</v>
      </c>
      <c r="DP714" s="32"/>
      <c r="DQ714" s="54" t="s">
        <v>318</v>
      </c>
      <c r="DR714" s="75" t="s">
        <v>320</v>
      </c>
      <c r="DS714" s="54">
        <v>34534</v>
      </c>
      <c r="DT714" s="59"/>
      <c r="DU714" s="54" t="s">
        <v>318</v>
      </c>
      <c r="DV714" s="54"/>
      <c r="EA714" t="s">
        <v>1173</v>
      </c>
      <c r="EB714" s="86" t="s">
        <v>1158</v>
      </c>
    </row>
    <row r="715" spans="1:132">
      <c r="CR715" s="54"/>
      <c r="CS715" s="80"/>
      <c r="CT715" s="54"/>
      <c r="DS715" s="54"/>
      <c r="DT715" s="62"/>
      <c r="DU715" s="54"/>
      <c r="DV715" s="54"/>
    </row>
    <row r="716" spans="1:132">
      <c r="A716" t="s">
        <v>24</v>
      </c>
      <c r="B716" s="21" t="s">
        <v>290</v>
      </c>
      <c r="C716">
        <v>112</v>
      </c>
      <c r="D716" t="s">
        <v>1149</v>
      </c>
      <c r="E716">
        <v>2002</v>
      </c>
      <c r="F716">
        <v>1993</v>
      </c>
      <c r="G716" t="s">
        <v>370</v>
      </c>
      <c r="H716" t="s">
        <v>480</v>
      </c>
      <c r="L716" t="s">
        <v>312</v>
      </c>
      <c r="M716" s="50" t="s">
        <v>298</v>
      </c>
      <c r="N716" s="15" t="s">
        <v>1150</v>
      </c>
      <c r="O716" s="41" t="s">
        <v>312</v>
      </c>
      <c r="Y716" s="7" t="s">
        <v>312</v>
      </c>
      <c r="Z716" t="s">
        <v>312</v>
      </c>
      <c r="AC716" t="s">
        <v>1151</v>
      </c>
      <c r="AD716" t="s">
        <v>1152</v>
      </c>
      <c r="AH716" s="72" t="s">
        <v>594</v>
      </c>
      <c r="AI716" s="41">
        <v>34104</v>
      </c>
      <c r="AJ716" s="41" t="s">
        <v>1153</v>
      </c>
      <c r="AK716" s="52" t="s">
        <v>306</v>
      </c>
      <c r="AL716" s="41" t="s">
        <v>480</v>
      </c>
      <c r="BJ716" s="54" t="s">
        <v>312</v>
      </c>
      <c r="BK716" s="54" t="s">
        <v>312</v>
      </c>
      <c r="BL716" s="80" t="s">
        <v>312</v>
      </c>
      <c r="BM716" s="80" t="s">
        <v>312</v>
      </c>
      <c r="BN716" s="80"/>
      <c r="BV716" s="144" t="s">
        <v>1175</v>
      </c>
      <c r="CQ716" s="21" t="s">
        <v>386</v>
      </c>
      <c r="CR716" s="54">
        <v>34155</v>
      </c>
      <c r="CS716" s="78"/>
      <c r="CT716" s="54" t="s">
        <v>318</v>
      </c>
      <c r="DO716" s="7" t="s">
        <v>1156</v>
      </c>
      <c r="DP716" s="32"/>
      <c r="DQ716" s="54" t="s">
        <v>318</v>
      </c>
      <c r="DR716" s="75" t="s">
        <v>320</v>
      </c>
      <c r="DS716" s="54">
        <v>34155</v>
      </c>
      <c r="DT716" s="59"/>
      <c r="DU716" s="54" t="s">
        <v>318</v>
      </c>
      <c r="DV716" s="54"/>
      <c r="EA716" t="s">
        <v>1176</v>
      </c>
      <c r="EB716" s="86" t="s">
        <v>1158</v>
      </c>
    </row>
    <row r="717" spans="1:132">
      <c r="A717" t="s">
        <v>24</v>
      </c>
      <c r="B717" s="21" t="s">
        <v>290</v>
      </c>
      <c r="C717">
        <v>112</v>
      </c>
      <c r="D717" t="s">
        <v>1149</v>
      </c>
      <c r="E717">
        <v>2002</v>
      </c>
      <c r="F717">
        <v>1993</v>
      </c>
      <c r="G717" t="s">
        <v>370</v>
      </c>
      <c r="H717" t="s">
        <v>480</v>
      </c>
      <c r="L717" t="s">
        <v>1159</v>
      </c>
      <c r="M717" s="50" t="s">
        <v>325</v>
      </c>
      <c r="N717" s="15" t="s">
        <v>1160</v>
      </c>
      <c r="O717" s="41">
        <v>34104</v>
      </c>
      <c r="P717" s="119" t="s">
        <v>1021</v>
      </c>
      <c r="Q717" s="41" t="s">
        <v>1161</v>
      </c>
      <c r="Y717" s="7" t="s">
        <v>312</v>
      </c>
      <c r="Z717" t="s">
        <v>312</v>
      </c>
      <c r="AC717" t="s">
        <v>1151</v>
      </c>
      <c r="AD717" t="s">
        <v>1152</v>
      </c>
      <c r="AH717" s="72" t="s">
        <v>594</v>
      </c>
      <c r="AI717" s="41">
        <v>34104</v>
      </c>
      <c r="AJ717" s="41" t="s">
        <v>1153</v>
      </c>
      <c r="AK717" s="52" t="s">
        <v>306</v>
      </c>
      <c r="AL717" s="41" t="s">
        <v>480</v>
      </c>
      <c r="BJ717" s="54" t="s">
        <v>558</v>
      </c>
      <c r="BK717" s="54">
        <v>34155</v>
      </c>
      <c r="BL717" s="78"/>
      <c r="BM717" s="54" t="s">
        <v>318</v>
      </c>
      <c r="BV717" s="144" t="s">
        <v>1175</v>
      </c>
      <c r="CQ717" s="21" t="s">
        <v>386</v>
      </c>
      <c r="CR717" s="54">
        <v>34155</v>
      </c>
      <c r="CS717" s="78"/>
      <c r="CT717" s="54" t="s">
        <v>318</v>
      </c>
      <c r="DO717" s="7" t="s">
        <v>1156</v>
      </c>
      <c r="DP717" s="32"/>
      <c r="DQ717" s="54" t="s">
        <v>318</v>
      </c>
      <c r="DR717" s="75" t="s">
        <v>320</v>
      </c>
      <c r="DS717" s="54">
        <v>34155</v>
      </c>
      <c r="DT717" s="59"/>
      <c r="DU717" s="54" t="s">
        <v>318</v>
      </c>
      <c r="DV717" s="54"/>
      <c r="EA717" t="s">
        <v>1176</v>
      </c>
      <c r="EB717" s="86" t="s">
        <v>1158</v>
      </c>
    </row>
    <row r="718" spans="1:132">
      <c r="A718" t="s">
        <v>24</v>
      </c>
      <c r="B718" s="21" t="s">
        <v>290</v>
      </c>
      <c r="C718">
        <v>112</v>
      </c>
      <c r="D718" t="s">
        <v>1149</v>
      </c>
      <c r="E718">
        <v>2002</v>
      </c>
      <c r="F718">
        <v>1993</v>
      </c>
      <c r="G718" t="s">
        <v>370</v>
      </c>
      <c r="H718" t="s">
        <v>480</v>
      </c>
      <c r="L718" t="s">
        <v>1159</v>
      </c>
      <c r="M718" s="50" t="s">
        <v>325</v>
      </c>
      <c r="N718" s="15" t="s">
        <v>1162</v>
      </c>
      <c r="O718" s="41">
        <v>34104</v>
      </c>
      <c r="P718" s="119" t="s">
        <v>1024</v>
      </c>
      <c r="Q718" s="41" t="s">
        <v>1161</v>
      </c>
      <c r="Y718" s="7" t="s">
        <v>312</v>
      </c>
      <c r="Z718" t="s">
        <v>312</v>
      </c>
      <c r="AC718" t="s">
        <v>1151</v>
      </c>
      <c r="AD718" t="s">
        <v>1152</v>
      </c>
      <c r="AH718" s="72" t="s">
        <v>594</v>
      </c>
      <c r="AI718" s="41">
        <v>34104</v>
      </c>
      <c r="AJ718" s="41" t="s">
        <v>1153</v>
      </c>
      <c r="AK718" s="52" t="s">
        <v>306</v>
      </c>
      <c r="AL718" s="41" t="s">
        <v>480</v>
      </c>
      <c r="BJ718" s="54" t="s">
        <v>558</v>
      </c>
      <c r="BK718" s="54">
        <v>34155</v>
      </c>
      <c r="BL718" s="78"/>
      <c r="BM718" s="54" t="s">
        <v>318</v>
      </c>
      <c r="BV718" s="144" t="s">
        <v>1175</v>
      </c>
      <c r="CQ718" s="21" t="s">
        <v>386</v>
      </c>
      <c r="CR718" s="54">
        <v>34155</v>
      </c>
      <c r="CS718" s="78"/>
      <c r="CT718" s="54" t="s">
        <v>318</v>
      </c>
      <c r="DO718" s="7" t="s">
        <v>1156</v>
      </c>
      <c r="DP718" s="32"/>
      <c r="DQ718" s="54" t="s">
        <v>318</v>
      </c>
      <c r="DR718" s="75" t="s">
        <v>320</v>
      </c>
      <c r="DS718" s="54">
        <v>34155</v>
      </c>
      <c r="DT718" s="59"/>
      <c r="DU718" s="54" t="s">
        <v>318</v>
      </c>
      <c r="DV718" s="54"/>
      <c r="EA718" t="s">
        <v>1176</v>
      </c>
      <c r="EB718" s="86" t="s">
        <v>1158</v>
      </c>
    </row>
    <row r="719" spans="1:132">
      <c r="A719" t="s">
        <v>24</v>
      </c>
      <c r="B719" s="21" t="s">
        <v>290</v>
      </c>
      <c r="C719">
        <v>112</v>
      </c>
      <c r="D719" t="s">
        <v>1149</v>
      </c>
      <c r="E719">
        <v>2002</v>
      </c>
      <c r="F719">
        <v>1993</v>
      </c>
      <c r="G719" t="s">
        <v>370</v>
      </c>
      <c r="H719" t="s">
        <v>480</v>
      </c>
      <c r="L719" t="s">
        <v>1159</v>
      </c>
      <c r="M719" s="50" t="s">
        <v>325</v>
      </c>
      <c r="N719" s="15" t="s">
        <v>1163</v>
      </c>
      <c r="O719" s="41">
        <v>34104</v>
      </c>
      <c r="P719" s="119" t="s">
        <v>1026</v>
      </c>
      <c r="Q719" s="41" t="s">
        <v>1161</v>
      </c>
      <c r="Y719" s="7" t="s">
        <v>312</v>
      </c>
      <c r="Z719" t="s">
        <v>312</v>
      </c>
      <c r="AC719" t="s">
        <v>1151</v>
      </c>
      <c r="AD719" t="s">
        <v>1152</v>
      </c>
      <c r="AH719" s="72" t="s">
        <v>594</v>
      </c>
      <c r="AI719" s="41">
        <v>34104</v>
      </c>
      <c r="AJ719" s="41" t="s">
        <v>1153</v>
      </c>
      <c r="AK719" s="52" t="s">
        <v>306</v>
      </c>
      <c r="AL719" s="41" t="s">
        <v>480</v>
      </c>
      <c r="BJ719" s="54" t="s">
        <v>558</v>
      </c>
      <c r="BK719" s="54">
        <v>34155</v>
      </c>
      <c r="BL719" s="78"/>
      <c r="BM719" s="54" t="s">
        <v>318</v>
      </c>
      <c r="BV719" s="144" t="s">
        <v>1175</v>
      </c>
      <c r="CQ719" s="21" t="s">
        <v>386</v>
      </c>
      <c r="CR719" s="54">
        <v>34155</v>
      </c>
      <c r="CS719" s="78"/>
      <c r="CT719" s="54" t="s">
        <v>318</v>
      </c>
      <c r="DO719" s="7" t="s">
        <v>1156</v>
      </c>
      <c r="DP719" s="32"/>
      <c r="DQ719" s="54" t="s">
        <v>318</v>
      </c>
      <c r="DR719" s="75" t="s">
        <v>320</v>
      </c>
      <c r="DS719" s="54">
        <v>34155</v>
      </c>
      <c r="DT719" s="59"/>
      <c r="DU719" s="54" t="s">
        <v>318</v>
      </c>
      <c r="DV719" s="54"/>
      <c r="EA719" t="s">
        <v>1176</v>
      </c>
      <c r="EB719" s="86" t="s">
        <v>1158</v>
      </c>
    </row>
    <row r="720" spans="1:132">
      <c r="A720" t="s">
        <v>24</v>
      </c>
      <c r="B720" s="21" t="s">
        <v>290</v>
      </c>
      <c r="C720">
        <v>112</v>
      </c>
      <c r="D720" t="s">
        <v>1149</v>
      </c>
      <c r="E720">
        <v>2002</v>
      </c>
      <c r="F720">
        <v>1993</v>
      </c>
      <c r="G720" t="s">
        <v>370</v>
      </c>
      <c r="H720" t="s">
        <v>480</v>
      </c>
      <c r="L720" t="s">
        <v>1164</v>
      </c>
      <c r="M720" s="50" t="s">
        <v>325</v>
      </c>
      <c r="N720" s="15" t="s">
        <v>1160</v>
      </c>
      <c r="O720" s="41">
        <v>34104</v>
      </c>
      <c r="P720" s="119" t="s">
        <v>1021</v>
      </c>
      <c r="Q720" s="41" t="s">
        <v>1161</v>
      </c>
      <c r="Y720" s="7" t="s">
        <v>312</v>
      </c>
      <c r="Z720" t="s">
        <v>312</v>
      </c>
      <c r="AC720" t="s">
        <v>1151</v>
      </c>
      <c r="AD720" t="s">
        <v>1152</v>
      </c>
      <c r="AH720" s="72" t="s">
        <v>594</v>
      </c>
      <c r="AI720" s="41">
        <v>34104</v>
      </c>
      <c r="AJ720" s="41" t="s">
        <v>1153</v>
      </c>
      <c r="AK720" s="52" t="s">
        <v>306</v>
      </c>
      <c r="AL720" s="41" t="s">
        <v>480</v>
      </c>
      <c r="BJ720" s="54" t="s">
        <v>558</v>
      </c>
      <c r="BK720" s="54">
        <v>34155</v>
      </c>
      <c r="BL720" s="78"/>
      <c r="BM720" s="54" t="s">
        <v>318</v>
      </c>
      <c r="BV720" s="144" t="s">
        <v>1175</v>
      </c>
      <c r="CQ720" s="21" t="s">
        <v>386</v>
      </c>
      <c r="CR720" s="54">
        <v>34155</v>
      </c>
      <c r="CS720" s="78"/>
      <c r="CT720" s="54" t="s">
        <v>318</v>
      </c>
      <c r="DO720" s="7" t="s">
        <v>1156</v>
      </c>
      <c r="DP720" s="32"/>
      <c r="DQ720" s="54" t="s">
        <v>318</v>
      </c>
      <c r="DR720" s="75" t="s">
        <v>320</v>
      </c>
      <c r="DS720" s="54">
        <v>34155</v>
      </c>
      <c r="DT720" s="59"/>
      <c r="DU720" s="54" t="s">
        <v>318</v>
      </c>
      <c r="DV720" s="54"/>
      <c r="EA720" t="s">
        <v>1176</v>
      </c>
      <c r="EB720" s="86" t="s">
        <v>1158</v>
      </c>
    </row>
    <row r="721" spans="1:132">
      <c r="A721" t="s">
        <v>24</v>
      </c>
      <c r="B721" s="21" t="s">
        <v>290</v>
      </c>
      <c r="C721">
        <v>112</v>
      </c>
      <c r="D721" t="s">
        <v>1149</v>
      </c>
      <c r="E721">
        <v>2002</v>
      </c>
      <c r="F721">
        <v>1993</v>
      </c>
      <c r="G721" t="s">
        <v>370</v>
      </c>
      <c r="H721" t="s">
        <v>480</v>
      </c>
      <c r="L721" t="s">
        <v>1164</v>
      </c>
      <c r="M721" s="50" t="s">
        <v>325</v>
      </c>
      <c r="N721" s="15" t="s">
        <v>1162</v>
      </c>
      <c r="O721" s="41">
        <v>34104</v>
      </c>
      <c r="P721" s="119" t="s">
        <v>1024</v>
      </c>
      <c r="Q721" s="41" t="s">
        <v>1161</v>
      </c>
      <c r="Y721" s="7" t="s">
        <v>312</v>
      </c>
      <c r="Z721" t="s">
        <v>312</v>
      </c>
      <c r="AC721" t="s">
        <v>1151</v>
      </c>
      <c r="AD721" t="s">
        <v>1152</v>
      </c>
      <c r="AH721" s="72" t="s">
        <v>594</v>
      </c>
      <c r="AI721" s="41">
        <v>34104</v>
      </c>
      <c r="AJ721" s="41" t="s">
        <v>1153</v>
      </c>
      <c r="AK721" s="52" t="s">
        <v>306</v>
      </c>
      <c r="AL721" s="41" t="s">
        <v>480</v>
      </c>
      <c r="BJ721" s="54" t="s">
        <v>558</v>
      </c>
      <c r="BK721" s="54">
        <v>34155</v>
      </c>
      <c r="BL721" s="78"/>
      <c r="BM721" s="54" t="s">
        <v>318</v>
      </c>
      <c r="BV721" s="144" t="s">
        <v>1175</v>
      </c>
      <c r="CQ721" s="21" t="s">
        <v>386</v>
      </c>
      <c r="CR721" s="54">
        <v>34155</v>
      </c>
      <c r="CS721" s="78"/>
      <c r="CT721" s="54" t="s">
        <v>318</v>
      </c>
      <c r="DO721" s="7" t="s">
        <v>1156</v>
      </c>
      <c r="DP721" s="32"/>
      <c r="DQ721" s="54" t="s">
        <v>318</v>
      </c>
      <c r="DR721" s="75" t="s">
        <v>320</v>
      </c>
      <c r="DS721" s="54">
        <v>34155</v>
      </c>
      <c r="DT721" s="59"/>
      <c r="DU721" s="54" t="s">
        <v>318</v>
      </c>
      <c r="DV721" s="54"/>
      <c r="EA721" t="s">
        <v>1176</v>
      </c>
      <c r="EB721" s="86" t="s">
        <v>1158</v>
      </c>
    </row>
    <row r="722" spans="1:132">
      <c r="A722" t="s">
        <v>24</v>
      </c>
      <c r="B722" s="21" t="s">
        <v>290</v>
      </c>
      <c r="C722">
        <v>112</v>
      </c>
      <c r="D722" t="s">
        <v>1149</v>
      </c>
      <c r="E722">
        <v>2002</v>
      </c>
      <c r="F722">
        <v>1993</v>
      </c>
      <c r="G722" t="s">
        <v>370</v>
      </c>
      <c r="H722" t="s">
        <v>480</v>
      </c>
      <c r="L722" t="s">
        <v>1164</v>
      </c>
      <c r="M722" s="50" t="s">
        <v>325</v>
      </c>
      <c r="N722" s="15" t="s">
        <v>1163</v>
      </c>
      <c r="O722" s="41">
        <v>34104</v>
      </c>
      <c r="P722" s="119" t="s">
        <v>1026</v>
      </c>
      <c r="Q722" s="41" t="s">
        <v>1161</v>
      </c>
      <c r="Y722" s="7" t="s">
        <v>312</v>
      </c>
      <c r="Z722" t="s">
        <v>312</v>
      </c>
      <c r="AC722" t="s">
        <v>1151</v>
      </c>
      <c r="AD722" t="s">
        <v>1152</v>
      </c>
      <c r="AH722" s="72" t="s">
        <v>594</v>
      </c>
      <c r="AI722" s="41">
        <v>34104</v>
      </c>
      <c r="AJ722" s="41" t="s">
        <v>1153</v>
      </c>
      <c r="AK722" s="52" t="s">
        <v>306</v>
      </c>
      <c r="AL722" s="41" t="s">
        <v>480</v>
      </c>
      <c r="BJ722" s="54" t="s">
        <v>558</v>
      </c>
      <c r="BK722" s="54">
        <v>34155</v>
      </c>
      <c r="BL722" s="78"/>
      <c r="BM722" s="54" t="s">
        <v>318</v>
      </c>
      <c r="BV722" s="144" t="s">
        <v>1175</v>
      </c>
      <c r="CQ722" s="21" t="s">
        <v>386</v>
      </c>
      <c r="CR722" s="54">
        <v>34155</v>
      </c>
      <c r="CS722" s="78"/>
      <c r="CT722" s="54" t="s">
        <v>318</v>
      </c>
      <c r="DO722" s="7" t="s">
        <v>1156</v>
      </c>
      <c r="DP722" s="32"/>
      <c r="DQ722" s="54" t="s">
        <v>318</v>
      </c>
      <c r="DR722" s="75" t="s">
        <v>320</v>
      </c>
      <c r="DS722" s="54">
        <v>34155</v>
      </c>
      <c r="DT722" s="59"/>
      <c r="DU722" s="54" t="s">
        <v>318</v>
      </c>
      <c r="DV722" s="54"/>
      <c r="EA722" t="s">
        <v>1176</v>
      </c>
      <c r="EB722" s="86" t="s">
        <v>1158</v>
      </c>
    </row>
    <row r="723" spans="1:132">
      <c r="A723" t="s">
        <v>24</v>
      </c>
      <c r="B723" s="21" t="s">
        <v>290</v>
      </c>
      <c r="C723">
        <v>112</v>
      </c>
      <c r="D723" t="s">
        <v>1149</v>
      </c>
      <c r="E723">
        <v>2002</v>
      </c>
      <c r="F723">
        <v>1993</v>
      </c>
      <c r="G723" t="s">
        <v>370</v>
      </c>
      <c r="H723" t="s">
        <v>480</v>
      </c>
      <c r="L723" t="s">
        <v>1177</v>
      </c>
      <c r="M723" s="50" t="s">
        <v>325</v>
      </c>
      <c r="N723" s="15" t="s">
        <v>1160</v>
      </c>
      <c r="O723" s="41">
        <v>34104</v>
      </c>
      <c r="P723" s="119" t="s">
        <v>1021</v>
      </c>
      <c r="Q723" s="41" t="s">
        <v>1161</v>
      </c>
      <c r="Y723" s="7" t="s">
        <v>312</v>
      </c>
      <c r="Z723" t="s">
        <v>312</v>
      </c>
      <c r="AC723" t="s">
        <v>1151</v>
      </c>
      <c r="AD723" t="s">
        <v>1152</v>
      </c>
      <c r="AH723" s="72" t="s">
        <v>594</v>
      </c>
      <c r="AI723" s="41">
        <v>34104</v>
      </c>
      <c r="AJ723" s="41" t="s">
        <v>1153</v>
      </c>
      <c r="AK723" s="52" t="s">
        <v>306</v>
      </c>
      <c r="AL723" s="41" t="s">
        <v>480</v>
      </c>
      <c r="BJ723" s="54" t="s">
        <v>558</v>
      </c>
      <c r="BK723" s="54">
        <v>34155</v>
      </c>
      <c r="BL723" s="78"/>
      <c r="BM723" s="54" t="s">
        <v>318</v>
      </c>
      <c r="BV723" s="144" t="s">
        <v>1175</v>
      </c>
      <c r="CQ723" s="21" t="s">
        <v>386</v>
      </c>
      <c r="CR723" s="54">
        <v>34155</v>
      </c>
      <c r="CS723" s="78"/>
      <c r="CT723" s="54" t="s">
        <v>318</v>
      </c>
      <c r="DO723" s="7" t="s">
        <v>1156</v>
      </c>
      <c r="DP723" s="32"/>
      <c r="DQ723" s="54" t="s">
        <v>318</v>
      </c>
      <c r="DR723" s="75" t="s">
        <v>320</v>
      </c>
      <c r="DS723" s="54">
        <v>34155</v>
      </c>
      <c r="DT723" s="59"/>
      <c r="DU723" s="54" t="s">
        <v>318</v>
      </c>
      <c r="DV723" s="54"/>
      <c r="EA723" t="s">
        <v>1176</v>
      </c>
      <c r="EB723" s="86" t="s">
        <v>1158</v>
      </c>
    </row>
    <row r="724" spans="1:132">
      <c r="A724" t="s">
        <v>24</v>
      </c>
      <c r="B724" s="21" t="s">
        <v>290</v>
      </c>
      <c r="C724">
        <v>112</v>
      </c>
      <c r="D724" t="s">
        <v>1149</v>
      </c>
      <c r="E724">
        <v>2002</v>
      </c>
      <c r="F724">
        <v>1993</v>
      </c>
      <c r="G724" t="s">
        <v>370</v>
      </c>
      <c r="H724" t="s">
        <v>480</v>
      </c>
      <c r="L724" t="s">
        <v>1177</v>
      </c>
      <c r="M724" s="50" t="s">
        <v>325</v>
      </c>
      <c r="N724" s="15" t="s">
        <v>1162</v>
      </c>
      <c r="O724" s="41">
        <v>34104</v>
      </c>
      <c r="P724" s="119" t="s">
        <v>1024</v>
      </c>
      <c r="Q724" s="41" t="s">
        <v>1161</v>
      </c>
      <c r="Y724" s="7" t="s">
        <v>312</v>
      </c>
      <c r="Z724" t="s">
        <v>312</v>
      </c>
      <c r="AC724" t="s">
        <v>1151</v>
      </c>
      <c r="AD724" t="s">
        <v>1152</v>
      </c>
      <c r="AH724" s="72" t="s">
        <v>594</v>
      </c>
      <c r="AI724" s="41">
        <v>34104</v>
      </c>
      <c r="AJ724" s="41" t="s">
        <v>1153</v>
      </c>
      <c r="AK724" s="52" t="s">
        <v>306</v>
      </c>
      <c r="AL724" s="41" t="s">
        <v>480</v>
      </c>
      <c r="BJ724" s="54" t="s">
        <v>558</v>
      </c>
      <c r="BK724" s="54">
        <v>34155</v>
      </c>
      <c r="BL724" s="78"/>
      <c r="BM724" s="54" t="s">
        <v>318</v>
      </c>
      <c r="BV724" s="144" t="s">
        <v>1175</v>
      </c>
      <c r="CQ724" s="21" t="s">
        <v>386</v>
      </c>
      <c r="CR724" s="54">
        <v>34155</v>
      </c>
      <c r="CS724" s="78"/>
      <c r="CT724" s="54" t="s">
        <v>318</v>
      </c>
      <c r="DO724" s="7" t="s">
        <v>1156</v>
      </c>
      <c r="DP724" s="32"/>
      <c r="DQ724" s="54" t="s">
        <v>318</v>
      </c>
      <c r="DR724" s="75" t="s">
        <v>320</v>
      </c>
      <c r="DS724" s="54">
        <v>34155</v>
      </c>
      <c r="DT724" s="59"/>
      <c r="DU724" s="54" t="s">
        <v>318</v>
      </c>
      <c r="DV724" s="54"/>
      <c r="EA724" t="s">
        <v>1176</v>
      </c>
      <c r="EB724" s="86" t="s">
        <v>1158</v>
      </c>
    </row>
    <row r="725" spans="1:132">
      <c r="A725" t="s">
        <v>24</v>
      </c>
      <c r="B725" s="21" t="s">
        <v>290</v>
      </c>
      <c r="C725">
        <v>112</v>
      </c>
      <c r="D725" t="s">
        <v>1149</v>
      </c>
      <c r="E725">
        <v>2002</v>
      </c>
      <c r="F725">
        <v>1993</v>
      </c>
      <c r="G725" t="s">
        <v>370</v>
      </c>
      <c r="H725" t="s">
        <v>480</v>
      </c>
      <c r="L725" t="s">
        <v>1177</v>
      </c>
      <c r="M725" s="50" t="s">
        <v>325</v>
      </c>
      <c r="N725" s="15" t="s">
        <v>1163</v>
      </c>
      <c r="O725" s="41">
        <v>34104</v>
      </c>
      <c r="P725" s="119" t="s">
        <v>1026</v>
      </c>
      <c r="Q725" s="41" t="s">
        <v>1161</v>
      </c>
      <c r="Y725" s="7" t="s">
        <v>312</v>
      </c>
      <c r="Z725" t="s">
        <v>312</v>
      </c>
      <c r="AC725" t="s">
        <v>1151</v>
      </c>
      <c r="AD725" t="s">
        <v>1152</v>
      </c>
      <c r="AH725" s="72" t="s">
        <v>594</v>
      </c>
      <c r="AI725" s="41">
        <v>34104</v>
      </c>
      <c r="AJ725" s="41" t="s">
        <v>1153</v>
      </c>
      <c r="AK725" s="52" t="s">
        <v>306</v>
      </c>
      <c r="AL725" s="41" t="s">
        <v>480</v>
      </c>
      <c r="BJ725" s="54" t="s">
        <v>558</v>
      </c>
      <c r="BK725" s="54">
        <v>34155</v>
      </c>
      <c r="BL725" s="78"/>
      <c r="BM725" s="54" t="s">
        <v>318</v>
      </c>
      <c r="BV725" s="144" t="s">
        <v>1175</v>
      </c>
      <c r="CQ725" s="21" t="s">
        <v>386</v>
      </c>
      <c r="CR725" s="54">
        <v>34155</v>
      </c>
      <c r="CS725" s="78"/>
      <c r="CT725" s="54" t="s">
        <v>318</v>
      </c>
      <c r="DO725" s="7" t="s">
        <v>1156</v>
      </c>
      <c r="DP725" s="32"/>
      <c r="DQ725" s="54" t="s">
        <v>318</v>
      </c>
      <c r="DR725" s="75" t="s">
        <v>320</v>
      </c>
      <c r="DS725" s="54">
        <v>34155</v>
      </c>
      <c r="DT725" s="59"/>
      <c r="DU725" s="54" t="s">
        <v>318</v>
      </c>
      <c r="DV725" s="54"/>
      <c r="EA725" t="s">
        <v>1176</v>
      </c>
      <c r="EB725" s="86" t="s">
        <v>1158</v>
      </c>
    </row>
    <row r="726" spans="1:132">
      <c r="A726" t="s">
        <v>24</v>
      </c>
      <c r="B726" s="21" t="s">
        <v>290</v>
      </c>
      <c r="C726">
        <v>112</v>
      </c>
      <c r="D726" t="s">
        <v>1149</v>
      </c>
      <c r="E726">
        <v>2002</v>
      </c>
      <c r="F726">
        <v>1993</v>
      </c>
      <c r="G726" t="s">
        <v>370</v>
      </c>
      <c r="H726" t="s">
        <v>480</v>
      </c>
      <c r="L726" t="s">
        <v>312</v>
      </c>
      <c r="M726" s="50" t="s">
        <v>298</v>
      </c>
      <c r="N726" s="15" t="s">
        <v>1165</v>
      </c>
      <c r="O726" s="41" t="s">
        <v>312</v>
      </c>
      <c r="Q726" s="7" t="s">
        <v>312</v>
      </c>
      <c r="Y726" s="7" t="s">
        <v>1081</v>
      </c>
      <c r="Z726" t="s">
        <v>1166</v>
      </c>
      <c r="AC726" t="s">
        <v>1151</v>
      </c>
      <c r="AD726" t="s">
        <v>1152</v>
      </c>
      <c r="AH726" s="72" t="s">
        <v>594</v>
      </c>
      <c r="AI726" s="41">
        <v>34104</v>
      </c>
      <c r="AJ726" s="41" t="s">
        <v>1153</v>
      </c>
      <c r="AK726" s="52" t="s">
        <v>306</v>
      </c>
      <c r="AL726" s="41" t="s">
        <v>480</v>
      </c>
      <c r="AM726" s="74" t="s">
        <v>1178</v>
      </c>
      <c r="BJ726" s="54" t="s">
        <v>312</v>
      </c>
      <c r="BK726" s="54" t="s">
        <v>312</v>
      </c>
      <c r="BL726" s="80" t="s">
        <v>312</v>
      </c>
      <c r="BM726" s="80" t="s">
        <v>312</v>
      </c>
      <c r="BN726" s="80"/>
      <c r="BV726" s="144" t="s">
        <v>1175</v>
      </c>
      <c r="CQ726" s="21" t="s">
        <v>386</v>
      </c>
      <c r="CR726" s="54">
        <v>34155</v>
      </c>
      <c r="CS726" s="78"/>
      <c r="CT726" s="54" t="s">
        <v>318</v>
      </c>
      <c r="DO726" s="7" t="s">
        <v>1156</v>
      </c>
      <c r="DP726" s="32"/>
      <c r="DQ726" s="54" t="s">
        <v>318</v>
      </c>
      <c r="DR726" s="75" t="s">
        <v>320</v>
      </c>
      <c r="DS726" s="54">
        <v>34155</v>
      </c>
      <c r="DT726" s="59"/>
      <c r="DU726" s="54" t="s">
        <v>318</v>
      </c>
      <c r="DV726" s="54"/>
      <c r="EA726" t="s">
        <v>1176</v>
      </c>
      <c r="EB726" s="86" t="s">
        <v>1158</v>
      </c>
    </row>
    <row r="727" spans="1:132">
      <c r="A727" t="s">
        <v>24</v>
      </c>
      <c r="B727" s="21" t="s">
        <v>290</v>
      </c>
      <c r="C727">
        <v>112</v>
      </c>
      <c r="D727" t="s">
        <v>1149</v>
      </c>
      <c r="E727">
        <v>2002</v>
      </c>
      <c r="F727">
        <v>1993</v>
      </c>
      <c r="G727" t="s">
        <v>370</v>
      </c>
      <c r="H727" t="s">
        <v>480</v>
      </c>
      <c r="L727" t="s">
        <v>1159</v>
      </c>
      <c r="M727" s="50" t="s">
        <v>325</v>
      </c>
      <c r="N727" s="15" t="s">
        <v>1168</v>
      </c>
      <c r="O727" s="41">
        <v>34104</v>
      </c>
      <c r="P727" s="119" t="s">
        <v>1021</v>
      </c>
      <c r="Q727" s="41" t="s">
        <v>1161</v>
      </c>
      <c r="Y727" s="7" t="s">
        <v>1081</v>
      </c>
      <c r="Z727" t="s">
        <v>1166</v>
      </c>
      <c r="AC727" t="s">
        <v>1151</v>
      </c>
      <c r="AD727" t="s">
        <v>1152</v>
      </c>
      <c r="AH727" s="72" t="s">
        <v>594</v>
      </c>
      <c r="AI727" s="41">
        <v>34104</v>
      </c>
      <c r="AJ727" s="41" t="s">
        <v>1153</v>
      </c>
      <c r="AK727" s="52" t="s">
        <v>306</v>
      </c>
      <c r="AL727" s="41" t="s">
        <v>480</v>
      </c>
      <c r="AM727" s="74" t="s">
        <v>1178</v>
      </c>
      <c r="BJ727" s="54" t="s">
        <v>558</v>
      </c>
      <c r="BK727" s="54">
        <v>34155</v>
      </c>
      <c r="BL727" s="78"/>
      <c r="BM727" s="54" t="s">
        <v>318</v>
      </c>
      <c r="BV727" s="144" t="s">
        <v>1175</v>
      </c>
      <c r="CQ727" s="21" t="s">
        <v>386</v>
      </c>
      <c r="CR727" s="54">
        <v>34155</v>
      </c>
      <c r="CS727" s="78"/>
      <c r="CT727" s="54" t="s">
        <v>318</v>
      </c>
      <c r="DO727" s="7" t="s">
        <v>1156</v>
      </c>
      <c r="DP727" s="32"/>
      <c r="DQ727" s="54" t="s">
        <v>318</v>
      </c>
      <c r="DR727" s="75" t="s">
        <v>320</v>
      </c>
      <c r="DS727" s="54">
        <v>34155</v>
      </c>
      <c r="DT727" s="59"/>
      <c r="DU727" s="54" t="s">
        <v>318</v>
      </c>
      <c r="DV727" s="54"/>
      <c r="EA727" t="s">
        <v>1176</v>
      </c>
      <c r="EB727" s="86" t="s">
        <v>1158</v>
      </c>
    </row>
    <row r="728" spans="1:132">
      <c r="A728" t="s">
        <v>24</v>
      </c>
      <c r="B728" s="21" t="s">
        <v>290</v>
      </c>
      <c r="C728">
        <v>112</v>
      </c>
      <c r="D728" t="s">
        <v>1149</v>
      </c>
      <c r="E728">
        <v>2002</v>
      </c>
      <c r="F728">
        <v>1993</v>
      </c>
      <c r="G728" t="s">
        <v>370</v>
      </c>
      <c r="H728" t="s">
        <v>480</v>
      </c>
      <c r="L728" t="s">
        <v>1159</v>
      </c>
      <c r="M728" s="50" t="s">
        <v>325</v>
      </c>
      <c r="N728" s="15" t="s">
        <v>1169</v>
      </c>
      <c r="O728" s="41">
        <v>34104</v>
      </c>
      <c r="P728" s="119" t="s">
        <v>1024</v>
      </c>
      <c r="Q728" s="41" t="s">
        <v>1161</v>
      </c>
      <c r="Y728" s="7" t="s">
        <v>1081</v>
      </c>
      <c r="Z728" t="s">
        <v>1166</v>
      </c>
      <c r="AC728" t="s">
        <v>1151</v>
      </c>
      <c r="AD728" t="s">
        <v>1152</v>
      </c>
      <c r="AH728" s="72" t="s">
        <v>594</v>
      </c>
      <c r="AI728" s="41">
        <v>34104</v>
      </c>
      <c r="AJ728" s="41" t="s">
        <v>1153</v>
      </c>
      <c r="AK728" s="52" t="s">
        <v>306</v>
      </c>
      <c r="AL728" s="41" t="s">
        <v>480</v>
      </c>
      <c r="AM728" s="74" t="s">
        <v>1178</v>
      </c>
      <c r="BJ728" s="54" t="s">
        <v>558</v>
      </c>
      <c r="BK728" s="54">
        <v>34155</v>
      </c>
      <c r="BL728" s="78"/>
      <c r="BM728" s="54" t="s">
        <v>318</v>
      </c>
      <c r="BV728" s="144" t="s">
        <v>1175</v>
      </c>
      <c r="CQ728" s="21" t="s">
        <v>386</v>
      </c>
      <c r="CR728" s="54">
        <v>34155</v>
      </c>
      <c r="CS728" s="78"/>
      <c r="CT728" s="54" t="s">
        <v>318</v>
      </c>
      <c r="DO728" s="7" t="s">
        <v>1156</v>
      </c>
      <c r="DP728" s="32"/>
      <c r="DQ728" s="54" t="s">
        <v>318</v>
      </c>
      <c r="DR728" s="75" t="s">
        <v>320</v>
      </c>
      <c r="DS728" s="54">
        <v>34155</v>
      </c>
      <c r="DT728" s="59"/>
      <c r="DU728" s="54" t="s">
        <v>318</v>
      </c>
      <c r="DV728" s="54"/>
      <c r="EA728" t="s">
        <v>1176</v>
      </c>
      <c r="EB728" s="86" t="s">
        <v>1158</v>
      </c>
    </row>
    <row r="729" spans="1:132">
      <c r="A729" t="s">
        <v>24</v>
      </c>
      <c r="B729" s="21" t="s">
        <v>290</v>
      </c>
      <c r="C729">
        <v>112</v>
      </c>
      <c r="D729" t="s">
        <v>1149</v>
      </c>
      <c r="E729">
        <v>2002</v>
      </c>
      <c r="F729">
        <v>1993</v>
      </c>
      <c r="G729" t="s">
        <v>370</v>
      </c>
      <c r="H729" t="s">
        <v>480</v>
      </c>
      <c r="L729" t="s">
        <v>1159</v>
      </c>
      <c r="M729" s="50" t="s">
        <v>325</v>
      </c>
      <c r="N729" s="15" t="s">
        <v>1170</v>
      </c>
      <c r="O729" s="41">
        <v>34104</v>
      </c>
      <c r="P729" s="119" t="s">
        <v>1026</v>
      </c>
      <c r="Q729" s="41" t="s">
        <v>1161</v>
      </c>
      <c r="Y729" s="7" t="s">
        <v>1081</v>
      </c>
      <c r="Z729" t="s">
        <v>1166</v>
      </c>
      <c r="AC729" t="s">
        <v>1151</v>
      </c>
      <c r="AD729" t="s">
        <v>1152</v>
      </c>
      <c r="AH729" s="72" t="s">
        <v>594</v>
      </c>
      <c r="AI729" s="41">
        <v>34104</v>
      </c>
      <c r="AJ729" s="41" t="s">
        <v>1153</v>
      </c>
      <c r="AK729" s="52" t="s">
        <v>306</v>
      </c>
      <c r="AL729" s="41" t="s">
        <v>480</v>
      </c>
      <c r="AM729" s="74" t="s">
        <v>1178</v>
      </c>
      <c r="BJ729" s="54" t="s">
        <v>558</v>
      </c>
      <c r="BK729" s="54">
        <v>34155</v>
      </c>
      <c r="BL729" s="78"/>
      <c r="BM729" s="54" t="s">
        <v>318</v>
      </c>
      <c r="BV729" s="144" t="s">
        <v>1175</v>
      </c>
      <c r="CQ729" s="21" t="s">
        <v>386</v>
      </c>
      <c r="CR729" s="54">
        <v>34155</v>
      </c>
      <c r="CS729" s="78"/>
      <c r="CT729" s="54" t="s">
        <v>318</v>
      </c>
      <c r="DO729" s="7" t="s">
        <v>1156</v>
      </c>
      <c r="DP729" s="32"/>
      <c r="DQ729" s="54" t="s">
        <v>318</v>
      </c>
      <c r="DR729" s="75" t="s">
        <v>320</v>
      </c>
      <c r="DS729" s="54">
        <v>34155</v>
      </c>
      <c r="DT729" s="59"/>
      <c r="DU729" s="54" t="s">
        <v>318</v>
      </c>
      <c r="DV729" s="54"/>
      <c r="EA729" t="s">
        <v>1176</v>
      </c>
      <c r="EB729" s="86" t="s">
        <v>1158</v>
      </c>
    </row>
    <row r="730" spans="1:132">
      <c r="A730" t="s">
        <v>24</v>
      </c>
      <c r="B730" s="21" t="s">
        <v>290</v>
      </c>
      <c r="C730">
        <v>112</v>
      </c>
      <c r="D730" t="s">
        <v>1149</v>
      </c>
      <c r="E730">
        <v>2002</v>
      </c>
      <c r="F730">
        <v>1993</v>
      </c>
      <c r="G730" t="s">
        <v>370</v>
      </c>
      <c r="H730" t="s">
        <v>480</v>
      </c>
      <c r="L730" t="s">
        <v>1164</v>
      </c>
      <c r="M730" s="50" t="s">
        <v>325</v>
      </c>
      <c r="N730" s="15" t="s">
        <v>1168</v>
      </c>
      <c r="O730" s="41">
        <v>34104</v>
      </c>
      <c r="P730" s="119" t="s">
        <v>1021</v>
      </c>
      <c r="Q730" s="41" t="s">
        <v>1161</v>
      </c>
      <c r="Y730" s="7" t="s">
        <v>1081</v>
      </c>
      <c r="Z730" t="s">
        <v>1166</v>
      </c>
      <c r="AC730" t="s">
        <v>1151</v>
      </c>
      <c r="AD730" t="s">
        <v>1152</v>
      </c>
      <c r="AH730" s="72" t="s">
        <v>594</v>
      </c>
      <c r="AI730" s="41">
        <v>34104</v>
      </c>
      <c r="AJ730" s="41" t="s">
        <v>1153</v>
      </c>
      <c r="AK730" s="52" t="s">
        <v>306</v>
      </c>
      <c r="AL730" s="41" t="s">
        <v>480</v>
      </c>
      <c r="AM730" s="74" t="s">
        <v>1178</v>
      </c>
      <c r="BJ730" s="54" t="s">
        <v>558</v>
      </c>
      <c r="BK730" s="54">
        <v>34155</v>
      </c>
      <c r="BL730" s="78"/>
      <c r="BM730" s="54" t="s">
        <v>318</v>
      </c>
      <c r="BV730" s="144" t="s">
        <v>1175</v>
      </c>
      <c r="CQ730" s="21" t="s">
        <v>386</v>
      </c>
      <c r="CR730" s="54">
        <v>34155</v>
      </c>
      <c r="CS730" s="78"/>
      <c r="CT730" s="54" t="s">
        <v>318</v>
      </c>
      <c r="DO730" s="7" t="s">
        <v>1156</v>
      </c>
      <c r="DP730" s="32"/>
      <c r="DQ730" s="54" t="s">
        <v>318</v>
      </c>
      <c r="DR730" s="75" t="s">
        <v>320</v>
      </c>
      <c r="DS730" s="54">
        <v>34155</v>
      </c>
      <c r="DT730" s="59"/>
      <c r="DU730" s="54" t="s">
        <v>318</v>
      </c>
      <c r="DV730" s="54"/>
      <c r="EA730" t="s">
        <v>1176</v>
      </c>
      <c r="EB730" s="86" t="s">
        <v>1158</v>
      </c>
    </row>
    <row r="731" spans="1:132">
      <c r="A731" t="s">
        <v>24</v>
      </c>
      <c r="B731" s="21" t="s">
        <v>290</v>
      </c>
      <c r="C731">
        <v>112</v>
      </c>
      <c r="D731" t="s">
        <v>1149</v>
      </c>
      <c r="E731">
        <v>2002</v>
      </c>
      <c r="F731">
        <v>1993</v>
      </c>
      <c r="G731" t="s">
        <v>370</v>
      </c>
      <c r="H731" t="s">
        <v>480</v>
      </c>
      <c r="L731" t="s">
        <v>1164</v>
      </c>
      <c r="M731" s="50" t="s">
        <v>325</v>
      </c>
      <c r="N731" s="15" t="s">
        <v>1169</v>
      </c>
      <c r="O731" s="41">
        <v>34104</v>
      </c>
      <c r="P731" s="119" t="s">
        <v>1024</v>
      </c>
      <c r="Q731" s="41" t="s">
        <v>1161</v>
      </c>
      <c r="Y731" s="7" t="s">
        <v>1081</v>
      </c>
      <c r="Z731" t="s">
        <v>1166</v>
      </c>
      <c r="AC731" t="s">
        <v>1151</v>
      </c>
      <c r="AD731" t="s">
        <v>1152</v>
      </c>
      <c r="AH731" s="72" t="s">
        <v>594</v>
      </c>
      <c r="AI731" s="41">
        <v>34104</v>
      </c>
      <c r="AJ731" s="41" t="s">
        <v>1153</v>
      </c>
      <c r="AK731" s="52" t="s">
        <v>306</v>
      </c>
      <c r="AL731" s="41" t="s">
        <v>480</v>
      </c>
      <c r="AM731" s="74" t="s">
        <v>1178</v>
      </c>
      <c r="BJ731" s="54" t="s">
        <v>558</v>
      </c>
      <c r="BK731" s="54">
        <v>34155</v>
      </c>
      <c r="BL731" s="78"/>
      <c r="BM731" s="54" t="s">
        <v>318</v>
      </c>
      <c r="BV731" s="144" t="s">
        <v>1175</v>
      </c>
      <c r="CQ731" s="21" t="s">
        <v>386</v>
      </c>
      <c r="CR731" s="54">
        <v>34155</v>
      </c>
      <c r="CS731" s="78"/>
      <c r="CT731" s="54" t="s">
        <v>318</v>
      </c>
      <c r="DO731" s="7" t="s">
        <v>1156</v>
      </c>
      <c r="DP731" s="32"/>
      <c r="DQ731" s="54" t="s">
        <v>318</v>
      </c>
      <c r="DR731" s="75" t="s">
        <v>320</v>
      </c>
      <c r="DS731" s="54">
        <v>34155</v>
      </c>
      <c r="DT731" s="59"/>
      <c r="DU731" s="54" t="s">
        <v>318</v>
      </c>
      <c r="DV731" s="54"/>
      <c r="EA731" t="s">
        <v>1176</v>
      </c>
      <c r="EB731" s="86" t="s">
        <v>1158</v>
      </c>
    </row>
    <row r="732" spans="1:132">
      <c r="A732" t="s">
        <v>24</v>
      </c>
      <c r="B732" s="21" t="s">
        <v>290</v>
      </c>
      <c r="C732">
        <v>112</v>
      </c>
      <c r="D732" t="s">
        <v>1149</v>
      </c>
      <c r="E732">
        <v>2002</v>
      </c>
      <c r="F732">
        <v>1993</v>
      </c>
      <c r="G732" t="s">
        <v>370</v>
      </c>
      <c r="H732" t="s">
        <v>480</v>
      </c>
      <c r="L732" t="s">
        <v>1164</v>
      </c>
      <c r="M732" s="50" t="s">
        <v>325</v>
      </c>
      <c r="N732" s="15" t="s">
        <v>1170</v>
      </c>
      <c r="O732" s="41">
        <v>34104</v>
      </c>
      <c r="P732" s="119" t="s">
        <v>1026</v>
      </c>
      <c r="Q732" s="41" t="s">
        <v>1161</v>
      </c>
      <c r="Y732" s="7" t="s">
        <v>1081</v>
      </c>
      <c r="Z732" t="s">
        <v>1166</v>
      </c>
      <c r="AC732" t="s">
        <v>1151</v>
      </c>
      <c r="AD732" t="s">
        <v>1152</v>
      </c>
      <c r="AH732" s="72" t="s">
        <v>594</v>
      </c>
      <c r="AI732" s="41">
        <v>34104</v>
      </c>
      <c r="AJ732" s="41" t="s">
        <v>1153</v>
      </c>
      <c r="AK732" s="52" t="s">
        <v>306</v>
      </c>
      <c r="AL732" s="41" t="s">
        <v>480</v>
      </c>
      <c r="AM732" s="74" t="s">
        <v>1178</v>
      </c>
      <c r="BJ732" s="54" t="s">
        <v>558</v>
      </c>
      <c r="BK732" s="54">
        <v>34155</v>
      </c>
      <c r="BL732" s="78"/>
      <c r="BM732" s="54" t="s">
        <v>318</v>
      </c>
      <c r="BV732" s="144" t="s">
        <v>1175</v>
      </c>
      <c r="CQ732" s="21" t="s">
        <v>386</v>
      </c>
      <c r="CR732" s="54">
        <v>34155</v>
      </c>
      <c r="CS732" s="78"/>
      <c r="CT732" s="54" t="s">
        <v>318</v>
      </c>
      <c r="DO732" s="7" t="s">
        <v>1156</v>
      </c>
      <c r="DP732" s="32"/>
      <c r="DQ732" s="54" t="s">
        <v>318</v>
      </c>
      <c r="DR732" s="75" t="s">
        <v>320</v>
      </c>
      <c r="DS732" s="54">
        <v>34155</v>
      </c>
      <c r="DT732" s="59"/>
      <c r="DU732" s="54" t="s">
        <v>318</v>
      </c>
      <c r="DV732" s="54"/>
      <c r="EA732" t="s">
        <v>1176</v>
      </c>
      <c r="EB732" s="86" t="s">
        <v>1158</v>
      </c>
    </row>
    <row r="733" spans="1:132">
      <c r="A733" t="s">
        <v>24</v>
      </c>
      <c r="B733" s="21" t="s">
        <v>290</v>
      </c>
      <c r="C733">
        <v>112</v>
      </c>
      <c r="D733" t="s">
        <v>1149</v>
      </c>
      <c r="E733">
        <v>2002</v>
      </c>
      <c r="F733">
        <v>1993</v>
      </c>
      <c r="G733" t="s">
        <v>370</v>
      </c>
      <c r="H733" t="s">
        <v>480</v>
      </c>
      <c r="L733" t="s">
        <v>1179</v>
      </c>
      <c r="M733" s="50" t="s">
        <v>325</v>
      </c>
      <c r="N733" s="15" t="s">
        <v>1168</v>
      </c>
      <c r="O733" s="41">
        <v>34104</v>
      </c>
      <c r="P733" s="119" t="s">
        <v>1021</v>
      </c>
      <c r="Q733" s="41" t="s">
        <v>1161</v>
      </c>
      <c r="Y733" s="7" t="s">
        <v>1081</v>
      </c>
      <c r="Z733" t="s">
        <v>1166</v>
      </c>
      <c r="AC733" t="s">
        <v>1151</v>
      </c>
      <c r="AD733" t="s">
        <v>1152</v>
      </c>
      <c r="AH733" s="72" t="s">
        <v>594</v>
      </c>
      <c r="AI733" s="41">
        <v>34104</v>
      </c>
      <c r="AJ733" s="41" t="s">
        <v>1153</v>
      </c>
      <c r="AK733" s="52" t="s">
        <v>306</v>
      </c>
      <c r="AL733" s="41" t="s">
        <v>480</v>
      </c>
      <c r="AM733" s="74" t="s">
        <v>1178</v>
      </c>
      <c r="BJ733" s="54" t="s">
        <v>558</v>
      </c>
      <c r="BK733" s="54">
        <v>34155</v>
      </c>
      <c r="BL733" s="78"/>
      <c r="BM733" s="54" t="s">
        <v>318</v>
      </c>
      <c r="BV733" s="144" t="s">
        <v>1175</v>
      </c>
      <c r="CQ733" s="21" t="s">
        <v>386</v>
      </c>
      <c r="CR733" s="54">
        <v>34155</v>
      </c>
      <c r="CS733" s="78"/>
      <c r="CT733" s="54" t="s">
        <v>318</v>
      </c>
      <c r="DO733" s="7" t="s">
        <v>1156</v>
      </c>
      <c r="DP733" s="32"/>
      <c r="DQ733" s="54" t="s">
        <v>318</v>
      </c>
      <c r="DR733" s="75" t="s">
        <v>320</v>
      </c>
      <c r="DS733" s="54">
        <v>34155</v>
      </c>
      <c r="DT733" s="59"/>
      <c r="DU733" s="54" t="s">
        <v>318</v>
      </c>
      <c r="DV733" s="54"/>
      <c r="EA733" t="s">
        <v>1176</v>
      </c>
      <c r="EB733" s="86" t="s">
        <v>1158</v>
      </c>
    </row>
    <row r="734" spans="1:132">
      <c r="A734" t="s">
        <v>24</v>
      </c>
      <c r="B734" s="21" t="s">
        <v>290</v>
      </c>
      <c r="C734">
        <v>112</v>
      </c>
      <c r="D734" t="s">
        <v>1149</v>
      </c>
      <c r="E734">
        <v>2002</v>
      </c>
      <c r="F734">
        <v>1993</v>
      </c>
      <c r="G734" t="s">
        <v>370</v>
      </c>
      <c r="H734" t="s">
        <v>480</v>
      </c>
      <c r="L734" t="s">
        <v>1179</v>
      </c>
      <c r="M734" s="50" t="s">
        <v>325</v>
      </c>
      <c r="N734" s="15" t="s">
        <v>1169</v>
      </c>
      <c r="O734" s="41">
        <v>34104</v>
      </c>
      <c r="P734" s="119" t="s">
        <v>1024</v>
      </c>
      <c r="Q734" s="41" t="s">
        <v>1161</v>
      </c>
      <c r="Y734" s="7" t="s">
        <v>1081</v>
      </c>
      <c r="Z734" t="s">
        <v>1166</v>
      </c>
      <c r="AC734" t="s">
        <v>1151</v>
      </c>
      <c r="AD734" t="s">
        <v>1152</v>
      </c>
      <c r="AH734" s="72" t="s">
        <v>594</v>
      </c>
      <c r="AI734" s="41">
        <v>34104</v>
      </c>
      <c r="AJ734" s="41" t="s">
        <v>1153</v>
      </c>
      <c r="AK734" s="52" t="s">
        <v>306</v>
      </c>
      <c r="AL734" s="41" t="s">
        <v>480</v>
      </c>
      <c r="AM734" s="74" t="s">
        <v>1178</v>
      </c>
      <c r="BJ734" s="54" t="s">
        <v>558</v>
      </c>
      <c r="BK734" s="54">
        <v>34155</v>
      </c>
      <c r="BL734" s="78"/>
      <c r="BM734" s="54" t="s">
        <v>318</v>
      </c>
      <c r="BV734" s="144" t="s">
        <v>1175</v>
      </c>
      <c r="CQ734" s="21" t="s">
        <v>386</v>
      </c>
      <c r="CR734" s="54">
        <v>34155</v>
      </c>
      <c r="CS734" s="78"/>
      <c r="CT734" s="54" t="s">
        <v>318</v>
      </c>
      <c r="DO734" s="7" t="s">
        <v>1156</v>
      </c>
      <c r="DP734" s="32"/>
      <c r="DQ734" s="54" t="s">
        <v>318</v>
      </c>
      <c r="DR734" s="75" t="s">
        <v>320</v>
      </c>
      <c r="DS734" s="54">
        <v>34155</v>
      </c>
      <c r="DT734" s="59"/>
      <c r="DU734" s="54" t="s">
        <v>318</v>
      </c>
      <c r="DV734" s="54"/>
      <c r="EA734" t="s">
        <v>1176</v>
      </c>
      <c r="EB734" s="86" t="s">
        <v>1158</v>
      </c>
    </row>
    <row r="735" spans="1:132">
      <c r="A735" t="s">
        <v>24</v>
      </c>
      <c r="B735" s="21" t="s">
        <v>290</v>
      </c>
      <c r="C735">
        <v>112</v>
      </c>
      <c r="D735" t="s">
        <v>1149</v>
      </c>
      <c r="E735">
        <v>2002</v>
      </c>
      <c r="F735">
        <v>1993</v>
      </c>
      <c r="G735" t="s">
        <v>370</v>
      </c>
      <c r="H735" t="s">
        <v>480</v>
      </c>
      <c r="L735" t="s">
        <v>1179</v>
      </c>
      <c r="M735" s="50" t="s">
        <v>325</v>
      </c>
      <c r="N735" s="15" t="s">
        <v>1170</v>
      </c>
      <c r="O735" s="41">
        <v>34104</v>
      </c>
      <c r="P735" s="119" t="s">
        <v>1026</v>
      </c>
      <c r="Q735" s="41" t="s">
        <v>1161</v>
      </c>
      <c r="Y735" s="7" t="s">
        <v>1081</v>
      </c>
      <c r="Z735" t="s">
        <v>1166</v>
      </c>
      <c r="AC735" t="s">
        <v>1151</v>
      </c>
      <c r="AD735" t="s">
        <v>1152</v>
      </c>
      <c r="AH735" s="72" t="s">
        <v>594</v>
      </c>
      <c r="AI735" s="41">
        <v>34104</v>
      </c>
      <c r="AJ735" s="41" t="s">
        <v>1153</v>
      </c>
      <c r="AK735" s="52" t="s">
        <v>306</v>
      </c>
      <c r="AL735" s="41" t="s">
        <v>480</v>
      </c>
      <c r="AM735" s="74" t="s">
        <v>1178</v>
      </c>
      <c r="BJ735" s="54" t="s">
        <v>558</v>
      </c>
      <c r="BK735" s="54">
        <v>34155</v>
      </c>
      <c r="BL735" s="78"/>
      <c r="BM735" s="54" t="s">
        <v>318</v>
      </c>
      <c r="BV735" s="144" t="s">
        <v>1175</v>
      </c>
      <c r="CQ735" s="21" t="s">
        <v>386</v>
      </c>
      <c r="CR735" s="54">
        <v>34155</v>
      </c>
      <c r="CS735" s="78"/>
      <c r="CT735" s="54" t="s">
        <v>318</v>
      </c>
      <c r="DO735" s="7" t="s">
        <v>1156</v>
      </c>
      <c r="DP735" s="32"/>
      <c r="DQ735" s="54" t="s">
        <v>318</v>
      </c>
      <c r="DR735" s="75" t="s">
        <v>320</v>
      </c>
      <c r="DS735" s="54">
        <v>34155</v>
      </c>
      <c r="DT735" s="59"/>
      <c r="DU735" s="54" t="s">
        <v>318</v>
      </c>
      <c r="DV735" s="54"/>
      <c r="EA735" t="s">
        <v>1176</v>
      </c>
      <c r="EB735" s="86" t="s">
        <v>1158</v>
      </c>
    </row>
    <row r="736" spans="1:132">
      <c r="CR736" s="54"/>
      <c r="CS736" s="80"/>
      <c r="CT736" s="54"/>
      <c r="DS736" s="54"/>
      <c r="DT736" s="62"/>
      <c r="DU736" s="54"/>
      <c r="DV736" s="54"/>
    </row>
    <row r="737" spans="1:132">
      <c r="A737" t="s">
        <v>24</v>
      </c>
      <c r="B737" s="21" t="s">
        <v>290</v>
      </c>
      <c r="C737">
        <v>112</v>
      </c>
      <c r="D737" t="s">
        <v>1149</v>
      </c>
      <c r="E737">
        <v>2002</v>
      </c>
      <c r="F737">
        <v>1994</v>
      </c>
      <c r="G737" t="s">
        <v>370</v>
      </c>
      <c r="H737" t="s">
        <v>480</v>
      </c>
      <c r="L737" t="s">
        <v>312</v>
      </c>
      <c r="M737" s="50" t="s">
        <v>298</v>
      </c>
      <c r="N737" s="15" t="s">
        <v>1150</v>
      </c>
      <c r="O737" s="41" t="s">
        <v>312</v>
      </c>
      <c r="Q737" s="7" t="s">
        <v>312</v>
      </c>
      <c r="Y737" s="7" t="s">
        <v>312</v>
      </c>
      <c r="Z737" t="s">
        <v>312</v>
      </c>
      <c r="AC737" t="s">
        <v>1151</v>
      </c>
      <c r="AD737" t="s">
        <v>1152</v>
      </c>
      <c r="AH737" s="72" t="s">
        <v>594</v>
      </c>
      <c r="AI737" s="41">
        <v>34469</v>
      </c>
      <c r="AJ737" s="41" t="s">
        <v>1153</v>
      </c>
      <c r="AK737" s="52" t="s">
        <v>306</v>
      </c>
      <c r="AL737" s="41" t="s">
        <v>480</v>
      </c>
      <c r="BJ737" s="54" t="s">
        <v>312</v>
      </c>
      <c r="BK737" s="54" t="s">
        <v>312</v>
      </c>
      <c r="BL737" s="80" t="s">
        <v>312</v>
      </c>
      <c r="BM737" s="54" t="s">
        <v>312</v>
      </c>
      <c r="BV737" s="144" t="s">
        <v>1175</v>
      </c>
      <c r="CQ737" s="21" t="s">
        <v>386</v>
      </c>
      <c r="CR737" s="54">
        <v>34534</v>
      </c>
      <c r="CS737" s="78"/>
      <c r="CT737" s="54" t="s">
        <v>318</v>
      </c>
      <c r="DO737" s="7" t="s">
        <v>1172</v>
      </c>
      <c r="DP737" s="32"/>
      <c r="DQ737" s="54" t="s">
        <v>318</v>
      </c>
      <c r="DR737" s="75" t="s">
        <v>320</v>
      </c>
      <c r="DS737" s="54">
        <v>34534</v>
      </c>
      <c r="DT737" s="59"/>
      <c r="DU737" s="54" t="s">
        <v>318</v>
      </c>
      <c r="DV737" s="54"/>
      <c r="EA737" t="s">
        <v>1180</v>
      </c>
      <c r="EB737" s="86" t="s">
        <v>1158</v>
      </c>
    </row>
    <row r="738" spans="1:132">
      <c r="A738" t="s">
        <v>24</v>
      </c>
      <c r="B738" s="21" t="s">
        <v>290</v>
      </c>
      <c r="C738">
        <v>112</v>
      </c>
      <c r="D738" t="s">
        <v>1149</v>
      </c>
      <c r="E738">
        <v>2002</v>
      </c>
      <c r="F738">
        <v>1994</v>
      </c>
      <c r="G738" t="s">
        <v>370</v>
      </c>
      <c r="H738" t="s">
        <v>480</v>
      </c>
      <c r="L738" t="s">
        <v>1159</v>
      </c>
      <c r="M738" s="50" t="s">
        <v>325</v>
      </c>
      <c r="N738" s="15" t="s">
        <v>1160</v>
      </c>
      <c r="O738" s="41">
        <v>34469</v>
      </c>
      <c r="P738" s="119" t="s">
        <v>1021</v>
      </c>
      <c r="Q738" s="41" t="s">
        <v>1161</v>
      </c>
      <c r="Y738" s="7" t="s">
        <v>312</v>
      </c>
      <c r="Z738" t="s">
        <v>312</v>
      </c>
      <c r="AC738" t="s">
        <v>1151</v>
      </c>
      <c r="AD738" t="s">
        <v>1152</v>
      </c>
      <c r="AH738" s="72" t="s">
        <v>594</v>
      </c>
      <c r="AI738" s="41">
        <v>34469</v>
      </c>
      <c r="AJ738" s="41" t="s">
        <v>1153</v>
      </c>
      <c r="AK738" s="52" t="s">
        <v>306</v>
      </c>
      <c r="AL738" s="41" t="s">
        <v>480</v>
      </c>
      <c r="BJ738" s="54" t="s">
        <v>558</v>
      </c>
      <c r="BK738" s="54">
        <v>34534</v>
      </c>
      <c r="BL738" s="78"/>
      <c r="BM738" s="54" t="s">
        <v>318</v>
      </c>
      <c r="BV738" s="144" t="s">
        <v>1175</v>
      </c>
      <c r="CQ738" s="21" t="s">
        <v>386</v>
      </c>
      <c r="CR738" s="54">
        <v>34534</v>
      </c>
      <c r="CS738" s="78"/>
      <c r="CT738" s="54" t="s">
        <v>318</v>
      </c>
      <c r="DO738" s="7" t="s">
        <v>1172</v>
      </c>
      <c r="DP738" s="32"/>
      <c r="DQ738" s="54" t="s">
        <v>318</v>
      </c>
      <c r="DR738" s="75" t="s">
        <v>320</v>
      </c>
      <c r="DS738" s="54">
        <v>34534</v>
      </c>
      <c r="DT738" s="59"/>
      <c r="DU738" s="54" t="s">
        <v>318</v>
      </c>
      <c r="DV738" s="54"/>
      <c r="EA738" t="s">
        <v>1180</v>
      </c>
      <c r="EB738" s="86" t="s">
        <v>1158</v>
      </c>
    </row>
    <row r="739" spans="1:132">
      <c r="A739" t="s">
        <v>24</v>
      </c>
      <c r="B739" s="21" t="s">
        <v>290</v>
      </c>
      <c r="C739">
        <v>112</v>
      </c>
      <c r="D739" t="s">
        <v>1149</v>
      </c>
      <c r="E739">
        <v>2002</v>
      </c>
      <c r="F739">
        <v>1994</v>
      </c>
      <c r="G739" t="s">
        <v>370</v>
      </c>
      <c r="H739" t="s">
        <v>480</v>
      </c>
      <c r="L739" t="s">
        <v>1159</v>
      </c>
      <c r="M739" s="50" t="s">
        <v>325</v>
      </c>
      <c r="N739" s="15" t="s">
        <v>1162</v>
      </c>
      <c r="O739" s="41">
        <v>34469</v>
      </c>
      <c r="P739" s="119" t="s">
        <v>1024</v>
      </c>
      <c r="Q739" s="41" t="s">
        <v>1161</v>
      </c>
      <c r="Y739" s="7" t="s">
        <v>312</v>
      </c>
      <c r="Z739" t="s">
        <v>312</v>
      </c>
      <c r="AC739" t="s">
        <v>1151</v>
      </c>
      <c r="AD739" t="s">
        <v>1152</v>
      </c>
      <c r="AH739" s="72" t="s">
        <v>594</v>
      </c>
      <c r="AI739" s="41">
        <v>34469</v>
      </c>
      <c r="AJ739" s="41" t="s">
        <v>1153</v>
      </c>
      <c r="AK739" s="52" t="s">
        <v>306</v>
      </c>
      <c r="AL739" s="41" t="s">
        <v>480</v>
      </c>
      <c r="BJ739" s="54" t="s">
        <v>558</v>
      </c>
      <c r="BK739" s="54">
        <v>34534</v>
      </c>
      <c r="BL739" s="78"/>
      <c r="BM739" s="54" t="s">
        <v>318</v>
      </c>
      <c r="BV739" s="144" t="s">
        <v>1175</v>
      </c>
      <c r="CQ739" s="21" t="s">
        <v>386</v>
      </c>
      <c r="CR739" s="54">
        <v>34534</v>
      </c>
      <c r="CS739" s="78"/>
      <c r="CT739" s="54" t="s">
        <v>318</v>
      </c>
      <c r="DO739" s="7" t="s">
        <v>1172</v>
      </c>
      <c r="DP739" s="32"/>
      <c r="DQ739" s="54" t="s">
        <v>318</v>
      </c>
      <c r="DR739" s="75" t="s">
        <v>320</v>
      </c>
      <c r="DS739" s="54">
        <v>34534</v>
      </c>
      <c r="DT739" s="59"/>
      <c r="DU739" s="54" t="s">
        <v>318</v>
      </c>
      <c r="DV739" s="54"/>
      <c r="EA739" t="s">
        <v>1180</v>
      </c>
      <c r="EB739" s="86" t="s">
        <v>1158</v>
      </c>
    </row>
    <row r="740" spans="1:132">
      <c r="A740" t="s">
        <v>24</v>
      </c>
      <c r="B740" s="21" t="s">
        <v>290</v>
      </c>
      <c r="C740">
        <v>112</v>
      </c>
      <c r="D740" t="s">
        <v>1149</v>
      </c>
      <c r="E740">
        <v>2002</v>
      </c>
      <c r="F740">
        <v>1994</v>
      </c>
      <c r="G740" t="s">
        <v>370</v>
      </c>
      <c r="H740" t="s">
        <v>480</v>
      </c>
      <c r="L740" t="s">
        <v>1159</v>
      </c>
      <c r="M740" s="50" t="s">
        <v>325</v>
      </c>
      <c r="N740" s="15" t="s">
        <v>1163</v>
      </c>
      <c r="O740" s="41">
        <v>34469</v>
      </c>
      <c r="P740" s="119" t="s">
        <v>1026</v>
      </c>
      <c r="Q740" s="41" t="s">
        <v>1161</v>
      </c>
      <c r="Y740" s="7" t="s">
        <v>312</v>
      </c>
      <c r="Z740" t="s">
        <v>312</v>
      </c>
      <c r="AC740" t="s">
        <v>1151</v>
      </c>
      <c r="AD740" t="s">
        <v>1152</v>
      </c>
      <c r="AH740" s="72" t="s">
        <v>594</v>
      </c>
      <c r="AI740" s="41">
        <v>34469</v>
      </c>
      <c r="AJ740" s="41" t="s">
        <v>1153</v>
      </c>
      <c r="AK740" s="52" t="s">
        <v>306</v>
      </c>
      <c r="AL740" s="41" t="s">
        <v>480</v>
      </c>
      <c r="BJ740" s="54" t="s">
        <v>558</v>
      </c>
      <c r="BK740" s="54">
        <v>34534</v>
      </c>
      <c r="BL740" s="78"/>
      <c r="BM740" s="54" t="s">
        <v>318</v>
      </c>
      <c r="BV740" s="144" t="s">
        <v>1175</v>
      </c>
      <c r="CQ740" s="21" t="s">
        <v>386</v>
      </c>
      <c r="CR740" s="54">
        <v>34534</v>
      </c>
      <c r="CS740" s="78"/>
      <c r="CT740" s="54" t="s">
        <v>318</v>
      </c>
      <c r="DO740" s="7" t="s">
        <v>1172</v>
      </c>
      <c r="DP740" s="32"/>
      <c r="DQ740" s="54" t="s">
        <v>318</v>
      </c>
      <c r="DR740" s="75" t="s">
        <v>320</v>
      </c>
      <c r="DS740" s="54">
        <v>34534</v>
      </c>
      <c r="DT740" s="59"/>
      <c r="DU740" s="54" t="s">
        <v>318</v>
      </c>
      <c r="DV740" s="54"/>
      <c r="EA740" t="s">
        <v>1180</v>
      </c>
      <c r="EB740" s="86" t="s">
        <v>1158</v>
      </c>
    </row>
    <row r="741" spans="1:132">
      <c r="A741" t="s">
        <v>24</v>
      </c>
      <c r="B741" s="21" t="s">
        <v>290</v>
      </c>
      <c r="C741">
        <v>112</v>
      </c>
      <c r="D741" t="s">
        <v>1149</v>
      </c>
      <c r="E741">
        <v>2002</v>
      </c>
      <c r="F741">
        <v>1994</v>
      </c>
      <c r="G741" t="s">
        <v>370</v>
      </c>
      <c r="H741" t="s">
        <v>480</v>
      </c>
      <c r="L741" t="s">
        <v>1164</v>
      </c>
      <c r="M741" s="50" t="s">
        <v>325</v>
      </c>
      <c r="N741" s="15" t="s">
        <v>1160</v>
      </c>
      <c r="O741" s="41">
        <v>34469</v>
      </c>
      <c r="P741" s="119" t="s">
        <v>1021</v>
      </c>
      <c r="Q741" s="41" t="s">
        <v>1161</v>
      </c>
      <c r="Y741" s="7" t="s">
        <v>312</v>
      </c>
      <c r="Z741" t="s">
        <v>312</v>
      </c>
      <c r="AC741" t="s">
        <v>1151</v>
      </c>
      <c r="AD741" t="s">
        <v>1152</v>
      </c>
      <c r="AH741" s="72" t="s">
        <v>594</v>
      </c>
      <c r="AI741" s="41">
        <v>34469</v>
      </c>
      <c r="AJ741" s="41" t="s">
        <v>1153</v>
      </c>
      <c r="AK741" s="52" t="s">
        <v>306</v>
      </c>
      <c r="AL741" s="41" t="s">
        <v>480</v>
      </c>
      <c r="BJ741" s="54" t="s">
        <v>558</v>
      </c>
      <c r="BK741" s="54">
        <v>34534</v>
      </c>
      <c r="BL741" s="78"/>
      <c r="BM741" s="54" t="s">
        <v>318</v>
      </c>
      <c r="BV741" s="144" t="s">
        <v>1175</v>
      </c>
      <c r="CQ741" s="21" t="s">
        <v>386</v>
      </c>
      <c r="CR741" s="54">
        <v>34534</v>
      </c>
      <c r="CS741" s="78"/>
      <c r="CT741" s="54" t="s">
        <v>318</v>
      </c>
      <c r="DO741" s="7" t="s">
        <v>1172</v>
      </c>
      <c r="DP741" s="32"/>
      <c r="DQ741" s="54" t="s">
        <v>318</v>
      </c>
      <c r="DR741" s="75" t="s">
        <v>320</v>
      </c>
      <c r="DS741" s="54">
        <v>34534</v>
      </c>
      <c r="DT741" s="59"/>
      <c r="DU741" s="54" t="s">
        <v>318</v>
      </c>
      <c r="DV741" s="54"/>
      <c r="EA741" t="s">
        <v>1180</v>
      </c>
      <c r="EB741" s="86" t="s">
        <v>1158</v>
      </c>
    </row>
    <row r="742" spans="1:132">
      <c r="A742" t="s">
        <v>24</v>
      </c>
      <c r="B742" s="21" t="s">
        <v>290</v>
      </c>
      <c r="C742">
        <v>112</v>
      </c>
      <c r="D742" t="s">
        <v>1149</v>
      </c>
      <c r="E742">
        <v>2002</v>
      </c>
      <c r="F742">
        <v>1994</v>
      </c>
      <c r="G742" t="s">
        <v>370</v>
      </c>
      <c r="H742" t="s">
        <v>480</v>
      </c>
      <c r="L742" t="s">
        <v>1164</v>
      </c>
      <c r="M742" s="50" t="s">
        <v>325</v>
      </c>
      <c r="N742" s="15" t="s">
        <v>1162</v>
      </c>
      <c r="O742" s="41">
        <v>34469</v>
      </c>
      <c r="P742" s="119" t="s">
        <v>1024</v>
      </c>
      <c r="Q742" s="41" t="s">
        <v>1161</v>
      </c>
      <c r="Y742" s="7" t="s">
        <v>312</v>
      </c>
      <c r="Z742" t="s">
        <v>312</v>
      </c>
      <c r="AC742" t="s">
        <v>1151</v>
      </c>
      <c r="AD742" t="s">
        <v>1152</v>
      </c>
      <c r="AH742" s="72" t="s">
        <v>594</v>
      </c>
      <c r="AI742" s="41">
        <v>34469</v>
      </c>
      <c r="AJ742" s="41" t="s">
        <v>1153</v>
      </c>
      <c r="AK742" s="52" t="s">
        <v>306</v>
      </c>
      <c r="AL742" s="41" t="s">
        <v>480</v>
      </c>
      <c r="BJ742" s="54" t="s">
        <v>558</v>
      </c>
      <c r="BK742" s="54">
        <v>34534</v>
      </c>
      <c r="BL742" s="78"/>
      <c r="BM742" s="54" t="s">
        <v>318</v>
      </c>
      <c r="BV742" s="144" t="s">
        <v>1175</v>
      </c>
      <c r="CQ742" s="21" t="s">
        <v>386</v>
      </c>
      <c r="CR742" s="54">
        <v>34534</v>
      </c>
      <c r="CS742" s="78"/>
      <c r="CT742" s="54" t="s">
        <v>318</v>
      </c>
      <c r="DO742" s="7" t="s">
        <v>1172</v>
      </c>
      <c r="DP742" s="32"/>
      <c r="DQ742" s="54" t="s">
        <v>318</v>
      </c>
      <c r="DR742" s="75" t="s">
        <v>320</v>
      </c>
      <c r="DS742" s="54">
        <v>34534</v>
      </c>
      <c r="DT742" s="59"/>
      <c r="DU742" s="54" t="s">
        <v>318</v>
      </c>
      <c r="DV742" s="54"/>
      <c r="EA742" t="s">
        <v>1180</v>
      </c>
      <c r="EB742" s="86" t="s">
        <v>1158</v>
      </c>
    </row>
    <row r="743" spans="1:132">
      <c r="A743" t="s">
        <v>24</v>
      </c>
      <c r="B743" s="21" t="s">
        <v>290</v>
      </c>
      <c r="C743">
        <v>112</v>
      </c>
      <c r="D743" t="s">
        <v>1149</v>
      </c>
      <c r="E743">
        <v>2002</v>
      </c>
      <c r="F743">
        <v>1994</v>
      </c>
      <c r="G743" t="s">
        <v>370</v>
      </c>
      <c r="H743" t="s">
        <v>480</v>
      </c>
      <c r="L743" t="s">
        <v>1164</v>
      </c>
      <c r="M743" s="50" t="s">
        <v>325</v>
      </c>
      <c r="N743" s="15" t="s">
        <v>1163</v>
      </c>
      <c r="O743" s="41">
        <v>34469</v>
      </c>
      <c r="P743" s="119" t="s">
        <v>1026</v>
      </c>
      <c r="Q743" s="41" t="s">
        <v>1161</v>
      </c>
      <c r="Y743" s="7" t="s">
        <v>312</v>
      </c>
      <c r="Z743" t="s">
        <v>312</v>
      </c>
      <c r="AC743" t="s">
        <v>1151</v>
      </c>
      <c r="AD743" t="s">
        <v>1152</v>
      </c>
      <c r="AH743" s="72" t="s">
        <v>594</v>
      </c>
      <c r="AI743" s="41">
        <v>34469</v>
      </c>
      <c r="AJ743" s="41" t="s">
        <v>1153</v>
      </c>
      <c r="AK743" s="52" t="s">
        <v>306</v>
      </c>
      <c r="AL743" s="41" t="s">
        <v>480</v>
      </c>
      <c r="BJ743" s="54" t="s">
        <v>558</v>
      </c>
      <c r="BK743" s="54">
        <v>34534</v>
      </c>
      <c r="BL743" s="78"/>
      <c r="BM743" s="54" t="s">
        <v>318</v>
      </c>
      <c r="BV743" s="144" t="s">
        <v>1175</v>
      </c>
      <c r="CQ743" s="21" t="s">
        <v>386</v>
      </c>
      <c r="CR743" s="54">
        <v>34534</v>
      </c>
      <c r="CS743" s="78"/>
      <c r="CT743" s="54" t="s">
        <v>318</v>
      </c>
      <c r="DO743" s="7" t="s">
        <v>1172</v>
      </c>
      <c r="DP743" s="32"/>
      <c r="DQ743" s="54" t="s">
        <v>318</v>
      </c>
      <c r="DR743" s="75" t="s">
        <v>320</v>
      </c>
      <c r="DS743" s="54">
        <v>34534</v>
      </c>
      <c r="DT743" s="59"/>
      <c r="DU743" s="54" t="s">
        <v>318</v>
      </c>
      <c r="DV743" s="54"/>
      <c r="EA743" t="s">
        <v>1180</v>
      </c>
      <c r="EB743" s="86" t="s">
        <v>1158</v>
      </c>
    </row>
    <row r="744" spans="1:132">
      <c r="A744" t="s">
        <v>24</v>
      </c>
      <c r="B744" s="21" t="s">
        <v>290</v>
      </c>
      <c r="C744">
        <v>112</v>
      </c>
      <c r="D744" t="s">
        <v>1149</v>
      </c>
      <c r="E744">
        <v>2002</v>
      </c>
      <c r="F744">
        <v>1994</v>
      </c>
      <c r="G744" t="s">
        <v>370</v>
      </c>
      <c r="H744" t="s">
        <v>480</v>
      </c>
      <c r="L744" t="s">
        <v>1177</v>
      </c>
      <c r="M744" s="50" t="s">
        <v>325</v>
      </c>
      <c r="N744" s="15" t="s">
        <v>1160</v>
      </c>
      <c r="O744" s="41">
        <v>34469</v>
      </c>
      <c r="P744" s="119" t="s">
        <v>1021</v>
      </c>
      <c r="Q744" s="41" t="s">
        <v>1161</v>
      </c>
      <c r="Y744" s="7" t="s">
        <v>312</v>
      </c>
      <c r="Z744" t="s">
        <v>312</v>
      </c>
      <c r="AC744" t="s">
        <v>1151</v>
      </c>
      <c r="AD744" t="s">
        <v>1152</v>
      </c>
      <c r="AH744" s="72" t="s">
        <v>594</v>
      </c>
      <c r="AI744" s="41">
        <v>34469</v>
      </c>
      <c r="AJ744" s="41" t="s">
        <v>1153</v>
      </c>
      <c r="AK744" s="52" t="s">
        <v>306</v>
      </c>
      <c r="AL744" s="41" t="s">
        <v>480</v>
      </c>
      <c r="BJ744" s="54" t="s">
        <v>558</v>
      </c>
      <c r="BK744" s="54">
        <v>34534</v>
      </c>
      <c r="BL744" s="78"/>
      <c r="BM744" s="54" t="s">
        <v>318</v>
      </c>
      <c r="BV744" s="144" t="s">
        <v>1175</v>
      </c>
      <c r="CQ744" s="21" t="s">
        <v>386</v>
      </c>
      <c r="CR744" s="54">
        <v>34534</v>
      </c>
      <c r="CS744" s="78"/>
      <c r="CT744" s="54" t="s">
        <v>318</v>
      </c>
      <c r="DO744" s="7" t="s">
        <v>1172</v>
      </c>
      <c r="DP744" s="32"/>
      <c r="DQ744" s="54" t="s">
        <v>318</v>
      </c>
      <c r="DR744" s="75" t="s">
        <v>320</v>
      </c>
      <c r="DS744" s="54">
        <v>34534</v>
      </c>
      <c r="DT744" s="59"/>
      <c r="DU744" s="54" t="s">
        <v>318</v>
      </c>
      <c r="DV744" s="54"/>
      <c r="EA744" t="s">
        <v>1180</v>
      </c>
      <c r="EB744" s="86" t="s">
        <v>1158</v>
      </c>
    </row>
    <row r="745" spans="1:132">
      <c r="A745" t="s">
        <v>24</v>
      </c>
      <c r="B745" s="21" t="s">
        <v>290</v>
      </c>
      <c r="C745">
        <v>112</v>
      </c>
      <c r="D745" t="s">
        <v>1149</v>
      </c>
      <c r="E745">
        <v>2002</v>
      </c>
      <c r="F745">
        <v>1994</v>
      </c>
      <c r="G745" t="s">
        <v>370</v>
      </c>
      <c r="H745" t="s">
        <v>480</v>
      </c>
      <c r="L745" t="s">
        <v>1177</v>
      </c>
      <c r="M745" s="50" t="s">
        <v>325</v>
      </c>
      <c r="N745" s="15" t="s">
        <v>1162</v>
      </c>
      <c r="O745" s="41">
        <v>34469</v>
      </c>
      <c r="P745" s="119" t="s">
        <v>1024</v>
      </c>
      <c r="Q745" s="41" t="s">
        <v>1161</v>
      </c>
      <c r="Y745" s="7" t="s">
        <v>312</v>
      </c>
      <c r="Z745" t="s">
        <v>312</v>
      </c>
      <c r="AC745" t="s">
        <v>1151</v>
      </c>
      <c r="AD745" t="s">
        <v>1152</v>
      </c>
      <c r="AH745" s="72" t="s">
        <v>594</v>
      </c>
      <c r="AI745" s="41">
        <v>34469</v>
      </c>
      <c r="AJ745" s="41" t="s">
        <v>1153</v>
      </c>
      <c r="AK745" s="52" t="s">
        <v>306</v>
      </c>
      <c r="AL745" s="41" t="s">
        <v>480</v>
      </c>
      <c r="BJ745" s="54" t="s">
        <v>558</v>
      </c>
      <c r="BK745" s="54">
        <v>34534</v>
      </c>
      <c r="BL745" s="78"/>
      <c r="BM745" s="54" t="s">
        <v>318</v>
      </c>
      <c r="BV745" s="144" t="s">
        <v>1175</v>
      </c>
      <c r="CQ745" s="21" t="s">
        <v>386</v>
      </c>
      <c r="CR745" s="54">
        <v>34534</v>
      </c>
      <c r="CS745" s="78"/>
      <c r="CT745" s="54" t="s">
        <v>318</v>
      </c>
      <c r="DO745" s="7" t="s">
        <v>1172</v>
      </c>
      <c r="DP745" s="32"/>
      <c r="DQ745" s="54" t="s">
        <v>318</v>
      </c>
      <c r="DR745" s="75" t="s">
        <v>320</v>
      </c>
      <c r="DS745" s="54">
        <v>34534</v>
      </c>
      <c r="DT745" s="59"/>
      <c r="DU745" s="54" t="s">
        <v>318</v>
      </c>
      <c r="DV745" s="54"/>
      <c r="EA745" t="s">
        <v>1180</v>
      </c>
      <c r="EB745" s="86" t="s">
        <v>1158</v>
      </c>
    </row>
    <row r="746" spans="1:132">
      <c r="A746" t="s">
        <v>24</v>
      </c>
      <c r="B746" s="21" t="s">
        <v>290</v>
      </c>
      <c r="C746">
        <v>112</v>
      </c>
      <c r="D746" t="s">
        <v>1149</v>
      </c>
      <c r="E746">
        <v>2002</v>
      </c>
      <c r="F746">
        <v>1994</v>
      </c>
      <c r="G746" t="s">
        <v>370</v>
      </c>
      <c r="H746" t="s">
        <v>480</v>
      </c>
      <c r="L746" t="s">
        <v>1177</v>
      </c>
      <c r="M746" s="50" t="s">
        <v>325</v>
      </c>
      <c r="N746" s="15" t="s">
        <v>1163</v>
      </c>
      <c r="O746" s="41">
        <v>34469</v>
      </c>
      <c r="P746" s="119" t="s">
        <v>1026</v>
      </c>
      <c r="Q746" s="41" t="s">
        <v>1161</v>
      </c>
      <c r="Y746" s="7" t="s">
        <v>312</v>
      </c>
      <c r="Z746" t="s">
        <v>312</v>
      </c>
      <c r="AC746" t="s">
        <v>1151</v>
      </c>
      <c r="AD746" t="s">
        <v>1152</v>
      </c>
      <c r="AH746" s="72" t="s">
        <v>594</v>
      </c>
      <c r="AI746" s="41">
        <v>34469</v>
      </c>
      <c r="AJ746" s="41" t="s">
        <v>1153</v>
      </c>
      <c r="AK746" s="52" t="s">
        <v>306</v>
      </c>
      <c r="AL746" s="41" t="s">
        <v>480</v>
      </c>
      <c r="BJ746" s="54" t="s">
        <v>558</v>
      </c>
      <c r="BK746" s="54">
        <v>34534</v>
      </c>
      <c r="BL746" s="78"/>
      <c r="BM746" s="54" t="s">
        <v>318</v>
      </c>
      <c r="BV746" s="144" t="s">
        <v>1175</v>
      </c>
      <c r="CQ746" s="21" t="s">
        <v>386</v>
      </c>
      <c r="CR746" s="54">
        <v>34534</v>
      </c>
      <c r="CS746" s="78"/>
      <c r="CT746" s="54" t="s">
        <v>318</v>
      </c>
      <c r="DO746" s="7" t="s">
        <v>1172</v>
      </c>
      <c r="DP746" s="32"/>
      <c r="DQ746" s="54" t="s">
        <v>318</v>
      </c>
      <c r="DR746" s="75" t="s">
        <v>320</v>
      </c>
      <c r="DS746" s="54">
        <v>34534</v>
      </c>
      <c r="DT746" s="59"/>
      <c r="DU746" s="54" t="s">
        <v>318</v>
      </c>
      <c r="DV746" s="54"/>
      <c r="EA746" t="s">
        <v>1180</v>
      </c>
      <c r="EB746" s="86" t="s">
        <v>1158</v>
      </c>
    </row>
    <row r="747" spans="1:132">
      <c r="A747" t="s">
        <v>24</v>
      </c>
      <c r="B747" s="21" t="s">
        <v>290</v>
      </c>
      <c r="C747">
        <v>112</v>
      </c>
      <c r="D747" t="s">
        <v>1149</v>
      </c>
      <c r="E747">
        <v>2002</v>
      </c>
      <c r="F747">
        <v>1994</v>
      </c>
      <c r="G747" t="s">
        <v>370</v>
      </c>
      <c r="H747" t="s">
        <v>480</v>
      </c>
      <c r="L747" t="s">
        <v>312</v>
      </c>
      <c r="M747" s="50" t="s">
        <v>298</v>
      </c>
      <c r="N747" s="15" t="s">
        <v>1165</v>
      </c>
      <c r="O747" s="41" t="s">
        <v>312</v>
      </c>
      <c r="Q747" s="7" t="s">
        <v>312</v>
      </c>
      <c r="Y747" s="7" t="s">
        <v>1081</v>
      </c>
      <c r="Z747" t="s">
        <v>1166</v>
      </c>
      <c r="AC747" t="s">
        <v>1151</v>
      </c>
      <c r="AD747" t="s">
        <v>1152</v>
      </c>
      <c r="AH747" s="72" t="s">
        <v>594</v>
      </c>
      <c r="AI747" s="41">
        <v>34469</v>
      </c>
      <c r="AJ747" s="41" t="s">
        <v>1153</v>
      </c>
      <c r="AK747" s="52" t="s">
        <v>306</v>
      </c>
      <c r="AL747" s="41" t="s">
        <v>480</v>
      </c>
      <c r="AM747" s="74" t="s">
        <v>1178</v>
      </c>
      <c r="BJ747" s="54" t="s">
        <v>312</v>
      </c>
      <c r="BK747" s="54" t="s">
        <v>312</v>
      </c>
      <c r="BL747" s="80" t="s">
        <v>312</v>
      </c>
      <c r="BM747" s="54" t="s">
        <v>312</v>
      </c>
      <c r="BV747" s="144" t="s">
        <v>1175</v>
      </c>
      <c r="CQ747" s="21" t="s">
        <v>386</v>
      </c>
      <c r="CR747" s="54">
        <v>34534</v>
      </c>
      <c r="CS747" s="78"/>
      <c r="CT747" s="54" t="s">
        <v>318</v>
      </c>
      <c r="DO747" s="7" t="s">
        <v>1172</v>
      </c>
      <c r="DP747" s="32"/>
      <c r="DQ747" s="54" t="s">
        <v>318</v>
      </c>
      <c r="DR747" s="75" t="s">
        <v>320</v>
      </c>
      <c r="DS747" s="54">
        <v>34534</v>
      </c>
      <c r="DT747" s="59"/>
      <c r="DU747" s="54" t="s">
        <v>318</v>
      </c>
      <c r="DV747" s="54"/>
      <c r="EA747" t="s">
        <v>1180</v>
      </c>
      <c r="EB747" s="86" t="s">
        <v>1158</v>
      </c>
    </row>
    <row r="748" spans="1:132">
      <c r="A748" t="s">
        <v>24</v>
      </c>
      <c r="B748" s="21" t="s">
        <v>290</v>
      </c>
      <c r="C748">
        <v>112</v>
      </c>
      <c r="D748" t="s">
        <v>1149</v>
      </c>
      <c r="E748">
        <v>2002</v>
      </c>
      <c r="F748">
        <v>1994</v>
      </c>
      <c r="G748" t="s">
        <v>370</v>
      </c>
      <c r="H748" t="s">
        <v>480</v>
      </c>
      <c r="L748" t="s">
        <v>1159</v>
      </c>
      <c r="M748" s="50" t="s">
        <v>325</v>
      </c>
      <c r="N748" s="15" t="s">
        <v>1168</v>
      </c>
      <c r="O748" s="41">
        <v>34469</v>
      </c>
      <c r="P748" s="119" t="s">
        <v>1021</v>
      </c>
      <c r="Q748" s="41" t="s">
        <v>1161</v>
      </c>
      <c r="Y748" s="7" t="s">
        <v>1081</v>
      </c>
      <c r="Z748" t="s">
        <v>1166</v>
      </c>
      <c r="AC748" t="s">
        <v>1151</v>
      </c>
      <c r="AD748" t="s">
        <v>1152</v>
      </c>
      <c r="AH748" s="72" t="s">
        <v>594</v>
      </c>
      <c r="AI748" s="41">
        <v>34469</v>
      </c>
      <c r="AJ748" s="41" t="s">
        <v>1153</v>
      </c>
      <c r="AK748" s="52" t="s">
        <v>306</v>
      </c>
      <c r="AL748" s="41" t="s">
        <v>480</v>
      </c>
      <c r="AM748" s="74" t="s">
        <v>1178</v>
      </c>
      <c r="BJ748" s="54" t="s">
        <v>558</v>
      </c>
      <c r="BK748" s="54">
        <v>34534</v>
      </c>
      <c r="BL748" s="78"/>
      <c r="BM748" s="54" t="s">
        <v>318</v>
      </c>
      <c r="BV748" s="144" t="s">
        <v>1175</v>
      </c>
      <c r="CQ748" s="21" t="s">
        <v>386</v>
      </c>
      <c r="CR748" s="54">
        <v>34534</v>
      </c>
      <c r="CS748" s="78"/>
      <c r="CT748" s="54" t="s">
        <v>318</v>
      </c>
      <c r="DO748" s="7" t="s">
        <v>1172</v>
      </c>
      <c r="DP748" s="32"/>
      <c r="DQ748" s="54" t="s">
        <v>318</v>
      </c>
      <c r="DR748" s="75" t="s">
        <v>320</v>
      </c>
      <c r="DS748" s="54">
        <v>34534</v>
      </c>
      <c r="DT748" s="59"/>
      <c r="DU748" s="54" t="s">
        <v>318</v>
      </c>
      <c r="DV748" s="54"/>
      <c r="EA748" t="s">
        <v>1180</v>
      </c>
      <c r="EB748" s="86" t="s">
        <v>1158</v>
      </c>
    </row>
    <row r="749" spans="1:132">
      <c r="A749" t="s">
        <v>24</v>
      </c>
      <c r="B749" s="21" t="s">
        <v>290</v>
      </c>
      <c r="C749">
        <v>112</v>
      </c>
      <c r="D749" t="s">
        <v>1149</v>
      </c>
      <c r="E749">
        <v>2002</v>
      </c>
      <c r="F749">
        <v>1994</v>
      </c>
      <c r="G749" t="s">
        <v>370</v>
      </c>
      <c r="H749" t="s">
        <v>480</v>
      </c>
      <c r="L749" t="s">
        <v>1159</v>
      </c>
      <c r="M749" s="50" t="s">
        <v>325</v>
      </c>
      <c r="N749" s="15" t="s">
        <v>1169</v>
      </c>
      <c r="O749" s="41">
        <v>34469</v>
      </c>
      <c r="P749" s="119" t="s">
        <v>1024</v>
      </c>
      <c r="Q749" s="41" t="s">
        <v>1161</v>
      </c>
      <c r="Y749" s="7" t="s">
        <v>1081</v>
      </c>
      <c r="Z749" t="s">
        <v>1166</v>
      </c>
      <c r="AC749" t="s">
        <v>1151</v>
      </c>
      <c r="AD749" t="s">
        <v>1152</v>
      </c>
      <c r="AH749" s="72" t="s">
        <v>594</v>
      </c>
      <c r="AI749" s="41">
        <v>34469</v>
      </c>
      <c r="AJ749" s="41" t="s">
        <v>1153</v>
      </c>
      <c r="AK749" s="52" t="s">
        <v>306</v>
      </c>
      <c r="AL749" s="41" t="s">
        <v>480</v>
      </c>
      <c r="AM749" s="74" t="s">
        <v>1178</v>
      </c>
      <c r="BJ749" s="54" t="s">
        <v>558</v>
      </c>
      <c r="BK749" s="54">
        <v>34534</v>
      </c>
      <c r="BL749" s="78"/>
      <c r="BM749" s="54" t="s">
        <v>318</v>
      </c>
      <c r="BV749" s="144" t="s">
        <v>1175</v>
      </c>
      <c r="CQ749" s="21" t="s">
        <v>386</v>
      </c>
      <c r="CR749" s="54">
        <v>34534</v>
      </c>
      <c r="CS749" s="78"/>
      <c r="CT749" s="54" t="s">
        <v>318</v>
      </c>
      <c r="DO749" s="7" t="s">
        <v>1172</v>
      </c>
      <c r="DP749" s="32"/>
      <c r="DQ749" s="54" t="s">
        <v>318</v>
      </c>
      <c r="DR749" s="75" t="s">
        <v>320</v>
      </c>
      <c r="DS749" s="54">
        <v>34534</v>
      </c>
      <c r="DT749" s="59"/>
      <c r="DU749" s="54" t="s">
        <v>318</v>
      </c>
      <c r="DV749" s="54"/>
      <c r="EA749" t="s">
        <v>1180</v>
      </c>
      <c r="EB749" s="86" t="s">
        <v>1158</v>
      </c>
    </row>
    <row r="750" spans="1:132">
      <c r="A750" t="s">
        <v>24</v>
      </c>
      <c r="B750" s="21" t="s">
        <v>290</v>
      </c>
      <c r="C750">
        <v>112</v>
      </c>
      <c r="D750" t="s">
        <v>1149</v>
      </c>
      <c r="E750">
        <v>2002</v>
      </c>
      <c r="F750">
        <v>1994</v>
      </c>
      <c r="G750" t="s">
        <v>370</v>
      </c>
      <c r="H750" t="s">
        <v>480</v>
      </c>
      <c r="L750" t="s">
        <v>1159</v>
      </c>
      <c r="M750" s="50" t="s">
        <v>325</v>
      </c>
      <c r="N750" s="15" t="s">
        <v>1170</v>
      </c>
      <c r="O750" s="41">
        <v>34469</v>
      </c>
      <c r="P750" s="119" t="s">
        <v>1026</v>
      </c>
      <c r="Q750" s="41" t="s">
        <v>1161</v>
      </c>
      <c r="Y750" s="7" t="s">
        <v>1081</v>
      </c>
      <c r="Z750" t="s">
        <v>1166</v>
      </c>
      <c r="AC750" t="s">
        <v>1151</v>
      </c>
      <c r="AD750" t="s">
        <v>1152</v>
      </c>
      <c r="AH750" s="72" t="s">
        <v>594</v>
      </c>
      <c r="AI750" s="41">
        <v>34469</v>
      </c>
      <c r="AJ750" s="41" t="s">
        <v>1153</v>
      </c>
      <c r="AK750" s="52" t="s">
        <v>306</v>
      </c>
      <c r="AL750" s="41" t="s">
        <v>480</v>
      </c>
      <c r="AM750" s="74" t="s">
        <v>1178</v>
      </c>
      <c r="BJ750" s="54" t="s">
        <v>558</v>
      </c>
      <c r="BK750" s="54">
        <v>34534</v>
      </c>
      <c r="BL750" s="78"/>
      <c r="BM750" s="54" t="s">
        <v>318</v>
      </c>
      <c r="BV750" s="144" t="s">
        <v>1175</v>
      </c>
      <c r="CQ750" s="21" t="s">
        <v>386</v>
      </c>
      <c r="CR750" s="54">
        <v>34534</v>
      </c>
      <c r="CS750" s="78"/>
      <c r="CT750" s="54" t="s">
        <v>318</v>
      </c>
      <c r="DO750" s="7" t="s">
        <v>1172</v>
      </c>
      <c r="DP750" s="32"/>
      <c r="DQ750" s="54" t="s">
        <v>318</v>
      </c>
      <c r="DR750" s="75" t="s">
        <v>320</v>
      </c>
      <c r="DS750" s="54">
        <v>34534</v>
      </c>
      <c r="DT750" s="59"/>
      <c r="DU750" s="54" t="s">
        <v>318</v>
      </c>
      <c r="DV750" s="54"/>
      <c r="EA750" t="s">
        <v>1180</v>
      </c>
      <c r="EB750" s="86" t="s">
        <v>1158</v>
      </c>
    </row>
    <row r="751" spans="1:132">
      <c r="A751" t="s">
        <v>24</v>
      </c>
      <c r="B751" s="21" t="s">
        <v>290</v>
      </c>
      <c r="C751">
        <v>112</v>
      </c>
      <c r="D751" t="s">
        <v>1149</v>
      </c>
      <c r="E751">
        <v>2002</v>
      </c>
      <c r="F751">
        <v>1994</v>
      </c>
      <c r="G751" t="s">
        <v>370</v>
      </c>
      <c r="H751" t="s">
        <v>480</v>
      </c>
      <c r="L751" t="s">
        <v>1164</v>
      </c>
      <c r="M751" s="50" t="s">
        <v>325</v>
      </c>
      <c r="N751" s="15" t="s">
        <v>1168</v>
      </c>
      <c r="O751" s="41">
        <v>34469</v>
      </c>
      <c r="P751" s="119" t="s">
        <v>1021</v>
      </c>
      <c r="Q751" s="41" t="s">
        <v>1161</v>
      </c>
      <c r="Y751" s="7" t="s">
        <v>1081</v>
      </c>
      <c r="Z751" t="s">
        <v>1166</v>
      </c>
      <c r="AC751" t="s">
        <v>1151</v>
      </c>
      <c r="AD751" t="s">
        <v>1152</v>
      </c>
      <c r="AH751" s="72" t="s">
        <v>594</v>
      </c>
      <c r="AI751" s="41">
        <v>34469</v>
      </c>
      <c r="AJ751" s="41" t="s">
        <v>1153</v>
      </c>
      <c r="AK751" s="52" t="s">
        <v>306</v>
      </c>
      <c r="AL751" s="41" t="s">
        <v>480</v>
      </c>
      <c r="AM751" s="74" t="s">
        <v>1178</v>
      </c>
      <c r="BJ751" s="54" t="s">
        <v>558</v>
      </c>
      <c r="BK751" s="54">
        <v>34534</v>
      </c>
      <c r="BL751" s="78"/>
      <c r="BM751" s="54" t="s">
        <v>318</v>
      </c>
      <c r="BV751" s="144" t="s">
        <v>1175</v>
      </c>
      <c r="CQ751" s="21" t="s">
        <v>386</v>
      </c>
      <c r="CR751" s="54">
        <v>34534</v>
      </c>
      <c r="CS751" s="78"/>
      <c r="CT751" s="54" t="s">
        <v>318</v>
      </c>
      <c r="DO751" s="7" t="s">
        <v>1172</v>
      </c>
      <c r="DP751" s="32"/>
      <c r="DQ751" s="54" t="s">
        <v>318</v>
      </c>
      <c r="DR751" s="75" t="s">
        <v>320</v>
      </c>
      <c r="DS751" s="54">
        <v>34534</v>
      </c>
      <c r="DT751" s="59"/>
      <c r="DU751" s="54" t="s">
        <v>318</v>
      </c>
      <c r="DV751" s="54"/>
      <c r="EA751" t="s">
        <v>1180</v>
      </c>
      <c r="EB751" s="86" t="s">
        <v>1158</v>
      </c>
    </row>
    <row r="752" spans="1:132">
      <c r="A752" t="s">
        <v>24</v>
      </c>
      <c r="B752" s="21" t="s">
        <v>290</v>
      </c>
      <c r="C752">
        <v>112</v>
      </c>
      <c r="D752" t="s">
        <v>1149</v>
      </c>
      <c r="E752">
        <v>2002</v>
      </c>
      <c r="F752">
        <v>1994</v>
      </c>
      <c r="G752" t="s">
        <v>370</v>
      </c>
      <c r="H752" t="s">
        <v>480</v>
      </c>
      <c r="L752" t="s">
        <v>1164</v>
      </c>
      <c r="M752" s="50" t="s">
        <v>325</v>
      </c>
      <c r="N752" s="15" t="s">
        <v>1169</v>
      </c>
      <c r="O752" s="41">
        <v>34469</v>
      </c>
      <c r="P752" s="119" t="s">
        <v>1024</v>
      </c>
      <c r="Q752" s="41" t="s">
        <v>1161</v>
      </c>
      <c r="Y752" s="7" t="s">
        <v>1081</v>
      </c>
      <c r="Z752" t="s">
        <v>1166</v>
      </c>
      <c r="AC752" t="s">
        <v>1151</v>
      </c>
      <c r="AD752" t="s">
        <v>1152</v>
      </c>
      <c r="AH752" s="72" t="s">
        <v>594</v>
      </c>
      <c r="AI752" s="41">
        <v>34469</v>
      </c>
      <c r="AJ752" s="41" t="s">
        <v>1153</v>
      </c>
      <c r="AK752" s="52" t="s">
        <v>306</v>
      </c>
      <c r="AL752" s="41" t="s">
        <v>480</v>
      </c>
      <c r="AM752" s="74" t="s">
        <v>1178</v>
      </c>
      <c r="BJ752" s="54" t="s">
        <v>558</v>
      </c>
      <c r="BK752" s="54">
        <v>34534</v>
      </c>
      <c r="BL752" s="78"/>
      <c r="BM752" s="54" t="s">
        <v>318</v>
      </c>
      <c r="BV752" s="144" t="s">
        <v>1175</v>
      </c>
      <c r="CQ752" s="21" t="s">
        <v>386</v>
      </c>
      <c r="CR752" s="54">
        <v>34534</v>
      </c>
      <c r="CS752" s="78"/>
      <c r="CT752" s="54" t="s">
        <v>318</v>
      </c>
      <c r="DO752" s="7" t="s">
        <v>1172</v>
      </c>
      <c r="DP752" s="32"/>
      <c r="DQ752" s="54" t="s">
        <v>318</v>
      </c>
      <c r="DR752" s="75" t="s">
        <v>320</v>
      </c>
      <c r="DS752" s="54">
        <v>34534</v>
      </c>
      <c r="DT752" s="59"/>
      <c r="DU752" s="54" t="s">
        <v>318</v>
      </c>
      <c r="DV752" s="54"/>
      <c r="EA752" t="s">
        <v>1180</v>
      </c>
      <c r="EB752" s="86" t="s">
        <v>1158</v>
      </c>
    </row>
    <row r="753" spans="1:132">
      <c r="A753" t="s">
        <v>24</v>
      </c>
      <c r="B753" s="21" t="s">
        <v>290</v>
      </c>
      <c r="C753">
        <v>112</v>
      </c>
      <c r="D753" t="s">
        <v>1149</v>
      </c>
      <c r="E753">
        <v>2002</v>
      </c>
      <c r="F753">
        <v>1994</v>
      </c>
      <c r="G753" t="s">
        <v>370</v>
      </c>
      <c r="H753" t="s">
        <v>480</v>
      </c>
      <c r="L753" t="s">
        <v>1164</v>
      </c>
      <c r="M753" s="50" t="s">
        <v>325</v>
      </c>
      <c r="N753" s="15" t="s">
        <v>1170</v>
      </c>
      <c r="O753" s="41">
        <v>34469</v>
      </c>
      <c r="P753" s="119" t="s">
        <v>1026</v>
      </c>
      <c r="Q753" s="41" t="s">
        <v>1161</v>
      </c>
      <c r="Y753" s="7" t="s">
        <v>1081</v>
      </c>
      <c r="Z753" t="s">
        <v>1166</v>
      </c>
      <c r="AC753" t="s">
        <v>1151</v>
      </c>
      <c r="AD753" t="s">
        <v>1152</v>
      </c>
      <c r="AH753" s="72" t="s">
        <v>594</v>
      </c>
      <c r="AI753" s="41">
        <v>34469</v>
      </c>
      <c r="AJ753" s="41" t="s">
        <v>1153</v>
      </c>
      <c r="AK753" s="52" t="s">
        <v>306</v>
      </c>
      <c r="AL753" s="41" t="s">
        <v>480</v>
      </c>
      <c r="AM753" s="74" t="s">
        <v>1178</v>
      </c>
      <c r="BJ753" s="54" t="s">
        <v>558</v>
      </c>
      <c r="BK753" s="54">
        <v>34534</v>
      </c>
      <c r="BL753" s="78"/>
      <c r="BM753" s="54" t="s">
        <v>318</v>
      </c>
      <c r="BV753" s="144" t="s">
        <v>1175</v>
      </c>
      <c r="CQ753" s="21" t="s">
        <v>386</v>
      </c>
      <c r="CR753" s="54">
        <v>34534</v>
      </c>
      <c r="CS753" s="78"/>
      <c r="CT753" s="54" t="s">
        <v>318</v>
      </c>
      <c r="DO753" s="7" t="s">
        <v>1172</v>
      </c>
      <c r="DP753" s="32"/>
      <c r="DQ753" s="54" t="s">
        <v>318</v>
      </c>
      <c r="DR753" s="75" t="s">
        <v>320</v>
      </c>
      <c r="DS753" s="54">
        <v>34534</v>
      </c>
      <c r="DT753" s="59"/>
      <c r="DU753" s="54" t="s">
        <v>318</v>
      </c>
      <c r="DV753" s="54"/>
      <c r="EA753" t="s">
        <v>1180</v>
      </c>
      <c r="EB753" s="86" t="s">
        <v>1158</v>
      </c>
    </row>
    <row r="754" spans="1:132">
      <c r="A754" t="s">
        <v>24</v>
      </c>
      <c r="B754" s="21" t="s">
        <v>290</v>
      </c>
      <c r="C754">
        <v>112</v>
      </c>
      <c r="D754" t="s">
        <v>1149</v>
      </c>
      <c r="E754">
        <v>2002</v>
      </c>
      <c r="F754">
        <v>1994</v>
      </c>
      <c r="G754" t="s">
        <v>370</v>
      </c>
      <c r="H754" t="s">
        <v>480</v>
      </c>
      <c r="L754" t="s">
        <v>1177</v>
      </c>
      <c r="M754" s="50" t="s">
        <v>325</v>
      </c>
      <c r="N754" s="15" t="s">
        <v>1168</v>
      </c>
      <c r="O754" s="41">
        <v>34469</v>
      </c>
      <c r="P754" s="119" t="s">
        <v>1021</v>
      </c>
      <c r="Q754" s="41" t="s">
        <v>1161</v>
      </c>
      <c r="Y754" s="7" t="s">
        <v>1081</v>
      </c>
      <c r="Z754" t="s">
        <v>1166</v>
      </c>
      <c r="AC754" t="s">
        <v>1151</v>
      </c>
      <c r="AD754" t="s">
        <v>1152</v>
      </c>
      <c r="AH754" s="72" t="s">
        <v>594</v>
      </c>
      <c r="AI754" s="41">
        <v>34469</v>
      </c>
      <c r="AJ754" s="41" t="s">
        <v>1153</v>
      </c>
      <c r="AK754" s="52" t="s">
        <v>306</v>
      </c>
      <c r="AL754" s="41" t="s">
        <v>480</v>
      </c>
      <c r="AM754" s="74" t="s">
        <v>1178</v>
      </c>
      <c r="BJ754" s="54" t="s">
        <v>558</v>
      </c>
      <c r="BK754" s="54">
        <v>34534</v>
      </c>
      <c r="BL754" s="78"/>
      <c r="BM754" s="54" t="s">
        <v>318</v>
      </c>
      <c r="BV754" s="144" t="s">
        <v>1175</v>
      </c>
      <c r="CQ754" s="21" t="s">
        <v>386</v>
      </c>
      <c r="CR754" s="54">
        <v>34534</v>
      </c>
      <c r="CS754" s="78"/>
      <c r="CT754" s="54" t="s">
        <v>318</v>
      </c>
      <c r="DO754" s="7" t="s">
        <v>1172</v>
      </c>
      <c r="DP754" s="32"/>
      <c r="DQ754" s="54" t="s">
        <v>318</v>
      </c>
      <c r="DR754" s="75" t="s">
        <v>320</v>
      </c>
      <c r="DS754" s="54">
        <v>34534</v>
      </c>
      <c r="DT754" s="59"/>
      <c r="DU754" s="54" t="s">
        <v>318</v>
      </c>
      <c r="DV754" s="54"/>
      <c r="EA754" t="s">
        <v>1180</v>
      </c>
      <c r="EB754" s="86" t="s">
        <v>1158</v>
      </c>
    </row>
    <row r="755" spans="1:132">
      <c r="A755" t="s">
        <v>24</v>
      </c>
      <c r="B755" s="21" t="s">
        <v>290</v>
      </c>
      <c r="C755">
        <v>112</v>
      </c>
      <c r="D755" t="s">
        <v>1149</v>
      </c>
      <c r="E755">
        <v>2002</v>
      </c>
      <c r="F755">
        <v>1994</v>
      </c>
      <c r="G755" t="s">
        <v>370</v>
      </c>
      <c r="H755" t="s">
        <v>480</v>
      </c>
      <c r="L755" t="s">
        <v>1177</v>
      </c>
      <c r="M755" s="50" t="s">
        <v>325</v>
      </c>
      <c r="N755" s="15" t="s">
        <v>1169</v>
      </c>
      <c r="O755" s="41">
        <v>34469</v>
      </c>
      <c r="P755" s="119" t="s">
        <v>1024</v>
      </c>
      <c r="Q755" s="41" t="s">
        <v>1161</v>
      </c>
      <c r="Y755" s="7" t="s">
        <v>1081</v>
      </c>
      <c r="Z755" t="s">
        <v>1166</v>
      </c>
      <c r="AC755" t="s">
        <v>1151</v>
      </c>
      <c r="AD755" t="s">
        <v>1152</v>
      </c>
      <c r="AH755" s="72" t="s">
        <v>594</v>
      </c>
      <c r="AI755" s="41">
        <v>34469</v>
      </c>
      <c r="AJ755" s="41" t="s">
        <v>1153</v>
      </c>
      <c r="AK755" s="52" t="s">
        <v>306</v>
      </c>
      <c r="AL755" s="41" t="s">
        <v>480</v>
      </c>
      <c r="AM755" s="74" t="s">
        <v>1178</v>
      </c>
      <c r="BJ755" s="54" t="s">
        <v>558</v>
      </c>
      <c r="BK755" s="54">
        <v>34534</v>
      </c>
      <c r="BL755" s="78"/>
      <c r="BM755" s="54" t="s">
        <v>318</v>
      </c>
      <c r="BV755" s="144" t="s">
        <v>1175</v>
      </c>
      <c r="CQ755" s="21" t="s">
        <v>386</v>
      </c>
      <c r="CR755" s="54">
        <v>34534</v>
      </c>
      <c r="CS755" s="78"/>
      <c r="CT755" s="54" t="s">
        <v>318</v>
      </c>
      <c r="DO755" s="7" t="s">
        <v>1172</v>
      </c>
      <c r="DP755" s="32"/>
      <c r="DQ755" s="54" t="s">
        <v>318</v>
      </c>
      <c r="DR755" s="75" t="s">
        <v>320</v>
      </c>
      <c r="DS755" s="54">
        <v>34534</v>
      </c>
      <c r="DT755" s="59"/>
      <c r="DU755" s="54" t="s">
        <v>318</v>
      </c>
      <c r="DV755" s="54"/>
      <c r="EA755" t="s">
        <v>1180</v>
      </c>
      <c r="EB755" s="86" t="s">
        <v>1158</v>
      </c>
    </row>
    <row r="756" spans="1:132">
      <c r="A756" t="s">
        <v>24</v>
      </c>
      <c r="B756" s="21" t="s">
        <v>290</v>
      </c>
      <c r="C756">
        <v>112</v>
      </c>
      <c r="D756" t="s">
        <v>1149</v>
      </c>
      <c r="E756">
        <v>2002</v>
      </c>
      <c r="F756">
        <v>1994</v>
      </c>
      <c r="G756" t="s">
        <v>370</v>
      </c>
      <c r="H756" t="s">
        <v>480</v>
      </c>
      <c r="L756" t="s">
        <v>1177</v>
      </c>
      <c r="M756" s="50" t="s">
        <v>325</v>
      </c>
      <c r="N756" s="15" t="s">
        <v>1170</v>
      </c>
      <c r="O756" s="41">
        <v>34469</v>
      </c>
      <c r="P756" s="119" t="s">
        <v>1026</v>
      </c>
      <c r="Q756" s="41" t="s">
        <v>1161</v>
      </c>
      <c r="Y756" s="7" t="s">
        <v>1081</v>
      </c>
      <c r="Z756" t="s">
        <v>1166</v>
      </c>
      <c r="AC756" t="s">
        <v>1151</v>
      </c>
      <c r="AD756" t="s">
        <v>1152</v>
      </c>
      <c r="AH756" s="72" t="s">
        <v>594</v>
      </c>
      <c r="AI756" s="41">
        <v>34469</v>
      </c>
      <c r="AJ756" s="41" t="s">
        <v>1153</v>
      </c>
      <c r="AK756" s="52" t="s">
        <v>306</v>
      </c>
      <c r="AL756" s="41" t="s">
        <v>480</v>
      </c>
      <c r="AM756" s="74" t="s">
        <v>1178</v>
      </c>
      <c r="BJ756" s="54" t="s">
        <v>558</v>
      </c>
      <c r="BK756" s="54">
        <v>34534</v>
      </c>
      <c r="BL756" s="78"/>
      <c r="BM756" s="54" t="s">
        <v>318</v>
      </c>
      <c r="BV756" s="144" t="s">
        <v>1175</v>
      </c>
      <c r="CQ756" s="21" t="s">
        <v>386</v>
      </c>
      <c r="CR756" s="54">
        <v>34534</v>
      </c>
      <c r="CS756" s="78"/>
      <c r="CT756" s="54" t="s">
        <v>318</v>
      </c>
      <c r="DO756" s="7" t="s">
        <v>1172</v>
      </c>
      <c r="DP756" s="32"/>
      <c r="DQ756" s="54" t="s">
        <v>318</v>
      </c>
      <c r="DR756" s="75" t="s">
        <v>320</v>
      </c>
      <c r="DS756" s="54">
        <v>34534</v>
      </c>
      <c r="DT756" s="59"/>
      <c r="DU756" s="54" t="s">
        <v>318</v>
      </c>
      <c r="DV756" s="54"/>
      <c r="EA756" t="s">
        <v>1180</v>
      </c>
      <c r="EB756" s="86" t="s">
        <v>1158</v>
      </c>
    </row>
    <row r="758" spans="1:132">
      <c r="A758" t="s">
        <v>24</v>
      </c>
      <c r="B758" s="46" t="s">
        <v>1181</v>
      </c>
      <c r="C758">
        <v>112</v>
      </c>
      <c r="D758" t="s">
        <v>1149</v>
      </c>
      <c r="E758">
        <v>2002</v>
      </c>
      <c r="F758" s="46" t="s">
        <v>1182</v>
      </c>
      <c r="G758" s="46" t="s">
        <v>1183</v>
      </c>
      <c r="H758" t="s">
        <v>480</v>
      </c>
      <c r="L758" t="s">
        <v>312</v>
      </c>
      <c r="M758" s="50" t="s">
        <v>298</v>
      </c>
      <c r="N758" s="15" t="s">
        <v>1150</v>
      </c>
      <c r="O758" s="41" t="s">
        <v>312</v>
      </c>
      <c r="Q758" s="7" t="s">
        <v>312</v>
      </c>
      <c r="R758" s="7" t="s">
        <v>312</v>
      </c>
      <c r="S758" s="7" t="s">
        <v>312</v>
      </c>
      <c r="T758" s="7" t="s">
        <v>312</v>
      </c>
      <c r="U758" s="7" t="s">
        <v>312</v>
      </c>
      <c r="V758" s="7" t="s">
        <v>312</v>
      </c>
      <c r="W758" s="7" t="s">
        <v>312</v>
      </c>
      <c r="X758" s="7" t="s">
        <v>312</v>
      </c>
      <c r="Y758" s="7" t="s">
        <v>312</v>
      </c>
      <c r="Z758" t="s">
        <v>312</v>
      </c>
      <c r="AC758" t="s">
        <v>1151</v>
      </c>
      <c r="AD758" t="s">
        <v>1152</v>
      </c>
      <c r="AH758" s="72" t="s">
        <v>594</v>
      </c>
      <c r="AI758" s="55" t="s">
        <v>1184</v>
      </c>
      <c r="AJ758" s="41" t="s">
        <v>1153</v>
      </c>
      <c r="AK758" s="52" t="s">
        <v>306</v>
      </c>
      <c r="AL758" s="41" t="s">
        <v>480</v>
      </c>
      <c r="AM758" s="84" t="s">
        <v>1185</v>
      </c>
      <c r="BJ758" s="54" t="s">
        <v>312</v>
      </c>
      <c r="BK758" s="54" t="s">
        <v>312</v>
      </c>
      <c r="BL758" s="78" t="s">
        <v>1186</v>
      </c>
      <c r="BM758" s="54" t="s">
        <v>312</v>
      </c>
      <c r="BV758" s="144" t="s">
        <v>1175</v>
      </c>
      <c r="CQ758" s="21" t="s">
        <v>386</v>
      </c>
      <c r="CR758" s="63" t="s">
        <v>1187</v>
      </c>
      <c r="CS758" s="78" t="s">
        <v>1186</v>
      </c>
      <c r="CT758" s="54" t="s">
        <v>318</v>
      </c>
      <c r="DO758" s="7" t="s">
        <v>559</v>
      </c>
      <c r="DP758" s="78" t="s">
        <v>1188</v>
      </c>
      <c r="DQ758" s="54" t="s">
        <v>318</v>
      </c>
      <c r="DR758" s="75" t="s">
        <v>320</v>
      </c>
      <c r="DS758" s="63" t="s">
        <v>1187</v>
      </c>
      <c r="DT758" s="78" t="s">
        <v>1186</v>
      </c>
      <c r="DU758" s="54" t="s">
        <v>318</v>
      </c>
      <c r="DV758" s="54"/>
      <c r="EB758" s="86" t="s">
        <v>1158</v>
      </c>
    </row>
    <row r="759" spans="1:132">
      <c r="A759" t="s">
        <v>24</v>
      </c>
      <c r="B759" s="46" t="s">
        <v>1181</v>
      </c>
      <c r="C759">
        <v>112</v>
      </c>
      <c r="D759" t="s">
        <v>1149</v>
      </c>
      <c r="E759">
        <v>2002</v>
      </c>
      <c r="F759" s="46" t="s">
        <v>1182</v>
      </c>
      <c r="G759" s="46" t="s">
        <v>1183</v>
      </c>
      <c r="H759" t="s">
        <v>480</v>
      </c>
      <c r="L759" t="s">
        <v>1159</v>
      </c>
      <c r="M759" s="50" t="s">
        <v>325</v>
      </c>
      <c r="N759" s="15" t="s">
        <v>1160</v>
      </c>
      <c r="O759" s="55" t="s">
        <v>1184</v>
      </c>
      <c r="P759" s="119" t="s">
        <v>1021</v>
      </c>
      <c r="Q759" s="41" t="s">
        <v>1161</v>
      </c>
      <c r="Y759" s="7" t="s">
        <v>312</v>
      </c>
      <c r="Z759" t="s">
        <v>312</v>
      </c>
      <c r="AC759" t="s">
        <v>1151</v>
      </c>
      <c r="AD759" t="s">
        <v>1152</v>
      </c>
      <c r="AH759" s="72" t="s">
        <v>594</v>
      </c>
      <c r="AI759" s="55" t="s">
        <v>1184</v>
      </c>
      <c r="AJ759" s="41" t="s">
        <v>1153</v>
      </c>
      <c r="AK759" s="52" t="s">
        <v>306</v>
      </c>
      <c r="AL759" s="41" t="s">
        <v>480</v>
      </c>
      <c r="AM759" s="84" t="s">
        <v>1185</v>
      </c>
      <c r="BJ759" s="54" t="s">
        <v>558</v>
      </c>
      <c r="BK759" s="63" t="s">
        <v>1187</v>
      </c>
      <c r="BL759" s="81" t="s">
        <v>1186</v>
      </c>
      <c r="BM759" s="54" t="s">
        <v>318</v>
      </c>
      <c r="BV759" s="144" t="s">
        <v>1175</v>
      </c>
      <c r="CQ759" s="21" t="s">
        <v>386</v>
      </c>
      <c r="CR759" s="63" t="s">
        <v>1187</v>
      </c>
      <c r="CS759" s="81" t="s">
        <v>1186</v>
      </c>
      <c r="CT759" s="54" t="s">
        <v>318</v>
      </c>
      <c r="DO759" s="7" t="s">
        <v>559</v>
      </c>
      <c r="DP759" s="78" t="s">
        <v>1188</v>
      </c>
      <c r="DQ759" s="54" t="s">
        <v>318</v>
      </c>
      <c r="DR759" s="75" t="s">
        <v>320</v>
      </c>
      <c r="DS759" s="63" t="s">
        <v>1187</v>
      </c>
      <c r="DT759" s="81" t="s">
        <v>1186</v>
      </c>
      <c r="DU759" s="54" t="s">
        <v>318</v>
      </c>
      <c r="DV759" s="54"/>
      <c r="EB759" s="86" t="s">
        <v>1158</v>
      </c>
    </row>
    <row r="760" spans="1:132">
      <c r="A760" t="s">
        <v>24</v>
      </c>
      <c r="B760" s="46" t="s">
        <v>1181</v>
      </c>
      <c r="C760">
        <v>112</v>
      </c>
      <c r="D760" t="s">
        <v>1149</v>
      </c>
      <c r="E760">
        <v>2002</v>
      </c>
      <c r="F760" s="46" t="s">
        <v>1182</v>
      </c>
      <c r="G760" s="46" t="s">
        <v>1183</v>
      </c>
      <c r="H760" t="s">
        <v>480</v>
      </c>
      <c r="L760" t="s">
        <v>1159</v>
      </c>
      <c r="M760" s="50" t="s">
        <v>325</v>
      </c>
      <c r="N760" s="15" t="s">
        <v>1162</v>
      </c>
      <c r="O760" s="55" t="s">
        <v>1184</v>
      </c>
      <c r="P760" s="119" t="s">
        <v>1024</v>
      </c>
      <c r="Q760" s="41" t="s">
        <v>1161</v>
      </c>
      <c r="Y760" s="7" t="s">
        <v>312</v>
      </c>
      <c r="Z760" t="s">
        <v>312</v>
      </c>
      <c r="AC760" t="s">
        <v>1151</v>
      </c>
      <c r="AD760" t="s">
        <v>1152</v>
      </c>
      <c r="AH760" s="72" t="s">
        <v>594</v>
      </c>
      <c r="AI760" s="55" t="s">
        <v>1184</v>
      </c>
      <c r="AJ760" s="41" t="s">
        <v>1153</v>
      </c>
      <c r="AK760" s="52" t="s">
        <v>306</v>
      </c>
      <c r="AL760" s="41" t="s">
        <v>480</v>
      </c>
      <c r="AM760" s="84" t="s">
        <v>1185</v>
      </c>
      <c r="BJ760" s="54" t="s">
        <v>558</v>
      </c>
      <c r="BK760" s="63" t="s">
        <v>1187</v>
      </c>
      <c r="BL760" s="81" t="s">
        <v>1186</v>
      </c>
      <c r="BM760" s="54" t="s">
        <v>318</v>
      </c>
      <c r="BV760" s="144" t="s">
        <v>1175</v>
      </c>
      <c r="CQ760" s="21" t="s">
        <v>386</v>
      </c>
      <c r="CR760" s="63" t="s">
        <v>1187</v>
      </c>
      <c r="CS760" s="81" t="s">
        <v>1186</v>
      </c>
      <c r="CT760" s="54" t="s">
        <v>318</v>
      </c>
      <c r="DO760" s="7" t="s">
        <v>559</v>
      </c>
      <c r="DP760" s="78" t="s">
        <v>1188</v>
      </c>
      <c r="DQ760" s="54" t="s">
        <v>318</v>
      </c>
      <c r="DR760" s="75" t="s">
        <v>320</v>
      </c>
      <c r="DS760" s="63" t="s">
        <v>1187</v>
      </c>
      <c r="DT760" s="81" t="s">
        <v>1186</v>
      </c>
      <c r="DU760" s="54" t="s">
        <v>318</v>
      </c>
      <c r="DV760" s="54"/>
      <c r="EB760" s="86" t="s">
        <v>1158</v>
      </c>
    </row>
    <row r="761" spans="1:132">
      <c r="A761" t="s">
        <v>24</v>
      </c>
      <c r="B761" s="46" t="s">
        <v>1181</v>
      </c>
      <c r="C761">
        <v>112</v>
      </c>
      <c r="D761" t="s">
        <v>1149</v>
      </c>
      <c r="E761">
        <v>2002</v>
      </c>
      <c r="F761" s="46" t="s">
        <v>1182</v>
      </c>
      <c r="G761" s="46" t="s">
        <v>1183</v>
      </c>
      <c r="H761" t="s">
        <v>480</v>
      </c>
      <c r="L761" t="s">
        <v>1159</v>
      </c>
      <c r="M761" s="50" t="s">
        <v>325</v>
      </c>
      <c r="N761" s="15" t="s">
        <v>1163</v>
      </c>
      <c r="O761" s="55" t="s">
        <v>1184</v>
      </c>
      <c r="P761" s="119" t="s">
        <v>1026</v>
      </c>
      <c r="Q761" s="41" t="s">
        <v>1161</v>
      </c>
      <c r="Y761" s="7" t="s">
        <v>312</v>
      </c>
      <c r="Z761" t="s">
        <v>312</v>
      </c>
      <c r="AC761" t="s">
        <v>1151</v>
      </c>
      <c r="AD761" t="s">
        <v>1152</v>
      </c>
      <c r="AH761" s="72" t="s">
        <v>594</v>
      </c>
      <c r="AI761" s="55" t="s">
        <v>1184</v>
      </c>
      <c r="AJ761" s="41" t="s">
        <v>1153</v>
      </c>
      <c r="AK761" s="52" t="s">
        <v>306</v>
      </c>
      <c r="AL761" s="41" t="s">
        <v>480</v>
      </c>
      <c r="AM761" s="84" t="s">
        <v>1185</v>
      </c>
      <c r="BJ761" s="54" t="s">
        <v>558</v>
      </c>
      <c r="BK761" s="63" t="s">
        <v>1187</v>
      </c>
      <c r="BL761" s="81" t="s">
        <v>1186</v>
      </c>
      <c r="BM761" s="54" t="s">
        <v>318</v>
      </c>
      <c r="BV761" s="144" t="s">
        <v>1175</v>
      </c>
      <c r="CQ761" s="21" t="s">
        <v>386</v>
      </c>
      <c r="CR761" s="63" t="s">
        <v>1187</v>
      </c>
      <c r="CS761" s="81" t="s">
        <v>1186</v>
      </c>
      <c r="CT761" s="54" t="s">
        <v>318</v>
      </c>
      <c r="DO761" s="7" t="s">
        <v>559</v>
      </c>
      <c r="DP761" s="78" t="s">
        <v>1188</v>
      </c>
      <c r="DQ761" s="54" t="s">
        <v>318</v>
      </c>
      <c r="DR761" s="75" t="s">
        <v>320</v>
      </c>
      <c r="DS761" s="63" t="s">
        <v>1187</v>
      </c>
      <c r="DT761" s="81" t="s">
        <v>1186</v>
      </c>
      <c r="DU761" s="54" t="s">
        <v>318</v>
      </c>
      <c r="DV761" s="54"/>
      <c r="EB761" s="86" t="s">
        <v>1158</v>
      </c>
    </row>
    <row r="762" spans="1:132">
      <c r="A762" t="s">
        <v>24</v>
      </c>
      <c r="B762" s="46" t="s">
        <v>1181</v>
      </c>
      <c r="C762">
        <v>112</v>
      </c>
      <c r="D762" t="s">
        <v>1149</v>
      </c>
      <c r="E762">
        <v>2002</v>
      </c>
      <c r="F762" s="46" t="s">
        <v>1182</v>
      </c>
      <c r="G762" s="46" t="s">
        <v>1183</v>
      </c>
      <c r="H762" t="s">
        <v>480</v>
      </c>
      <c r="L762" t="s">
        <v>1164</v>
      </c>
      <c r="M762" s="50" t="s">
        <v>325</v>
      </c>
      <c r="N762" s="15" t="s">
        <v>1160</v>
      </c>
      <c r="O762" s="55" t="s">
        <v>1184</v>
      </c>
      <c r="P762" s="119" t="s">
        <v>1021</v>
      </c>
      <c r="Q762" s="41" t="s">
        <v>1161</v>
      </c>
      <c r="Y762" s="7" t="s">
        <v>312</v>
      </c>
      <c r="Z762" t="s">
        <v>312</v>
      </c>
      <c r="AC762" t="s">
        <v>1151</v>
      </c>
      <c r="AD762" t="s">
        <v>1152</v>
      </c>
      <c r="AH762" s="72" t="s">
        <v>594</v>
      </c>
      <c r="AI762" s="55" t="s">
        <v>1184</v>
      </c>
      <c r="AJ762" s="41" t="s">
        <v>1153</v>
      </c>
      <c r="AK762" s="52" t="s">
        <v>306</v>
      </c>
      <c r="AL762" s="41" t="s">
        <v>480</v>
      </c>
      <c r="AM762" s="84" t="s">
        <v>1185</v>
      </c>
      <c r="BJ762" s="54" t="s">
        <v>558</v>
      </c>
      <c r="BK762" s="63" t="s">
        <v>1187</v>
      </c>
      <c r="BL762" s="81" t="s">
        <v>1186</v>
      </c>
      <c r="BM762" s="54" t="s">
        <v>318</v>
      </c>
      <c r="BV762" s="144" t="s">
        <v>1175</v>
      </c>
      <c r="CQ762" s="21" t="s">
        <v>386</v>
      </c>
      <c r="CR762" s="63" t="s">
        <v>1187</v>
      </c>
      <c r="CS762" s="81" t="s">
        <v>1186</v>
      </c>
      <c r="CT762" s="54" t="s">
        <v>318</v>
      </c>
      <c r="DO762" s="7" t="s">
        <v>559</v>
      </c>
      <c r="DP762" s="78" t="s">
        <v>1188</v>
      </c>
      <c r="DQ762" s="54" t="s">
        <v>318</v>
      </c>
      <c r="DR762" s="75" t="s">
        <v>320</v>
      </c>
      <c r="DS762" s="63" t="s">
        <v>1187</v>
      </c>
      <c r="DT762" s="81" t="s">
        <v>1186</v>
      </c>
      <c r="DU762" s="54" t="s">
        <v>318</v>
      </c>
      <c r="DV762" s="54"/>
      <c r="EB762" s="86" t="s">
        <v>1158</v>
      </c>
    </row>
    <row r="763" spans="1:132">
      <c r="A763" t="s">
        <v>24</v>
      </c>
      <c r="B763" s="46" t="s">
        <v>1181</v>
      </c>
      <c r="C763">
        <v>112</v>
      </c>
      <c r="D763" t="s">
        <v>1149</v>
      </c>
      <c r="E763">
        <v>2002</v>
      </c>
      <c r="F763" s="46" t="s">
        <v>1182</v>
      </c>
      <c r="G763" s="46" t="s">
        <v>1183</v>
      </c>
      <c r="H763" t="s">
        <v>480</v>
      </c>
      <c r="L763" t="s">
        <v>1164</v>
      </c>
      <c r="M763" s="50" t="s">
        <v>325</v>
      </c>
      <c r="N763" s="15" t="s">
        <v>1162</v>
      </c>
      <c r="O763" s="55" t="s">
        <v>1184</v>
      </c>
      <c r="P763" s="119" t="s">
        <v>1024</v>
      </c>
      <c r="Q763" s="41" t="s">
        <v>1161</v>
      </c>
      <c r="Y763" s="7" t="s">
        <v>312</v>
      </c>
      <c r="Z763" t="s">
        <v>312</v>
      </c>
      <c r="AC763" t="s">
        <v>1151</v>
      </c>
      <c r="AD763" t="s">
        <v>1152</v>
      </c>
      <c r="AH763" s="72" t="s">
        <v>594</v>
      </c>
      <c r="AI763" s="55" t="s">
        <v>1184</v>
      </c>
      <c r="AJ763" s="41" t="s">
        <v>1153</v>
      </c>
      <c r="AK763" s="52" t="s">
        <v>306</v>
      </c>
      <c r="AL763" s="41" t="s">
        <v>480</v>
      </c>
      <c r="AM763" s="84" t="s">
        <v>1185</v>
      </c>
      <c r="BJ763" s="54" t="s">
        <v>558</v>
      </c>
      <c r="BK763" s="63" t="s">
        <v>1187</v>
      </c>
      <c r="BL763" s="81" t="s">
        <v>1186</v>
      </c>
      <c r="BM763" s="54" t="s">
        <v>318</v>
      </c>
      <c r="BV763" s="144" t="s">
        <v>1175</v>
      </c>
      <c r="CQ763" s="21" t="s">
        <v>386</v>
      </c>
      <c r="CR763" s="63" t="s">
        <v>1187</v>
      </c>
      <c r="CS763" s="81" t="s">
        <v>1186</v>
      </c>
      <c r="CT763" s="54" t="s">
        <v>318</v>
      </c>
      <c r="DO763" s="7" t="s">
        <v>559</v>
      </c>
      <c r="DP763" s="78" t="s">
        <v>1188</v>
      </c>
      <c r="DQ763" s="54" t="s">
        <v>318</v>
      </c>
      <c r="DR763" s="75" t="s">
        <v>320</v>
      </c>
      <c r="DS763" s="63" t="s">
        <v>1187</v>
      </c>
      <c r="DT763" s="81" t="s">
        <v>1186</v>
      </c>
      <c r="DU763" s="54" t="s">
        <v>318</v>
      </c>
      <c r="DV763" s="54"/>
      <c r="EB763" s="86" t="s">
        <v>1158</v>
      </c>
    </row>
    <row r="764" spans="1:132">
      <c r="A764" t="s">
        <v>24</v>
      </c>
      <c r="B764" s="46" t="s">
        <v>1181</v>
      </c>
      <c r="C764">
        <v>112</v>
      </c>
      <c r="D764" t="s">
        <v>1149</v>
      </c>
      <c r="E764">
        <v>2002</v>
      </c>
      <c r="F764" s="46" t="s">
        <v>1182</v>
      </c>
      <c r="G764" s="46" t="s">
        <v>1183</v>
      </c>
      <c r="H764" t="s">
        <v>480</v>
      </c>
      <c r="L764" t="s">
        <v>1164</v>
      </c>
      <c r="M764" s="50" t="s">
        <v>325</v>
      </c>
      <c r="N764" s="15" t="s">
        <v>1163</v>
      </c>
      <c r="O764" s="55" t="s">
        <v>1184</v>
      </c>
      <c r="P764" s="119" t="s">
        <v>1026</v>
      </c>
      <c r="Q764" s="41" t="s">
        <v>1161</v>
      </c>
      <c r="Y764" s="7" t="s">
        <v>312</v>
      </c>
      <c r="Z764" t="s">
        <v>312</v>
      </c>
      <c r="AC764" t="s">
        <v>1151</v>
      </c>
      <c r="AD764" t="s">
        <v>1152</v>
      </c>
      <c r="AH764" s="72" t="s">
        <v>594</v>
      </c>
      <c r="AI764" s="55" t="s">
        <v>1184</v>
      </c>
      <c r="AJ764" s="41" t="s">
        <v>1153</v>
      </c>
      <c r="AK764" s="52" t="s">
        <v>306</v>
      </c>
      <c r="AL764" s="41" t="s">
        <v>480</v>
      </c>
      <c r="AM764" s="84" t="s">
        <v>1185</v>
      </c>
      <c r="BJ764" s="54" t="s">
        <v>558</v>
      </c>
      <c r="BK764" s="63" t="s">
        <v>1187</v>
      </c>
      <c r="BL764" s="81" t="s">
        <v>1186</v>
      </c>
      <c r="BM764" s="54" t="s">
        <v>318</v>
      </c>
      <c r="BV764" s="144" t="s">
        <v>1175</v>
      </c>
      <c r="CQ764" s="21" t="s">
        <v>386</v>
      </c>
      <c r="CR764" s="63" t="s">
        <v>1187</v>
      </c>
      <c r="CS764" s="81" t="s">
        <v>1186</v>
      </c>
      <c r="CT764" s="54" t="s">
        <v>318</v>
      </c>
      <c r="DO764" s="7" t="s">
        <v>559</v>
      </c>
      <c r="DP764" s="78" t="s">
        <v>1188</v>
      </c>
      <c r="DQ764" s="54" t="s">
        <v>318</v>
      </c>
      <c r="DR764" s="75" t="s">
        <v>320</v>
      </c>
      <c r="DS764" s="63" t="s">
        <v>1187</v>
      </c>
      <c r="DT764" s="81" t="s">
        <v>1186</v>
      </c>
      <c r="DU764" s="54" t="s">
        <v>318</v>
      </c>
      <c r="DV764" s="54"/>
      <c r="EB764" s="86" t="s">
        <v>1158</v>
      </c>
    </row>
    <row r="765" spans="1:132">
      <c r="A765" t="s">
        <v>24</v>
      </c>
      <c r="B765" s="46" t="s">
        <v>1181</v>
      </c>
      <c r="C765">
        <v>112</v>
      </c>
      <c r="D765" t="s">
        <v>1149</v>
      </c>
      <c r="E765">
        <v>2002</v>
      </c>
      <c r="F765" s="46" t="s">
        <v>1182</v>
      </c>
      <c r="G765" t="s">
        <v>370</v>
      </c>
      <c r="H765" t="s">
        <v>480</v>
      </c>
      <c r="L765" t="s">
        <v>1177</v>
      </c>
      <c r="M765" s="50" t="s">
        <v>325</v>
      </c>
      <c r="N765" s="15" t="s">
        <v>1160</v>
      </c>
      <c r="O765" s="55" t="s">
        <v>1184</v>
      </c>
      <c r="P765" s="119" t="s">
        <v>1021</v>
      </c>
      <c r="Q765" s="41" t="s">
        <v>1161</v>
      </c>
      <c r="Y765" s="7" t="s">
        <v>312</v>
      </c>
      <c r="Z765" t="s">
        <v>312</v>
      </c>
      <c r="AC765" t="s">
        <v>1151</v>
      </c>
      <c r="AD765" t="s">
        <v>1152</v>
      </c>
      <c r="AH765" s="72" t="s">
        <v>594</v>
      </c>
      <c r="AI765" s="55" t="s">
        <v>1184</v>
      </c>
      <c r="AJ765" s="41" t="s">
        <v>1153</v>
      </c>
      <c r="AK765" s="52" t="s">
        <v>306</v>
      </c>
      <c r="AL765" s="41" t="s">
        <v>480</v>
      </c>
      <c r="AM765" s="84" t="s">
        <v>1185</v>
      </c>
      <c r="BJ765" s="54" t="s">
        <v>558</v>
      </c>
      <c r="BK765" s="63" t="s">
        <v>1187</v>
      </c>
      <c r="BL765" s="78" t="s">
        <v>1189</v>
      </c>
      <c r="BM765" s="54" t="s">
        <v>318</v>
      </c>
      <c r="BV765" s="144" t="s">
        <v>1175</v>
      </c>
      <c r="CQ765" s="21" t="s">
        <v>386</v>
      </c>
      <c r="CR765" s="63" t="s">
        <v>1187</v>
      </c>
      <c r="CS765" s="78" t="s">
        <v>1189</v>
      </c>
      <c r="CT765" s="54" t="s">
        <v>318</v>
      </c>
      <c r="DO765" s="7" t="s">
        <v>559</v>
      </c>
      <c r="DP765" s="78" t="s">
        <v>1188</v>
      </c>
      <c r="DQ765" s="54" t="s">
        <v>318</v>
      </c>
      <c r="DR765" s="75" t="s">
        <v>320</v>
      </c>
      <c r="DS765" s="63" t="s">
        <v>1187</v>
      </c>
      <c r="DT765" s="78" t="s">
        <v>1189</v>
      </c>
      <c r="DU765" s="54" t="s">
        <v>318</v>
      </c>
      <c r="DV765" s="54"/>
      <c r="EB765" s="86" t="s">
        <v>1158</v>
      </c>
    </row>
    <row r="766" spans="1:132">
      <c r="A766" t="s">
        <v>24</v>
      </c>
      <c r="B766" s="46" t="s">
        <v>1181</v>
      </c>
      <c r="C766">
        <v>112</v>
      </c>
      <c r="D766" t="s">
        <v>1149</v>
      </c>
      <c r="E766">
        <v>2002</v>
      </c>
      <c r="F766" s="46" t="s">
        <v>1182</v>
      </c>
      <c r="G766" t="s">
        <v>370</v>
      </c>
      <c r="H766" t="s">
        <v>480</v>
      </c>
      <c r="L766" t="s">
        <v>1177</v>
      </c>
      <c r="M766" s="50" t="s">
        <v>325</v>
      </c>
      <c r="N766" s="15" t="s">
        <v>1162</v>
      </c>
      <c r="O766" s="55" t="s">
        <v>1184</v>
      </c>
      <c r="P766" s="119" t="s">
        <v>1024</v>
      </c>
      <c r="Q766" s="41" t="s">
        <v>1161</v>
      </c>
      <c r="Y766" s="7" t="s">
        <v>312</v>
      </c>
      <c r="Z766" t="s">
        <v>312</v>
      </c>
      <c r="AC766" t="s">
        <v>1151</v>
      </c>
      <c r="AD766" t="s">
        <v>1152</v>
      </c>
      <c r="AH766" s="72" t="s">
        <v>594</v>
      </c>
      <c r="AI766" s="55" t="s">
        <v>1184</v>
      </c>
      <c r="AJ766" s="41" t="s">
        <v>1153</v>
      </c>
      <c r="AK766" s="52" t="s">
        <v>306</v>
      </c>
      <c r="AL766" s="41" t="s">
        <v>480</v>
      </c>
      <c r="AM766" s="84" t="s">
        <v>1185</v>
      </c>
      <c r="BJ766" s="54" t="s">
        <v>558</v>
      </c>
      <c r="BK766" s="63" t="s">
        <v>1187</v>
      </c>
      <c r="BL766" s="78" t="s">
        <v>1189</v>
      </c>
      <c r="BM766" s="54" t="s">
        <v>318</v>
      </c>
      <c r="BV766" s="144" t="s">
        <v>1175</v>
      </c>
      <c r="CQ766" s="21" t="s">
        <v>386</v>
      </c>
      <c r="CR766" s="63" t="s">
        <v>1187</v>
      </c>
      <c r="CS766" s="78" t="s">
        <v>1189</v>
      </c>
      <c r="CT766" s="54" t="s">
        <v>318</v>
      </c>
      <c r="DO766" s="7" t="s">
        <v>559</v>
      </c>
      <c r="DP766" s="78" t="s">
        <v>1188</v>
      </c>
      <c r="DQ766" s="54" t="s">
        <v>318</v>
      </c>
      <c r="DR766" s="75" t="s">
        <v>320</v>
      </c>
      <c r="DS766" s="63" t="s">
        <v>1187</v>
      </c>
      <c r="DT766" s="78" t="s">
        <v>1189</v>
      </c>
      <c r="DU766" s="54" t="s">
        <v>318</v>
      </c>
      <c r="DV766" s="54"/>
      <c r="EB766" s="86" t="s">
        <v>1158</v>
      </c>
    </row>
    <row r="767" spans="1:132">
      <c r="A767" t="s">
        <v>24</v>
      </c>
      <c r="B767" s="46" t="s">
        <v>1181</v>
      </c>
      <c r="C767">
        <v>112</v>
      </c>
      <c r="D767" t="s">
        <v>1149</v>
      </c>
      <c r="E767">
        <v>2002</v>
      </c>
      <c r="F767" s="46" t="s">
        <v>1182</v>
      </c>
      <c r="G767" t="s">
        <v>370</v>
      </c>
      <c r="H767" t="s">
        <v>480</v>
      </c>
      <c r="L767" t="s">
        <v>1177</v>
      </c>
      <c r="M767" s="50" t="s">
        <v>325</v>
      </c>
      <c r="N767" s="15" t="s">
        <v>1163</v>
      </c>
      <c r="O767" s="55" t="s">
        <v>1184</v>
      </c>
      <c r="P767" s="119" t="s">
        <v>1026</v>
      </c>
      <c r="Q767" s="41" t="s">
        <v>1161</v>
      </c>
      <c r="Y767" s="7" t="s">
        <v>312</v>
      </c>
      <c r="Z767" t="s">
        <v>312</v>
      </c>
      <c r="AC767" t="s">
        <v>1151</v>
      </c>
      <c r="AD767" t="s">
        <v>1152</v>
      </c>
      <c r="AH767" s="72" t="s">
        <v>594</v>
      </c>
      <c r="AI767" s="55" t="s">
        <v>1184</v>
      </c>
      <c r="AJ767" s="41" t="s">
        <v>1153</v>
      </c>
      <c r="AK767" s="52" t="s">
        <v>306</v>
      </c>
      <c r="AL767" s="41" t="s">
        <v>480</v>
      </c>
      <c r="AM767" s="84" t="s">
        <v>1185</v>
      </c>
      <c r="BJ767" s="54" t="s">
        <v>558</v>
      </c>
      <c r="BK767" s="63" t="s">
        <v>1187</v>
      </c>
      <c r="BL767" s="78" t="s">
        <v>1189</v>
      </c>
      <c r="BM767" s="54" t="s">
        <v>318</v>
      </c>
      <c r="BV767" s="144" t="s">
        <v>1175</v>
      </c>
      <c r="CQ767" s="21" t="s">
        <v>386</v>
      </c>
      <c r="CR767" s="63" t="s">
        <v>1187</v>
      </c>
      <c r="CS767" s="78" t="s">
        <v>1189</v>
      </c>
      <c r="CT767" s="54" t="s">
        <v>318</v>
      </c>
      <c r="DO767" s="7" t="s">
        <v>559</v>
      </c>
      <c r="DP767" s="78" t="s">
        <v>1188</v>
      </c>
      <c r="DQ767" s="54" t="s">
        <v>318</v>
      </c>
      <c r="DR767" s="75" t="s">
        <v>320</v>
      </c>
      <c r="DS767" s="63" t="s">
        <v>1187</v>
      </c>
      <c r="DT767" s="78" t="s">
        <v>1189</v>
      </c>
      <c r="DU767" s="54" t="s">
        <v>318</v>
      </c>
      <c r="DV767" s="54"/>
      <c r="EB767" s="86" t="s">
        <v>1158</v>
      </c>
    </row>
    <row r="769" spans="1:132">
      <c r="A769" t="s">
        <v>24</v>
      </c>
      <c r="B769" s="46" t="s">
        <v>1181</v>
      </c>
      <c r="C769">
        <v>112</v>
      </c>
      <c r="D769" t="s">
        <v>1149</v>
      </c>
      <c r="E769">
        <v>2002</v>
      </c>
      <c r="F769" s="46" t="s">
        <v>1182</v>
      </c>
      <c r="G769" s="46" t="s">
        <v>1183</v>
      </c>
      <c r="H769" t="s">
        <v>480</v>
      </c>
      <c r="L769" t="s">
        <v>312</v>
      </c>
      <c r="M769" s="50" t="s">
        <v>298</v>
      </c>
      <c r="N769" s="15" t="s">
        <v>1165</v>
      </c>
      <c r="O769" s="41" t="s">
        <v>312</v>
      </c>
      <c r="Q769" s="7" t="s">
        <v>312</v>
      </c>
      <c r="Y769" s="7" t="s">
        <v>1081</v>
      </c>
      <c r="Z769" t="s">
        <v>1166</v>
      </c>
      <c r="AC769" t="s">
        <v>1151</v>
      </c>
      <c r="AD769" t="s">
        <v>1152</v>
      </c>
      <c r="AH769" s="72" t="s">
        <v>594</v>
      </c>
      <c r="AI769" s="55" t="s">
        <v>1184</v>
      </c>
      <c r="AJ769" s="41" t="s">
        <v>1153</v>
      </c>
      <c r="AK769" s="52" t="s">
        <v>306</v>
      </c>
      <c r="AL769" s="41" t="s">
        <v>480</v>
      </c>
      <c r="AM769" s="84" t="s">
        <v>1190</v>
      </c>
      <c r="BJ769" s="54" t="s">
        <v>312</v>
      </c>
      <c r="BK769" s="54" t="s">
        <v>312</v>
      </c>
      <c r="BL769" s="78" t="s">
        <v>1191</v>
      </c>
      <c r="BM769" s="54" t="s">
        <v>312</v>
      </c>
      <c r="BV769" s="144" t="s">
        <v>1175</v>
      </c>
      <c r="CQ769" s="21" t="s">
        <v>386</v>
      </c>
      <c r="CR769" s="63" t="s">
        <v>1187</v>
      </c>
      <c r="CS769" s="78" t="s">
        <v>1191</v>
      </c>
      <c r="CT769" s="54" t="s">
        <v>318</v>
      </c>
      <c r="DO769" s="7" t="s">
        <v>559</v>
      </c>
      <c r="DP769" s="78" t="s">
        <v>1192</v>
      </c>
      <c r="DQ769" s="54" t="s">
        <v>318</v>
      </c>
      <c r="DR769" s="75" t="s">
        <v>320</v>
      </c>
      <c r="DS769" s="63" t="s">
        <v>1187</v>
      </c>
      <c r="DT769" s="78" t="s">
        <v>1191</v>
      </c>
      <c r="DU769" s="54" t="s">
        <v>318</v>
      </c>
      <c r="DV769" s="54"/>
      <c r="EB769" s="86" t="s">
        <v>1158</v>
      </c>
    </row>
    <row r="770" spans="1:132">
      <c r="A770" t="s">
        <v>24</v>
      </c>
      <c r="B770" s="46" t="s">
        <v>1181</v>
      </c>
      <c r="C770">
        <v>112</v>
      </c>
      <c r="D770" t="s">
        <v>1149</v>
      </c>
      <c r="E770">
        <v>2002</v>
      </c>
      <c r="F770" s="46" t="s">
        <v>1182</v>
      </c>
      <c r="G770" s="46" t="s">
        <v>1183</v>
      </c>
      <c r="H770" t="s">
        <v>480</v>
      </c>
      <c r="L770" t="s">
        <v>1159</v>
      </c>
      <c r="M770" s="50" t="s">
        <v>325</v>
      </c>
      <c r="N770" s="15" t="s">
        <v>1168</v>
      </c>
      <c r="O770" s="55" t="s">
        <v>1184</v>
      </c>
      <c r="P770" s="119" t="s">
        <v>1021</v>
      </c>
      <c r="Q770" s="41" t="s">
        <v>1161</v>
      </c>
      <c r="Y770" s="7" t="s">
        <v>1081</v>
      </c>
      <c r="Z770" t="s">
        <v>1166</v>
      </c>
      <c r="AC770" t="s">
        <v>1151</v>
      </c>
      <c r="AD770" t="s">
        <v>1152</v>
      </c>
      <c r="AH770" s="72" t="s">
        <v>594</v>
      </c>
      <c r="AI770" s="55" t="s">
        <v>1184</v>
      </c>
      <c r="AJ770" s="41" t="s">
        <v>1153</v>
      </c>
      <c r="AK770" s="52" t="s">
        <v>306</v>
      </c>
      <c r="AL770" s="41" t="s">
        <v>480</v>
      </c>
      <c r="AM770" s="84" t="s">
        <v>1190</v>
      </c>
      <c r="BJ770" s="54" t="s">
        <v>558</v>
      </c>
      <c r="BK770" s="63" t="s">
        <v>1187</v>
      </c>
      <c r="BL770" s="81" t="s">
        <v>1191</v>
      </c>
      <c r="BM770" s="54" t="s">
        <v>318</v>
      </c>
      <c r="BV770" s="144" t="s">
        <v>1175</v>
      </c>
      <c r="CQ770" s="21" t="s">
        <v>386</v>
      </c>
      <c r="CR770" s="63" t="s">
        <v>1187</v>
      </c>
      <c r="CS770" s="81" t="s">
        <v>1191</v>
      </c>
      <c r="CT770" s="54" t="s">
        <v>318</v>
      </c>
      <c r="DO770" s="7" t="s">
        <v>559</v>
      </c>
      <c r="DP770" s="78" t="s">
        <v>1192</v>
      </c>
      <c r="DQ770" s="54" t="s">
        <v>318</v>
      </c>
      <c r="DR770" s="75" t="s">
        <v>320</v>
      </c>
      <c r="DS770" s="63" t="s">
        <v>1187</v>
      </c>
      <c r="DT770" s="81" t="s">
        <v>1191</v>
      </c>
      <c r="DU770" s="54" t="s">
        <v>318</v>
      </c>
      <c r="DV770" s="54"/>
      <c r="EB770" s="86" t="s">
        <v>1158</v>
      </c>
    </row>
    <row r="771" spans="1:132">
      <c r="A771" t="s">
        <v>24</v>
      </c>
      <c r="B771" s="46" t="s">
        <v>1181</v>
      </c>
      <c r="C771">
        <v>112</v>
      </c>
      <c r="D771" t="s">
        <v>1149</v>
      </c>
      <c r="E771">
        <v>2002</v>
      </c>
      <c r="F771" s="46" t="s">
        <v>1182</v>
      </c>
      <c r="G771" s="46" t="s">
        <v>1183</v>
      </c>
      <c r="H771" t="s">
        <v>480</v>
      </c>
      <c r="L771" t="s">
        <v>1159</v>
      </c>
      <c r="M771" s="50" t="s">
        <v>325</v>
      </c>
      <c r="N771" s="15" t="s">
        <v>1169</v>
      </c>
      <c r="O771" s="55" t="s">
        <v>1184</v>
      </c>
      <c r="P771" s="119" t="s">
        <v>1024</v>
      </c>
      <c r="Q771" s="41" t="s">
        <v>1161</v>
      </c>
      <c r="Y771" s="7" t="s">
        <v>1081</v>
      </c>
      <c r="Z771" t="s">
        <v>1166</v>
      </c>
      <c r="AC771" t="s">
        <v>1151</v>
      </c>
      <c r="AD771" t="s">
        <v>1152</v>
      </c>
      <c r="AH771" s="72" t="s">
        <v>594</v>
      </c>
      <c r="AI771" s="55" t="s">
        <v>1184</v>
      </c>
      <c r="AJ771" s="41" t="s">
        <v>1153</v>
      </c>
      <c r="AK771" s="52" t="s">
        <v>306</v>
      </c>
      <c r="AL771" s="41" t="s">
        <v>480</v>
      </c>
      <c r="AM771" s="84" t="s">
        <v>1190</v>
      </c>
      <c r="BJ771" s="54" t="s">
        <v>558</v>
      </c>
      <c r="BK771" s="63" t="s">
        <v>1187</v>
      </c>
      <c r="BL771" s="81" t="s">
        <v>1191</v>
      </c>
      <c r="BM771" s="54" t="s">
        <v>318</v>
      </c>
      <c r="BV771" s="144" t="s">
        <v>1175</v>
      </c>
      <c r="CQ771" s="21" t="s">
        <v>386</v>
      </c>
      <c r="CR771" s="63" t="s">
        <v>1187</v>
      </c>
      <c r="CS771" s="81" t="s">
        <v>1191</v>
      </c>
      <c r="CT771" s="54" t="s">
        <v>318</v>
      </c>
      <c r="DO771" s="7" t="s">
        <v>559</v>
      </c>
      <c r="DP771" s="78" t="s">
        <v>1192</v>
      </c>
      <c r="DQ771" s="54" t="s">
        <v>318</v>
      </c>
      <c r="DR771" s="75" t="s">
        <v>320</v>
      </c>
      <c r="DS771" s="63" t="s">
        <v>1187</v>
      </c>
      <c r="DT771" s="81" t="s">
        <v>1191</v>
      </c>
      <c r="DU771" s="54" t="s">
        <v>318</v>
      </c>
      <c r="DV771" s="54"/>
      <c r="EB771" s="86" t="s">
        <v>1158</v>
      </c>
    </row>
    <row r="772" spans="1:132">
      <c r="A772" t="s">
        <v>24</v>
      </c>
      <c r="B772" s="46" t="s">
        <v>1181</v>
      </c>
      <c r="C772">
        <v>112</v>
      </c>
      <c r="D772" t="s">
        <v>1149</v>
      </c>
      <c r="E772">
        <v>2002</v>
      </c>
      <c r="F772" s="46" t="s">
        <v>1182</v>
      </c>
      <c r="G772" s="46" t="s">
        <v>1183</v>
      </c>
      <c r="H772" t="s">
        <v>480</v>
      </c>
      <c r="L772" t="s">
        <v>1159</v>
      </c>
      <c r="M772" s="50" t="s">
        <v>325</v>
      </c>
      <c r="N772" s="15" t="s">
        <v>1170</v>
      </c>
      <c r="O772" s="55" t="s">
        <v>1184</v>
      </c>
      <c r="P772" s="119" t="s">
        <v>1026</v>
      </c>
      <c r="Q772" s="41" t="s">
        <v>1161</v>
      </c>
      <c r="Y772" s="7" t="s">
        <v>1081</v>
      </c>
      <c r="Z772" t="s">
        <v>1166</v>
      </c>
      <c r="AC772" t="s">
        <v>1151</v>
      </c>
      <c r="AD772" t="s">
        <v>1152</v>
      </c>
      <c r="AH772" s="72" t="s">
        <v>594</v>
      </c>
      <c r="AI772" s="55" t="s">
        <v>1184</v>
      </c>
      <c r="AJ772" s="41" t="s">
        <v>1153</v>
      </c>
      <c r="AK772" s="52" t="s">
        <v>306</v>
      </c>
      <c r="AL772" s="41" t="s">
        <v>480</v>
      </c>
      <c r="AM772" s="84" t="s">
        <v>1190</v>
      </c>
      <c r="BJ772" s="54" t="s">
        <v>558</v>
      </c>
      <c r="BK772" s="63" t="s">
        <v>1187</v>
      </c>
      <c r="BL772" s="81" t="s">
        <v>1191</v>
      </c>
      <c r="BM772" s="54" t="s">
        <v>318</v>
      </c>
      <c r="BV772" s="144" t="s">
        <v>1175</v>
      </c>
      <c r="CQ772" s="21" t="s">
        <v>386</v>
      </c>
      <c r="CR772" s="63" t="s">
        <v>1187</v>
      </c>
      <c r="CS772" s="81" t="s">
        <v>1191</v>
      </c>
      <c r="CT772" s="54" t="s">
        <v>318</v>
      </c>
      <c r="DO772" s="7" t="s">
        <v>559</v>
      </c>
      <c r="DP772" s="78" t="s">
        <v>1192</v>
      </c>
      <c r="DQ772" s="54" t="s">
        <v>318</v>
      </c>
      <c r="DR772" s="75" t="s">
        <v>320</v>
      </c>
      <c r="DS772" s="63" t="s">
        <v>1187</v>
      </c>
      <c r="DT772" s="81" t="s">
        <v>1191</v>
      </c>
      <c r="DU772" s="54" t="s">
        <v>318</v>
      </c>
      <c r="DV772" s="54"/>
      <c r="EB772" s="86" t="s">
        <v>1158</v>
      </c>
    </row>
    <row r="773" spans="1:132">
      <c r="A773" t="s">
        <v>24</v>
      </c>
      <c r="B773" s="46" t="s">
        <v>1181</v>
      </c>
      <c r="C773">
        <v>112</v>
      </c>
      <c r="D773" t="s">
        <v>1149</v>
      </c>
      <c r="E773">
        <v>2002</v>
      </c>
      <c r="F773" s="46" t="s">
        <v>1182</v>
      </c>
      <c r="G773" s="46" t="s">
        <v>1183</v>
      </c>
      <c r="H773" t="s">
        <v>480</v>
      </c>
      <c r="L773" t="s">
        <v>1164</v>
      </c>
      <c r="M773" s="50" t="s">
        <v>325</v>
      </c>
      <c r="N773" s="15" t="s">
        <v>1168</v>
      </c>
      <c r="O773" s="55" t="s">
        <v>1184</v>
      </c>
      <c r="P773" s="119" t="s">
        <v>1021</v>
      </c>
      <c r="Q773" s="41" t="s">
        <v>1161</v>
      </c>
      <c r="Y773" s="7" t="s">
        <v>1081</v>
      </c>
      <c r="Z773" t="s">
        <v>1166</v>
      </c>
      <c r="AC773" t="s">
        <v>1151</v>
      </c>
      <c r="AD773" t="s">
        <v>1152</v>
      </c>
      <c r="AH773" s="72" t="s">
        <v>594</v>
      </c>
      <c r="AI773" s="55" t="s">
        <v>1184</v>
      </c>
      <c r="AJ773" s="41" t="s">
        <v>1153</v>
      </c>
      <c r="AK773" s="52" t="s">
        <v>306</v>
      </c>
      <c r="AL773" s="41" t="s">
        <v>480</v>
      </c>
      <c r="AM773" s="84" t="s">
        <v>1190</v>
      </c>
      <c r="BJ773" s="54" t="s">
        <v>558</v>
      </c>
      <c r="BK773" s="63" t="s">
        <v>1187</v>
      </c>
      <c r="BL773" s="81" t="s">
        <v>1191</v>
      </c>
      <c r="BM773" s="54" t="s">
        <v>318</v>
      </c>
      <c r="BV773" s="144" t="s">
        <v>1175</v>
      </c>
      <c r="CQ773" s="21" t="s">
        <v>386</v>
      </c>
      <c r="CR773" s="63" t="s">
        <v>1187</v>
      </c>
      <c r="CS773" s="81" t="s">
        <v>1191</v>
      </c>
      <c r="CT773" s="54" t="s">
        <v>318</v>
      </c>
      <c r="DO773" s="7" t="s">
        <v>559</v>
      </c>
      <c r="DP773" s="78" t="s">
        <v>1192</v>
      </c>
      <c r="DQ773" s="54" t="s">
        <v>318</v>
      </c>
      <c r="DR773" s="75" t="s">
        <v>320</v>
      </c>
      <c r="DS773" s="63" t="s">
        <v>1187</v>
      </c>
      <c r="DT773" s="81" t="s">
        <v>1191</v>
      </c>
      <c r="DU773" s="54" t="s">
        <v>318</v>
      </c>
      <c r="DV773" s="54"/>
      <c r="EB773" s="86" t="s">
        <v>1158</v>
      </c>
    </row>
    <row r="774" spans="1:132">
      <c r="A774" t="s">
        <v>24</v>
      </c>
      <c r="B774" s="46" t="s">
        <v>1181</v>
      </c>
      <c r="C774">
        <v>112</v>
      </c>
      <c r="D774" t="s">
        <v>1149</v>
      </c>
      <c r="E774">
        <v>2002</v>
      </c>
      <c r="F774" s="46" t="s">
        <v>1182</v>
      </c>
      <c r="G774" s="46" t="s">
        <v>1183</v>
      </c>
      <c r="H774" t="s">
        <v>480</v>
      </c>
      <c r="L774" t="s">
        <v>1164</v>
      </c>
      <c r="M774" s="50" t="s">
        <v>325</v>
      </c>
      <c r="N774" s="15" t="s">
        <v>1169</v>
      </c>
      <c r="O774" s="55" t="s">
        <v>1184</v>
      </c>
      <c r="P774" s="119" t="s">
        <v>1024</v>
      </c>
      <c r="Q774" s="41" t="s">
        <v>1161</v>
      </c>
      <c r="Y774" s="7" t="s">
        <v>1081</v>
      </c>
      <c r="Z774" t="s">
        <v>1166</v>
      </c>
      <c r="AC774" t="s">
        <v>1151</v>
      </c>
      <c r="AD774" t="s">
        <v>1152</v>
      </c>
      <c r="AH774" s="72" t="s">
        <v>594</v>
      </c>
      <c r="AI774" s="55" t="s">
        <v>1184</v>
      </c>
      <c r="AJ774" s="41" t="s">
        <v>1153</v>
      </c>
      <c r="AK774" s="52" t="s">
        <v>306</v>
      </c>
      <c r="AL774" s="41" t="s">
        <v>480</v>
      </c>
      <c r="AM774" s="84" t="s">
        <v>1190</v>
      </c>
      <c r="BJ774" s="54" t="s">
        <v>558</v>
      </c>
      <c r="BK774" s="63" t="s">
        <v>1187</v>
      </c>
      <c r="BL774" s="81" t="s">
        <v>1191</v>
      </c>
      <c r="BM774" s="54" t="s">
        <v>318</v>
      </c>
      <c r="BV774" s="144" t="s">
        <v>1175</v>
      </c>
      <c r="CQ774" s="21" t="s">
        <v>386</v>
      </c>
      <c r="CR774" s="63" t="s">
        <v>1187</v>
      </c>
      <c r="CS774" s="81" t="s">
        <v>1191</v>
      </c>
      <c r="CT774" s="54" t="s">
        <v>318</v>
      </c>
      <c r="DO774" s="7" t="s">
        <v>559</v>
      </c>
      <c r="DP774" s="78" t="s">
        <v>1192</v>
      </c>
      <c r="DQ774" s="54" t="s">
        <v>318</v>
      </c>
      <c r="DR774" s="75" t="s">
        <v>320</v>
      </c>
      <c r="DS774" s="63" t="s">
        <v>1187</v>
      </c>
      <c r="DT774" s="81" t="s">
        <v>1191</v>
      </c>
      <c r="DU774" s="54" t="s">
        <v>318</v>
      </c>
      <c r="DV774" s="54"/>
      <c r="EB774" s="86" t="s">
        <v>1158</v>
      </c>
    </row>
    <row r="775" spans="1:132">
      <c r="A775" t="s">
        <v>24</v>
      </c>
      <c r="B775" s="46" t="s">
        <v>1181</v>
      </c>
      <c r="C775">
        <v>112</v>
      </c>
      <c r="D775" t="s">
        <v>1149</v>
      </c>
      <c r="E775">
        <v>2002</v>
      </c>
      <c r="F775" s="46" t="s">
        <v>1182</v>
      </c>
      <c r="G775" s="46" t="s">
        <v>1183</v>
      </c>
      <c r="H775" t="s">
        <v>480</v>
      </c>
      <c r="L775" t="s">
        <v>1164</v>
      </c>
      <c r="M775" s="50" t="s">
        <v>325</v>
      </c>
      <c r="N775" s="15" t="s">
        <v>1170</v>
      </c>
      <c r="O775" s="55" t="s">
        <v>1184</v>
      </c>
      <c r="P775" s="119" t="s">
        <v>1026</v>
      </c>
      <c r="Q775" s="41" t="s">
        <v>1161</v>
      </c>
      <c r="Y775" s="7" t="s">
        <v>1081</v>
      </c>
      <c r="Z775" t="s">
        <v>1166</v>
      </c>
      <c r="AC775" t="s">
        <v>1151</v>
      </c>
      <c r="AD775" t="s">
        <v>1152</v>
      </c>
      <c r="AH775" s="72" t="s">
        <v>594</v>
      </c>
      <c r="AI775" s="55" t="s">
        <v>1184</v>
      </c>
      <c r="AJ775" s="41" t="s">
        <v>1153</v>
      </c>
      <c r="AK775" s="52" t="s">
        <v>306</v>
      </c>
      <c r="AL775" s="41" t="s">
        <v>480</v>
      </c>
      <c r="AM775" s="84" t="s">
        <v>1190</v>
      </c>
      <c r="BJ775" s="54" t="s">
        <v>558</v>
      </c>
      <c r="BK775" s="63" t="s">
        <v>1187</v>
      </c>
      <c r="BL775" s="81" t="s">
        <v>1191</v>
      </c>
      <c r="BM775" s="54" t="s">
        <v>318</v>
      </c>
      <c r="BV775" s="144" t="s">
        <v>1175</v>
      </c>
      <c r="CQ775" s="21" t="s">
        <v>386</v>
      </c>
      <c r="CR775" s="63" t="s">
        <v>1187</v>
      </c>
      <c r="CS775" s="81" t="s">
        <v>1191</v>
      </c>
      <c r="CT775" s="54" t="s">
        <v>318</v>
      </c>
      <c r="DO775" s="7" t="s">
        <v>559</v>
      </c>
      <c r="DP775" s="78" t="s">
        <v>1192</v>
      </c>
      <c r="DQ775" s="54" t="s">
        <v>318</v>
      </c>
      <c r="DR775" s="75" t="s">
        <v>320</v>
      </c>
      <c r="DS775" s="63" t="s">
        <v>1187</v>
      </c>
      <c r="DT775" s="81" t="s">
        <v>1191</v>
      </c>
      <c r="DU775" s="54" t="s">
        <v>318</v>
      </c>
      <c r="DV775" s="54"/>
      <c r="EB775" s="86" t="s">
        <v>1158</v>
      </c>
    </row>
    <row r="776" spans="1:132">
      <c r="A776" t="s">
        <v>24</v>
      </c>
      <c r="B776" s="46" t="s">
        <v>1181</v>
      </c>
      <c r="C776">
        <v>112</v>
      </c>
      <c r="D776" t="s">
        <v>1149</v>
      </c>
      <c r="E776">
        <v>2002</v>
      </c>
      <c r="F776" s="46" t="s">
        <v>1182</v>
      </c>
      <c r="G776" t="s">
        <v>370</v>
      </c>
      <c r="H776" t="s">
        <v>480</v>
      </c>
      <c r="L776" t="s">
        <v>1177</v>
      </c>
      <c r="M776" s="50" t="s">
        <v>325</v>
      </c>
      <c r="N776" s="15" t="s">
        <v>1168</v>
      </c>
      <c r="O776" s="55" t="s">
        <v>1184</v>
      </c>
      <c r="P776" s="119" t="s">
        <v>1021</v>
      </c>
      <c r="Q776" s="41" t="s">
        <v>1161</v>
      </c>
      <c r="Y776" s="7" t="s">
        <v>1081</v>
      </c>
      <c r="Z776" t="s">
        <v>1166</v>
      </c>
      <c r="AC776" t="s">
        <v>1151</v>
      </c>
      <c r="AD776" t="s">
        <v>1152</v>
      </c>
      <c r="AH776" s="72" t="s">
        <v>594</v>
      </c>
      <c r="AI776" s="55" t="s">
        <v>1184</v>
      </c>
      <c r="AJ776" s="41" t="s">
        <v>1153</v>
      </c>
      <c r="AK776" s="52" t="s">
        <v>306</v>
      </c>
      <c r="AL776" s="41" t="s">
        <v>480</v>
      </c>
      <c r="AM776" s="84" t="s">
        <v>1190</v>
      </c>
      <c r="BJ776" s="54" t="s">
        <v>558</v>
      </c>
      <c r="BK776" s="63" t="s">
        <v>1187</v>
      </c>
      <c r="BL776" s="78" t="s">
        <v>1193</v>
      </c>
      <c r="BM776" s="54" t="s">
        <v>318</v>
      </c>
      <c r="BV776" s="144" t="s">
        <v>1175</v>
      </c>
      <c r="CQ776" s="21" t="s">
        <v>386</v>
      </c>
      <c r="CR776" s="63" t="s">
        <v>1187</v>
      </c>
      <c r="CS776" s="78" t="s">
        <v>1193</v>
      </c>
      <c r="CT776" s="54" t="s">
        <v>318</v>
      </c>
      <c r="DO776" s="7" t="s">
        <v>559</v>
      </c>
      <c r="DP776" s="78" t="s">
        <v>1192</v>
      </c>
      <c r="DQ776" s="54" t="s">
        <v>318</v>
      </c>
      <c r="DR776" s="75" t="s">
        <v>320</v>
      </c>
      <c r="DS776" s="63" t="s">
        <v>1187</v>
      </c>
      <c r="DT776" s="78" t="s">
        <v>1193</v>
      </c>
      <c r="DU776" s="54" t="s">
        <v>318</v>
      </c>
      <c r="DV776" s="54"/>
      <c r="EB776" s="86" t="s">
        <v>1158</v>
      </c>
    </row>
    <row r="777" spans="1:132">
      <c r="A777" t="s">
        <v>24</v>
      </c>
      <c r="B777" s="46" t="s">
        <v>1181</v>
      </c>
      <c r="C777">
        <v>112</v>
      </c>
      <c r="D777" t="s">
        <v>1149</v>
      </c>
      <c r="E777">
        <v>2002</v>
      </c>
      <c r="F777" s="46" t="s">
        <v>1182</v>
      </c>
      <c r="G777" t="s">
        <v>370</v>
      </c>
      <c r="H777" t="s">
        <v>480</v>
      </c>
      <c r="L777" t="s">
        <v>1177</v>
      </c>
      <c r="M777" s="50" t="s">
        <v>325</v>
      </c>
      <c r="N777" s="15" t="s">
        <v>1169</v>
      </c>
      <c r="O777" s="55" t="s">
        <v>1184</v>
      </c>
      <c r="P777" s="119" t="s">
        <v>1024</v>
      </c>
      <c r="Q777" s="41" t="s">
        <v>1161</v>
      </c>
      <c r="Y777" s="7" t="s">
        <v>1081</v>
      </c>
      <c r="Z777" t="s">
        <v>1166</v>
      </c>
      <c r="AC777" t="s">
        <v>1151</v>
      </c>
      <c r="AD777" t="s">
        <v>1152</v>
      </c>
      <c r="AH777" s="72" t="s">
        <v>594</v>
      </c>
      <c r="AI777" s="55" t="s">
        <v>1184</v>
      </c>
      <c r="AJ777" s="41" t="s">
        <v>1153</v>
      </c>
      <c r="AK777" s="52" t="s">
        <v>306</v>
      </c>
      <c r="AL777" s="41" t="s">
        <v>480</v>
      </c>
      <c r="AM777" s="84" t="s">
        <v>1190</v>
      </c>
      <c r="BJ777" s="54" t="s">
        <v>558</v>
      </c>
      <c r="BK777" s="63" t="s">
        <v>1187</v>
      </c>
      <c r="BL777" s="78" t="s">
        <v>1193</v>
      </c>
      <c r="BM777" s="54" t="s">
        <v>318</v>
      </c>
      <c r="BV777" s="144" t="s">
        <v>1175</v>
      </c>
      <c r="CQ777" s="21" t="s">
        <v>386</v>
      </c>
      <c r="CR777" s="63" t="s">
        <v>1187</v>
      </c>
      <c r="CS777" s="78" t="s">
        <v>1193</v>
      </c>
      <c r="CT777" s="54" t="s">
        <v>318</v>
      </c>
      <c r="DO777" s="7" t="s">
        <v>559</v>
      </c>
      <c r="DP777" s="78" t="s">
        <v>1192</v>
      </c>
      <c r="DQ777" s="54" t="s">
        <v>318</v>
      </c>
      <c r="DR777" s="75" t="s">
        <v>320</v>
      </c>
      <c r="DS777" s="63" t="s">
        <v>1187</v>
      </c>
      <c r="DT777" s="78" t="s">
        <v>1193</v>
      </c>
      <c r="DU777" s="54" t="s">
        <v>318</v>
      </c>
      <c r="DV777" s="54"/>
      <c r="EB777" s="86" t="s">
        <v>1158</v>
      </c>
    </row>
    <row r="778" spans="1:132">
      <c r="A778" t="s">
        <v>24</v>
      </c>
      <c r="B778" s="46" t="s">
        <v>1181</v>
      </c>
      <c r="C778">
        <v>112</v>
      </c>
      <c r="D778" t="s">
        <v>1149</v>
      </c>
      <c r="E778">
        <v>2002</v>
      </c>
      <c r="F778" s="46" t="s">
        <v>1182</v>
      </c>
      <c r="G778" t="s">
        <v>370</v>
      </c>
      <c r="H778" t="s">
        <v>480</v>
      </c>
      <c r="L778" t="s">
        <v>1177</v>
      </c>
      <c r="M778" s="50" t="s">
        <v>325</v>
      </c>
      <c r="N778" s="15" t="s">
        <v>1170</v>
      </c>
      <c r="O778" s="55" t="s">
        <v>1184</v>
      </c>
      <c r="P778" s="119" t="s">
        <v>1026</v>
      </c>
      <c r="Q778" s="41" t="s">
        <v>1161</v>
      </c>
      <c r="Y778" s="7" t="s">
        <v>1081</v>
      </c>
      <c r="Z778" t="s">
        <v>1166</v>
      </c>
      <c r="AC778" t="s">
        <v>1151</v>
      </c>
      <c r="AD778" t="s">
        <v>1152</v>
      </c>
      <c r="AH778" s="72" t="s">
        <v>594</v>
      </c>
      <c r="AI778" s="55" t="s">
        <v>1184</v>
      </c>
      <c r="AJ778" s="41" t="s">
        <v>1153</v>
      </c>
      <c r="AK778" s="52" t="s">
        <v>306</v>
      </c>
      <c r="AL778" s="41" t="s">
        <v>480</v>
      </c>
      <c r="AM778" s="84" t="s">
        <v>1190</v>
      </c>
      <c r="BJ778" s="54" t="s">
        <v>558</v>
      </c>
      <c r="BK778" s="63" t="s">
        <v>1187</v>
      </c>
      <c r="BL778" s="78" t="s">
        <v>1193</v>
      </c>
      <c r="BM778" s="54" t="s">
        <v>318</v>
      </c>
      <c r="BV778" s="144" t="s">
        <v>1175</v>
      </c>
      <c r="CQ778" s="21" t="s">
        <v>386</v>
      </c>
      <c r="CR778" s="63" t="s">
        <v>1187</v>
      </c>
      <c r="CS778" s="78" t="s">
        <v>1193</v>
      </c>
      <c r="CT778" s="54" t="s">
        <v>318</v>
      </c>
      <c r="DO778" s="7" t="s">
        <v>559</v>
      </c>
      <c r="DP778" s="78" t="s">
        <v>1192</v>
      </c>
      <c r="DQ778" s="54" t="s">
        <v>318</v>
      </c>
      <c r="DR778" s="75" t="s">
        <v>320</v>
      </c>
      <c r="DS778" s="63" t="s">
        <v>1187</v>
      </c>
      <c r="DT778" s="78" t="s">
        <v>1193</v>
      </c>
      <c r="DU778" s="54" t="s">
        <v>318</v>
      </c>
      <c r="DV778" s="54"/>
      <c r="EB778" s="86" t="s">
        <v>1158</v>
      </c>
    </row>
    <row r="780" spans="1:132">
      <c r="A780" t="s">
        <v>24</v>
      </c>
      <c r="B780" s="46" t="s">
        <v>1194</v>
      </c>
      <c r="C780" s="89">
        <v>54</v>
      </c>
      <c r="D780" s="86" t="s">
        <v>1195</v>
      </c>
      <c r="F780">
        <v>2012</v>
      </c>
      <c r="G780" t="s">
        <v>1196</v>
      </c>
      <c r="H780" t="s">
        <v>554</v>
      </c>
      <c r="J780" s="21" t="s">
        <v>1197</v>
      </c>
      <c r="L780" t="s">
        <v>312</v>
      </c>
      <c r="M780" s="50" t="s">
        <v>298</v>
      </c>
      <c r="N780" s="15" t="s">
        <v>478</v>
      </c>
      <c r="O780" s="41" t="s">
        <v>312</v>
      </c>
      <c r="P780" s="119" t="s">
        <v>312</v>
      </c>
      <c r="Q780" s="41" t="s">
        <v>312</v>
      </c>
      <c r="U780" s="55" t="s">
        <v>1198</v>
      </c>
      <c r="V780" s="53">
        <v>41203</v>
      </c>
      <c r="W780" s="135" t="s">
        <v>312</v>
      </c>
      <c r="X780" s="139" t="s">
        <v>312</v>
      </c>
      <c r="Y780" s="7">
        <v>41234</v>
      </c>
      <c r="Z780" t="s">
        <v>1199</v>
      </c>
      <c r="AA780" s="139" t="s">
        <v>312</v>
      </c>
      <c r="AB780" t="s">
        <v>312</v>
      </c>
      <c r="AH780" s="192" t="s">
        <v>313</v>
      </c>
      <c r="AI780" s="97"/>
      <c r="AJ780" s="97"/>
      <c r="AK780" s="97"/>
      <c r="AL780" s="97"/>
      <c r="AR780" s="7" t="s">
        <v>1200</v>
      </c>
      <c r="AS780" t="s">
        <v>1201</v>
      </c>
      <c r="BB780" s="54" t="s">
        <v>1202</v>
      </c>
      <c r="BC780" s="39" t="s">
        <v>312</v>
      </c>
      <c r="BD780" s="39" t="s">
        <v>312</v>
      </c>
      <c r="BE780" s="39" t="s">
        <v>312</v>
      </c>
      <c r="BF780" s="53"/>
      <c r="CA780" s="88" t="s">
        <v>1203</v>
      </c>
      <c r="CB780" s="7">
        <v>41400</v>
      </c>
      <c r="CC780" s="78">
        <v>4.4000000000000004</v>
      </c>
      <c r="CD780" s="86" t="s">
        <v>1204</v>
      </c>
      <c r="CE780" s="88" t="s">
        <v>1205</v>
      </c>
      <c r="CF780" s="7">
        <v>41400</v>
      </c>
      <c r="CG780" s="59">
        <v>9</v>
      </c>
      <c r="CH780" s="86" t="s">
        <v>1206</v>
      </c>
      <c r="CQ780" s="21"/>
      <c r="CR780" s="54"/>
      <c r="CS780" s="80"/>
      <c r="CT780" s="21"/>
      <c r="CU780" s="73"/>
      <c r="CV780" s="21"/>
      <c r="CW780" s="62"/>
      <c r="CX780" s="21"/>
      <c r="CY780" s="21"/>
      <c r="CZ780" s="21"/>
      <c r="DA780" s="21"/>
      <c r="DB780" s="21"/>
      <c r="DC780" s="21"/>
      <c r="DD780" s="21"/>
      <c r="DE780" s="21"/>
      <c r="DO780" s="109"/>
      <c r="DP780" s="89"/>
      <c r="DQ780" s="89"/>
      <c r="DR780" s="89"/>
      <c r="DZ780" t="s">
        <v>1207</v>
      </c>
    </row>
    <row r="781" spans="1:132">
      <c r="A781" t="s">
        <v>24</v>
      </c>
      <c r="B781" s="46" t="s">
        <v>1194</v>
      </c>
      <c r="C781">
        <v>54</v>
      </c>
      <c r="D781" s="86" t="s">
        <v>1195</v>
      </c>
      <c r="F781">
        <v>2012</v>
      </c>
      <c r="G781" t="s">
        <v>1196</v>
      </c>
      <c r="H781" t="s">
        <v>554</v>
      </c>
      <c r="J781" s="21" t="s">
        <v>1197</v>
      </c>
      <c r="L781" t="s">
        <v>1208</v>
      </c>
      <c r="M781" s="50" t="s">
        <v>325</v>
      </c>
      <c r="N781" s="15" t="s">
        <v>1209</v>
      </c>
      <c r="O781" s="41">
        <v>41193</v>
      </c>
      <c r="P781" s="119" t="s">
        <v>1210</v>
      </c>
      <c r="Q781" s="41" t="s">
        <v>1211</v>
      </c>
      <c r="U781" s="55" t="s">
        <v>1198</v>
      </c>
      <c r="V781" s="53">
        <v>41203</v>
      </c>
      <c r="W781" s="135" t="s">
        <v>1212</v>
      </c>
      <c r="X781" s="139">
        <v>41400</v>
      </c>
      <c r="Y781" s="7">
        <v>41234</v>
      </c>
      <c r="Z781" t="s">
        <v>1199</v>
      </c>
      <c r="AA781" s="139">
        <v>41400</v>
      </c>
      <c r="AB781" t="s">
        <v>1201</v>
      </c>
      <c r="AH781" s="192" t="s">
        <v>313</v>
      </c>
      <c r="AI781" s="97"/>
      <c r="AJ781" s="97"/>
      <c r="AK781" s="97"/>
      <c r="AL781" s="97"/>
      <c r="AR781" s="7" t="s">
        <v>1200</v>
      </c>
      <c r="AS781" t="s">
        <v>1201</v>
      </c>
      <c r="BB781" s="54" t="s">
        <v>1202</v>
      </c>
      <c r="BC781" s="39">
        <v>41400</v>
      </c>
      <c r="BD781" s="76">
        <v>430</v>
      </c>
      <c r="BE781" s="7" t="s">
        <v>318</v>
      </c>
      <c r="CA781" s="88" t="s">
        <v>1203</v>
      </c>
      <c r="CB781" s="7">
        <v>41400</v>
      </c>
      <c r="CC781" s="78">
        <v>6.4</v>
      </c>
      <c r="CD781" s="86" t="s">
        <v>1206</v>
      </c>
      <c r="CE781" s="88" t="s">
        <v>1205</v>
      </c>
      <c r="CF781" s="7">
        <v>41400</v>
      </c>
      <c r="CG781" s="59">
        <v>11.4</v>
      </c>
      <c r="CH781" s="86" t="s">
        <v>1206</v>
      </c>
      <c r="CQ781" s="21"/>
      <c r="CR781" s="54"/>
      <c r="CS781" s="80"/>
      <c r="CT781" s="21"/>
      <c r="CU781" s="73"/>
      <c r="CV781" s="21"/>
      <c r="CW781" s="62"/>
      <c r="CX781" s="21"/>
      <c r="CY781" s="21"/>
      <c r="CZ781" s="21"/>
      <c r="DA781" s="21"/>
      <c r="DB781" s="21"/>
      <c r="DC781" s="21"/>
      <c r="DD781" s="21"/>
      <c r="DE781" s="21"/>
      <c r="DO781" s="109"/>
      <c r="DP781" s="89"/>
      <c r="DQ781" s="89"/>
      <c r="DR781" s="89"/>
      <c r="DZ781" t="s">
        <v>1207</v>
      </c>
    </row>
    <row r="782" spans="1:132">
      <c r="A782" t="s">
        <v>24</v>
      </c>
      <c r="B782" s="46" t="s">
        <v>1194</v>
      </c>
      <c r="C782">
        <v>54</v>
      </c>
      <c r="D782" s="86" t="s">
        <v>1195</v>
      </c>
      <c r="F782">
        <v>2012</v>
      </c>
      <c r="G782" t="s">
        <v>1196</v>
      </c>
      <c r="H782" t="s">
        <v>554</v>
      </c>
      <c r="J782" s="21" t="s">
        <v>1197</v>
      </c>
      <c r="L782" t="s">
        <v>1208</v>
      </c>
      <c r="M782" s="50" t="s">
        <v>325</v>
      </c>
      <c r="N782" s="15" t="s">
        <v>1213</v>
      </c>
      <c r="O782" s="41">
        <v>41193</v>
      </c>
      <c r="P782" s="119" t="s">
        <v>1214</v>
      </c>
      <c r="Q782" s="41" t="s">
        <v>1211</v>
      </c>
      <c r="U782" s="55" t="s">
        <v>1198</v>
      </c>
      <c r="V782" s="53">
        <v>41203</v>
      </c>
      <c r="W782" s="135" t="s">
        <v>1212</v>
      </c>
      <c r="X782" s="139">
        <v>41400</v>
      </c>
      <c r="Y782" s="7">
        <v>41234</v>
      </c>
      <c r="Z782" t="s">
        <v>1199</v>
      </c>
      <c r="AA782" s="139">
        <v>41400</v>
      </c>
      <c r="AB782" t="s">
        <v>1201</v>
      </c>
      <c r="AH782" s="192" t="s">
        <v>313</v>
      </c>
      <c r="AI782" s="97"/>
      <c r="AJ782" s="97"/>
      <c r="AK782" s="97"/>
      <c r="AL782" s="97"/>
      <c r="AR782" s="7" t="s">
        <v>1200</v>
      </c>
      <c r="AS782" t="s">
        <v>1201</v>
      </c>
      <c r="BB782" s="54" t="s">
        <v>1202</v>
      </c>
      <c r="BC782" s="39">
        <v>41400</v>
      </c>
      <c r="BD782" s="76">
        <v>538</v>
      </c>
      <c r="BE782" s="7" t="s">
        <v>318</v>
      </c>
      <c r="CA782" s="88" t="s">
        <v>1203</v>
      </c>
      <c r="CB782" s="7">
        <v>41400</v>
      </c>
      <c r="CC782" s="78">
        <v>5.3</v>
      </c>
      <c r="CD782" s="86" t="s">
        <v>1206</v>
      </c>
      <c r="CE782" s="88" t="s">
        <v>1205</v>
      </c>
      <c r="CF782" s="7">
        <v>41400</v>
      </c>
      <c r="CG782" s="59">
        <v>11.1</v>
      </c>
      <c r="CH782" s="86" t="s">
        <v>1206</v>
      </c>
      <c r="CQ782" s="21"/>
      <c r="CR782" s="54"/>
      <c r="CS782" s="80"/>
      <c r="CT782" s="21"/>
      <c r="CU782" s="73"/>
      <c r="CV782" s="21"/>
      <c r="CW782" s="62"/>
      <c r="CX782" s="21"/>
      <c r="CY782" s="21"/>
      <c r="CZ782" s="21"/>
      <c r="DA782" s="21"/>
      <c r="DB782" s="21"/>
      <c r="DC782" s="21"/>
      <c r="DD782" s="21"/>
      <c r="DE782" s="21"/>
      <c r="DO782" s="109"/>
      <c r="DP782" s="89"/>
      <c r="DQ782" s="89"/>
      <c r="DR782" s="89"/>
      <c r="DZ782" t="s">
        <v>1207</v>
      </c>
    </row>
    <row r="783" spans="1:132">
      <c r="A783" t="s">
        <v>24</v>
      </c>
      <c r="B783" s="46" t="s">
        <v>1194</v>
      </c>
      <c r="C783">
        <v>54</v>
      </c>
      <c r="D783" s="86" t="s">
        <v>1195</v>
      </c>
      <c r="F783">
        <v>2012</v>
      </c>
      <c r="G783" t="s">
        <v>1196</v>
      </c>
      <c r="H783" t="s">
        <v>554</v>
      </c>
      <c r="J783" s="21" t="s">
        <v>1197</v>
      </c>
      <c r="L783" t="s">
        <v>1208</v>
      </c>
      <c r="M783" s="50" t="s">
        <v>325</v>
      </c>
      <c r="N783" s="15" t="s">
        <v>1215</v>
      </c>
      <c r="O783" s="41">
        <v>41166</v>
      </c>
      <c r="P783" s="119" t="s">
        <v>1210</v>
      </c>
      <c r="Q783" s="41" t="s">
        <v>1211</v>
      </c>
      <c r="U783" s="55" t="s">
        <v>1198</v>
      </c>
      <c r="V783" s="53">
        <v>41203</v>
      </c>
      <c r="W783" s="135" t="s">
        <v>1212</v>
      </c>
      <c r="X783" s="139">
        <v>41400</v>
      </c>
      <c r="Y783" s="7">
        <v>41234</v>
      </c>
      <c r="Z783" t="s">
        <v>1199</v>
      </c>
      <c r="AA783" s="139">
        <v>41400</v>
      </c>
      <c r="AB783" t="s">
        <v>1201</v>
      </c>
      <c r="AH783" s="192" t="s">
        <v>313</v>
      </c>
      <c r="AI783" s="97"/>
      <c r="AJ783" s="97"/>
      <c r="AK783" s="97"/>
      <c r="AL783" s="97"/>
      <c r="AR783" s="7" t="s">
        <v>1200</v>
      </c>
      <c r="AS783" t="s">
        <v>1201</v>
      </c>
      <c r="BB783" s="54" t="s">
        <v>1202</v>
      </c>
      <c r="BC783" s="39">
        <v>41400</v>
      </c>
      <c r="BD783" s="76">
        <v>2287</v>
      </c>
      <c r="BE783" s="7" t="s">
        <v>318</v>
      </c>
      <c r="CA783" s="88" t="s">
        <v>1203</v>
      </c>
      <c r="CB783" s="7">
        <v>41400</v>
      </c>
      <c r="CC783" s="78">
        <v>6.2</v>
      </c>
      <c r="CD783" s="86" t="s">
        <v>1206</v>
      </c>
      <c r="CE783" s="88" t="s">
        <v>1205</v>
      </c>
      <c r="CF783" s="7">
        <v>41400</v>
      </c>
      <c r="CG783" s="59">
        <v>4.7</v>
      </c>
      <c r="CH783" s="86" t="s">
        <v>1206</v>
      </c>
      <c r="CQ783" s="21"/>
      <c r="CR783" s="54"/>
      <c r="CS783" s="80"/>
      <c r="CT783" s="21"/>
      <c r="CU783" s="73"/>
      <c r="CV783" s="21"/>
      <c r="CW783" s="62"/>
      <c r="CX783" s="21"/>
      <c r="CY783" s="21"/>
      <c r="CZ783" s="21"/>
      <c r="DA783" s="21"/>
      <c r="DB783" s="21"/>
      <c r="DC783" s="21"/>
      <c r="DD783" s="21"/>
      <c r="DE783" s="21"/>
      <c r="DO783" s="109"/>
      <c r="DP783" s="89"/>
      <c r="DQ783" s="89"/>
      <c r="DR783" s="89"/>
      <c r="DZ783" t="s">
        <v>1207</v>
      </c>
    </row>
    <row r="784" spans="1:132">
      <c r="A784" t="s">
        <v>24</v>
      </c>
      <c r="B784" s="46" t="s">
        <v>1194</v>
      </c>
      <c r="C784">
        <v>54</v>
      </c>
      <c r="D784" s="86" t="s">
        <v>1195</v>
      </c>
      <c r="F784">
        <v>2012</v>
      </c>
      <c r="G784" t="s">
        <v>1196</v>
      </c>
      <c r="H784" t="s">
        <v>554</v>
      </c>
      <c r="J784" s="21" t="s">
        <v>1197</v>
      </c>
      <c r="L784" t="s">
        <v>1208</v>
      </c>
      <c r="M784" s="50" t="s">
        <v>325</v>
      </c>
      <c r="N784" s="15" t="s">
        <v>1216</v>
      </c>
      <c r="O784" s="41">
        <v>41166</v>
      </c>
      <c r="P784" s="119" t="s">
        <v>1214</v>
      </c>
      <c r="Q784" s="41" t="s">
        <v>1211</v>
      </c>
      <c r="U784" s="55" t="s">
        <v>1198</v>
      </c>
      <c r="V784" s="53">
        <v>41203</v>
      </c>
      <c r="W784" s="135" t="s">
        <v>1212</v>
      </c>
      <c r="X784" s="139">
        <v>41400</v>
      </c>
      <c r="Y784" s="7">
        <v>41234</v>
      </c>
      <c r="Z784" t="s">
        <v>1199</v>
      </c>
      <c r="AA784" s="139">
        <v>41400</v>
      </c>
      <c r="AB784" t="s">
        <v>1201</v>
      </c>
      <c r="AH784" s="192" t="s">
        <v>313</v>
      </c>
      <c r="AI784" s="97"/>
      <c r="AJ784" s="97"/>
      <c r="AK784" s="97"/>
      <c r="AL784" s="97"/>
      <c r="AR784" s="7" t="s">
        <v>1200</v>
      </c>
      <c r="AS784" t="s">
        <v>1201</v>
      </c>
      <c r="BB784" s="54" t="s">
        <v>1202</v>
      </c>
      <c r="BC784" s="39">
        <v>41400</v>
      </c>
      <c r="BD784" s="76">
        <v>2837</v>
      </c>
      <c r="BE784" s="7" t="s">
        <v>318</v>
      </c>
      <c r="CA784" s="88" t="s">
        <v>1203</v>
      </c>
      <c r="CB784" s="7">
        <v>41400</v>
      </c>
      <c r="CC784" s="78">
        <v>6.7</v>
      </c>
      <c r="CD784" s="86" t="s">
        <v>1206</v>
      </c>
      <c r="CE784" s="88" t="s">
        <v>1205</v>
      </c>
      <c r="CF784" s="7">
        <v>41400</v>
      </c>
      <c r="CG784" s="59">
        <v>5.6</v>
      </c>
      <c r="CH784" s="86" t="s">
        <v>1206</v>
      </c>
      <c r="CQ784" s="21"/>
      <c r="CR784" s="54"/>
      <c r="CS784" s="80"/>
      <c r="CT784" s="21"/>
      <c r="CU784" s="73"/>
      <c r="CV784" s="21"/>
      <c r="CW784" s="62"/>
      <c r="CX784" s="21"/>
      <c r="CY784" s="21"/>
      <c r="CZ784" s="21"/>
      <c r="DA784" s="21"/>
      <c r="DB784" s="21"/>
      <c r="DC784" s="21"/>
      <c r="DD784" s="21"/>
      <c r="DE784" s="21"/>
      <c r="DO784" s="109"/>
      <c r="DP784" s="89"/>
      <c r="DQ784" s="89"/>
      <c r="DR784" s="89"/>
      <c r="DZ784" t="s">
        <v>1207</v>
      </c>
    </row>
    <row r="785" spans="1:131">
      <c r="A785" t="s">
        <v>24</v>
      </c>
      <c r="B785" s="46" t="s">
        <v>1194</v>
      </c>
      <c r="C785">
        <v>54</v>
      </c>
      <c r="D785" s="86" t="s">
        <v>1195</v>
      </c>
      <c r="F785">
        <v>2012</v>
      </c>
      <c r="G785" t="s">
        <v>1196</v>
      </c>
      <c r="H785" t="s">
        <v>554</v>
      </c>
      <c r="J785" s="21" t="s">
        <v>1197</v>
      </c>
      <c r="L785" t="s">
        <v>1208</v>
      </c>
      <c r="M785" s="50" t="s">
        <v>325</v>
      </c>
      <c r="N785" s="15" t="s">
        <v>1217</v>
      </c>
      <c r="O785" s="41">
        <v>41166</v>
      </c>
      <c r="P785" s="119" t="s">
        <v>1218</v>
      </c>
      <c r="Q785" s="41" t="s">
        <v>1211</v>
      </c>
      <c r="U785" s="55" t="s">
        <v>1198</v>
      </c>
      <c r="V785" s="53">
        <v>41203</v>
      </c>
      <c r="W785" s="135" t="s">
        <v>1212</v>
      </c>
      <c r="X785" s="139">
        <v>41400</v>
      </c>
      <c r="Y785" s="7">
        <v>41234</v>
      </c>
      <c r="Z785" t="s">
        <v>1199</v>
      </c>
      <c r="AA785" s="139">
        <v>41400</v>
      </c>
      <c r="AB785" t="s">
        <v>1201</v>
      </c>
      <c r="AH785" s="192" t="s">
        <v>313</v>
      </c>
      <c r="AI785" s="97"/>
      <c r="AJ785" s="97"/>
      <c r="AK785" s="97"/>
      <c r="AL785" s="97"/>
      <c r="AR785" s="7" t="s">
        <v>1200</v>
      </c>
      <c r="AS785" t="s">
        <v>1201</v>
      </c>
      <c r="BB785" s="54" t="s">
        <v>1202</v>
      </c>
      <c r="BC785" s="39">
        <v>41400</v>
      </c>
      <c r="BD785" s="76">
        <v>2733</v>
      </c>
      <c r="BE785" s="7" t="s">
        <v>318</v>
      </c>
      <c r="CA785" s="88" t="s">
        <v>1203</v>
      </c>
      <c r="CB785" s="7">
        <v>41400</v>
      </c>
      <c r="CC785" s="78">
        <v>5</v>
      </c>
      <c r="CD785" s="86" t="s">
        <v>1206</v>
      </c>
      <c r="CE785" s="88" t="s">
        <v>1205</v>
      </c>
      <c r="CF785" s="7">
        <v>41400</v>
      </c>
      <c r="CG785" s="59">
        <v>9.5</v>
      </c>
      <c r="CH785" s="86" t="s">
        <v>1206</v>
      </c>
      <c r="CQ785" s="21"/>
      <c r="CR785" s="54"/>
      <c r="CS785" s="80"/>
      <c r="CT785" s="21"/>
      <c r="CU785" s="73"/>
      <c r="CV785" s="21"/>
      <c r="CW785" s="62"/>
      <c r="CX785" s="21"/>
      <c r="CY785" s="21"/>
      <c r="CZ785" s="21"/>
      <c r="DA785" s="21"/>
      <c r="DB785" s="21"/>
      <c r="DC785" s="21"/>
      <c r="DD785" s="21"/>
      <c r="DE785" s="21"/>
      <c r="DO785" s="109"/>
      <c r="DP785" s="89"/>
      <c r="DQ785" s="89"/>
      <c r="DR785" s="89"/>
      <c r="DZ785" t="s">
        <v>1207</v>
      </c>
    </row>
    <row r="786" spans="1:131">
      <c r="I786"/>
      <c r="J786"/>
      <c r="K786"/>
      <c r="M786"/>
      <c r="N786"/>
      <c r="O786"/>
      <c r="P786"/>
      <c r="Q786"/>
      <c r="R786"/>
      <c r="S786"/>
      <c r="T786"/>
      <c r="U786"/>
      <c r="V786"/>
      <c r="W786"/>
      <c r="X786"/>
      <c r="Y786"/>
      <c r="AA786"/>
      <c r="AE786"/>
      <c r="AF786"/>
      <c r="AG786"/>
      <c r="AH786"/>
      <c r="AI786"/>
      <c r="AJ786"/>
      <c r="AK786"/>
      <c r="AL786"/>
      <c r="AM786"/>
      <c r="AN786"/>
      <c r="AO786"/>
      <c r="AP786"/>
      <c r="AQ786"/>
      <c r="AR786"/>
      <c r="AS786"/>
      <c r="AT786"/>
      <c r="AU786"/>
      <c r="AV786"/>
      <c r="AW786"/>
      <c r="AX786"/>
      <c r="AY786"/>
      <c r="AZ786"/>
      <c r="BA786"/>
      <c r="BB786"/>
      <c r="BC786"/>
      <c r="BD786"/>
      <c r="BE786"/>
      <c r="BF786"/>
      <c r="BG786"/>
      <c r="BH786"/>
      <c r="BI786"/>
      <c r="BJ786"/>
      <c r="BK786"/>
      <c r="BL786"/>
      <c r="BM786"/>
      <c r="BN786"/>
      <c r="BO786"/>
      <c r="BP786"/>
      <c r="BQ786"/>
      <c r="BR786"/>
      <c r="BS786"/>
      <c r="BT786"/>
      <c r="BU786"/>
      <c r="BV786"/>
      <c r="BW786"/>
      <c r="BX786"/>
      <c r="BY786"/>
      <c r="CB786"/>
      <c r="CC786"/>
      <c r="CG786"/>
      <c r="CI786"/>
      <c r="CJ786"/>
      <c r="CK786"/>
      <c r="CL786"/>
      <c r="CM786"/>
      <c r="CN786"/>
      <c r="CO786"/>
      <c r="CP786"/>
      <c r="CR786"/>
      <c r="CS786"/>
      <c r="CU786"/>
      <c r="CW786"/>
      <c r="DH786"/>
      <c r="DI786"/>
      <c r="DO786"/>
      <c r="DR786"/>
      <c r="DS786"/>
      <c r="DT786"/>
      <c r="DV786"/>
      <c r="DX786"/>
    </row>
    <row r="787" spans="1:131">
      <c r="A787" t="s">
        <v>24</v>
      </c>
      <c r="B787" s="46" t="s">
        <v>1194</v>
      </c>
      <c r="C787">
        <v>54</v>
      </c>
      <c r="D787" s="86" t="s">
        <v>1195</v>
      </c>
      <c r="F787">
        <v>2013</v>
      </c>
      <c r="G787" t="s">
        <v>1196</v>
      </c>
      <c r="H787" t="s">
        <v>554</v>
      </c>
      <c r="J787" s="21" t="s">
        <v>1197</v>
      </c>
      <c r="L787" t="s">
        <v>312</v>
      </c>
      <c r="M787" s="50" t="s">
        <v>298</v>
      </c>
      <c r="N787" s="15" t="s">
        <v>478</v>
      </c>
      <c r="O787" s="41" t="s">
        <v>312</v>
      </c>
      <c r="P787" s="119" t="s">
        <v>312</v>
      </c>
      <c r="Q787" s="41" t="s">
        <v>312</v>
      </c>
      <c r="U787" s="55" t="s">
        <v>1198</v>
      </c>
      <c r="V787" s="53">
        <v>41573</v>
      </c>
      <c r="W787" s="135" t="s">
        <v>312</v>
      </c>
      <c r="X787" s="139" t="s">
        <v>312</v>
      </c>
      <c r="Y787" s="7" t="s">
        <v>312</v>
      </c>
      <c r="Z787" s="120" t="s">
        <v>312</v>
      </c>
      <c r="AA787" s="139" t="s">
        <v>312</v>
      </c>
      <c r="AB787" s="139" t="s">
        <v>312</v>
      </c>
      <c r="AH787" s="192" t="s">
        <v>313</v>
      </c>
      <c r="AI787" s="97"/>
      <c r="AJ787" s="97"/>
      <c r="AK787" s="97"/>
      <c r="AL787" s="97"/>
      <c r="AR787" s="7" t="s">
        <v>1200</v>
      </c>
      <c r="AS787" t="s">
        <v>1201</v>
      </c>
      <c r="BB787" s="54" t="s">
        <v>1202</v>
      </c>
      <c r="BC787" s="39" t="s">
        <v>312</v>
      </c>
      <c r="BD787" s="39" t="s">
        <v>312</v>
      </c>
      <c r="BE787" s="39" t="s">
        <v>312</v>
      </c>
      <c r="BF787" s="53"/>
      <c r="CA787" s="88" t="s">
        <v>1203</v>
      </c>
      <c r="CB787" s="7">
        <v>41751</v>
      </c>
      <c r="CC787" s="78">
        <v>4.4000000000000004</v>
      </c>
      <c r="CD787" s="86" t="s">
        <v>1206</v>
      </c>
      <c r="CE787" s="88" t="s">
        <v>1205</v>
      </c>
      <c r="CF787" s="7">
        <v>41751</v>
      </c>
      <c r="CG787" s="59">
        <v>5.5</v>
      </c>
      <c r="CH787" s="86" t="s">
        <v>1206</v>
      </c>
      <c r="CQ787" s="21"/>
      <c r="CR787" s="54"/>
      <c r="CS787" s="80"/>
      <c r="CT787" s="21"/>
      <c r="CU787" s="73"/>
      <c r="CV787" s="21"/>
      <c r="CW787" s="62"/>
      <c r="CX787" s="21"/>
      <c r="CY787" s="21"/>
      <c r="CZ787" s="21"/>
      <c r="DA787" s="21"/>
      <c r="DB787" s="21"/>
      <c r="DC787" s="21"/>
      <c r="DD787" s="21"/>
      <c r="DE787" s="21"/>
      <c r="DO787" s="109"/>
      <c r="DP787" s="89"/>
      <c r="DQ787" s="89"/>
      <c r="DR787" s="89"/>
    </row>
    <row r="788" spans="1:131">
      <c r="A788" t="s">
        <v>24</v>
      </c>
      <c r="B788" s="46" t="s">
        <v>1194</v>
      </c>
      <c r="C788">
        <v>54</v>
      </c>
      <c r="D788" s="86" t="s">
        <v>1195</v>
      </c>
      <c r="F788">
        <v>2013</v>
      </c>
      <c r="G788" t="s">
        <v>1196</v>
      </c>
      <c r="H788" t="s">
        <v>554</v>
      </c>
      <c r="J788" s="21" t="s">
        <v>1197</v>
      </c>
      <c r="L788" t="s">
        <v>1208</v>
      </c>
      <c r="M788" s="50" t="s">
        <v>325</v>
      </c>
      <c r="N788" s="15" t="s">
        <v>1213</v>
      </c>
      <c r="O788" s="41">
        <v>41561</v>
      </c>
      <c r="P788" s="119" t="s">
        <v>1214</v>
      </c>
      <c r="Q788" s="41" t="s">
        <v>1211</v>
      </c>
      <c r="U788" s="55" t="s">
        <v>1198</v>
      </c>
      <c r="V788" s="53">
        <v>41573</v>
      </c>
      <c r="W788" s="135" t="s">
        <v>1212</v>
      </c>
      <c r="X788" s="139">
        <v>41764</v>
      </c>
      <c r="Y788" s="7" t="s">
        <v>312</v>
      </c>
      <c r="Z788" s="120" t="s">
        <v>312</v>
      </c>
      <c r="AA788" s="139">
        <v>41764</v>
      </c>
      <c r="AB788" t="s">
        <v>1201</v>
      </c>
      <c r="AH788" s="192" t="s">
        <v>313</v>
      </c>
      <c r="AI788" s="97"/>
      <c r="AJ788" s="97"/>
      <c r="AK788" s="97"/>
      <c r="AL788" s="97"/>
      <c r="AR788" s="7" t="s">
        <v>1200</v>
      </c>
      <c r="AS788" t="s">
        <v>1201</v>
      </c>
      <c r="BB788" s="54" t="s">
        <v>1202</v>
      </c>
      <c r="BC788" s="39">
        <v>41764</v>
      </c>
      <c r="BD788" s="76">
        <v>165</v>
      </c>
      <c r="BE788" s="7" t="s">
        <v>318</v>
      </c>
      <c r="CA788" s="88" t="s">
        <v>1203</v>
      </c>
      <c r="CB788" s="7">
        <v>41751</v>
      </c>
      <c r="CC788" s="78">
        <v>5.3</v>
      </c>
      <c r="CD788" s="86" t="s">
        <v>1206</v>
      </c>
      <c r="CE788" s="88" t="s">
        <v>1205</v>
      </c>
      <c r="CF788" s="7">
        <v>41751</v>
      </c>
      <c r="CG788" s="59">
        <v>6.7</v>
      </c>
      <c r="CH788" s="86" t="s">
        <v>1206</v>
      </c>
      <c r="CQ788" s="21"/>
      <c r="CR788" s="54"/>
      <c r="CS788" s="80"/>
      <c r="CT788" s="21"/>
      <c r="CU788" s="73"/>
      <c r="CV788" s="21"/>
      <c r="CW788" s="62"/>
      <c r="CX788" s="21"/>
      <c r="CY788" s="21"/>
      <c r="CZ788" s="21"/>
      <c r="DA788" s="21"/>
      <c r="DB788" s="21"/>
      <c r="DC788" s="21"/>
      <c r="DD788" s="21"/>
      <c r="DE788" s="21"/>
      <c r="DO788" s="109"/>
      <c r="DP788" s="89"/>
      <c r="DQ788" s="89"/>
      <c r="DR788" s="89"/>
    </row>
    <row r="789" spans="1:131">
      <c r="A789" t="s">
        <v>24</v>
      </c>
      <c r="B789" s="46" t="s">
        <v>1194</v>
      </c>
      <c r="C789">
        <v>54</v>
      </c>
      <c r="D789" s="86" t="s">
        <v>1195</v>
      </c>
      <c r="F789">
        <v>2013</v>
      </c>
      <c r="G789" t="s">
        <v>1196</v>
      </c>
      <c r="H789" t="s">
        <v>554</v>
      </c>
      <c r="J789" s="21" t="s">
        <v>1197</v>
      </c>
      <c r="L789" t="s">
        <v>1208</v>
      </c>
      <c r="M789" s="50" t="s">
        <v>325</v>
      </c>
      <c r="N789" s="15" t="s">
        <v>1219</v>
      </c>
      <c r="O789" s="41">
        <v>41561</v>
      </c>
      <c r="P789" s="119" t="s">
        <v>1218</v>
      </c>
      <c r="Q789" s="41" t="s">
        <v>1211</v>
      </c>
      <c r="U789" s="55" t="s">
        <v>1198</v>
      </c>
      <c r="V789" s="53">
        <v>41573</v>
      </c>
      <c r="W789" s="135" t="s">
        <v>1212</v>
      </c>
      <c r="X789" s="139">
        <v>41764</v>
      </c>
      <c r="Y789" s="7" t="s">
        <v>312</v>
      </c>
      <c r="Z789" s="120" t="s">
        <v>312</v>
      </c>
      <c r="AA789" s="139">
        <v>41764</v>
      </c>
      <c r="AB789" t="s">
        <v>1201</v>
      </c>
      <c r="AH789" s="192" t="s">
        <v>313</v>
      </c>
      <c r="AI789" s="97"/>
      <c r="AJ789" s="97"/>
      <c r="AK789" s="97"/>
      <c r="AL789" s="97"/>
      <c r="AR789" s="7" t="s">
        <v>1200</v>
      </c>
      <c r="AS789" t="s">
        <v>1201</v>
      </c>
      <c r="BB789" s="54" t="s">
        <v>1202</v>
      </c>
      <c r="BC789" s="39">
        <v>41764</v>
      </c>
      <c r="BD789" s="76">
        <v>383</v>
      </c>
      <c r="BE789" s="7" t="s">
        <v>318</v>
      </c>
      <c r="CA789" s="88" t="s">
        <v>1203</v>
      </c>
      <c r="CB789" s="7">
        <v>41751</v>
      </c>
      <c r="CC789" s="78">
        <v>6.3</v>
      </c>
      <c r="CD789" s="86" t="s">
        <v>1206</v>
      </c>
      <c r="CE789" s="88" t="s">
        <v>1205</v>
      </c>
      <c r="CF789" s="7">
        <v>41751</v>
      </c>
      <c r="CG789" s="59">
        <v>9.5</v>
      </c>
      <c r="CH789" s="86" t="s">
        <v>1206</v>
      </c>
      <c r="CQ789" s="21"/>
      <c r="CR789" s="54"/>
      <c r="CS789" s="80"/>
      <c r="CT789" s="21"/>
      <c r="CU789" s="73"/>
      <c r="CV789" s="21"/>
      <c r="CW789" s="62"/>
      <c r="CX789" s="21"/>
      <c r="CY789" s="21"/>
      <c r="CZ789" s="21"/>
      <c r="DA789" s="21"/>
      <c r="DB789" s="21"/>
      <c r="DC789" s="21"/>
      <c r="DD789" s="21"/>
      <c r="DE789" s="21"/>
      <c r="DO789" s="109"/>
      <c r="DP789" s="89"/>
      <c r="DQ789" s="89"/>
      <c r="DR789" s="89"/>
    </row>
    <row r="790" spans="1:131">
      <c r="A790" t="s">
        <v>24</v>
      </c>
      <c r="B790" s="46" t="s">
        <v>1194</v>
      </c>
      <c r="C790">
        <v>54</v>
      </c>
      <c r="D790" s="86" t="s">
        <v>1195</v>
      </c>
      <c r="F790">
        <v>2013</v>
      </c>
      <c r="G790" t="s">
        <v>1196</v>
      </c>
      <c r="H790" t="s">
        <v>554</v>
      </c>
      <c r="J790" s="21" t="s">
        <v>1197</v>
      </c>
      <c r="L790" t="s">
        <v>1208</v>
      </c>
      <c r="M790" s="50" t="s">
        <v>325</v>
      </c>
      <c r="N790" s="15" t="s">
        <v>1215</v>
      </c>
      <c r="O790" s="41">
        <v>41529</v>
      </c>
      <c r="P790" s="119" t="s">
        <v>1210</v>
      </c>
      <c r="Q790" s="41" t="s">
        <v>1211</v>
      </c>
      <c r="U790" s="55" t="s">
        <v>1198</v>
      </c>
      <c r="V790" s="53">
        <v>41573</v>
      </c>
      <c r="W790" s="135" t="s">
        <v>1212</v>
      </c>
      <c r="X790" s="139">
        <v>41764</v>
      </c>
      <c r="Y790" s="7" t="s">
        <v>312</v>
      </c>
      <c r="Z790" s="120" t="s">
        <v>312</v>
      </c>
      <c r="AA790" s="139">
        <v>41764</v>
      </c>
      <c r="AB790" t="s">
        <v>1201</v>
      </c>
      <c r="AH790" s="192" t="s">
        <v>313</v>
      </c>
      <c r="AI790" s="97"/>
      <c r="AJ790" s="97"/>
      <c r="AK790" s="97"/>
      <c r="AL790" s="97"/>
      <c r="AR790" s="7" t="s">
        <v>1200</v>
      </c>
      <c r="AS790" t="s">
        <v>1201</v>
      </c>
      <c r="BB790" s="54" t="s">
        <v>1202</v>
      </c>
      <c r="BC790" s="39">
        <v>41764</v>
      </c>
      <c r="BD790" s="76">
        <v>3493</v>
      </c>
      <c r="BE790" s="7" t="s">
        <v>318</v>
      </c>
      <c r="CA790" s="88" t="s">
        <v>1203</v>
      </c>
      <c r="CB790" s="7">
        <v>41751</v>
      </c>
      <c r="CC790" s="78">
        <v>16.8</v>
      </c>
      <c r="CD790" s="86" t="s">
        <v>1206</v>
      </c>
      <c r="CE790" s="88" t="s">
        <v>1205</v>
      </c>
      <c r="CF790" s="7">
        <v>41751</v>
      </c>
      <c r="CG790" s="59">
        <v>8.6</v>
      </c>
      <c r="CH790" s="86" t="s">
        <v>1206</v>
      </c>
      <c r="CQ790" s="21"/>
      <c r="CR790" s="54"/>
      <c r="CS790" s="80"/>
      <c r="CT790" s="21"/>
      <c r="CU790" s="73"/>
      <c r="CV790" s="21"/>
      <c r="CW790" s="62"/>
      <c r="CX790" s="21"/>
      <c r="CY790" s="21"/>
      <c r="CZ790" s="21"/>
      <c r="DA790" s="21"/>
      <c r="DB790" s="21"/>
      <c r="DC790" s="21"/>
      <c r="DD790" s="21"/>
      <c r="DE790" s="21"/>
      <c r="DO790" s="109"/>
      <c r="DP790" s="89"/>
      <c r="DQ790" s="89"/>
      <c r="DR790" s="89"/>
    </row>
    <row r="791" spans="1:131">
      <c r="A791" t="s">
        <v>24</v>
      </c>
      <c r="B791" s="46" t="s">
        <v>1194</v>
      </c>
      <c r="C791">
        <v>54</v>
      </c>
      <c r="D791" s="86" t="s">
        <v>1195</v>
      </c>
      <c r="F791">
        <v>2013</v>
      </c>
      <c r="G791" t="s">
        <v>1196</v>
      </c>
      <c r="H791" t="s">
        <v>554</v>
      </c>
      <c r="J791" s="21" t="s">
        <v>1197</v>
      </c>
      <c r="L791" t="s">
        <v>1208</v>
      </c>
      <c r="M791" s="50" t="s">
        <v>325</v>
      </c>
      <c r="N791" s="15" t="s">
        <v>1216</v>
      </c>
      <c r="O791" s="41">
        <v>41529</v>
      </c>
      <c r="P791" s="119" t="s">
        <v>1214</v>
      </c>
      <c r="Q791" s="41" t="s">
        <v>1211</v>
      </c>
      <c r="U791" s="55" t="s">
        <v>1198</v>
      </c>
      <c r="V791" s="53">
        <v>41573</v>
      </c>
      <c r="W791" s="135" t="s">
        <v>1212</v>
      </c>
      <c r="X791" s="139">
        <v>41764</v>
      </c>
      <c r="Y791" s="7" t="s">
        <v>312</v>
      </c>
      <c r="Z791" s="120" t="s">
        <v>312</v>
      </c>
      <c r="AA791" s="139">
        <v>41764</v>
      </c>
      <c r="AB791" t="s">
        <v>1201</v>
      </c>
      <c r="AH791" s="192" t="s">
        <v>313</v>
      </c>
      <c r="AI791" s="97"/>
      <c r="AJ791" s="97"/>
      <c r="AK791" s="97"/>
      <c r="AL791" s="97"/>
      <c r="AR791" s="7" t="s">
        <v>1200</v>
      </c>
      <c r="AS791" t="s">
        <v>1201</v>
      </c>
      <c r="BB791" s="54" t="s">
        <v>1202</v>
      </c>
      <c r="BC791" s="39">
        <v>41764</v>
      </c>
      <c r="BD791" s="76">
        <v>3759</v>
      </c>
      <c r="BE791" s="7" t="s">
        <v>318</v>
      </c>
      <c r="CA791" s="88" t="s">
        <v>1203</v>
      </c>
      <c r="CB791" s="7">
        <v>41751</v>
      </c>
      <c r="CC791" s="78">
        <v>14.7</v>
      </c>
      <c r="CD791" s="86" t="s">
        <v>1206</v>
      </c>
      <c r="CE791" s="88" t="s">
        <v>1205</v>
      </c>
      <c r="CF791" s="7">
        <v>41751</v>
      </c>
      <c r="CG791" s="59">
        <v>5.9</v>
      </c>
      <c r="CH791" s="86" t="s">
        <v>1206</v>
      </c>
      <c r="CQ791" s="21"/>
      <c r="CR791" s="54"/>
      <c r="CS791" s="80"/>
      <c r="CT791" s="21"/>
      <c r="CU791" s="73"/>
      <c r="CV791" s="21"/>
      <c r="CW791" s="62"/>
      <c r="CX791" s="21"/>
      <c r="CY791" s="21"/>
      <c r="CZ791" s="21"/>
      <c r="DA791" s="21"/>
      <c r="DB791" s="21"/>
      <c r="DC791" s="21"/>
      <c r="DD791" s="21"/>
      <c r="DE791" s="21"/>
      <c r="DO791" s="109"/>
      <c r="DP791" s="89"/>
      <c r="DQ791" s="89"/>
      <c r="DR791" s="89"/>
    </row>
    <row r="792" spans="1:131">
      <c r="A792" t="s">
        <v>24</v>
      </c>
      <c r="B792" s="46" t="s">
        <v>1194</v>
      </c>
      <c r="C792">
        <v>54</v>
      </c>
      <c r="D792" s="86" t="s">
        <v>1195</v>
      </c>
      <c r="F792">
        <v>2013</v>
      </c>
      <c r="G792" t="s">
        <v>1196</v>
      </c>
      <c r="H792" t="s">
        <v>554</v>
      </c>
      <c r="J792" s="21" t="s">
        <v>1197</v>
      </c>
      <c r="L792" t="s">
        <v>1208</v>
      </c>
      <c r="M792" s="50" t="s">
        <v>325</v>
      </c>
      <c r="N792" s="15" t="s">
        <v>1217</v>
      </c>
      <c r="O792" s="41">
        <v>41529</v>
      </c>
      <c r="P792" s="119" t="s">
        <v>1218</v>
      </c>
      <c r="Q792" s="41" t="s">
        <v>1211</v>
      </c>
      <c r="U792" s="55" t="s">
        <v>1198</v>
      </c>
      <c r="V792" s="53">
        <v>41573</v>
      </c>
      <c r="W792" s="135" t="s">
        <v>1212</v>
      </c>
      <c r="X792" s="139">
        <v>41764</v>
      </c>
      <c r="Y792" s="7" t="s">
        <v>312</v>
      </c>
      <c r="Z792" s="120" t="s">
        <v>312</v>
      </c>
      <c r="AA792" s="139">
        <v>41764</v>
      </c>
      <c r="AB792" t="s">
        <v>1201</v>
      </c>
      <c r="AH792" s="192" t="s">
        <v>313</v>
      </c>
      <c r="AI792" s="97"/>
      <c r="AJ792" s="97"/>
      <c r="AK792" s="97"/>
      <c r="AL792" s="97"/>
      <c r="AR792" s="7" t="s">
        <v>1200</v>
      </c>
      <c r="AS792" t="s">
        <v>1201</v>
      </c>
      <c r="BB792" s="54" t="s">
        <v>1202</v>
      </c>
      <c r="BC792" s="39">
        <v>41764</v>
      </c>
      <c r="BD792" s="76">
        <v>3649</v>
      </c>
      <c r="BE792" s="7" t="s">
        <v>318</v>
      </c>
      <c r="CA792" s="88" t="s">
        <v>1203</v>
      </c>
      <c r="CB792" s="7">
        <v>41751</v>
      </c>
      <c r="CC792" s="78">
        <v>15.4</v>
      </c>
      <c r="CD792" s="86" t="s">
        <v>1206</v>
      </c>
      <c r="CE792" s="88" t="s">
        <v>1205</v>
      </c>
      <c r="CF792" s="7">
        <v>41751</v>
      </c>
      <c r="CG792" s="59">
        <v>5.5</v>
      </c>
      <c r="CH792" s="86" t="s">
        <v>1206</v>
      </c>
      <c r="CQ792" s="21"/>
      <c r="CR792" s="54"/>
      <c r="CS792" s="80"/>
      <c r="CT792" s="21"/>
      <c r="CU792" s="73"/>
      <c r="CV792" s="21"/>
      <c r="CW792" s="62"/>
      <c r="CX792" s="21"/>
      <c r="CY792" s="21"/>
      <c r="CZ792" s="21"/>
      <c r="DA792" s="21"/>
      <c r="DB792" s="21"/>
      <c r="DC792" s="21"/>
      <c r="DD792" s="21"/>
      <c r="DE792" s="21"/>
      <c r="DO792" s="109"/>
      <c r="DP792" s="89"/>
      <c r="DQ792" s="89"/>
      <c r="DR792" s="89"/>
    </row>
    <row r="793" spans="1:131">
      <c r="A793" t="s">
        <v>24</v>
      </c>
      <c r="B793" s="46" t="s">
        <v>1194</v>
      </c>
      <c r="C793">
        <v>54</v>
      </c>
      <c r="D793" s="86" t="s">
        <v>1195</v>
      </c>
      <c r="F793">
        <v>2013</v>
      </c>
      <c r="G793" t="s">
        <v>1196</v>
      </c>
      <c r="H793" t="s">
        <v>554</v>
      </c>
      <c r="J793" s="21" t="s">
        <v>1197</v>
      </c>
      <c r="L793" t="s">
        <v>1208</v>
      </c>
      <c r="M793" s="50" t="s">
        <v>325</v>
      </c>
      <c r="N793" s="15" t="s">
        <v>1220</v>
      </c>
      <c r="O793" s="41">
        <v>41529</v>
      </c>
      <c r="P793" s="119" t="s">
        <v>1221</v>
      </c>
      <c r="Q793" s="41" t="s">
        <v>1211</v>
      </c>
      <c r="U793" s="55" t="s">
        <v>1198</v>
      </c>
      <c r="V793" s="53">
        <v>41573</v>
      </c>
      <c r="W793" s="135" t="s">
        <v>1212</v>
      </c>
      <c r="X793" s="139">
        <v>41764</v>
      </c>
      <c r="Y793" s="7" t="s">
        <v>312</v>
      </c>
      <c r="Z793" s="120" t="s">
        <v>312</v>
      </c>
      <c r="AA793" s="139">
        <v>41764</v>
      </c>
      <c r="AB793" t="s">
        <v>1201</v>
      </c>
      <c r="AH793" s="192" t="s">
        <v>313</v>
      </c>
      <c r="AI793" s="97"/>
      <c r="AJ793" s="97"/>
      <c r="AK793" s="97"/>
      <c r="AL793" s="97"/>
      <c r="AR793" s="7" t="s">
        <v>1200</v>
      </c>
      <c r="AS793" t="s">
        <v>1201</v>
      </c>
      <c r="BB793" s="54" t="s">
        <v>1202</v>
      </c>
      <c r="BC793" s="39">
        <v>41764</v>
      </c>
      <c r="BD793" s="76">
        <v>3501</v>
      </c>
      <c r="BE793" s="7" t="s">
        <v>318</v>
      </c>
      <c r="CA793" s="88" t="s">
        <v>1203</v>
      </c>
      <c r="CB793" s="7">
        <v>41751</v>
      </c>
      <c r="CC793" s="78">
        <v>10.9</v>
      </c>
      <c r="CD793" s="86" t="s">
        <v>1206</v>
      </c>
      <c r="CE793" s="88" t="s">
        <v>1205</v>
      </c>
      <c r="CF793" s="7">
        <v>41751</v>
      </c>
      <c r="CG793" s="59">
        <v>4.5</v>
      </c>
      <c r="CH793" s="86" t="s">
        <v>1206</v>
      </c>
      <c r="CQ793" s="21"/>
      <c r="CR793" s="54"/>
      <c r="CS793" s="80"/>
      <c r="CT793" s="21"/>
      <c r="CU793" s="73"/>
      <c r="CV793" s="21"/>
      <c r="CW793" s="62"/>
      <c r="CX793" s="21"/>
      <c r="CY793" s="21"/>
      <c r="CZ793" s="21"/>
      <c r="DA793" s="21"/>
      <c r="DB793" s="21"/>
      <c r="DC793" s="21"/>
      <c r="DD793" s="21"/>
      <c r="DE793" s="21"/>
      <c r="DO793" s="109"/>
      <c r="DP793" s="89"/>
      <c r="DQ793" s="89"/>
      <c r="DR793" s="89"/>
    </row>
    <row r="795" spans="1:131">
      <c r="A795" t="s">
        <v>24</v>
      </c>
      <c r="B795" s="46" t="s">
        <v>1222</v>
      </c>
      <c r="C795" t="s">
        <v>1223</v>
      </c>
      <c r="D795" t="s">
        <v>1224</v>
      </c>
      <c r="E795" t="s">
        <v>1225</v>
      </c>
      <c r="F795">
        <v>1995</v>
      </c>
      <c r="G795" t="s">
        <v>1226</v>
      </c>
      <c r="H795" t="s">
        <v>480</v>
      </c>
      <c r="I795" s="21" t="s">
        <v>1227</v>
      </c>
      <c r="J795" s="21" t="s">
        <v>651</v>
      </c>
      <c r="K795" s="21" t="s">
        <v>1228</v>
      </c>
      <c r="L795" t="s">
        <v>312</v>
      </c>
      <c r="M795" s="50" t="s">
        <v>298</v>
      </c>
      <c r="N795" s="69" t="s">
        <v>1229</v>
      </c>
      <c r="O795" s="41" t="s">
        <v>312</v>
      </c>
      <c r="P795" s="119" t="s">
        <v>312</v>
      </c>
      <c r="Q795" s="41" t="s">
        <v>312</v>
      </c>
      <c r="AH795" s="110" t="s">
        <v>448</v>
      </c>
      <c r="AI795" s="123" t="s">
        <v>1230</v>
      </c>
      <c r="AJ795" s="41" t="s">
        <v>1231</v>
      </c>
      <c r="AK795" s="52" t="s">
        <v>306</v>
      </c>
      <c r="AL795" s="41" t="s">
        <v>794</v>
      </c>
      <c r="AM795" s="74" t="s">
        <v>1232</v>
      </c>
      <c r="BF795" s="54" t="s">
        <v>312</v>
      </c>
      <c r="BG795" s="7" t="s">
        <v>312</v>
      </c>
      <c r="BH795" s="76" t="s">
        <v>312</v>
      </c>
      <c r="BI795" s="76" t="s">
        <v>312</v>
      </c>
      <c r="BJ795" s="54" t="s">
        <v>312</v>
      </c>
      <c r="BK795" s="76" t="s">
        <v>312</v>
      </c>
      <c r="BL795" s="76" t="s">
        <v>312</v>
      </c>
      <c r="BM795" s="76" t="s">
        <v>312</v>
      </c>
      <c r="BN795" s="54" t="s">
        <v>312</v>
      </c>
      <c r="BO795" s="76" t="s">
        <v>312</v>
      </c>
      <c r="BP795" s="76" t="s">
        <v>312</v>
      </c>
      <c r="BQ795" s="76" t="s">
        <v>312</v>
      </c>
      <c r="BR795" s="80"/>
      <c r="BS795" s="76"/>
      <c r="BT795" s="101"/>
      <c r="BU795" s="76"/>
      <c r="BV795" s="146" t="s">
        <v>1233</v>
      </c>
      <c r="CQ795" t="s">
        <v>386</v>
      </c>
      <c r="CR795" s="7" t="s">
        <v>1234</v>
      </c>
      <c r="CS795" s="78"/>
      <c r="CT795" s="54" t="s">
        <v>1235</v>
      </c>
      <c r="DG795" t="s">
        <v>386</v>
      </c>
      <c r="DH795" s="7" t="s">
        <v>1236</v>
      </c>
      <c r="DI795" s="78"/>
      <c r="DJ795" s="54" t="s">
        <v>1235</v>
      </c>
      <c r="DO795" s="7" t="s">
        <v>559</v>
      </c>
      <c r="DP795" s="32"/>
      <c r="DQ795" s="54" t="s">
        <v>512</v>
      </c>
      <c r="DR795" s="54"/>
      <c r="DS795" s="7" t="s">
        <v>559</v>
      </c>
      <c r="DT795" s="117">
        <v>8.85</v>
      </c>
      <c r="DU795" s="54" t="s">
        <v>512</v>
      </c>
      <c r="DV795" s="54"/>
      <c r="EA795" t="s">
        <v>480</v>
      </c>
    </row>
    <row r="796" spans="1:131">
      <c r="A796" t="s">
        <v>24</v>
      </c>
      <c r="B796" s="46" t="s">
        <v>1222</v>
      </c>
      <c r="C796" t="s">
        <v>1223</v>
      </c>
      <c r="D796" t="s">
        <v>1224</v>
      </c>
      <c r="E796" t="s">
        <v>1225</v>
      </c>
      <c r="F796">
        <v>1995</v>
      </c>
      <c r="G796" t="s">
        <v>1226</v>
      </c>
      <c r="H796" t="s">
        <v>480</v>
      </c>
      <c r="I796" s="21" t="s">
        <v>1227</v>
      </c>
      <c r="J796" s="21" t="s">
        <v>651</v>
      </c>
      <c r="K796" s="21" t="s">
        <v>1228</v>
      </c>
      <c r="L796" t="s">
        <v>1164</v>
      </c>
      <c r="M796" s="50" t="s">
        <v>325</v>
      </c>
      <c r="N796" s="69" t="s">
        <v>1237</v>
      </c>
      <c r="O796" s="41" t="s">
        <v>738</v>
      </c>
      <c r="P796" s="119" t="s">
        <v>1238</v>
      </c>
      <c r="Q796" s="41" t="s">
        <v>1239</v>
      </c>
      <c r="AH796" s="110" t="s">
        <v>448</v>
      </c>
      <c r="AI796" s="123" t="s">
        <v>1230</v>
      </c>
      <c r="AJ796" s="41" t="s">
        <v>1231</v>
      </c>
      <c r="AK796" s="52" t="s">
        <v>306</v>
      </c>
      <c r="AL796" s="41" t="s">
        <v>794</v>
      </c>
      <c r="AM796" s="74" t="s">
        <v>1240</v>
      </c>
      <c r="BF796" s="54" t="s">
        <v>1241</v>
      </c>
      <c r="BG796" s="7" t="s">
        <v>1242</v>
      </c>
      <c r="BH796" s="76">
        <v>106</v>
      </c>
      <c r="BI796" s="7" t="s">
        <v>1243</v>
      </c>
      <c r="BJ796" s="54" t="s">
        <v>1241</v>
      </c>
      <c r="BK796" s="7" t="s">
        <v>1244</v>
      </c>
      <c r="BL796" s="76">
        <v>116</v>
      </c>
      <c r="BM796" s="7" t="s">
        <v>1243</v>
      </c>
      <c r="BN796" s="54" t="s">
        <v>1241</v>
      </c>
      <c r="BO796" s="54" t="s">
        <v>1236</v>
      </c>
      <c r="BP796" s="80">
        <v>127</v>
      </c>
      <c r="BQ796" s="7" t="s">
        <v>1243</v>
      </c>
      <c r="BS796" s="7"/>
      <c r="BT796" s="101"/>
      <c r="BU796" s="7"/>
      <c r="BV796" s="146" t="s">
        <v>1233</v>
      </c>
      <c r="CQ796" t="s">
        <v>386</v>
      </c>
      <c r="CR796" s="7" t="s">
        <v>1234</v>
      </c>
      <c r="CS796" s="78"/>
      <c r="CT796" s="54" t="s">
        <v>1235</v>
      </c>
      <c r="DG796" t="s">
        <v>386</v>
      </c>
      <c r="DH796" s="7" t="s">
        <v>1236</v>
      </c>
      <c r="DI796" s="78"/>
      <c r="DJ796" s="54" t="s">
        <v>1235</v>
      </c>
      <c r="DO796" s="7" t="s">
        <v>559</v>
      </c>
      <c r="DP796" s="32"/>
      <c r="DQ796" s="54" t="s">
        <v>512</v>
      </c>
      <c r="DR796" s="54"/>
      <c r="DS796" s="7" t="s">
        <v>559</v>
      </c>
      <c r="DT796" s="117">
        <v>7.93</v>
      </c>
      <c r="DU796" s="54" t="s">
        <v>512</v>
      </c>
      <c r="DV796" s="54"/>
      <c r="EA796" t="s">
        <v>480</v>
      </c>
    </row>
    <row r="797" spans="1:131">
      <c r="A797" t="s">
        <v>24</v>
      </c>
      <c r="B797" s="46" t="s">
        <v>1222</v>
      </c>
      <c r="C797" t="s">
        <v>1223</v>
      </c>
      <c r="D797" t="s">
        <v>1224</v>
      </c>
      <c r="E797" t="s">
        <v>1225</v>
      </c>
      <c r="F797">
        <v>1995</v>
      </c>
      <c r="G797" t="s">
        <v>1226</v>
      </c>
      <c r="H797" t="s">
        <v>480</v>
      </c>
      <c r="I797" s="21" t="s">
        <v>1227</v>
      </c>
      <c r="J797" s="21" t="s">
        <v>651</v>
      </c>
      <c r="K797" s="21" t="s">
        <v>1228</v>
      </c>
      <c r="L797" t="s">
        <v>1245</v>
      </c>
      <c r="M797" s="50" t="s">
        <v>325</v>
      </c>
      <c r="N797" s="69" t="s">
        <v>1246</v>
      </c>
      <c r="O797" s="41" t="s">
        <v>738</v>
      </c>
      <c r="P797" s="119" t="s">
        <v>1238</v>
      </c>
      <c r="Q797" s="41" t="s">
        <v>1239</v>
      </c>
      <c r="AH797" s="110" t="s">
        <v>448</v>
      </c>
      <c r="AI797" s="123" t="s">
        <v>1230</v>
      </c>
      <c r="AJ797" s="41" t="s">
        <v>1231</v>
      </c>
      <c r="AK797" s="52" t="s">
        <v>306</v>
      </c>
      <c r="AL797" s="41" t="s">
        <v>794</v>
      </c>
      <c r="AM797" s="74" t="s">
        <v>1240</v>
      </c>
      <c r="BF797" s="54" t="s">
        <v>1241</v>
      </c>
      <c r="BG797" s="7" t="s">
        <v>1242</v>
      </c>
      <c r="BH797" s="76">
        <v>111</v>
      </c>
      <c r="BI797" s="7" t="s">
        <v>1243</v>
      </c>
      <c r="BJ797" s="54" t="s">
        <v>1241</v>
      </c>
      <c r="BK797" s="7" t="s">
        <v>1244</v>
      </c>
      <c r="BL797" s="76">
        <v>111</v>
      </c>
      <c r="BM797" s="7" t="s">
        <v>1243</v>
      </c>
      <c r="BN797" s="54" t="s">
        <v>1241</v>
      </c>
      <c r="BO797" s="54" t="s">
        <v>1236</v>
      </c>
      <c r="BP797" s="80">
        <v>46</v>
      </c>
      <c r="BQ797" s="7" t="s">
        <v>1243</v>
      </c>
      <c r="BS797" s="7"/>
      <c r="BT797" s="101"/>
      <c r="BU797" s="7"/>
      <c r="BV797" s="146" t="s">
        <v>1233</v>
      </c>
      <c r="CQ797" t="s">
        <v>386</v>
      </c>
      <c r="CR797" s="7" t="s">
        <v>1234</v>
      </c>
      <c r="CS797" s="78"/>
      <c r="CT797" s="54" t="s">
        <v>1235</v>
      </c>
      <c r="DG797" t="s">
        <v>386</v>
      </c>
      <c r="DH797" s="7" t="s">
        <v>1236</v>
      </c>
      <c r="DI797" s="78"/>
      <c r="DJ797" s="54" t="s">
        <v>1235</v>
      </c>
      <c r="DO797" s="7" t="s">
        <v>559</v>
      </c>
      <c r="DP797" s="32"/>
      <c r="DQ797" s="54" t="s">
        <v>512</v>
      </c>
      <c r="DR797" s="54"/>
      <c r="DS797" s="7" t="s">
        <v>559</v>
      </c>
      <c r="DT797" s="117">
        <v>7.48</v>
      </c>
      <c r="DU797" s="54" t="s">
        <v>512</v>
      </c>
      <c r="DV797" s="54"/>
      <c r="EA797" t="s">
        <v>480</v>
      </c>
    </row>
    <row r="798" spans="1:131">
      <c r="A798" t="s">
        <v>24</v>
      </c>
      <c r="B798" s="46" t="s">
        <v>1222</v>
      </c>
      <c r="C798" t="s">
        <v>1223</v>
      </c>
      <c r="D798" t="s">
        <v>1224</v>
      </c>
      <c r="E798" t="s">
        <v>1225</v>
      </c>
      <c r="F798">
        <v>1995</v>
      </c>
      <c r="G798" t="s">
        <v>1226</v>
      </c>
      <c r="H798" t="s">
        <v>480</v>
      </c>
      <c r="I798" s="21" t="s">
        <v>1227</v>
      </c>
      <c r="J798" s="21" t="s">
        <v>651</v>
      </c>
      <c r="K798" s="21" t="s">
        <v>1228</v>
      </c>
      <c r="L798" t="s">
        <v>1159</v>
      </c>
      <c r="M798" s="50" t="s">
        <v>325</v>
      </c>
      <c r="N798" s="69" t="s">
        <v>1247</v>
      </c>
      <c r="O798" s="41" t="s">
        <v>738</v>
      </c>
      <c r="P798" s="119" t="s">
        <v>1238</v>
      </c>
      <c r="Q798" s="41" t="s">
        <v>1239</v>
      </c>
      <c r="AH798" s="110" t="s">
        <v>448</v>
      </c>
      <c r="AI798" s="123" t="s">
        <v>1230</v>
      </c>
      <c r="AJ798" s="41" t="s">
        <v>1231</v>
      </c>
      <c r="AK798" s="52" t="s">
        <v>306</v>
      </c>
      <c r="AL798" s="41" t="s">
        <v>794</v>
      </c>
      <c r="AM798" s="74" t="s">
        <v>1240</v>
      </c>
      <c r="BF798" s="54" t="s">
        <v>1241</v>
      </c>
      <c r="BG798" s="7" t="s">
        <v>1242</v>
      </c>
      <c r="BH798" s="76">
        <v>94</v>
      </c>
      <c r="BI798" s="7" t="s">
        <v>1243</v>
      </c>
      <c r="BJ798" s="54" t="s">
        <v>1241</v>
      </c>
      <c r="BK798" s="7" t="s">
        <v>1244</v>
      </c>
      <c r="BL798" s="76">
        <v>128</v>
      </c>
      <c r="BM798" s="7" t="s">
        <v>1243</v>
      </c>
      <c r="BN798" s="54" t="s">
        <v>1241</v>
      </c>
      <c r="BO798" s="54" t="s">
        <v>1236</v>
      </c>
      <c r="BP798" s="80">
        <v>15</v>
      </c>
      <c r="BQ798" s="7" t="s">
        <v>1243</v>
      </c>
      <c r="BS798" s="7"/>
      <c r="BT798" s="101"/>
      <c r="BU798" s="7"/>
      <c r="BV798" s="146" t="s">
        <v>1233</v>
      </c>
      <c r="CQ798" t="s">
        <v>386</v>
      </c>
      <c r="CR798" s="7" t="s">
        <v>1234</v>
      </c>
      <c r="CS798" s="78"/>
      <c r="CT798" s="54" t="s">
        <v>1235</v>
      </c>
      <c r="DG798" t="s">
        <v>386</v>
      </c>
      <c r="DH798" s="7" t="s">
        <v>1236</v>
      </c>
      <c r="DI798" s="78"/>
      <c r="DJ798" s="54" t="s">
        <v>1235</v>
      </c>
      <c r="DO798" s="7" t="s">
        <v>559</v>
      </c>
      <c r="DP798" s="32"/>
      <c r="DQ798" s="54" t="s">
        <v>512</v>
      </c>
      <c r="DR798" s="54"/>
      <c r="DS798" s="7" t="s">
        <v>559</v>
      </c>
      <c r="DT798" s="117">
        <v>7.81</v>
      </c>
      <c r="DU798" s="54" t="s">
        <v>512</v>
      </c>
      <c r="DV798" s="54"/>
      <c r="EA798" t="s">
        <v>480</v>
      </c>
    </row>
    <row r="799" spans="1:131">
      <c r="A799" t="s">
        <v>24</v>
      </c>
      <c r="B799" s="46" t="s">
        <v>1222</v>
      </c>
      <c r="C799" t="s">
        <v>1223</v>
      </c>
      <c r="D799" t="s">
        <v>1224</v>
      </c>
      <c r="E799" t="s">
        <v>1225</v>
      </c>
      <c r="F799">
        <v>1995</v>
      </c>
      <c r="G799" t="s">
        <v>1226</v>
      </c>
      <c r="H799" t="s">
        <v>480</v>
      </c>
      <c r="I799" s="21" t="s">
        <v>1227</v>
      </c>
      <c r="J799" s="21" t="s">
        <v>651</v>
      </c>
      <c r="K799" s="21" t="s">
        <v>1228</v>
      </c>
      <c r="L799" t="s">
        <v>1248</v>
      </c>
      <c r="M799" s="50" t="s">
        <v>325</v>
      </c>
      <c r="N799" s="69" t="s">
        <v>1249</v>
      </c>
      <c r="O799" s="41" t="s">
        <v>738</v>
      </c>
      <c r="P799" s="119" t="s">
        <v>1238</v>
      </c>
      <c r="Q799" s="41" t="s">
        <v>1239</v>
      </c>
      <c r="AH799" s="110" t="s">
        <v>448</v>
      </c>
      <c r="AI799" s="123" t="s">
        <v>1230</v>
      </c>
      <c r="AJ799" s="41" t="s">
        <v>1231</v>
      </c>
      <c r="AK799" s="52" t="s">
        <v>306</v>
      </c>
      <c r="AL799" s="41" t="s">
        <v>794</v>
      </c>
      <c r="AM799" s="74" t="s">
        <v>1240</v>
      </c>
      <c r="BF799" s="54" t="s">
        <v>1241</v>
      </c>
      <c r="BG799" s="7" t="s">
        <v>1242</v>
      </c>
      <c r="BH799" s="76">
        <v>117</v>
      </c>
      <c r="BI799" s="7" t="s">
        <v>1243</v>
      </c>
      <c r="BJ799" s="54" t="s">
        <v>1241</v>
      </c>
      <c r="BK799" s="7" t="s">
        <v>1244</v>
      </c>
      <c r="BL799" s="76">
        <v>128</v>
      </c>
      <c r="BM799" s="7" t="s">
        <v>1243</v>
      </c>
      <c r="BN799" s="54" t="s">
        <v>1241</v>
      </c>
      <c r="BO799" s="54" t="s">
        <v>1236</v>
      </c>
      <c r="BP799" s="80">
        <v>54</v>
      </c>
      <c r="BQ799" s="7" t="s">
        <v>1243</v>
      </c>
      <c r="BS799" s="7"/>
      <c r="BT799" s="101"/>
      <c r="BU799" s="7"/>
      <c r="BV799" s="146" t="s">
        <v>1233</v>
      </c>
      <c r="CQ799" t="s">
        <v>386</v>
      </c>
      <c r="CR799" s="7" t="s">
        <v>1234</v>
      </c>
      <c r="CS799" s="78"/>
      <c r="CT799" s="54" t="s">
        <v>1235</v>
      </c>
      <c r="DG799" t="s">
        <v>386</v>
      </c>
      <c r="DH799" s="7" t="s">
        <v>1236</v>
      </c>
      <c r="DI799" s="78"/>
      <c r="DJ799" s="54" t="s">
        <v>1235</v>
      </c>
      <c r="DO799" s="7" t="s">
        <v>559</v>
      </c>
      <c r="DP799" s="32"/>
      <c r="DQ799" s="54" t="s">
        <v>512</v>
      </c>
      <c r="DR799" s="54"/>
      <c r="DS799" s="7" t="s">
        <v>559</v>
      </c>
      <c r="DT799" s="117">
        <v>8.4600000000000009</v>
      </c>
      <c r="DU799" s="54" t="s">
        <v>512</v>
      </c>
      <c r="DV799" s="54"/>
      <c r="EA799" t="s">
        <v>480</v>
      </c>
    </row>
    <row r="800" spans="1:131">
      <c r="A800" t="s">
        <v>24</v>
      </c>
      <c r="B800" s="46" t="s">
        <v>1222</v>
      </c>
      <c r="C800" t="s">
        <v>1223</v>
      </c>
      <c r="D800" t="s">
        <v>1224</v>
      </c>
      <c r="E800" t="s">
        <v>1225</v>
      </c>
      <c r="F800">
        <v>1995</v>
      </c>
      <c r="G800" t="s">
        <v>1226</v>
      </c>
      <c r="H800" t="s">
        <v>480</v>
      </c>
      <c r="I800" s="21" t="s">
        <v>1227</v>
      </c>
      <c r="J800" s="21" t="s">
        <v>651</v>
      </c>
      <c r="K800" s="21" t="s">
        <v>1228</v>
      </c>
      <c r="L800" t="s">
        <v>1250</v>
      </c>
      <c r="M800" s="50" t="s">
        <v>325</v>
      </c>
      <c r="N800" s="69" t="s">
        <v>1251</v>
      </c>
      <c r="O800" s="41" t="s">
        <v>738</v>
      </c>
      <c r="P800" s="119" t="s">
        <v>1252</v>
      </c>
      <c r="Q800" s="41" t="s">
        <v>1239</v>
      </c>
      <c r="AH800" s="110" t="s">
        <v>448</v>
      </c>
      <c r="AI800" s="123" t="s">
        <v>1230</v>
      </c>
      <c r="AJ800" s="41" t="s">
        <v>1231</v>
      </c>
      <c r="AK800" s="52" t="s">
        <v>306</v>
      </c>
      <c r="AL800" s="41" t="s">
        <v>794</v>
      </c>
      <c r="AM800" s="74" t="s">
        <v>1240</v>
      </c>
      <c r="BF800" s="54" t="s">
        <v>1241</v>
      </c>
      <c r="BG800" s="7" t="s">
        <v>1242</v>
      </c>
      <c r="BH800" s="76">
        <v>218</v>
      </c>
      <c r="BI800" s="7" t="s">
        <v>1243</v>
      </c>
      <c r="BJ800" s="54" t="s">
        <v>1241</v>
      </c>
      <c r="BK800" s="7" t="s">
        <v>1244</v>
      </c>
      <c r="BL800" s="76">
        <v>176</v>
      </c>
      <c r="BM800" s="7" t="s">
        <v>1243</v>
      </c>
      <c r="BN800" s="54" t="s">
        <v>1241</v>
      </c>
      <c r="BO800" s="54" t="s">
        <v>1236</v>
      </c>
      <c r="BP800" s="80">
        <v>0</v>
      </c>
      <c r="BQ800" s="7" t="s">
        <v>1243</v>
      </c>
      <c r="BS800" s="7"/>
      <c r="BT800" s="101"/>
      <c r="BU800" s="7"/>
      <c r="BV800" s="146" t="s">
        <v>1233</v>
      </c>
      <c r="CQ800" t="s">
        <v>386</v>
      </c>
      <c r="CR800" s="7" t="s">
        <v>1234</v>
      </c>
      <c r="CS800" s="78"/>
      <c r="CT800" s="54" t="s">
        <v>1235</v>
      </c>
      <c r="DG800" t="s">
        <v>386</v>
      </c>
      <c r="DH800" s="7" t="s">
        <v>1236</v>
      </c>
      <c r="DI800" s="78"/>
      <c r="DJ800" s="54" t="s">
        <v>1235</v>
      </c>
      <c r="DO800" s="7" t="s">
        <v>559</v>
      </c>
      <c r="DP800" s="32"/>
      <c r="DQ800" s="54" t="s">
        <v>512</v>
      </c>
      <c r="DR800" s="54"/>
      <c r="DS800" s="7" t="s">
        <v>559</v>
      </c>
      <c r="DT800" s="117">
        <v>7.98</v>
      </c>
      <c r="DU800" s="54" t="s">
        <v>512</v>
      </c>
      <c r="DV800" s="54"/>
      <c r="EA800" t="s">
        <v>480</v>
      </c>
    </row>
    <row r="801" spans="1:131">
      <c r="A801" t="s">
        <v>24</v>
      </c>
      <c r="B801" s="46" t="s">
        <v>1222</v>
      </c>
      <c r="C801" t="s">
        <v>1223</v>
      </c>
      <c r="D801" t="s">
        <v>1224</v>
      </c>
      <c r="E801" t="s">
        <v>1225</v>
      </c>
      <c r="F801">
        <v>1995</v>
      </c>
      <c r="G801" t="s">
        <v>1226</v>
      </c>
      <c r="H801" t="s">
        <v>480</v>
      </c>
      <c r="I801" s="21" t="s">
        <v>1227</v>
      </c>
      <c r="J801" s="21" t="s">
        <v>651</v>
      </c>
      <c r="K801" s="21" t="s">
        <v>1228</v>
      </c>
      <c r="L801" t="s">
        <v>312</v>
      </c>
      <c r="M801" s="50" t="s">
        <v>298</v>
      </c>
      <c r="N801" s="69" t="s">
        <v>1253</v>
      </c>
      <c r="O801" s="41" t="s">
        <v>312</v>
      </c>
      <c r="P801" s="119" t="s">
        <v>312</v>
      </c>
      <c r="Q801" s="41" t="s">
        <v>312</v>
      </c>
      <c r="AH801" s="110" t="s">
        <v>448</v>
      </c>
      <c r="AI801" s="123" t="s">
        <v>1230</v>
      </c>
      <c r="AJ801" s="41" t="s">
        <v>1231</v>
      </c>
      <c r="AK801" s="52" t="s">
        <v>306</v>
      </c>
      <c r="AL801" s="41" t="s">
        <v>794</v>
      </c>
      <c r="AM801" s="153" t="s">
        <v>1254</v>
      </c>
      <c r="BF801" s="54" t="s">
        <v>312</v>
      </c>
      <c r="BG801" s="7" t="s">
        <v>312</v>
      </c>
      <c r="BH801" s="76" t="s">
        <v>312</v>
      </c>
      <c r="BI801" s="76" t="s">
        <v>312</v>
      </c>
      <c r="BJ801" s="54" t="s">
        <v>312</v>
      </c>
      <c r="BK801" s="76" t="s">
        <v>312</v>
      </c>
      <c r="BL801" s="76" t="s">
        <v>312</v>
      </c>
      <c r="BM801" s="76" t="s">
        <v>312</v>
      </c>
      <c r="BN801" s="54" t="s">
        <v>312</v>
      </c>
      <c r="BO801" s="76" t="s">
        <v>312</v>
      </c>
      <c r="BP801" s="76" t="s">
        <v>312</v>
      </c>
      <c r="BQ801" s="76" t="s">
        <v>312</v>
      </c>
      <c r="BR801" s="80"/>
      <c r="BS801" s="76"/>
      <c r="BT801" s="101"/>
      <c r="BU801" s="76"/>
      <c r="BV801" s="146" t="s">
        <v>1233</v>
      </c>
      <c r="CQ801" t="s">
        <v>386</v>
      </c>
      <c r="CR801" s="7" t="s">
        <v>1234</v>
      </c>
      <c r="CS801" s="78"/>
      <c r="CT801" s="54" t="s">
        <v>1235</v>
      </c>
      <c r="DG801" t="s">
        <v>386</v>
      </c>
      <c r="DH801" s="7" t="s">
        <v>1236</v>
      </c>
      <c r="DI801" s="78"/>
      <c r="DJ801" s="54" t="s">
        <v>1235</v>
      </c>
      <c r="DO801" s="7" t="s">
        <v>559</v>
      </c>
      <c r="DP801" s="32"/>
      <c r="DQ801" s="54" t="s">
        <v>512</v>
      </c>
      <c r="DR801" s="54"/>
      <c r="DS801" s="7" t="s">
        <v>559</v>
      </c>
      <c r="DT801" s="117">
        <v>7.75</v>
      </c>
      <c r="DU801" s="54" t="s">
        <v>512</v>
      </c>
      <c r="DV801" s="54"/>
      <c r="EA801" t="s">
        <v>480</v>
      </c>
    </row>
    <row r="802" spans="1:131" s="21" customFormat="1">
      <c r="M802" s="51"/>
      <c r="N802" s="68"/>
      <c r="O802" s="52"/>
      <c r="P802" s="148"/>
      <c r="Q802" s="52"/>
      <c r="R802" s="53"/>
      <c r="S802" s="53"/>
      <c r="T802" s="53"/>
      <c r="U802" s="53"/>
      <c r="V802" s="53"/>
      <c r="W802" s="137"/>
      <c r="X802" s="140"/>
      <c r="Y802" s="54"/>
      <c r="AA802" s="54"/>
      <c r="AE802" s="54"/>
      <c r="AG802" s="52"/>
      <c r="AH802" s="73"/>
      <c r="AI802" s="52"/>
      <c r="AJ802" s="52"/>
      <c r="AK802" s="52"/>
      <c r="AL802" s="52"/>
      <c r="AM802" s="75"/>
      <c r="AN802" s="75"/>
      <c r="AO802" s="54"/>
      <c r="AP802" s="54"/>
      <c r="AQ802" s="54"/>
      <c r="AR802" s="54"/>
      <c r="AS802" s="75"/>
      <c r="AT802" s="75"/>
      <c r="AU802" s="75"/>
      <c r="AV802" s="75"/>
      <c r="AW802" s="75"/>
      <c r="AX802" s="75"/>
      <c r="AY802" s="54"/>
      <c r="AZ802" s="62"/>
      <c r="BA802" s="54"/>
      <c r="BB802" s="54"/>
      <c r="BC802" s="54"/>
      <c r="BD802" s="80"/>
      <c r="BE802" s="54"/>
      <c r="BF802" s="54"/>
      <c r="BG802" s="54"/>
      <c r="BH802" s="80"/>
      <c r="BI802" s="80"/>
      <c r="BK802" s="80"/>
      <c r="BL802" s="80"/>
      <c r="BM802" s="80"/>
      <c r="BN802" s="80"/>
      <c r="BO802" s="80"/>
      <c r="BP802" s="80"/>
      <c r="BQ802" s="80"/>
      <c r="BR802" s="80"/>
      <c r="BS802" s="80"/>
      <c r="BT802" s="98"/>
      <c r="BU802" s="80"/>
      <c r="BV802" s="146"/>
      <c r="BW802" s="54"/>
      <c r="BX802" s="54"/>
      <c r="BY802" s="47"/>
      <c r="CB802" s="54"/>
      <c r="CC802" s="80"/>
      <c r="CG802" s="62"/>
      <c r="CR802" s="54"/>
      <c r="CS802" s="80"/>
      <c r="CT802" s="54"/>
      <c r="CU802" s="73"/>
      <c r="CW802" s="62"/>
      <c r="DH802" s="54"/>
      <c r="DI802" s="80"/>
      <c r="DJ802" s="54"/>
      <c r="DO802" s="54"/>
      <c r="DQ802" s="54"/>
      <c r="DR802" s="54"/>
      <c r="DS802" s="54"/>
      <c r="DT802" s="62"/>
      <c r="DX802" s="62"/>
    </row>
    <row r="803" spans="1:131">
      <c r="A803" t="s">
        <v>24</v>
      </c>
      <c r="B803" s="46" t="s">
        <v>1222</v>
      </c>
      <c r="C803" t="s">
        <v>1223</v>
      </c>
      <c r="D803" t="s">
        <v>1224</v>
      </c>
      <c r="E803" t="s">
        <v>1225</v>
      </c>
      <c r="F803">
        <v>1996</v>
      </c>
      <c r="G803" t="s">
        <v>1226</v>
      </c>
      <c r="H803" t="s">
        <v>480</v>
      </c>
      <c r="I803" s="21" t="s">
        <v>1227</v>
      </c>
      <c r="J803" s="21" t="s">
        <v>651</v>
      </c>
      <c r="K803" s="21" t="s">
        <v>1228</v>
      </c>
      <c r="L803" t="s">
        <v>312</v>
      </c>
      <c r="M803" s="50" t="s">
        <v>298</v>
      </c>
      <c r="N803" s="69" t="s">
        <v>1229</v>
      </c>
      <c r="O803" s="41" t="s">
        <v>312</v>
      </c>
      <c r="P803" s="119" t="s">
        <v>312</v>
      </c>
      <c r="Q803" s="41" t="s">
        <v>312</v>
      </c>
      <c r="AH803" s="110" t="s">
        <v>448</v>
      </c>
      <c r="AI803" s="123" t="s">
        <v>1230</v>
      </c>
      <c r="AJ803" s="41" t="s">
        <v>1231</v>
      </c>
      <c r="AK803" s="52" t="s">
        <v>306</v>
      </c>
      <c r="AL803" s="41" t="s">
        <v>794</v>
      </c>
      <c r="AM803" s="74" t="s">
        <v>1232</v>
      </c>
      <c r="BF803" s="54" t="s">
        <v>312</v>
      </c>
      <c r="BG803" s="7" t="s">
        <v>312</v>
      </c>
      <c r="BH803" s="76" t="s">
        <v>312</v>
      </c>
      <c r="BI803" s="76" t="s">
        <v>312</v>
      </c>
      <c r="BJ803" s="54" t="s">
        <v>312</v>
      </c>
      <c r="BK803" s="76" t="s">
        <v>312</v>
      </c>
      <c r="BL803" s="76" t="s">
        <v>312</v>
      </c>
      <c r="BM803" s="76" t="s">
        <v>312</v>
      </c>
      <c r="BN803" s="54" t="s">
        <v>312</v>
      </c>
      <c r="BO803" s="76" t="s">
        <v>312</v>
      </c>
      <c r="BP803" s="76" t="s">
        <v>312</v>
      </c>
      <c r="BQ803" s="76" t="s">
        <v>312</v>
      </c>
      <c r="BR803" s="80"/>
      <c r="BS803" s="76"/>
      <c r="BT803" s="101"/>
      <c r="BU803" s="76"/>
      <c r="BV803" s="146" t="s">
        <v>1233</v>
      </c>
      <c r="CQ803" t="s">
        <v>386</v>
      </c>
      <c r="CR803" s="7" t="s">
        <v>1234</v>
      </c>
      <c r="CS803" s="78"/>
      <c r="CT803" s="54" t="s">
        <v>1235</v>
      </c>
      <c r="CU803" t="s">
        <v>825</v>
      </c>
      <c r="CV803" s="7" t="s">
        <v>1234</v>
      </c>
      <c r="CW803" s="78"/>
      <c r="CX803" s="54" t="s">
        <v>1235</v>
      </c>
      <c r="CY803" t="s">
        <v>1255</v>
      </c>
      <c r="CZ803" s="7" t="s">
        <v>1234</v>
      </c>
      <c r="DA803" s="78"/>
      <c r="DB803" s="54" t="s">
        <v>1235</v>
      </c>
      <c r="DG803" t="s">
        <v>386</v>
      </c>
      <c r="DH803" s="7" t="s">
        <v>1236</v>
      </c>
      <c r="DI803" s="78"/>
      <c r="DJ803" s="54" t="s">
        <v>1235</v>
      </c>
      <c r="DO803" s="7" t="s">
        <v>559</v>
      </c>
      <c r="DP803" s="95">
        <v>8</v>
      </c>
      <c r="DQ803" s="54" t="s">
        <v>512</v>
      </c>
      <c r="DR803" s="54"/>
      <c r="DS803" s="7" t="s">
        <v>1244</v>
      </c>
      <c r="DT803" s="61">
        <v>73500</v>
      </c>
      <c r="DU803" s="54" t="s">
        <v>321</v>
      </c>
      <c r="DX803"/>
      <c r="EA803" t="s">
        <v>480</v>
      </c>
    </row>
    <row r="804" spans="1:131">
      <c r="A804" t="s">
        <v>24</v>
      </c>
      <c r="B804" s="46" t="s">
        <v>1222</v>
      </c>
      <c r="C804" t="s">
        <v>1223</v>
      </c>
      <c r="D804" t="s">
        <v>1224</v>
      </c>
      <c r="E804" t="s">
        <v>1225</v>
      </c>
      <c r="F804">
        <v>1996</v>
      </c>
      <c r="G804" t="s">
        <v>1226</v>
      </c>
      <c r="H804" t="s">
        <v>480</v>
      </c>
      <c r="I804" s="21" t="s">
        <v>1227</v>
      </c>
      <c r="J804" s="21" t="s">
        <v>651</v>
      </c>
      <c r="K804" s="21" t="s">
        <v>1228</v>
      </c>
      <c r="L804" t="s">
        <v>1164</v>
      </c>
      <c r="M804" s="50" t="s">
        <v>325</v>
      </c>
      <c r="N804" s="69" t="s">
        <v>1237</v>
      </c>
      <c r="O804" s="41" t="s">
        <v>738</v>
      </c>
      <c r="P804" s="119" t="s">
        <v>1238</v>
      </c>
      <c r="Q804" s="41" t="s">
        <v>1239</v>
      </c>
      <c r="AH804" s="110" t="s">
        <v>448</v>
      </c>
      <c r="AI804" s="123" t="s">
        <v>1230</v>
      </c>
      <c r="AJ804" s="41" t="s">
        <v>1231</v>
      </c>
      <c r="AK804" s="52" t="s">
        <v>306</v>
      </c>
      <c r="AL804" s="41" t="s">
        <v>794</v>
      </c>
      <c r="AM804" s="74" t="s">
        <v>1240</v>
      </c>
      <c r="BF804" s="54" t="s">
        <v>1241</v>
      </c>
      <c r="BG804" s="7" t="s">
        <v>1242</v>
      </c>
      <c r="BH804" s="78"/>
      <c r="BI804" s="7" t="s">
        <v>1243</v>
      </c>
      <c r="BJ804" s="54" t="s">
        <v>1241</v>
      </c>
      <c r="BK804" s="7" t="s">
        <v>1244</v>
      </c>
      <c r="BL804" s="76">
        <v>99</v>
      </c>
      <c r="BM804" s="7" t="s">
        <v>1243</v>
      </c>
      <c r="BN804" s="54" t="s">
        <v>1241</v>
      </c>
      <c r="BO804" s="54" t="s">
        <v>1236</v>
      </c>
      <c r="BP804" s="78"/>
      <c r="BQ804" s="7" t="s">
        <v>1243</v>
      </c>
      <c r="BS804" s="7"/>
      <c r="BT804" s="101"/>
      <c r="BU804" s="7"/>
      <c r="BV804" s="146" t="s">
        <v>1233</v>
      </c>
      <c r="CQ804" t="s">
        <v>386</v>
      </c>
      <c r="CR804" s="7" t="s">
        <v>1234</v>
      </c>
      <c r="CS804" s="78"/>
      <c r="CT804" s="54" t="s">
        <v>1235</v>
      </c>
      <c r="CU804" t="s">
        <v>825</v>
      </c>
      <c r="CV804" s="7" t="s">
        <v>1234</v>
      </c>
      <c r="CW804" s="117" t="s">
        <v>1256</v>
      </c>
      <c r="CX804" s="54" t="s">
        <v>1235</v>
      </c>
      <c r="CY804" t="s">
        <v>1255</v>
      </c>
      <c r="CZ804" s="7" t="s">
        <v>1234</v>
      </c>
      <c r="DA804" s="117" t="s">
        <v>1256</v>
      </c>
      <c r="DB804" s="54" t="s">
        <v>1235</v>
      </c>
      <c r="DG804" t="s">
        <v>386</v>
      </c>
      <c r="DH804" s="7" t="s">
        <v>1236</v>
      </c>
      <c r="DI804" s="78"/>
      <c r="DJ804" s="54" t="s">
        <v>1235</v>
      </c>
      <c r="DO804" s="7" t="s">
        <v>559</v>
      </c>
      <c r="DP804" s="95">
        <v>6.8</v>
      </c>
      <c r="DQ804" s="54" t="s">
        <v>512</v>
      </c>
      <c r="DR804" s="54"/>
      <c r="DS804" s="7" t="s">
        <v>1244</v>
      </c>
      <c r="DT804" s="61">
        <v>72400</v>
      </c>
      <c r="DU804" s="54" t="s">
        <v>321</v>
      </c>
      <c r="DX804"/>
      <c r="EA804" t="s">
        <v>480</v>
      </c>
    </row>
    <row r="805" spans="1:131">
      <c r="A805" t="s">
        <v>24</v>
      </c>
      <c r="B805" s="46" t="s">
        <v>1222</v>
      </c>
      <c r="C805" t="s">
        <v>1223</v>
      </c>
      <c r="D805" t="s">
        <v>1224</v>
      </c>
      <c r="E805" t="s">
        <v>1225</v>
      </c>
      <c r="F805">
        <v>1996</v>
      </c>
      <c r="G805" t="s">
        <v>1226</v>
      </c>
      <c r="H805" t="s">
        <v>480</v>
      </c>
      <c r="I805" s="21" t="s">
        <v>1227</v>
      </c>
      <c r="J805" s="21" t="s">
        <v>651</v>
      </c>
      <c r="K805" s="21" t="s">
        <v>1228</v>
      </c>
      <c r="L805" t="s">
        <v>1245</v>
      </c>
      <c r="M805" s="50" t="s">
        <v>325</v>
      </c>
      <c r="N805" s="69" t="s">
        <v>1246</v>
      </c>
      <c r="O805" s="41" t="s">
        <v>738</v>
      </c>
      <c r="P805" s="119" t="s">
        <v>1238</v>
      </c>
      <c r="Q805" s="41" t="s">
        <v>1239</v>
      </c>
      <c r="AH805" s="110" t="s">
        <v>448</v>
      </c>
      <c r="AI805" s="123" t="s">
        <v>1230</v>
      </c>
      <c r="AJ805" s="41" t="s">
        <v>1231</v>
      </c>
      <c r="AK805" s="52" t="s">
        <v>306</v>
      </c>
      <c r="AL805" s="41" t="s">
        <v>794</v>
      </c>
      <c r="AM805" s="74" t="s">
        <v>1240</v>
      </c>
      <c r="BF805" s="54" t="s">
        <v>1241</v>
      </c>
      <c r="BG805" s="7" t="s">
        <v>1242</v>
      </c>
      <c r="BH805" s="78"/>
      <c r="BI805" s="7" t="s">
        <v>1243</v>
      </c>
      <c r="BJ805" s="54" t="s">
        <v>1241</v>
      </c>
      <c r="BK805" s="7" t="s">
        <v>1244</v>
      </c>
      <c r="BL805" s="76">
        <v>140</v>
      </c>
      <c r="BM805" s="7" t="s">
        <v>1243</v>
      </c>
      <c r="BN805" s="54" t="s">
        <v>1241</v>
      </c>
      <c r="BO805" s="54" t="s">
        <v>1236</v>
      </c>
      <c r="BP805" s="78"/>
      <c r="BQ805" s="7" t="s">
        <v>1243</v>
      </c>
      <c r="BS805" s="7"/>
      <c r="BT805" s="101"/>
      <c r="BU805" s="7"/>
      <c r="BV805" s="146" t="s">
        <v>1233</v>
      </c>
      <c r="CQ805" t="s">
        <v>386</v>
      </c>
      <c r="CR805" s="7" t="s">
        <v>1234</v>
      </c>
      <c r="CS805" s="78"/>
      <c r="CT805" s="54" t="s">
        <v>1235</v>
      </c>
      <c r="CU805" t="s">
        <v>825</v>
      </c>
      <c r="CV805" s="7" t="s">
        <v>1234</v>
      </c>
      <c r="CW805" s="117" t="s">
        <v>1256</v>
      </c>
      <c r="CX805" s="54" t="s">
        <v>1235</v>
      </c>
      <c r="CY805" t="s">
        <v>1255</v>
      </c>
      <c r="CZ805" s="7" t="s">
        <v>1234</v>
      </c>
      <c r="DA805" s="117" t="s">
        <v>1256</v>
      </c>
      <c r="DB805" s="54" t="s">
        <v>1235</v>
      </c>
      <c r="DG805" t="s">
        <v>386</v>
      </c>
      <c r="DH805" s="7" t="s">
        <v>1236</v>
      </c>
      <c r="DI805" s="78"/>
      <c r="DJ805" s="54" t="s">
        <v>1235</v>
      </c>
      <c r="DO805" s="7" t="s">
        <v>559</v>
      </c>
      <c r="DP805" s="32"/>
      <c r="DQ805" s="54" t="s">
        <v>512</v>
      </c>
      <c r="DR805" s="54"/>
      <c r="DS805" s="7" t="s">
        <v>1244</v>
      </c>
      <c r="DT805" s="61">
        <v>69000</v>
      </c>
      <c r="DU805" s="54" t="s">
        <v>321</v>
      </c>
      <c r="DX805"/>
      <c r="EA805" t="s">
        <v>480</v>
      </c>
    </row>
    <row r="806" spans="1:131">
      <c r="A806" t="s">
        <v>24</v>
      </c>
      <c r="B806" s="46" t="s">
        <v>1222</v>
      </c>
      <c r="C806" t="s">
        <v>1223</v>
      </c>
      <c r="D806" t="s">
        <v>1224</v>
      </c>
      <c r="E806" t="s">
        <v>1225</v>
      </c>
      <c r="F806">
        <v>1996</v>
      </c>
      <c r="G806" t="s">
        <v>1226</v>
      </c>
      <c r="H806" t="s">
        <v>480</v>
      </c>
      <c r="I806" s="21" t="s">
        <v>1227</v>
      </c>
      <c r="J806" s="21" t="s">
        <v>651</v>
      </c>
      <c r="K806" s="21" t="s">
        <v>1228</v>
      </c>
      <c r="L806" t="s">
        <v>1159</v>
      </c>
      <c r="M806" s="50" t="s">
        <v>325</v>
      </c>
      <c r="N806" s="69" t="s">
        <v>1247</v>
      </c>
      <c r="O806" s="41" t="s">
        <v>738</v>
      </c>
      <c r="P806" s="119" t="s">
        <v>1238</v>
      </c>
      <c r="Q806" s="41" t="s">
        <v>1239</v>
      </c>
      <c r="AH806" s="110" t="s">
        <v>448</v>
      </c>
      <c r="AI806" s="123" t="s">
        <v>1230</v>
      </c>
      <c r="AJ806" s="41" t="s">
        <v>1231</v>
      </c>
      <c r="AK806" s="52" t="s">
        <v>306</v>
      </c>
      <c r="AL806" s="41" t="s">
        <v>794</v>
      </c>
      <c r="AM806" s="74" t="s">
        <v>1240</v>
      </c>
      <c r="BF806" s="54" t="s">
        <v>1241</v>
      </c>
      <c r="BG806" s="7" t="s">
        <v>1242</v>
      </c>
      <c r="BH806" s="78"/>
      <c r="BI806" s="7" t="s">
        <v>1243</v>
      </c>
      <c r="BJ806" s="54" t="s">
        <v>1241</v>
      </c>
      <c r="BK806" s="7" t="s">
        <v>1244</v>
      </c>
      <c r="BL806" s="76">
        <v>102</v>
      </c>
      <c r="BM806" s="7" t="s">
        <v>1243</v>
      </c>
      <c r="BN806" s="54" t="s">
        <v>1241</v>
      </c>
      <c r="BO806" s="54" t="s">
        <v>1236</v>
      </c>
      <c r="BP806" s="78"/>
      <c r="BQ806" s="7" t="s">
        <v>1243</v>
      </c>
      <c r="BS806" s="7"/>
      <c r="BT806" s="101"/>
      <c r="BU806" s="7"/>
      <c r="BV806" s="146" t="s">
        <v>1233</v>
      </c>
      <c r="CQ806" t="s">
        <v>386</v>
      </c>
      <c r="CR806" s="7" t="s">
        <v>1234</v>
      </c>
      <c r="CS806" s="78"/>
      <c r="CT806" s="54" t="s">
        <v>1235</v>
      </c>
      <c r="CU806" t="s">
        <v>825</v>
      </c>
      <c r="CV806" s="7" t="s">
        <v>1234</v>
      </c>
      <c r="CW806" s="117" t="s">
        <v>1256</v>
      </c>
      <c r="CX806" s="54" t="s">
        <v>1235</v>
      </c>
      <c r="CY806" t="s">
        <v>1255</v>
      </c>
      <c r="CZ806" s="7" t="s">
        <v>1234</v>
      </c>
      <c r="DA806" s="117" t="s">
        <v>1256</v>
      </c>
      <c r="DB806" s="54" t="s">
        <v>1235</v>
      </c>
      <c r="DG806" t="s">
        <v>386</v>
      </c>
      <c r="DH806" s="7" t="s">
        <v>1236</v>
      </c>
      <c r="DI806" s="78"/>
      <c r="DJ806" s="54" t="s">
        <v>1235</v>
      </c>
      <c r="DO806" s="7" t="s">
        <v>559</v>
      </c>
      <c r="DP806" s="21">
        <v>7</v>
      </c>
      <c r="DQ806" s="54" t="s">
        <v>512</v>
      </c>
      <c r="DR806" s="54"/>
      <c r="DS806" s="7" t="s">
        <v>1244</v>
      </c>
      <c r="DT806" s="61">
        <v>68500</v>
      </c>
      <c r="DU806" s="54" t="s">
        <v>321</v>
      </c>
      <c r="DX806"/>
      <c r="EA806" t="s">
        <v>480</v>
      </c>
    </row>
    <row r="807" spans="1:131">
      <c r="A807" t="s">
        <v>24</v>
      </c>
      <c r="B807" s="46" t="s">
        <v>1222</v>
      </c>
      <c r="C807" t="s">
        <v>1223</v>
      </c>
      <c r="D807" t="s">
        <v>1224</v>
      </c>
      <c r="E807" t="s">
        <v>1225</v>
      </c>
      <c r="F807">
        <v>1996</v>
      </c>
      <c r="G807" t="s">
        <v>1226</v>
      </c>
      <c r="H807" t="s">
        <v>480</v>
      </c>
      <c r="I807" s="21" t="s">
        <v>1227</v>
      </c>
      <c r="J807" s="21" t="s">
        <v>651</v>
      </c>
      <c r="K807" s="21" t="s">
        <v>1228</v>
      </c>
      <c r="L807" t="s">
        <v>1248</v>
      </c>
      <c r="M807" s="50" t="s">
        <v>325</v>
      </c>
      <c r="N807" s="69" t="s">
        <v>1249</v>
      </c>
      <c r="O807" s="41" t="s">
        <v>738</v>
      </c>
      <c r="P807" s="119" t="s">
        <v>1238</v>
      </c>
      <c r="Q807" s="41" t="s">
        <v>1239</v>
      </c>
      <c r="AH807" s="110" t="s">
        <v>448</v>
      </c>
      <c r="AI807" s="123" t="s">
        <v>1230</v>
      </c>
      <c r="AJ807" s="41" t="s">
        <v>1231</v>
      </c>
      <c r="AK807" s="52" t="s">
        <v>306</v>
      </c>
      <c r="AL807" s="41" t="s">
        <v>794</v>
      </c>
      <c r="AM807" s="74" t="s">
        <v>1240</v>
      </c>
      <c r="BF807" s="54" t="s">
        <v>1241</v>
      </c>
      <c r="BG807" s="7" t="s">
        <v>1242</v>
      </c>
      <c r="BH807" s="78"/>
      <c r="BI807" s="7" t="s">
        <v>1243</v>
      </c>
      <c r="BJ807" s="54" t="s">
        <v>1241</v>
      </c>
      <c r="BK807" s="7" t="s">
        <v>1244</v>
      </c>
      <c r="BL807" s="76">
        <v>178</v>
      </c>
      <c r="BM807" s="7" t="s">
        <v>1243</v>
      </c>
      <c r="BN807" s="54" t="s">
        <v>1241</v>
      </c>
      <c r="BO807" s="54" t="s">
        <v>1236</v>
      </c>
      <c r="BP807" s="78"/>
      <c r="BQ807" s="7" t="s">
        <v>1243</v>
      </c>
      <c r="BS807" s="7"/>
      <c r="BT807" s="101"/>
      <c r="BU807" s="7"/>
      <c r="BV807" s="146" t="s">
        <v>1233</v>
      </c>
      <c r="CQ807" t="s">
        <v>386</v>
      </c>
      <c r="CR807" s="7" t="s">
        <v>1234</v>
      </c>
      <c r="CS807" s="78"/>
      <c r="CT807" s="54" t="s">
        <v>1235</v>
      </c>
      <c r="CU807" t="s">
        <v>825</v>
      </c>
      <c r="CV807" s="7" t="s">
        <v>1234</v>
      </c>
      <c r="CW807" s="117" t="s">
        <v>1256</v>
      </c>
      <c r="CX807" s="54" t="s">
        <v>1235</v>
      </c>
      <c r="CY807" t="s">
        <v>1255</v>
      </c>
      <c r="CZ807" s="7" t="s">
        <v>1234</v>
      </c>
      <c r="DA807" s="117" t="s">
        <v>1256</v>
      </c>
      <c r="DB807" s="54" t="s">
        <v>1235</v>
      </c>
      <c r="DG807" t="s">
        <v>386</v>
      </c>
      <c r="DH807" s="7" t="s">
        <v>1236</v>
      </c>
      <c r="DI807" s="78"/>
      <c r="DJ807" s="54" t="s">
        <v>1235</v>
      </c>
      <c r="DO807" s="7" t="s">
        <v>559</v>
      </c>
      <c r="DP807" s="21">
        <v>6.4</v>
      </c>
      <c r="DQ807" s="54" t="s">
        <v>512</v>
      </c>
      <c r="DR807" s="54"/>
      <c r="DS807" s="7" t="s">
        <v>1244</v>
      </c>
      <c r="DT807" s="61">
        <v>65800</v>
      </c>
      <c r="DU807" s="54" t="s">
        <v>321</v>
      </c>
      <c r="DX807"/>
      <c r="EA807" t="s">
        <v>480</v>
      </c>
    </row>
    <row r="808" spans="1:131">
      <c r="A808" t="s">
        <v>24</v>
      </c>
      <c r="B808" s="46" t="s">
        <v>1222</v>
      </c>
      <c r="C808" t="s">
        <v>1223</v>
      </c>
      <c r="D808" t="s">
        <v>1224</v>
      </c>
      <c r="E808" t="s">
        <v>1225</v>
      </c>
      <c r="F808">
        <v>1996</v>
      </c>
      <c r="G808" t="s">
        <v>1226</v>
      </c>
      <c r="H808" t="s">
        <v>480</v>
      </c>
      <c r="I808" s="21" t="s">
        <v>1227</v>
      </c>
      <c r="J808" s="21" t="s">
        <v>651</v>
      </c>
      <c r="K808" s="21" t="s">
        <v>1228</v>
      </c>
      <c r="L808" t="s">
        <v>1250</v>
      </c>
      <c r="M808" s="50" t="s">
        <v>325</v>
      </c>
      <c r="N808" s="69" t="s">
        <v>1251</v>
      </c>
      <c r="O808" s="41" t="s">
        <v>738</v>
      </c>
      <c r="P808" s="119" t="s">
        <v>1252</v>
      </c>
      <c r="Q808" s="41" t="s">
        <v>1239</v>
      </c>
      <c r="AH808" s="110" t="s">
        <v>448</v>
      </c>
      <c r="AI808" s="123" t="s">
        <v>1230</v>
      </c>
      <c r="AJ808" s="41" t="s">
        <v>1231</v>
      </c>
      <c r="AK808" s="52" t="s">
        <v>306</v>
      </c>
      <c r="AL808" s="41" t="s">
        <v>794</v>
      </c>
      <c r="AM808" s="74" t="s">
        <v>1240</v>
      </c>
      <c r="BF808" s="54" t="s">
        <v>1241</v>
      </c>
      <c r="BG808" s="7" t="s">
        <v>1242</v>
      </c>
      <c r="BH808" s="78"/>
      <c r="BI808" s="7" t="s">
        <v>1243</v>
      </c>
      <c r="BJ808" s="54" t="s">
        <v>1241</v>
      </c>
      <c r="BK808" s="7" t="s">
        <v>1244</v>
      </c>
      <c r="BL808" s="76">
        <v>143</v>
      </c>
      <c r="BM808" s="7" t="s">
        <v>1243</v>
      </c>
      <c r="BN808" s="54" t="s">
        <v>1241</v>
      </c>
      <c r="BO808" s="54" t="s">
        <v>1236</v>
      </c>
      <c r="BP808" s="78"/>
      <c r="BQ808" s="7" t="s">
        <v>1243</v>
      </c>
      <c r="BS808" s="7"/>
      <c r="BT808" s="101"/>
      <c r="BU808" s="7"/>
      <c r="BV808" s="146" t="s">
        <v>1233</v>
      </c>
      <c r="CQ808" t="s">
        <v>386</v>
      </c>
      <c r="CR808" s="7" t="s">
        <v>1234</v>
      </c>
      <c r="CS808" s="78"/>
      <c r="CT808" s="54" t="s">
        <v>1235</v>
      </c>
      <c r="CU808" t="s">
        <v>825</v>
      </c>
      <c r="CV808" s="7" t="s">
        <v>1234</v>
      </c>
      <c r="CW808" s="117" t="s">
        <v>1256</v>
      </c>
      <c r="CX808" s="54" t="s">
        <v>1235</v>
      </c>
      <c r="CY808" t="s">
        <v>1255</v>
      </c>
      <c r="CZ808" s="7" t="s">
        <v>1234</v>
      </c>
      <c r="DA808" s="117" t="s">
        <v>1256</v>
      </c>
      <c r="DB808" s="54" t="s">
        <v>1235</v>
      </c>
      <c r="DG808" t="s">
        <v>386</v>
      </c>
      <c r="DH808" s="7" t="s">
        <v>1236</v>
      </c>
      <c r="DI808" s="78"/>
      <c r="DJ808" s="54" t="s">
        <v>1235</v>
      </c>
      <c r="DO808" s="7" t="s">
        <v>559</v>
      </c>
      <c r="DP808" s="21">
        <v>6.1</v>
      </c>
      <c r="DQ808" s="54" t="s">
        <v>512</v>
      </c>
      <c r="DR808" s="54"/>
      <c r="DS808" s="7" t="s">
        <v>1244</v>
      </c>
      <c r="DT808" s="61">
        <v>64200</v>
      </c>
      <c r="DU808" s="54" t="s">
        <v>321</v>
      </c>
      <c r="DX808"/>
      <c r="EA808" t="s">
        <v>480</v>
      </c>
    </row>
    <row r="809" spans="1:131">
      <c r="A809" t="s">
        <v>24</v>
      </c>
      <c r="B809" s="46" t="s">
        <v>1222</v>
      </c>
      <c r="C809" t="s">
        <v>1223</v>
      </c>
      <c r="D809" t="s">
        <v>1224</v>
      </c>
      <c r="E809" t="s">
        <v>1225</v>
      </c>
      <c r="F809">
        <v>1996</v>
      </c>
      <c r="G809" t="s">
        <v>1226</v>
      </c>
      <c r="H809" t="s">
        <v>480</v>
      </c>
      <c r="I809" s="21" t="s">
        <v>1227</v>
      </c>
      <c r="J809" s="21" t="s">
        <v>651</v>
      </c>
      <c r="K809" s="21" t="s">
        <v>1228</v>
      </c>
      <c r="L809" t="s">
        <v>312</v>
      </c>
      <c r="M809" s="50" t="s">
        <v>298</v>
      </c>
      <c r="N809" s="69" t="s">
        <v>1253</v>
      </c>
      <c r="O809" s="41" t="s">
        <v>312</v>
      </c>
      <c r="P809" s="119" t="s">
        <v>312</v>
      </c>
      <c r="Q809" s="41" t="s">
        <v>312</v>
      </c>
      <c r="AH809" s="110" t="s">
        <v>448</v>
      </c>
      <c r="AI809" s="123" t="s">
        <v>1230</v>
      </c>
      <c r="AJ809" s="41" t="s">
        <v>1231</v>
      </c>
      <c r="AK809" s="52" t="s">
        <v>306</v>
      </c>
      <c r="AL809" s="41" t="s">
        <v>794</v>
      </c>
      <c r="AM809" s="153" t="s">
        <v>1254</v>
      </c>
      <c r="BF809" s="54" t="s">
        <v>312</v>
      </c>
      <c r="BG809" s="7" t="s">
        <v>312</v>
      </c>
      <c r="BH809" s="76" t="s">
        <v>312</v>
      </c>
      <c r="BI809" s="76" t="s">
        <v>312</v>
      </c>
      <c r="BJ809" s="54" t="s">
        <v>312</v>
      </c>
      <c r="BK809" s="76" t="s">
        <v>312</v>
      </c>
      <c r="BL809" s="76" t="s">
        <v>312</v>
      </c>
      <c r="BM809" s="76" t="s">
        <v>312</v>
      </c>
      <c r="BN809" s="54" t="s">
        <v>312</v>
      </c>
      <c r="BO809" s="76" t="s">
        <v>312</v>
      </c>
      <c r="BP809" s="76" t="s">
        <v>312</v>
      </c>
      <c r="BQ809" s="76" t="s">
        <v>312</v>
      </c>
      <c r="BR809" s="80"/>
      <c r="BS809" s="76"/>
      <c r="BT809" s="101"/>
      <c r="BU809" s="76"/>
      <c r="BV809" s="146" t="s">
        <v>1233</v>
      </c>
      <c r="CQ809" t="s">
        <v>386</v>
      </c>
      <c r="CR809" s="7" t="s">
        <v>1234</v>
      </c>
      <c r="CS809" s="78"/>
      <c r="CT809" s="54" t="s">
        <v>1235</v>
      </c>
      <c r="CU809" t="s">
        <v>825</v>
      </c>
      <c r="CV809" s="7" t="s">
        <v>1234</v>
      </c>
      <c r="CW809" s="78"/>
      <c r="CX809" s="54" t="s">
        <v>1235</v>
      </c>
      <c r="CY809" t="s">
        <v>1255</v>
      </c>
      <c r="CZ809" s="7" t="s">
        <v>1234</v>
      </c>
      <c r="DA809" s="78"/>
      <c r="DB809" s="54" t="s">
        <v>1235</v>
      </c>
      <c r="DG809" t="s">
        <v>386</v>
      </c>
      <c r="DH809" s="7" t="s">
        <v>1236</v>
      </c>
      <c r="DI809" s="78"/>
      <c r="DJ809" s="54" t="s">
        <v>1235</v>
      </c>
      <c r="DO809" s="7" t="s">
        <v>559</v>
      </c>
      <c r="DP809" s="21">
        <v>7</v>
      </c>
      <c r="DQ809" s="54" t="s">
        <v>512</v>
      </c>
      <c r="DR809" s="54"/>
      <c r="DS809" s="7" t="s">
        <v>1244</v>
      </c>
      <c r="DT809" s="61">
        <v>72600</v>
      </c>
      <c r="DU809" s="54" t="s">
        <v>321</v>
      </c>
      <c r="DX809"/>
      <c r="EA809" t="s">
        <v>480</v>
      </c>
    </row>
    <row r="810" spans="1:131" s="21" customFormat="1">
      <c r="M810" s="51"/>
      <c r="N810" s="68"/>
      <c r="O810" s="52"/>
      <c r="P810" s="148"/>
      <c r="Q810" s="52"/>
      <c r="R810" s="53"/>
      <c r="S810" s="53"/>
      <c r="T810" s="53"/>
      <c r="U810" s="53"/>
      <c r="V810" s="53"/>
      <c r="W810" s="137"/>
      <c r="X810" s="140"/>
      <c r="Y810" s="54"/>
      <c r="AA810" s="54"/>
      <c r="AE810" s="54"/>
      <c r="AG810" s="52"/>
      <c r="AH810" s="73"/>
      <c r="AI810" s="52"/>
      <c r="AJ810" s="52"/>
      <c r="AK810" s="52"/>
      <c r="AL810" s="52"/>
      <c r="AM810" s="75"/>
      <c r="AN810" s="75"/>
      <c r="AO810" s="54"/>
      <c r="AP810" s="54"/>
      <c r="AQ810" s="54"/>
      <c r="AR810" s="54"/>
      <c r="AS810" s="75"/>
      <c r="AT810" s="75"/>
      <c r="AU810" s="75"/>
      <c r="AV810" s="75"/>
      <c r="AW810" s="75"/>
      <c r="AX810" s="75"/>
      <c r="AY810" s="54"/>
      <c r="AZ810" s="62"/>
      <c r="BA810" s="54"/>
      <c r="BB810" s="54"/>
      <c r="BC810" s="54"/>
      <c r="BD810" s="80"/>
      <c r="BE810" s="54"/>
      <c r="BF810" s="54"/>
      <c r="BG810" s="54"/>
      <c r="BH810" s="80"/>
      <c r="BI810" s="80"/>
      <c r="BJ810" s="80"/>
      <c r="BK810" s="80"/>
      <c r="BL810" s="80"/>
      <c r="BM810" s="80"/>
      <c r="BN810" s="80"/>
      <c r="BO810" s="80"/>
      <c r="BP810" s="80"/>
      <c r="BQ810" s="80"/>
      <c r="BR810" s="80"/>
      <c r="BS810" s="80"/>
      <c r="BT810" s="98"/>
      <c r="BU810" s="80"/>
      <c r="BV810" s="146"/>
      <c r="BW810" s="54"/>
      <c r="BX810" s="54"/>
      <c r="BY810" s="47"/>
      <c r="CB810" s="54"/>
      <c r="CC810" s="80"/>
      <c r="CG810" s="62"/>
      <c r="CR810" s="54"/>
      <c r="CS810" s="80"/>
      <c r="CT810" s="54"/>
      <c r="CU810" s="73"/>
      <c r="CW810" s="62"/>
      <c r="DH810" s="54"/>
      <c r="DI810" s="80"/>
      <c r="DJ810" s="54"/>
      <c r="DO810" s="54"/>
      <c r="DQ810" s="54"/>
      <c r="DR810" s="54"/>
      <c r="DS810" s="54"/>
      <c r="DT810" s="62"/>
      <c r="DX810" s="62"/>
    </row>
    <row r="811" spans="1:131">
      <c r="A811" t="s">
        <v>24</v>
      </c>
      <c r="B811" s="46" t="s">
        <v>1222</v>
      </c>
      <c r="C811" t="s">
        <v>1223</v>
      </c>
      <c r="D811" t="s">
        <v>1224</v>
      </c>
      <c r="E811" t="s">
        <v>1225</v>
      </c>
      <c r="F811">
        <v>1997</v>
      </c>
      <c r="G811" t="s">
        <v>1226</v>
      </c>
      <c r="H811" t="s">
        <v>480</v>
      </c>
      <c r="I811" s="21" t="s">
        <v>1227</v>
      </c>
      <c r="J811" s="21" t="s">
        <v>651</v>
      </c>
      <c r="K811" s="21" t="s">
        <v>1228</v>
      </c>
      <c r="L811" t="s">
        <v>312</v>
      </c>
      <c r="M811" s="50" t="s">
        <v>298</v>
      </c>
      <c r="N811" s="69" t="s">
        <v>1229</v>
      </c>
      <c r="O811" s="41" t="s">
        <v>312</v>
      </c>
      <c r="P811" s="119" t="s">
        <v>312</v>
      </c>
      <c r="Q811" s="41" t="s">
        <v>312</v>
      </c>
      <c r="AH811" s="110" t="s">
        <v>448</v>
      </c>
      <c r="AI811" s="123" t="s">
        <v>1230</v>
      </c>
      <c r="AJ811" s="41" t="s">
        <v>1231</v>
      </c>
      <c r="AK811" s="52" t="s">
        <v>306</v>
      </c>
      <c r="AL811" s="41" t="s">
        <v>794</v>
      </c>
      <c r="AM811" s="74" t="s">
        <v>1232</v>
      </c>
      <c r="BF811" s="54" t="s">
        <v>312</v>
      </c>
      <c r="BG811" s="7" t="s">
        <v>312</v>
      </c>
      <c r="BH811" s="76" t="s">
        <v>312</v>
      </c>
      <c r="BI811" s="76" t="s">
        <v>312</v>
      </c>
      <c r="BJ811" s="54" t="s">
        <v>312</v>
      </c>
      <c r="BK811" s="76" t="s">
        <v>312</v>
      </c>
      <c r="BL811" s="76" t="s">
        <v>312</v>
      </c>
      <c r="BM811" s="76" t="s">
        <v>312</v>
      </c>
      <c r="BN811" s="54" t="s">
        <v>312</v>
      </c>
      <c r="BO811" s="76" t="s">
        <v>312</v>
      </c>
      <c r="BP811" s="76" t="s">
        <v>312</v>
      </c>
      <c r="BQ811" s="76" t="s">
        <v>312</v>
      </c>
      <c r="BR811" s="80"/>
      <c r="BS811" s="76"/>
      <c r="BT811" s="101"/>
      <c r="BU811" s="76"/>
      <c r="BV811" s="146" t="s">
        <v>1233</v>
      </c>
      <c r="CQ811" t="s">
        <v>386</v>
      </c>
      <c r="CR811" s="7" t="s">
        <v>1234</v>
      </c>
      <c r="CS811" s="78"/>
      <c r="CT811" s="54" t="s">
        <v>1235</v>
      </c>
      <c r="DG811" t="s">
        <v>386</v>
      </c>
      <c r="DH811" s="7" t="s">
        <v>1236</v>
      </c>
      <c r="DI811" s="78"/>
      <c r="DJ811" s="54" t="s">
        <v>1235</v>
      </c>
      <c r="DO811" s="7" t="s">
        <v>559</v>
      </c>
      <c r="DP811" s="32"/>
      <c r="DQ811" s="54" t="s">
        <v>512</v>
      </c>
      <c r="DR811" s="54"/>
      <c r="DW811" s="7" t="s">
        <v>1244</v>
      </c>
      <c r="DX811" s="59"/>
      <c r="DY811" t="s">
        <v>321</v>
      </c>
      <c r="EA811" t="s">
        <v>480</v>
      </c>
    </row>
    <row r="812" spans="1:131">
      <c r="A812" t="s">
        <v>24</v>
      </c>
      <c r="B812" s="46" t="s">
        <v>1222</v>
      </c>
      <c r="C812" t="s">
        <v>1223</v>
      </c>
      <c r="D812" t="s">
        <v>1224</v>
      </c>
      <c r="E812" t="s">
        <v>1225</v>
      </c>
      <c r="F812">
        <v>1997</v>
      </c>
      <c r="G812" t="s">
        <v>1226</v>
      </c>
      <c r="H812" t="s">
        <v>480</v>
      </c>
      <c r="I812" s="21" t="s">
        <v>1227</v>
      </c>
      <c r="J812" s="21" t="s">
        <v>651</v>
      </c>
      <c r="K812" s="21" t="s">
        <v>1228</v>
      </c>
      <c r="L812" t="s">
        <v>1164</v>
      </c>
      <c r="M812" s="50" t="s">
        <v>325</v>
      </c>
      <c r="N812" s="69" t="s">
        <v>1237</v>
      </c>
      <c r="O812" s="41" t="s">
        <v>738</v>
      </c>
      <c r="P812" s="119" t="s">
        <v>1238</v>
      </c>
      <c r="Q812" s="41" t="s">
        <v>1239</v>
      </c>
      <c r="AH812" s="110" t="s">
        <v>448</v>
      </c>
      <c r="AI812" s="123" t="s">
        <v>1230</v>
      </c>
      <c r="AJ812" s="41" t="s">
        <v>1231</v>
      </c>
      <c r="AK812" s="52" t="s">
        <v>306</v>
      </c>
      <c r="AL812" s="41" t="s">
        <v>794</v>
      </c>
      <c r="AM812" s="74" t="s">
        <v>1240</v>
      </c>
      <c r="BF812" s="54" t="s">
        <v>1241</v>
      </c>
      <c r="BG812" s="7" t="s">
        <v>1242</v>
      </c>
      <c r="BH812" s="78"/>
      <c r="BI812" s="7" t="s">
        <v>1243</v>
      </c>
      <c r="BJ812" s="54" t="s">
        <v>1241</v>
      </c>
      <c r="BK812" s="7" t="s">
        <v>1244</v>
      </c>
      <c r="BL812" s="78"/>
      <c r="BM812" s="7" t="s">
        <v>1243</v>
      </c>
      <c r="BN812" s="54" t="s">
        <v>1241</v>
      </c>
      <c r="BO812" s="54" t="s">
        <v>1236</v>
      </c>
      <c r="BP812" s="78"/>
      <c r="BQ812" s="7" t="s">
        <v>1243</v>
      </c>
      <c r="BS812" s="7"/>
      <c r="BT812" s="101"/>
      <c r="BU812" s="7"/>
      <c r="BV812" s="146" t="s">
        <v>1233</v>
      </c>
      <c r="CQ812" t="s">
        <v>386</v>
      </c>
      <c r="CR812" s="7" t="s">
        <v>1234</v>
      </c>
      <c r="CS812" s="78"/>
      <c r="CT812" s="54" t="s">
        <v>1235</v>
      </c>
      <c r="DG812" t="s">
        <v>386</v>
      </c>
      <c r="DH812" s="7" t="s">
        <v>1236</v>
      </c>
      <c r="DI812" s="78"/>
      <c r="DJ812" s="54" t="s">
        <v>1235</v>
      </c>
      <c r="DO812" s="7" t="s">
        <v>559</v>
      </c>
      <c r="DP812" s="32"/>
      <c r="DQ812" s="54" t="s">
        <v>512</v>
      </c>
      <c r="DR812" s="54"/>
      <c r="DW812" s="7" t="s">
        <v>1244</v>
      </c>
      <c r="DX812" s="59"/>
      <c r="DY812" t="s">
        <v>321</v>
      </c>
      <c r="EA812" t="s">
        <v>480</v>
      </c>
    </row>
    <row r="813" spans="1:131">
      <c r="A813" t="s">
        <v>24</v>
      </c>
      <c r="B813" s="46" t="s">
        <v>1222</v>
      </c>
      <c r="C813" t="s">
        <v>1223</v>
      </c>
      <c r="D813" t="s">
        <v>1224</v>
      </c>
      <c r="E813" t="s">
        <v>1225</v>
      </c>
      <c r="F813">
        <v>1997</v>
      </c>
      <c r="G813" t="s">
        <v>1226</v>
      </c>
      <c r="H813" t="s">
        <v>480</v>
      </c>
      <c r="I813" s="21" t="s">
        <v>1227</v>
      </c>
      <c r="J813" s="21" t="s">
        <v>651</v>
      </c>
      <c r="K813" s="21" t="s">
        <v>1228</v>
      </c>
      <c r="L813" t="s">
        <v>1245</v>
      </c>
      <c r="M813" s="50" t="s">
        <v>325</v>
      </c>
      <c r="N813" s="69" t="s">
        <v>1246</v>
      </c>
      <c r="O813" s="41" t="s">
        <v>738</v>
      </c>
      <c r="P813" s="119" t="s">
        <v>1238</v>
      </c>
      <c r="Q813" s="41" t="s">
        <v>1239</v>
      </c>
      <c r="AH813" s="110" t="s">
        <v>448</v>
      </c>
      <c r="AI813" s="123" t="s">
        <v>1230</v>
      </c>
      <c r="AJ813" s="41" t="s">
        <v>1231</v>
      </c>
      <c r="AK813" s="52" t="s">
        <v>306</v>
      </c>
      <c r="AL813" s="41" t="s">
        <v>794</v>
      </c>
      <c r="AM813" s="74" t="s">
        <v>1240</v>
      </c>
      <c r="BF813" s="54" t="s">
        <v>1241</v>
      </c>
      <c r="BG813" s="7" t="s">
        <v>1242</v>
      </c>
      <c r="BH813" s="78"/>
      <c r="BI813" s="7" t="s">
        <v>1243</v>
      </c>
      <c r="BJ813" s="54" t="s">
        <v>1241</v>
      </c>
      <c r="BK813" s="7" t="s">
        <v>1244</v>
      </c>
      <c r="BL813" s="78"/>
      <c r="BM813" s="7" t="s">
        <v>1243</v>
      </c>
      <c r="BN813" s="54" t="s">
        <v>1241</v>
      </c>
      <c r="BO813" s="54" t="s">
        <v>1236</v>
      </c>
      <c r="BP813" s="78"/>
      <c r="BQ813" s="7" t="s">
        <v>1243</v>
      </c>
      <c r="BS813" s="7"/>
      <c r="BT813" s="101"/>
      <c r="BU813" s="7"/>
      <c r="BV813" s="146" t="s">
        <v>1233</v>
      </c>
      <c r="CQ813" t="s">
        <v>386</v>
      </c>
      <c r="CR813" s="7" t="s">
        <v>1234</v>
      </c>
      <c r="CS813" s="78"/>
      <c r="CT813" s="54" t="s">
        <v>1235</v>
      </c>
      <c r="DG813" t="s">
        <v>386</v>
      </c>
      <c r="DH813" s="7" t="s">
        <v>1236</v>
      </c>
      <c r="DI813" s="78"/>
      <c r="DJ813" s="54" t="s">
        <v>1235</v>
      </c>
      <c r="DO813" s="7" t="s">
        <v>559</v>
      </c>
      <c r="DP813" s="32"/>
      <c r="DQ813" s="54" t="s">
        <v>512</v>
      </c>
      <c r="DR813" s="54"/>
      <c r="DW813" s="7" t="s">
        <v>1244</v>
      </c>
      <c r="DX813" s="59"/>
      <c r="DY813" t="s">
        <v>321</v>
      </c>
      <c r="EA813" t="s">
        <v>480</v>
      </c>
    </row>
    <row r="814" spans="1:131">
      <c r="A814" t="s">
        <v>24</v>
      </c>
      <c r="B814" s="46" t="s">
        <v>1222</v>
      </c>
      <c r="C814" t="s">
        <v>1223</v>
      </c>
      <c r="D814" t="s">
        <v>1224</v>
      </c>
      <c r="E814" t="s">
        <v>1225</v>
      </c>
      <c r="F814">
        <v>1997</v>
      </c>
      <c r="G814" t="s">
        <v>1226</v>
      </c>
      <c r="H814" t="s">
        <v>480</v>
      </c>
      <c r="I814" s="21" t="s">
        <v>1227</v>
      </c>
      <c r="J814" s="21" t="s">
        <v>651</v>
      </c>
      <c r="K814" s="21" t="s">
        <v>1228</v>
      </c>
      <c r="L814" t="s">
        <v>1159</v>
      </c>
      <c r="M814" s="50" t="s">
        <v>325</v>
      </c>
      <c r="N814" s="69" t="s">
        <v>1247</v>
      </c>
      <c r="O814" s="41" t="s">
        <v>738</v>
      </c>
      <c r="P814" s="119" t="s">
        <v>1238</v>
      </c>
      <c r="Q814" s="41" t="s">
        <v>1239</v>
      </c>
      <c r="AH814" s="110" t="s">
        <v>448</v>
      </c>
      <c r="AI814" s="123" t="s">
        <v>1230</v>
      </c>
      <c r="AJ814" s="41" t="s">
        <v>1231</v>
      </c>
      <c r="AK814" s="52" t="s">
        <v>306</v>
      </c>
      <c r="AL814" s="41" t="s">
        <v>794</v>
      </c>
      <c r="AM814" s="74" t="s">
        <v>1240</v>
      </c>
      <c r="BF814" s="54" t="s">
        <v>1241</v>
      </c>
      <c r="BG814" s="7" t="s">
        <v>1242</v>
      </c>
      <c r="BH814" s="78"/>
      <c r="BI814" s="7" t="s">
        <v>1243</v>
      </c>
      <c r="BJ814" s="54" t="s">
        <v>1241</v>
      </c>
      <c r="BK814" s="7" t="s">
        <v>1244</v>
      </c>
      <c r="BL814" s="78"/>
      <c r="BM814" s="7" t="s">
        <v>1243</v>
      </c>
      <c r="BN814" s="54" t="s">
        <v>1241</v>
      </c>
      <c r="BO814" s="54" t="s">
        <v>1236</v>
      </c>
      <c r="BP814" s="78"/>
      <c r="BQ814" s="7" t="s">
        <v>1243</v>
      </c>
      <c r="BS814" s="7"/>
      <c r="BT814" s="101"/>
      <c r="BU814" s="7"/>
      <c r="BV814" s="146" t="s">
        <v>1233</v>
      </c>
      <c r="CQ814" t="s">
        <v>386</v>
      </c>
      <c r="CR814" s="7" t="s">
        <v>1234</v>
      </c>
      <c r="CS814" s="78"/>
      <c r="CT814" s="54" t="s">
        <v>1235</v>
      </c>
      <c r="DG814" t="s">
        <v>386</v>
      </c>
      <c r="DH814" s="7" t="s">
        <v>1236</v>
      </c>
      <c r="DI814" s="78"/>
      <c r="DJ814" s="54" t="s">
        <v>1235</v>
      </c>
      <c r="DO814" s="7" t="s">
        <v>559</v>
      </c>
      <c r="DP814" s="32"/>
      <c r="DQ814" s="54" t="s">
        <v>512</v>
      </c>
      <c r="DR814" s="54"/>
      <c r="DW814" s="7" t="s">
        <v>1244</v>
      </c>
      <c r="DX814" s="59"/>
      <c r="DY814" t="s">
        <v>321</v>
      </c>
      <c r="EA814" t="s">
        <v>480</v>
      </c>
    </row>
    <row r="815" spans="1:131">
      <c r="A815" t="s">
        <v>24</v>
      </c>
      <c r="B815" s="46" t="s">
        <v>1222</v>
      </c>
      <c r="C815" t="s">
        <v>1223</v>
      </c>
      <c r="D815" t="s">
        <v>1224</v>
      </c>
      <c r="E815" t="s">
        <v>1225</v>
      </c>
      <c r="F815">
        <v>1997</v>
      </c>
      <c r="G815" t="s">
        <v>1226</v>
      </c>
      <c r="H815" t="s">
        <v>480</v>
      </c>
      <c r="I815" s="21" t="s">
        <v>1227</v>
      </c>
      <c r="J815" s="21" t="s">
        <v>651</v>
      </c>
      <c r="K815" s="21" t="s">
        <v>1228</v>
      </c>
      <c r="L815" t="s">
        <v>1248</v>
      </c>
      <c r="M815" s="50" t="s">
        <v>325</v>
      </c>
      <c r="N815" s="69" t="s">
        <v>1249</v>
      </c>
      <c r="O815" s="41" t="s">
        <v>738</v>
      </c>
      <c r="P815" s="119" t="s">
        <v>1238</v>
      </c>
      <c r="Q815" s="41" t="s">
        <v>1239</v>
      </c>
      <c r="AH815" s="110" t="s">
        <v>448</v>
      </c>
      <c r="AI815" s="123" t="s">
        <v>1230</v>
      </c>
      <c r="AJ815" s="41" t="s">
        <v>1231</v>
      </c>
      <c r="AK815" s="52" t="s">
        <v>306</v>
      </c>
      <c r="AL815" s="41" t="s">
        <v>794</v>
      </c>
      <c r="AM815" s="74" t="s">
        <v>1240</v>
      </c>
      <c r="BF815" s="54" t="s">
        <v>1241</v>
      </c>
      <c r="BG815" s="7" t="s">
        <v>1242</v>
      </c>
      <c r="BH815" s="78"/>
      <c r="BI815" s="7" t="s">
        <v>1243</v>
      </c>
      <c r="BJ815" s="54" t="s">
        <v>1241</v>
      </c>
      <c r="BK815" s="7" t="s">
        <v>1244</v>
      </c>
      <c r="BL815" s="78"/>
      <c r="BM815" s="7" t="s">
        <v>1243</v>
      </c>
      <c r="BN815" s="54" t="s">
        <v>1241</v>
      </c>
      <c r="BO815" s="54" t="s">
        <v>1236</v>
      </c>
      <c r="BP815" s="78"/>
      <c r="BQ815" s="7" t="s">
        <v>1243</v>
      </c>
      <c r="BS815" s="7"/>
      <c r="BT815" s="101"/>
      <c r="BU815" s="7"/>
      <c r="BV815" s="146" t="s">
        <v>1233</v>
      </c>
      <c r="CQ815" t="s">
        <v>386</v>
      </c>
      <c r="CR815" s="7" t="s">
        <v>1234</v>
      </c>
      <c r="CS815" s="78"/>
      <c r="CT815" s="54" t="s">
        <v>1235</v>
      </c>
      <c r="DG815" t="s">
        <v>386</v>
      </c>
      <c r="DH815" s="7" t="s">
        <v>1236</v>
      </c>
      <c r="DI815" s="78"/>
      <c r="DJ815" s="54" t="s">
        <v>1235</v>
      </c>
      <c r="DO815" s="7" t="s">
        <v>559</v>
      </c>
      <c r="DP815" s="32"/>
      <c r="DQ815" s="54" t="s">
        <v>512</v>
      </c>
      <c r="DR815" s="54"/>
      <c r="DW815" s="7" t="s">
        <v>1244</v>
      </c>
      <c r="DX815" s="59"/>
      <c r="DY815" t="s">
        <v>321</v>
      </c>
      <c r="EA815" t="s">
        <v>480</v>
      </c>
    </row>
    <row r="816" spans="1:131">
      <c r="A816" t="s">
        <v>24</v>
      </c>
      <c r="B816" s="46" t="s">
        <v>1222</v>
      </c>
      <c r="C816" t="s">
        <v>1223</v>
      </c>
      <c r="D816" t="s">
        <v>1224</v>
      </c>
      <c r="E816" t="s">
        <v>1225</v>
      </c>
      <c r="F816">
        <v>1997</v>
      </c>
      <c r="G816" t="s">
        <v>1226</v>
      </c>
      <c r="H816" t="s">
        <v>480</v>
      </c>
      <c r="I816" s="21" t="s">
        <v>1227</v>
      </c>
      <c r="J816" s="21" t="s">
        <v>651</v>
      </c>
      <c r="K816" s="21" t="s">
        <v>1228</v>
      </c>
      <c r="L816" t="s">
        <v>1250</v>
      </c>
      <c r="M816" s="50" t="s">
        <v>325</v>
      </c>
      <c r="N816" s="69" t="s">
        <v>1251</v>
      </c>
      <c r="O816" s="41" t="s">
        <v>738</v>
      </c>
      <c r="P816" s="119" t="s">
        <v>1252</v>
      </c>
      <c r="Q816" s="41" t="s">
        <v>1239</v>
      </c>
      <c r="AH816" s="110" t="s">
        <v>448</v>
      </c>
      <c r="AI816" s="123" t="s">
        <v>1230</v>
      </c>
      <c r="AJ816" s="41" t="s">
        <v>1231</v>
      </c>
      <c r="AK816" s="52" t="s">
        <v>306</v>
      </c>
      <c r="AL816" s="41" t="s">
        <v>794</v>
      </c>
      <c r="AM816" s="74" t="s">
        <v>1240</v>
      </c>
      <c r="BF816" s="54" t="s">
        <v>1241</v>
      </c>
      <c r="BG816" s="7" t="s">
        <v>1242</v>
      </c>
      <c r="BH816" s="78"/>
      <c r="BI816" s="7" t="s">
        <v>1243</v>
      </c>
      <c r="BJ816" s="54" t="s">
        <v>1241</v>
      </c>
      <c r="BK816" s="7" t="s">
        <v>1244</v>
      </c>
      <c r="BL816" s="78"/>
      <c r="BM816" s="7" t="s">
        <v>1243</v>
      </c>
      <c r="BN816" s="54" t="s">
        <v>1241</v>
      </c>
      <c r="BO816" s="54" t="s">
        <v>1236</v>
      </c>
      <c r="BP816" s="78"/>
      <c r="BQ816" s="7" t="s">
        <v>1243</v>
      </c>
      <c r="BS816" s="7"/>
      <c r="BT816" s="101"/>
      <c r="BU816" s="7"/>
      <c r="BV816" s="146" t="s">
        <v>1233</v>
      </c>
      <c r="CQ816" t="s">
        <v>386</v>
      </c>
      <c r="CR816" s="7" t="s">
        <v>1234</v>
      </c>
      <c r="CS816" s="78"/>
      <c r="CT816" s="54" t="s">
        <v>1235</v>
      </c>
      <c r="DG816" t="s">
        <v>386</v>
      </c>
      <c r="DH816" s="7" t="s">
        <v>1236</v>
      </c>
      <c r="DI816" s="78"/>
      <c r="DJ816" s="54" t="s">
        <v>1235</v>
      </c>
      <c r="DO816" s="7" t="s">
        <v>559</v>
      </c>
      <c r="DP816" s="32"/>
      <c r="DQ816" s="54" t="s">
        <v>512</v>
      </c>
      <c r="DR816" s="54"/>
      <c r="DW816" s="7" t="s">
        <v>1244</v>
      </c>
      <c r="DX816" s="59"/>
      <c r="DY816" t="s">
        <v>321</v>
      </c>
      <c r="EA816" t="s">
        <v>480</v>
      </c>
    </row>
    <row r="817" spans="1:131">
      <c r="A817" t="s">
        <v>24</v>
      </c>
      <c r="B817" s="46" t="s">
        <v>1222</v>
      </c>
      <c r="C817" t="s">
        <v>1223</v>
      </c>
      <c r="D817" t="s">
        <v>1224</v>
      </c>
      <c r="E817" t="s">
        <v>1225</v>
      </c>
      <c r="F817">
        <v>1997</v>
      </c>
      <c r="G817" t="s">
        <v>1226</v>
      </c>
      <c r="H817" t="s">
        <v>480</v>
      </c>
      <c r="I817" s="21" t="s">
        <v>1227</v>
      </c>
      <c r="J817" s="21" t="s">
        <v>651</v>
      </c>
      <c r="K817" s="21" t="s">
        <v>1228</v>
      </c>
      <c r="L817" t="s">
        <v>312</v>
      </c>
      <c r="M817" s="50" t="s">
        <v>298</v>
      </c>
      <c r="N817" s="69" t="s">
        <v>1253</v>
      </c>
      <c r="O817" s="41" t="s">
        <v>312</v>
      </c>
      <c r="P817" s="119" t="s">
        <v>312</v>
      </c>
      <c r="Q817" s="41" t="s">
        <v>312</v>
      </c>
      <c r="AH817" s="110" t="s">
        <v>448</v>
      </c>
      <c r="AI817" s="123" t="s">
        <v>1230</v>
      </c>
      <c r="AJ817" s="41" t="s">
        <v>1231</v>
      </c>
      <c r="AK817" s="52" t="s">
        <v>306</v>
      </c>
      <c r="AL817" s="41" t="s">
        <v>794</v>
      </c>
      <c r="AM817" s="153" t="s">
        <v>1254</v>
      </c>
      <c r="BF817" s="54" t="s">
        <v>312</v>
      </c>
      <c r="BG817" s="7" t="s">
        <v>312</v>
      </c>
      <c r="BH817" s="76" t="s">
        <v>312</v>
      </c>
      <c r="BI817" s="76" t="s">
        <v>312</v>
      </c>
      <c r="BJ817" s="54" t="s">
        <v>312</v>
      </c>
      <c r="BK817" s="76" t="s">
        <v>312</v>
      </c>
      <c r="BL817" s="76" t="s">
        <v>312</v>
      </c>
      <c r="BM817" s="76" t="s">
        <v>312</v>
      </c>
      <c r="BN817" s="54" t="s">
        <v>312</v>
      </c>
      <c r="BO817" s="76" t="s">
        <v>312</v>
      </c>
      <c r="BP817" s="76" t="s">
        <v>312</v>
      </c>
      <c r="BQ817" s="76" t="s">
        <v>312</v>
      </c>
      <c r="BR817" s="80"/>
      <c r="BS817" s="76"/>
      <c r="BT817" s="101"/>
      <c r="BU817" s="76"/>
      <c r="BV817" s="146" t="s">
        <v>1233</v>
      </c>
      <c r="CQ817" t="s">
        <v>386</v>
      </c>
      <c r="CR817" s="7" t="s">
        <v>1234</v>
      </c>
      <c r="CS817" s="78"/>
      <c r="CT817" s="54" t="s">
        <v>1235</v>
      </c>
      <c r="DG817" t="s">
        <v>386</v>
      </c>
      <c r="DH817" s="7" t="s">
        <v>1236</v>
      </c>
      <c r="DI817" s="78"/>
      <c r="DJ817" s="54" t="s">
        <v>1235</v>
      </c>
      <c r="DO817" s="7" t="s">
        <v>559</v>
      </c>
      <c r="DP817" s="32"/>
      <c r="DQ817" s="54" t="s">
        <v>512</v>
      </c>
      <c r="DR817" s="54"/>
      <c r="DW817" s="7" t="s">
        <v>1244</v>
      </c>
      <c r="DX817" s="59"/>
      <c r="DY817" t="s">
        <v>321</v>
      </c>
      <c r="EA817" t="s">
        <v>480</v>
      </c>
    </row>
    <row r="818" spans="1:131" s="21" customFormat="1">
      <c r="M818" s="51"/>
      <c r="N818" s="68"/>
      <c r="O818" s="52"/>
      <c r="P818" s="148"/>
      <c r="Q818" s="52"/>
      <c r="R818" s="53"/>
      <c r="S818" s="53"/>
      <c r="T818" s="53"/>
      <c r="U818" s="53"/>
      <c r="V818" s="53"/>
      <c r="W818" s="137"/>
      <c r="X818" s="140"/>
      <c r="Y818" s="54"/>
      <c r="AA818" s="54"/>
      <c r="AE818" s="54"/>
      <c r="AG818" s="52"/>
      <c r="AH818" s="73"/>
      <c r="AI818" s="52"/>
      <c r="AJ818" s="52"/>
      <c r="AK818" s="52"/>
      <c r="AL818" s="52"/>
      <c r="AM818" s="75"/>
      <c r="AN818" s="75"/>
      <c r="AO818" s="54"/>
      <c r="AP818" s="54"/>
      <c r="AQ818" s="54"/>
      <c r="AR818" s="54"/>
      <c r="AS818" s="75"/>
      <c r="AT818" s="75"/>
      <c r="AU818" s="75"/>
      <c r="AV818" s="75"/>
      <c r="AW818" s="75"/>
      <c r="AX818" s="75"/>
      <c r="AY818" s="54"/>
      <c r="AZ818" s="62"/>
      <c r="BA818" s="54"/>
      <c r="BB818" s="54"/>
      <c r="BC818" s="54"/>
      <c r="BD818" s="80"/>
      <c r="BE818" s="54"/>
      <c r="BF818" s="54"/>
      <c r="BG818" s="54"/>
      <c r="BH818" s="80"/>
      <c r="BI818" s="80"/>
      <c r="BJ818" s="80"/>
      <c r="BK818" s="80"/>
      <c r="BL818" s="80"/>
      <c r="BM818" s="80"/>
      <c r="BN818" s="80"/>
      <c r="BO818" s="80"/>
      <c r="BP818" s="80"/>
      <c r="BQ818" s="80"/>
      <c r="BR818" s="80"/>
      <c r="BS818" s="80"/>
      <c r="BT818" s="98"/>
      <c r="BU818" s="80"/>
      <c r="BV818" s="146"/>
      <c r="BW818" s="54"/>
      <c r="BX818" s="54"/>
      <c r="BY818" s="47"/>
      <c r="CB818" s="54"/>
      <c r="CC818" s="80"/>
      <c r="CG818" s="62"/>
      <c r="CR818" s="54"/>
      <c r="CS818" s="80"/>
      <c r="CT818" s="54"/>
      <c r="CU818" s="73"/>
      <c r="CW818" s="62"/>
      <c r="DH818" s="54"/>
      <c r="DI818" s="80"/>
      <c r="DJ818" s="54"/>
      <c r="DO818" s="54"/>
      <c r="DQ818" s="54"/>
      <c r="DR818" s="54"/>
      <c r="DS818" s="54"/>
      <c r="DT818" s="62"/>
      <c r="DX818" s="62"/>
    </row>
    <row r="819" spans="1:131">
      <c r="A819" t="s">
        <v>24</v>
      </c>
      <c r="B819" s="46" t="s">
        <v>1222</v>
      </c>
      <c r="C819" t="s">
        <v>1223</v>
      </c>
      <c r="D819" t="s">
        <v>1224</v>
      </c>
      <c r="E819" t="s">
        <v>1225</v>
      </c>
      <c r="F819">
        <v>1995</v>
      </c>
      <c r="G819" t="s">
        <v>1226</v>
      </c>
      <c r="H819" t="s">
        <v>480</v>
      </c>
      <c r="I819" s="21" t="s">
        <v>1227</v>
      </c>
      <c r="J819" s="21" t="s">
        <v>651</v>
      </c>
      <c r="K819" s="21" t="s">
        <v>1228</v>
      </c>
      <c r="L819" t="s">
        <v>312</v>
      </c>
      <c r="M819" s="50" t="s">
        <v>298</v>
      </c>
      <c r="N819" s="69" t="s">
        <v>1257</v>
      </c>
      <c r="O819" s="41" t="s">
        <v>312</v>
      </c>
      <c r="P819" s="119" t="s">
        <v>312</v>
      </c>
      <c r="Q819" s="41" t="s">
        <v>312</v>
      </c>
      <c r="AH819" s="72" t="s">
        <v>594</v>
      </c>
      <c r="AI819" s="123" t="s">
        <v>1258</v>
      </c>
      <c r="AJ819" s="123" t="s">
        <v>1259</v>
      </c>
      <c r="AK819" s="52" t="s">
        <v>306</v>
      </c>
      <c r="AL819" s="41" t="s">
        <v>794</v>
      </c>
      <c r="AM819" s="74" t="s">
        <v>1232</v>
      </c>
      <c r="BF819" s="54" t="s">
        <v>312</v>
      </c>
      <c r="BG819" s="7" t="s">
        <v>312</v>
      </c>
      <c r="BH819" s="76" t="s">
        <v>312</v>
      </c>
      <c r="BI819" s="76" t="s">
        <v>312</v>
      </c>
      <c r="BJ819" s="54" t="s">
        <v>312</v>
      </c>
      <c r="BK819" s="76" t="s">
        <v>312</v>
      </c>
      <c r="BL819" s="76" t="s">
        <v>312</v>
      </c>
      <c r="BM819" s="76" t="s">
        <v>312</v>
      </c>
      <c r="BN819" s="54" t="s">
        <v>312</v>
      </c>
      <c r="BO819" s="76" t="s">
        <v>312</v>
      </c>
      <c r="BP819" s="76" t="s">
        <v>312</v>
      </c>
      <c r="BQ819" s="76" t="s">
        <v>312</v>
      </c>
      <c r="BR819" s="80"/>
      <c r="BS819" s="76"/>
      <c r="BT819" s="101"/>
      <c r="BU819" s="76"/>
      <c r="BV819" s="146" t="s">
        <v>1233</v>
      </c>
      <c r="CQ819" t="s">
        <v>386</v>
      </c>
      <c r="CR819" s="7" t="s">
        <v>1234</v>
      </c>
      <c r="CS819" s="78"/>
      <c r="CT819" s="54" t="s">
        <v>1235</v>
      </c>
      <c r="DG819" t="s">
        <v>386</v>
      </c>
      <c r="DH819" s="7" t="s">
        <v>1236</v>
      </c>
      <c r="DI819" s="78"/>
      <c r="DJ819" s="54" t="s">
        <v>1235</v>
      </c>
      <c r="DO819" s="7" t="s">
        <v>559</v>
      </c>
      <c r="DP819" s="32"/>
      <c r="DQ819" s="54" t="s">
        <v>512</v>
      </c>
      <c r="DR819" s="54"/>
      <c r="DW819" s="7" t="s">
        <v>1244</v>
      </c>
      <c r="DX819" s="59"/>
      <c r="DY819" t="s">
        <v>321</v>
      </c>
      <c r="EA819" t="s">
        <v>480</v>
      </c>
    </row>
    <row r="820" spans="1:131">
      <c r="A820" t="s">
        <v>24</v>
      </c>
      <c r="B820" s="46" t="s">
        <v>1222</v>
      </c>
      <c r="C820" t="s">
        <v>1223</v>
      </c>
      <c r="D820" t="s">
        <v>1224</v>
      </c>
      <c r="E820" t="s">
        <v>1225</v>
      </c>
      <c r="F820">
        <v>1995</v>
      </c>
      <c r="G820" t="s">
        <v>1226</v>
      </c>
      <c r="H820" t="s">
        <v>480</v>
      </c>
      <c r="I820" s="21" t="s">
        <v>1227</v>
      </c>
      <c r="J820" s="21" t="s">
        <v>651</v>
      </c>
      <c r="K820" s="21" t="s">
        <v>1228</v>
      </c>
      <c r="L820" t="s">
        <v>1164</v>
      </c>
      <c r="M820" s="50" t="s">
        <v>325</v>
      </c>
      <c r="N820" s="69" t="s">
        <v>1260</v>
      </c>
      <c r="O820" s="41" t="s">
        <v>687</v>
      </c>
      <c r="P820" s="119" t="s">
        <v>1238</v>
      </c>
      <c r="Q820" s="41" t="s">
        <v>1239</v>
      </c>
      <c r="AH820" s="72" t="s">
        <v>594</v>
      </c>
      <c r="AI820" s="123" t="s">
        <v>1258</v>
      </c>
      <c r="AJ820" s="123" t="s">
        <v>1259</v>
      </c>
      <c r="AK820" s="52" t="s">
        <v>306</v>
      </c>
      <c r="AL820" s="41" t="s">
        <v>794</v>
      </c>
      <c r="AM820" s="74" t="s">
        <v>1240</v>
      </c>
      <c r="BF820" s="54" t="s">
        <v>1241</v>
      </c>
      <c r="BG820" s="7" t="s">
        <v>1242</v>
      </c>
      <c r="BH820" s="78"/>
      <c r="BI820" s="7" t="s">
        <v>1243</v>
      </c>
      <c r="BJ820" s="54" t="s">
        <v>1241</v>
      </c>
      <c r="BK820" s="7" t="s">
        <v>1244</v>
      </c>
      <c r="BL820" s="78"/>
      <c r="BM820" s="7" t="s">
        <v>1243</v>
      </c>
      <c r="BN820" s="54" t="s">
        <v>1241</v>
      </c>
      <c r="BO820" s="54" t="s">
        <v>1236</v>
      </c>
      <c r="BP820" s="78"/>
      <c r="BQ820" s="7" t="s">
        <v>1243</v>
      </c>
      <c r="BS820" s="7"/>
      <c r="BT820" s="101"/>
      <c r="BU820" s="7"/>
      <c r="BV820" s="146" t="s">
        <v>1233</v>
      </c>
      <c r="CQ820" t="s">
        <v>386</v>
      </c>
      <c r="CR820" s="7" t="s">
        <v>1234</v>
      </c>
      <c r="CS820" s="78"/>
      <c r="CT820" s="54" t="s">
        <v>1235</v>
      </c>
      <c r="DG820" t="s">
        <v>386</v>
      </c>
      <c r="DH820" s="7" t="s">
        <v>1236</v>
      </c>
      <c r="DI820" s="78"/>
      <c r="DJ820" s="54" t="s">
        <v>1235</v>
      </c>
      <c r="DO820" s="7" t="s">
        <v>559</v>
      </c>
      <c r="DP820" s="32"/>
      <c r="DQ820" s="54" t="s">
        <v>512</v>
      </c>
      <c r="DR820" s="54"/>
      <c r="DW820" s="7" t="s">
        <v>1244</v>
      </c>
      <c r="DX820" s="59"/>
      <c r="DY820" t="s">
        <v>321</v>
      </c>
      <c r="EA820" t="s">
        <v>480</v>
      </c>
    </row>
    <row r="821" spans="1:131">
      <c r="A821" t="s">
        <v>24</v>
      </c>
      <c r="B821" s="46" t="s">
        <v>1222</v>
      </c>
      <c r="C821" t="s">
        <v>1223</v>
      </c>
      <c r="D821" t="s">
        <v>1224</v>
      </c>
      <c r="E821" t="s">
        <v>1225</v>
      </c>
      <c r="F821">
        <v>1995</v>
      </c>
      <c r="G821" t="s">
        <v>1226</v>
      </c>
      <c r="H821" t="s">
        <v>480</v>
      </c>
      <c r="I821" s="21" t="s">
        <v>1227</v>
      </c>
      <c r="J821" s="21" t="s">
        <v>651</v>
      </c>
      <c r="K821" s="21" t="s">
        <v>1228</v>
      </c>
      <c r="L821" t="s">
        <v>1245</v>
      </c>
      <c r="M821" s="50" t="s">
        <v>325</v>
      </c>
      <c r="N821" s="69" t="s">
        <v>1261</v>
      </c>
      <c r="O821" s="41" t="s">
        <v>687</v>
      </c>
      <c r="P821" s="119" t="s">
        <v>1238</v>
      </c>
      <c r="Q821" s="41" t="s">
        <v>1239</v>
      </c>
      <c r="AH821" s="72" t="s">
        <v>594</v>
      </c>
      <c r="AI821" s="123" t="s">
        <v>1258</v>
      </c>
      <c r="AJ821" s="123" t="s">
        <v>1259</v>
      </c>
      <c r="AK821" s="52" t="s">
        <v>306</v>
      </c>
      <c r="AL821" s="41" t="s">
        <v>794</v>
      </c>
      <c r="AM821" s="74" t="s">
        <v>1240</v>
      </c>
      <c r="BF821" s="54" t="s">
        <v>1241</v>
      </c>
      <c r="BG821" s="7" t="s">
        <v>1242</v>
      </c>
      <c r="BH821" s="78"/>
      <c r="BI821" s="7" t="s">
        <v>1243</v>
      </c>
      <c r="BJ821" s="54" t="s">
        <v>1241</v>
      </c>
      <c r="BK821" s="7" t="s">
        <v>1244</v>
      </c>
      <c r="BL821" s="78"/>
      <c r="BM821" s="7" t="s">
        <v>1243</v>
      </c>
      <c r="BN821" s="54" t="s">
        <v>1241</v>
      </c>
      <c r="BO821" s="54" t="s">
        <v>1236</v>
      </c>
      <c r="BP821" s="78"/>
      <c r="BQ821" s="7" t="s">
        <v>1243</v>
      </c>
      <c r="BS821" s="7"/>
      <c r="BT821" s="101"/>
      <c r="BU821" s="7"/>
      <c r="BV821" s="146" t="s">
        <v>1233</v>
      </c>
      <c r="CQ821" t="s">
        <v>386</v>
      </c>
      <c r="CR821" s="7" t="s">
        <v>1234</v>
      </c>
      <c r="CS821" s="78"/>
      <c r="CT821" s="54" t="s">
        <v>1235</v>
      </c>
      <c r="DG821" t="s">
        <v>386</v>
      </c>
      <c r="DH821" s="7" t="s">
        <v>1236</v>
      </c>
      <c r="DI821" s="78"/>
      <c r="DJ821" s="54" t="s">
        <v>1235</v>
      </c>
      <c r="DO821" s="7" t="s">
        <v>559</v>
      </c>
      <c r="DP821" s="32"/>
      <c r="DQ821" s="54" t="s">
        <v>512</v>
      </c>
      <c r="DR821" s="54"/>
      <c r="DW821" s="7" t="s">
        <v>1244</v>
      </c>
      <c r="DX821" s="59"/>
      <c r="DY821" t="s">
        <v>321</v>
      </c>
      <c r="EA821" t="s">
        <v>480</v>
      </c>
    </row>
    <row r="822" spans="1:131">
      <c r="A822" t="s">
        <v>24</v>
      </c>
      <c r="B822" s="46" t="s">
        <v>1222</v>
      </c>
      <c r="C822" t="s">
        <v>1223</v>
      </c>
      <c r="D822" t="s">
        <v>1224</v>
      </c>
      <c r="E822" t="s">
        <v>1225</v>
      </c>
      <c r="F822">
        <v>1995</v>
      </c>
      <c r="G822" t="s">
        <v>1226</v>
      </c>
      <c r="H822" t="s">
        <v>480</v>
      </c>
      <c r="I822" s="21" t="s">
        <v>1227</v>
      </c>
      <c r="J822" s="21" t="s">
        <v>651</v>
      </c>
      <c r="K822" s="21" t="s">
        <v>1228</v>
      </c>
      <c r="L822" t="s">
        <v>1159</v>
      </c>
      <c r="M822" s="50" t="s">
        <v>325</v>
      </c>
      <c r="N822" s="69" t="s">
        <v>1262</v>
      </c>
      <c r="O822" s="41" t="s">
        <v>687</v>
      </c>
      <c r="P822" s="119" t="s">
        <v>1238</v>
      </c>
      <c r="Q822" s="41" t="s">
        <v>1239</v>
      </c>
      <c r="AH822" s="72" t="s">
        <v>594</v>
      </c>
      <c r="AI822" s="123" t="s">
        <v>1258</v>
      </c>
      <c r="AJ822" s="123" t="s">
        <v>1259</v>
      </c>
      <c r="AK822" s="52" t="s">
        <v>306</v>
      </c>
      <c r="AL822" s="41" t="s">
        <v>794</v>
      </c>
      <c r="AM822" s="74" t="s">
        <v>1240</v>
      </c>
      <c r="BF822" s="54" t="s">
        <v>1241</v>
      </c>
      <c r="BG822" s="7" t="s">
        <v>1242</v>
      </c>
      <c r="BH822" s="78"/>
      <c r="BI822" s="7" t="s">
        <v>1243</v>
      </c>
      <c r="BJ822" s="54" t="s">
        <v>1241</v>
      </c>
      <c r="BK822" s="7" t="s">
        <v>1244</v>
      </c>
      <c r="BL822" s="78"/>
      <c r="BM822" s="7" t="s">
        <v>1243</v>
      </c>
      <c r="BN822" s="54" t="s">
        <v>1241</v>
      </c>
      <c r="BO822" s="54" t="s">
        <v>1236</v>
      </c>
      <c r="BP822" s="78"/>
      <c r="BQ822" s="7" t="s">
        <v>1243</v>
      </c>
      <c r="BS822" s="7"/>
      <c r="BT822" s="101"/>
      <c r="BU822" s="7"/>
      <c r="BV822" s="146" t="s">
        <v>1233</v>
      </c>
      <c r="CQ822" t="s">
        <v>386</v>
      </c>
      <c r="CR822" s="7" t="s">
        <v>1234</v>
      </c>
      <c r="CS822" s="78"/>
      <c r="CT822" s="54" t="s">
        <v>1235</v>
      </c>
      <c r="DG822" t="s">
        <v>386</v>
      </c>
      <c r="DH822" s="7" t="s">
        <v>1236</v>
      </c>
      <c r="DI822" s="78"/>
      <c r="DJ822" s="54" t="s">
        <v>1235</v>
      </c>
      <c r="DO822" s="7" t="s">
        <v>559</v>
      </c>
      <c r="DP822" s="32"/>
      <c r="DQ822" s="54" t="s">
        <v>512</v>
      </c>
      <c r="DR822" s="54"/>
      <c r="DW822" s="7" t="s">
        <v>1244</v>
      </c>
      <c r="DX822" s="59"/>
      <c r="DY822" t="s">
        <v>321</v>
      </c>
      <c r="EA822" t="s">
        <v>480</v>
      </c>
    </row>
    <row r="823" spans="1:131">
      <c r="A823" t="s">
        <v>24</v>
      </c>
      <c r="B823" s="46" t="s">
        <v>1222</v>
      </c>
      <c r="C823" t="s">
        <v>1223</v>
      </c>
      <c r="D823" t="s">
        <v>1224</v>
      </c>
      <c r="E823" t="s">
        <v>1225</v>
      </c>
      <c r="F823">
        <v>1995</v>
      </c>
      <c r="G823" t="s">
        <v>1226</v>
      </c>
      <c r="H823" t="s">
        <v>480</v>
      </c>
      <c r="I823" s="21" t="s">
        <v>1227</v>
      </c>
      <c r="J823" s="21" t="s">
        <v>651</v>
      </c>
      <c r="K823" s="21" t="s">
        <v>1228</v>
      </c>
      <c r="L823" t="s">
        <v>1248</v>
      </c>
      <c r="M823" s="50" t="s">
        <v>325</v>
      </c>
      <c r="N823" s="69" t="s">
        <v>1263</v>
      </c>
      <c r="O823" s="41" t="s">
        <v>687</v>
      </c>
      <c r="P823" s="119" t="s">
        <v>1238</v>
      </c>
      <c r="Q823" s="41" t="s">
        <v>1239</v>
      </c>
      <c r="AH823" s="72" t="s">
        <v>594</v>
      </c>
      <c r="AI823" s="123" t="s">
        <v>1258</v>
      </c>
      <c r="AJ823" s="123" t="s">
        <v>1259</v>
      </c>
      <c r="AK823" s="52" t="s">
        <v>306</v>
      </c>
      <c r="AL823" s="41" t="s">
        <v>794</v>
      </c>
      <c r="AM823" s="74" t="s">
        <v>1240</v>
      </c>
      <c r="BF823" s="54" t="s">
        <v>1241</v>
      </c>
      <c r="BG823" s="7" t="s">
        <v>1242</v>
      </c>
      <c r="BH823" s="78"/>
      <c r="BI823" s="7" t="s">
        <v>1243</v>
      </c>
      <c r="BJ823" s="54" t="s">
        <v>1241</v>
      </c>
      <c r="BK823" s="7" t="s">
        <v>1244</v>
      </c>
      <c r="BL823" s="78"/>
      <c r="BM823" s="7" t="s">
        <v>1243</v>
      </c>
      <c r="BN823" s="54" t="s">
        <v>1241</v>
      </c>
      <c r="BO823" s="54" t="s">
        <v>1236</v>
      </c>
      <c r="BP823" s="78"/>
      <c r="BQ823" s="7" t="s">
        <v>1243</v>
      </c>
      <c r="BS823" s="7"/>
      <c r="BT823" s="101"/>
      <c r="BU823" s="7"/>
      <c r="BV823" s="146" t="s">
        <v>1233</v>
      </c>
      <c r="CQ823" t="s">
        <v>386</v>
      </c>
      <c r="CR823" s="7" t="s">
        <v>1234</v>
      </c>
      <c r="CS823" s="78"/>
      <c r="CT823" s="54" t="s">
        <v>1235</v>
      </c>
      <c r="DG823" t="s">
        <v>386</v>
      </c>
      <c r="DH823" s="7" t="s">
        <v>1236</v>
      </c>
      <c r="DI823" s="78"/>
      <c r="DJ823" s="54" t="s">
        <v>1235</v>
      </c>
      <c r="DO823" s="7" t="s">
        <v>559</v>
      </c>
      <c r="DP823" s="32"/>
      <c r="DQ823" s="54" t="s">
        <v>512</v>
      </c>
      <c r="DR823" s="54"/>
      <c r="DW823" s="7" t="s">
        <v>1244</v>
      </c>
      <c r="DX823" s="59"/>
      <c r="DY823" t="s">
        <v>321</v>
      </c>
      <c r="EA823" t="s">
        <v>480</v>
      </c>
    </row>
    <row r="824" spans="1:131">
      <c r="A824" t="s">
        <v>24</v>
      </c>
      <c r="B824" s="46" t="s">
        <v>1222</v>
      </c>
      <c r="C824" t="s">
        <v>1223</v>
      </c>
      <c r="D824" t="s">
        <v>1224</v>
      </c>
      <c r="E824" t="s">
        <v>1225</v>
      </c>
      <c r="F824">
        <v>1995</v>
      </c>
      <c r="G824" t="s">
        <v>1226</v>
      </c>
      <c r="H824" t="s">
        <v>480</v>
      </c>
      <c r="I824" s="21" t="s">
        <v>1227</v>
      </c>
      <c r="J824" s="21" t="s">
        <v>651</v>
      </c>
      <c r="K824" s="21" t="s">
        <v>1228</v>
      </c>
      <c r="L824" t="s">
        <v>1250</v>
      </c>
      <c r="M824" s="50" t="s">
        <v>325</v>
      </c>
      <c r="N824" s="69" t="s">
        <v>1264</v>
      </c>
      <c r="O824" s="41" t="s">
        <v>687</v>
      </c>
      <c r="P824" s="119" t="s">
        <v>1252</v>
      </c>
      <c r="Q824" s="41" t="s">
        <v>1239</v>
      </c>
      <c r="AH824" s="72" t="s">
        <v>594</v>
      </c>
      <c r="AI824" s="123" t="s">
        <v>1258</v>
      </c>
      <c r="AJ824" s="123" t="s">
        <v>1259</v>
      </c>
      <c r="AK824" s="52" t="s">
        <v>306</v>
      </c>
      <c r="AL824" s="41" t="s">
        <v>794</v>
      </c>
      <c r="AM824" s="74" t="s">
        <v>1240</v>
      </c>
      <c r="BF824" s="54" t="s">
        <v>1241</v>
      </c>
      <c r="BG824" s="7" t="s">
        <v>1242</v>
      </c>
      <c r="BH824" s="78"/>
      <c r="BI824" s="7" t="s">
        <v>1243</v>
      </c>
      <c r="BJ824" s="54" t="s">
        <v>1241</v>
      </c>
      <c r="BK824" s="7" t="s">
        <v>1244</v>
      </c>
      <c r="BL824" s="78"/>
      <c r="BM824" s="7" t="s">
        <v>1243</v>
      </c>
      <c r="BN824" s="54" t="s">
        <v>1241</v>
      </c>
      <c r="BO824" s="54" t="s">
        <v>1236</v>
      </c>
      <c r="BP824" s="78"/>
      <c r="BQ824" s="7" t="s">
        <v>1243</v>
      </c>
      <c r="BS824" s="7"/>
      <c r="BT824" s="101"/>
      <c r="BU824" s="7"/>
      <c r="BV824" s="146" t="s">
        <v>1233</v>
      </c>
      <c r="CQ824" t="s">
        <v>386</v>
      </c>
      <c r="CR824" s="7" t="s">
        <v>1234</v>
      </c>
      <c r="CS824" s="78"/>
      <c r="CT824" s="54" t="s">
        <v>1235</v>
      </c>
      <c r="DG824" t="s">
        <v>386</v>
      </c>
      <c r="DH824" s="7" t="s">
        <v>1236</v>
      </c>
      <c r="DI824" s="78"/>
      <c r="DJ824" s="54" t="s">
        <v>1235</v>
      </c>
      <c r="DO824" s="7" t="s">
        <v>559</v>
      </c>
      <c r="DP824" s="32"/>
      <c r="DQ824" s="54" t="s">
        <v>512</v>
      </c>
      <c r="DR824" s="54"/>
      <c r="DW824" s="7" t="s">
        <v>1244</v>
      </c>
      <c r="DX824" s="59"/>
      <c r="DY824" t="s">
        <v>321</v>
      </c>
      <c r="EA824" t="s">
        <v>480</v>
      </c>
    </row>
    <row r="825" spans="1:131">
      <c r="A825" t="s">
        <v>24</v>
      </c>
      <c r="B825" s="46" t="s">
        <v>1222</v>
      </c>
      <c r="C825" t="s">
        <v>1223</v>
      </c>
      <c r="D825" t="s">
        <v>1224</v>
      </c>
      <c r="E825" t="s">
        <v>1225</v>
      </c>
      <c r="F825">
        <v>1995</v>
      </c>
      <c r="G825" t="s">
        <v>1226</v>
      </c>
      <c r="H825" t="s">
        <v>480</v>
      </c>
      <c r="I825" s="21" t="s">
        <v>1227</v>
      </c>
      <c r="J825" s="21" t="s">
        <v>651</v>
      </c>
      <c r="K825" s="21" t="s">
        <v>1228</v>
      </c>
      <c r="L825" t="s">
        <v>312</v>
      </c>
      <c r="M825" s="50" t="s">
        <v>298</v>
      </c>
      <c r="N825" s="69" t="s">
        <v>1265</v>
      </c>
      <c r="O825" s="41" t="s">
        <v>312</v>
      </c>
      <c r="P825" s="119" t="s">
        <v>312</v>
      </c>
      <c r="Q825" s="41" t="s">
        <v>312</v>
      </c>
      <c r="AH825" s="72" t="s">
        <v>594</v>
      </c>
      <c r="AI825" s="123" t="s">
        <v>1258</v>
      </c>
      <c r="AJ825" s="123" t="s">
        <v>1259</v>
      </c>
      <c r="AK825" s="52" t="s">
        <v>306</v>
      </c>
      <c r="AL825" s="41" t="s">
        <v>794</v>
      </c>
      <c r="AM825" s="153" t="s">
        <v>1254</v>
      </c>
      <c r="BF825" s="54" t="s">
        <v>312</v>
      </c>
      <c r="BG825" s="7" t="s">
        <v>312</v>
      </c>
      <c r="BH825" s="76" t="s">
        <v>312</v>
      </c>
      <c r="BI825" s="76" t="s">
        <v>312</v>
      </c>
      <c r="BJ825" s="54" t="s">
        <v>312</v>
      </c>
      <c r="BK825" s="76" t="s">
        <v>312</v>
      </c>
      <c r="BL825" s="76" t="s">
        <v>312</v>
      </c>
      <c r="BM825" s="76" t="s">
        <v>312</v>
      </c>
      <c r="BN825" s="54" t="s">
        <v>312</v>
      </c>
      <c r="BO825" s="76" t="s">
        <v>312</v>
      </c>
      <c r="BP825" s="76" t="s">
        <v>312</v>
      </c>
      <c r="BQ825" s="76" t="s">
        <v>312</v>
      </c>
      <c r="BR825" s="80"/>
      <c r="BS825" s="76"/>
      <c r="BT825" s="101"/>
      <c r="BU825" s="76"/>
      <c r="BV825" s="146" t="s">
        <v>1233</v>
      </c>
      <c r="CQ825" t="s">
        <v>386</v>
      </c>
      <c r="CR825" s="7" t="s">
        <v>1234</v>
      </c>
      <c r="CS825" s="78"/>
      <c r="CT825" s="54" t="s">
        <v>1235</v>
      </c>
      <c r="DG825" t="s">
        <v>386</v>
      </c>
      <c r="DH825" s="7" t="s">
        <v>1236</v>
      </c>
      <c r="DI825" s="78"/>
      <c r="DJ825" s="54" t="s">
        <v>1235</v>
      </c>
      <c r="DO825" s="7" t="s">
        <v>559</v>
      </c>
      <c r="DP825" s="32"/>
      <c r="DQ825" s="54" t="s">
        <v>512</v>
      </c>
      <c r="DR825" s="54"/>
      <c r="DW825" s="7" t="s">
        <v>1244</v>
      </c>
      <c r="DX825" s="59"/>
      <c r="DY825" t="s">
        <v>321</v>
      </c>
      <c r="EA825" t="s">
        <v>480</v>
      </c>
    </row>
    <row r="826" spans="1:131">
      <c r="DW826" s="7"/>
    </row>
    <row r="827" spans="1:131">
      <c r="A827" t="s">
        <v>24</v>
      </c>
      <c r="B827" s="46" t="s">
        <v>1222</v>
      </c>
      <c r="C827" t="s">
        <v>1223</v>
      </c>
      <c r="D827" t="s">
        <v>1224</v>
      </c>
      <c r="E827" t="s">
        <v>1225</v>
      </c>
      <c r="F827">
        <v>1996</v>
      </c>
      <c r="G827" t="s">
        <v>1226</v>
      </c>
      <c r="H827" t="s">
        <v>480</v>
      </c>
      <c r="I827" s="21" t="s">
        <v>1227</v>
      </c>
      <c r="J827" s="21" t="s">
        <v>651</v>
      </c>
      <c r="K827" s="21" t="s">
        <v>1228</v>
      </c>
      <c r="L827" t="s">
        <v>312</v>
      </c>
      <c r="M827" s="50" t="s">
        <v>298</v>
      </c>
      <c r="N827" s="69" t="s">
        <v>1257</v>
      </c>
      <c r="O827" s="41" t="s">
        <v>312</v>
      </c>
      <c r="P827" s="119" t="s">
        <v>312</v>
      </c>
      <c r="Q827" s="41" t="s">
        <v>312</v>
      </c>
      <c r="AH827" s="72" t="s">
        <v>594</v>
      </c>
      <c r="AI827" s="123" t="s">
        <v>1258</v>
      </c>
      <c r="AJ827" s="123" t="s">
        <v>1259</v>
      </c>
      <c r="AK827" s="52" t="s">
        <v>306</v>
      </c>
      <c r="AL827" s="41" t="s">
        <v>794</v>
      </c>
      <c r="AM827" s="74" t="s">
        <v>1232</v>
      </c>
      <c r="BF827" s="54" t="s">
        <v>312</v>
      </c>
      <c r="BG827" s="7" t="s">
        <v>312</v>
      </c>
      <c r="BH827" s="76" t="s">
        <v>312</v>
      </c>
      <c r="BI827" s="76" t="s">
        <v>312</v>
      </c>
      <c r="BJ827" s="54" t="s">
        <v>312</v>
      </c>
      <c r="BK827" s="76" t="s">
        <v>312</v>
      </c>
      <c r="BL827" s="76" t="s">
        <v>312</v>
      </c>
      <c r="BM827" s="76" t="s">
        <v>312</v>
      </c>
      <c r="BN827" s="54" t="s">
        <v>312</v>
      </c>
      <c r="BO827" s="76" t="s">
        <v>312</v>
      </c>
      <c r="BP827" s="76" t="s">
        <v>312</v>
      </c>
      <c r="BQ827" s="76" t="s">
        <v>312</v>
      </c>
      <c r="BR827" s="80"/>
      <c r="BS827" s="76"/>
      <c r="BT827" s="101"/>
      <c r="BU827" s="76"/>
      <c r="BV827" s="146" t="s">
        <v>1233</v>
      </c>
      <c r="CQ827" t="s">
        <v>386</v>
      </c>
      <c r="CR827" s="7" t="s">
        <v>1234</v>
      </c>
      <c r="CS827" s="78"/>
      <c r="CT827" s="54" t="s">
        <v>1235</v>
      </c>
      <c r="DG827" t="s">
        <v>386</v>
      </c>
      <c r="DH827" s="7" t="s">
        <v>1236</v>
      </c>
      <c r="DI827" s="78"/>
      <c r="DJ827" s="54" t="s">
        <v>1235</v>
      </c>
      <c r="DO827" s="7" t="s">
        <v>559</v>
      </c>
      <c r="DP827" s="32"/>
      <c r="DQ827" s="54" t="s">
        <v>512</v>
      </c>
      <c r="DR827" s="54"/>
      <c r="DW827" s="7" t="s">
        <v>1244</v>
      </c>
      <c r="DX827" s="59"/>
      <c r="DY827" t="s">
        <v>321</v>
      </c>
      <c r="EA827" t="s">
        <v>480</v>
      </c>
    </row>
    <row r="828" spans="1:131">
      <c r="A828" t="s">
        <v>24</v>
      </c>
      <c r="B828" s="46" t="s">
        <v>1222</v>
      </c>
      <c r="C828" t="s">
        <v>1223</v>
      </c>
      <c r="D828" t="s">
        <v>1224</v>
      </c>
      <c r="E828" t="s">
        <v>1225</v>
      </c>
      <c r="F828">
        <v>1996</v>
      </c>
      <c r="G828" t="s">
        <v>1226</v>
      </c>
      <c r="H828" t="s">
        <v>480</v>
      </c>
      <c r="I828" s="21" t="s">
        <v>1227</v>
      </c>
      <c r="J828" s="21" t="s">
        <v>651</v>
      </c>
      <c r="K828" s="21" t="s">
        <v>1228</v>
      </c>
      <c r="L828" t="s">
        <v>1164</v>
      </c>
      <c r="M828" s="50" t="s">
        <v>325</v>
      </c>
      <c r="N828" s="69" t="s">
        <v>1260</v>
      </c>
      <c r="O828" s="41" t="s">
        <v>687</v>
      </c>
      <c r="P828" s="119" t="s">
        <v>1238</v>
      </c>
      <c r="Q828" s="41" t="s">
        <v>1239</v>
      </c>
      <c r="AH828" s="72" t="s">
        <v>594</v>
      </c>
      <c r="AI828" s="123" t="s">
        <v>1258</v>
      </c>
      <c r="AJ828" s="123" t="s">
        <v>1259</v>
      </c>
      <c r="AK828" s="52" t="s">
        <v>306</v>
      </c>
      <c r="AL828" s="41" t="s">
        <v>794</v>
      </c>
      <c r="AM828" s="74" t="s">
        <v>1240</v>
      </c>
      <c r="BF828" s="54" t="s">
        <v>1241</v>
      </c>
      <c r="BG828" s="7" t="s">
        <v>1242</v>
      </c>
      <c r="BH828" s="78"/>
      <c r="BI828" s="7" t="s">
        <v>1243</v>
      </c>
      <c r="BJ828" s="54" t="s">
        <v>1241</v>
      </c>
      <c r="BK828" s="7" t="s">
        <v>1244</v>
      </c>
      <c r="BL828" s="78"/>
      <c r="BM828" s="7" t="s">
        <v>1243</v>
      </c>
      <c r="BN828" s="54" t="s">
        <v>1241</v>
      </c>
      <c r="BO828" s="54" t="s">
        <v>1236</v>
      </c>
      <c r="BP828" s="78"/>
      <c r="BQ828" s="7" t="s">
        <v>1243</v>
      </c>
      <c r="BS828" s="7"/>
      <c r="BT828" s="101"/>
      <c r="BU828" s="7"/>
      <c r="BV828" s="146" t="s">
        <v>1233</v>
      </c>
      <c r="CQ828" t="s">
        <v>386</v>
      </c>
      <c r="CR828" s="7" t="s">
        <v>1234</v>
      </c>
      <c r="CS828" s="78"/>
      <c r="CT828" s="54" t="s">
        <v>1235</v>
      </c>
      <c r="DG828" t="s">
        <v>386</v>
      </c>
      <c r="DH828" s="7" t="s">
        <v>1236</v>
      </c>
      <c r="DI828" s="78"/>
      <c r="DJ828" s="54" t="s">
        <v>1235</v>
      </c>
      <c r="DO828" s="7" t="s">
        <v>559</v>
      </c>
      <c r="DP828" s="32"/>
      <c r="DQ828" s="54" t="s">
        <v>512</v>
      </c>
      <c r="DR828" s="54"/>
      <c r="DW828" s="7" t="s">
        <v>1244</v>
      </c>
      <c r="DX828" s="59"/>
      <c r="DY828" t="s">
        <v>321</v>
      </c>
      <c r="EA828" t="s">
        <v>480</v>
      </c>
    </row>
    <row r="829" spans="1:131">
      <c r="A829" t="s">
        <v>24</v>
      </c>
      <c r="B829" s="46" t="s">
        <v>1222</v>
      </c>
      <c r="C829" t="s">
        <v>1223</v>
      </c>
      <c r="D829" t="s">
        <v>1224</v>
      </c>
      <c r="E829" t="s">
        <v>1225</v>
      </c>
      <c r="F829">
        <v>1996</v>
      </c>
      <c r="G829" t="s">
        <v>1226</v>
      </c>
      <c r="H829" t="s">
        <v>480</v>
      </c>
      <c r="I829" s="21" t="s">
        <v>1227</v>
      </c>
      <c r="J829" s="21" t="s">
        <v>651</v>
      </c>
      <c r="K829" s="21" t="s">
        <v>1228</v>
      </c>
      <c r="L829" t="s">
        <v>1245</v>
      </c>
      <c r="M829" s="50" t="s">
        <v>325</v>
      </c>
      <c r="N829" s="69" t="s">
        <v>1261</v>
      </c>
      <c r="O829" s="41" t="s">
        <v>687</v>
      </c>
      <c r="P829" s="119" t="s">
        <v>1238</v>
      </c>
      <c r="Q829" s="41" t="s">
        <v>1239</v>
      </c>
      <c r="AH829" s="72" t="s">
        <v>594</v>
      </c>
      <c r="AI829" s="123" t="s">
        <v>1258</v>
      </c>
      <c r="AJ829" s="123" t="s">
        <v>1259</v>
      </c>
      <c r="AK829" s="52" t="s">
        <v>306</v>
      </c>
      <c r="AL829" s="41" t="s">
        <v>794</v>
      </c>
      <c r="AM829" s="74" t="s">
        <v>1240</v>
      </c>
      <c r="BF829" s="54" t="s">
        <v>1241</v>
      </c>
      <c r="BG829" s="7" t="s">
        <v>1242</v>
      </c>
      <c r="BH829" s="78"/>
      <c r="BI829" s="7" t="s">
        <v>1243</v>
      </c>
      <c r="BJ829" s="54" t="s">
        <v>1241</v>
      </c>
      <c r="BK829" s="7" t="s">
        <v>1244</v>
      </c>
      <c r="BL829" s="78"/>
      <c r="BM829" s="7" t="s">
        <v>1243</v>
      </c>
      <c r="BN829" s="54" t="s">
        <v>1241</v>
      </c>
      <c r="BO829" s="54" t="s">
        <v>1236</v>
      </c>
      <c r="BP829" s="78"/>
      <c r="BQ829" s="7" t="s">
        <v>1243</v>
      </c>
      <c r="BS829" s="7"/>
      <c r="BT829" s="101"/>
      <c r="BU829" s="7"/>
      <c r="BV829" s="146" t="s">
        <v>1233</v>
      </c>
      <c r="CQ829" t="s">
        <v>386</v>
      </c>
      <c r="CR829" s="7" t="s">
        <v>1234</v>
      </c>
      <c r="CS829" s="78"/>
      <c r="CT829" s="54" t="s">
        <v>1235</v>
      </c>
      <c r="DG829" t="s">
        <v>386</v>
      </c>
      <c r="DH829" s="7" t="s">
        <v>1236</v>
      </c>
      <c r="DI829" s="78"/>
      <c r="DJ829" s="54" t="s">
        <v>1235</v>
      </c>
      <c r="DO829" s="7" t="s">
        <v>559</v>
      </c>
      <c r="DP829" s="32"/>
      <c r="DQ829" s="54" t="s">
        <v>512</v>
      </c>
      <c r="DR829" s="54"/>
      <c r="DW829" s="7" t="s">
        <v>1244</v>
      </c>
      <c r="DX829" s="59"/>
      <c r="DY829" t="s">
        <v>321</v>
      </c>
      <c r="EA829" t="s">
        <v>480</v>
      </c>
    </row>
    <row r="830" spans="1:131">
      <c r="A830" t="s">
        <v>24</v>
      </c>
      <c r="B830" s="46" t="s">
        <v>1222</v>
      </c>
      <c r="C830" t="s">
        <v>1223</v>
      </c>
      <c r="D830" t="s">
        <v>1224</v>
      </c>
      <c r="E830" t="s">
        <v>1225</v>
      </c>
      <c r="F830">
        <v>1996</v>
      </c>
      <c r="G830" t="s">
        <v>1226</v>
      </c>
      <c r="H830" t="s">
        <v>480</v>
      </c>
      <c r="I830" s="21" t="s">
        <v>1227</v>
      </c>
      <c r="J830" s="21" t="s">
        <v>651</v>
      </c>
      <c r="K830" s="21" t="s">
        <v>1228</v>
      </c>
      <c r="L830" t="s">
        <v>1159</v>
      </c>
      <c r="M830" s="50" t="s">
        <v>325</v>
      </c>
      <c r="N830" s="69" t="s">
        <v>1262</v>
      </c>
      <c r="O830" s="41" t="s">
        <v>687</v>
      </c>
      <c r="P830" s="119" t="s">
        <v>1238</v>
      </c>
      <c r="Q830" s="41" t="s">
        <v>1239</v>
      </c>
      <c r="AH830" s="72" t="s">
        <v>594</v>
      </c>
      <c r="AI830" s="123" t="s">
        <v>1258</v>
      </c>
      <c r="AJ830" s="123" t="s">
        <v>1259</v>
      </c>
      <c r="AK830" s="52" t="s">
        <v>306</v>
      </c>
      <c r="AL830" s="41" t="s">
        <v>794</v>
      </c>
      <c r="AM830" s="74" t="s">
        <v>1240</v>
      </c>
      <c r="BF830" s="54" t="s">
        <v>1241</v>
      </c>
      <c r="BG830" s="7" t="s">
        <v>1242</v>
      </c>
      <c r="BH830" s="78"/>
      <c r="BI830" s="7" t="s">
        <v>1243</v>
      </c>
      <c r="BJ830" s="54" t="s">
        <v>1241</v>
      </c>
      <c r="BK830" s="7" t="s">
        <v>1244</v>
      </c>
      <c r="BL830" s="78"/>
      <c r="BM830" s="7" t="s">
        <v>1243</v>
      </c>
      <c r="BN830" s="54" t="s">
        <v>1241</v>
      </c>
      <c r="BO830" s="54" t="s">
        <v>1236</v>
      </c>
      <c r="BP830" s="78"/>
      <c r="BQ830" s="7" t="s">
        <v>1243</v>
      </c>
      <c r="BS830" s="7"/>
      <c r="BT830" s="101"/>
      <c r="BU830" s="7"/>
      <c r="BV830" s="146" t="s">
        <v>1233</v>
      </c>
      <c r="CQ830" t="s">
        <v>386</v>
      </c>
      <c r="CR830" s="7" t="s">
        <v>1234</v>
      </c>
      <c r="CS830" s="78"/>
      <c r="CT830" s="54" t="s">
        <v>1235</v>
      </c>
      <c r="DG830" t="s">
        <v>386</v>
      </c>
      <c r="DH830" s="7" t="s">
        <v>1236</v>
      </c>
      <c r="DI830" s="78"/>
      <c r="DJ830" s="54" t="s">
        <v>1235</v>
      </c>
      <c r="DO830" s="7" t="s">
        <v>559</v>
      </c>
      <c r="DP830" s="32"/>
      <c r="DQ830" s="54" t="s">
        <v>512</v>
      </c>
      <c r="DR830" s="54"/>
      <c r="DW830" s="7" t="s">
        <v>1244</v>
      </c>
      <c r="DX830" s="59"/>
      <c r="DY830" t="s">
        <v>321</v>
      </c>
      <c r="EA830" t="s">
        <v>480</v>
      </c>
    </row>
    <row r="831" spans="1:131">
      <c r="A831" t="s">
        <v>24</v>
      </c>
      <c r="B831" s="46" t="s">
        <v>1222</v>
      </c>
      <c r="C831" t="s">
        <v>1223</v>
      </c>
      <c r="D831" t="s">
        <v>1224</v>
      </c>
      <c r="E831" t="s">
        <v>1225</v>
      </c>
      <c r="F831">
        <v>1996</v>
      </c>
      <c r="G831" t="s">
        <v>1226</v>
      </c>
      <c r="H831" t="s">
        <v>480</v>
      </c>
      <c r="I831" s="21" t="s">
        <v>1227</v>
      </c>
      <c r="J831" s="21" t="s">
        <v>651</v>
      </c>
      <c r="K831" s="21" t="s">
        <v>1228</v>
      </c>
      <c r="L831" t="s">
        <v>1248</v>
      </c>
      <c r="M831" s="50" t="s">
        <v>325</v>
      </c>
      <c r="N831" s="69" t="s">
        <v>1263</v>
      </c>
      <c r="O831" s="41" t="s">
        <v>687</v>
      </c>
      <c r="P831" s="119" t="s">
        <v>1238</v>
      </c>
      <c r="Q831" s="41" t="s">
        <v>1239</v>
      </c>
      <c r="AH831" s="72" t="s">
        <v>594</v>
      </c>
      <c r="AI831" s="123" t="s">
        <v>1258</v>
      </c>
      <c r="AJ831" s="123" t="s">
        <v>1259</v>
      </c>
      <c r="AK831" s="52" t="s">
        <v>306</v>
      </c>
      <c r="AL831" s="41" t="s">
        <v>794</v>
      </c>
      <c r="AM831" s="74" t="s">
        <v>1240</v>
      </c>
      <c r="BF831" s="54" t="s">
        <v>1241</v>
      </c>
      <c r="BG831" s="7" t="s">
        <v>1242</v>
      </c>
      <c r="BH831" s="78"/>
      <c r="BI831" s="7" t="s">
        <v>1243</v>
      </c>
      <c r="BJ831" s="54" t="s">
        <v>1241</v>
      </c>
      <c r="BK831" s="7" t="s">
        <v>1244</v>
      </c>
      <c r="BL831" s="78"/>
      <c r="BM831" s="7" t="s">
        <v>1243</v>
      </c>
      <c r="BN831" s="54" t="s">
        <v>1241</v>
      </c>
      <c r="BO831" s="54" t="s">
        <v>1236</v>
      </c>
      <c r="BP831" s="78"/>
      <c r="BQ831" s="7" t="s">
        <v>1243</v>
      </c>
      <c r="BS831" s="7"/>
      <c r="BT831" s="101"/>
      <c r="BU831" s="7"/>
      <c r="BV831" s="146" t="s">
        <v>1233</v>
      </c>
      <c r="CQ831" t="s">
        <v>386</v>
      </c>
      <c r="CR831" s="7" t="s">
        <v>1234</v>
      </c>
      <c r="CS831" s="78"/>
      <c r="CT831" s="54" t="s">
        <v>1235</v>
      </c>
      <c r="DG831" t="s">
        <v>386</v>
      </c>
      <c r="DH831" s="7" t="s">
        <v>1236</v>
      </c>
      <c r="DI831" s="78"/>
      <c r="DJ831" s="54" t="s">
        <v>1235</v>
      </c>
      <c r="DO831" s="7" t="s">
        <v>559</v>
      </c>
      <c r="DP831" s="32"/>
      <c r="DQ831" s="54" t="s">
        <v>512</v>
      </c>
      <c r="DR831" s="54"/>
      <c r="DW831" s="7" t="s">
        <v>1244</v>
      </c>
      <c r="DX831" s="59"/>
      <c r="DY831" t="s">
        <v>321</v>
      </c>
      <c r="EA831" t="s">
        <v>480</v>
      </c>
    </row>
    <row r="832" spans="1:131">
      <c r="A832" t="s">
        <v>24</v>
      </c>
      <c r="B832" s="46" t="s">
        <v>1222</v>
      </c>
      <c r="C832" t="s">
        <v>1223</v>
      </c>
      <c r="D832" t="s">
        <v>1224</v>
      </c>
      <c r="E832" t="s">
        <v>1225</v>
      </c>
      <c r="F832">
        <v>1996</v>
      </c>
      <c r="G832" t="s">
        <v>1226</v>
      </c>
      <c r="H832" t="s">
        <v>480</v>
      </c>
      <c r="I832" s="21" t="s">
        <v>1227</v>
      </c>
      <c r="J832" s="21" t="s">
        <v>651</v>
      </c>
      <c r="K832" s="21" t="s">
        <v>1228</v>
      </c>
      <c r="L832" t="s">
        <v>1250</v>
      </c>
      <c r="M832" s="50" t="s">
        <v>325</v>
      </c>
      <c r="N832" s="69" t="s">
        <v>1264</v>
      </c>
      <c r="O832" s="41" t="s">
        <v>687</v>
      </c>
      <c r="P832" s="119" t="s">
        <v>1252</v>
      </c>
      <c r="Q832" s="41" t="s">
        <v>1239</v>
      </c>
      <c r="AH832" s="72" t="s">
        <v>594</v>
      </c>
      <c r="AI832" s="123" t="s">
        <v>1258</v>
      </c>
      <c r="AJ832" s="123" t="s">
        <v>1259</v>
      </c>
      <c r="AK832" s="52" t="s">
        <v>306</v>
      </c>
      <c r="AL832" s="41" t="s">
        <v>794</v>
      </c>
      <c r="AM832" s="74" t="s">
        <v>1240</v>
      </c>
      <c r="BF832" s="54" t="s">
        <v>1241</v>
      </c>
      <c r="BG832" s="7" t="s">
        <v>1242</v>
      </c>
      <c r="BH832" s="78"/>
      <c r="BI832" s="7" t="s">
        <v>1243</v>
      </c>
      <c r="BJ832" s="54" t="s">
        <v>1241</v>
      </c>
      <c r="BK832" s="7" t="s">
        <v>1244</v>
      </c>
      <c r="BL832" s="78"/>
      <c r="BM832" s="7" t="s">
        <v>1243</v>
      </c>
      <c r="BN832" s="54" t="s">
        <v>1241</v>
      </c>
      <c r="BO832" s="54" t="s">
        <v>1236</v>
      </c>
      <c r="BP832" s="78"/>
      <c r="BQ832" s="7" t="s">
        <v>1243</v>
      </c>
      <c r="BS832" s="7"/>
      <c r="BT832" s="101"/>
      <c r="BU832" s="7"/>
      <c r="BV832" s="146" t="s">
        <v>1233</v>
      </c>
      <c r="CQ832" t="s">
        <v>386</v>
      </c>
      <c r="CR832" s="7" t="s">
        <v>1234</v>
      </c>
      <c r="CS832" s="78"/>
      <c r="CT832" s="54" t="s">
        <v>1235</v>
      </c>
      <c r="DG832" t="s">
        <v>386</v>
      </c>
      <c r="DH832" s="7" t="s">
        <v>1236</v>
      </c>
      <c r="DI832" s="78"/>
      <c r="DJ832" s="54" t="s">
        <v>1235</v>
      </c>
      <c r="DO832" s="7" t="s">
        <v>559</v>
      </c>
      <c r="DP832" s="32"/>
      <c r="DQ832" s="54" t="s">
        <v>512</v>
      </c>
      <c r="DR832" s="54"/>
      <c r="DW832" s="7" t="s">
        <v>1244</v>
      </c>
      <c r="DX832" s="59"/>
      <c r="DY832" t="s">
        <v>321</v>
      </c>
      <c r="EA832" t="s">
        <v>480</v>
      </c>
    </row>
    <row r="833" spans="1:131">
      <c r="A833" t="s">
        <v>24</v>
      </c>
      <c r="B833" s="46" t="s">
        <v>1222</v>
      </c>
      <c r="C833" t="s">
        <v>1223</v>
      </c>
      <c r="D833" t="s">
        <v>1224</v>
      </c>
      <c r="E833" t="s">
        <v>1225</v>
      </c>
      <c r="F833">
        <v>1996</v>
      </c>
      <c r="G833" t="s">
        <v>1226</v>
      </c>
      <c r="H833" t="s">
        <v>480</v>
      </c>
      <c r="I833" s="21" t="s">
        <v>1227</v>
      </c>
      <c r="J833" s="21" t="s">
        <v>651</v>
      </c>
      <c r="K833" s="21" t="s">
        <v>1228</v>
      </c>
      <c r="L833" t="s">
        <v>312</v>
      </c>
      <c r="M833" s="50" t="s">
        <v>298</v>
      </c>
      <c r="N833" s="69" t="s">
        <v>1265</v>
      </c>
      <c r="O833" s="41" t="s">
        <v>312</v>
      </c>
      <c r="P833" s="119" t="s">
        <v>312</v>
      </c>
      <c r="Q833" s="41" t="s">
        <v>312</v>
      </c>
      <c r="AH833" s="72" t="s">
        <v>594</v>
      </c>
      <c r="AI833" s="123" t="s">
        <v>1258</v>
      </c>
      <c r="AJ833" s="123" t="s">
        <v>1259</v>
      </c>
      <c r="AK833" s="52" t="s">
        <v>306</v>
      </c>
      <c r="AL833" s="41" t="s">
        <v>794</v>
      </c>
      <c r="AM833" s="153" t="s">
        <v>1254</v>
      </c>
      <c r="BF833" s="54" t="s">
        <v>312</v>
      </c>
      <c r="BG833" s="7" t="s">
        <v>312</v>
      </c>
      <c r="BH833" s="76" t="s">
        <v>312</v>
      </c>
      <c r="BI833" s="76" t="s">
        <v>312</v>
      </c>
      <c r="BJ833" s="54" t="s">
        <v>312</v>
      </c>
      <c r="BK833" s="76" t="s">
        <v>312</v>
      </c>
      <c r="BL833" s="76" t="s">
        <v>312</v>
      </c>
      <c r="BM833" s="76" t="s">
        <v>312</v>
      </c>
      <c r="BN833" s="54" t="s">
        <v>312</v>
      </c>
      <c r="BO833" s="76" t="s">
        <v>312</v>
      </c>
      <c r="BP833" s="76" t="s">
        <v>312</v>
      </c>
      <c r="BQ833" s="76" t="s">
        <v>312</v>
      </c>
      <c r="BR833" s="80"/>
      <c r="BS833" s="76"/>
      <c r="BT833" s="101"/>
      <c r="BU833" s="76"/>
      <c r="BV833" s="146" t="s">
        <v>1233</v>
      </c>
      <c r="CQ833" t="s">
        <v>386</v>
      </c>
      <c r="CR833" s="7" t="s">
        <v>1234</v>
      </c>
      <c r="CS833" s="78"/>
      <c r="CT833" s="54" t="s">
        <v>1235</v>
      </c>
      <c r="DG833" t="s">
        <v>386</v>
      </c>
      <c r="DH833" s="7" t="s">
        <v>1236</v>
      </c>
      <c r="DI833" s="78"/>
      <c r="DJ833" s="54" t="s">
        <v>1235</v>
      </c>
      <c r="DO833" s="7" t="s">
        <v>559</v>
      </c>
      <c r="DP833" s="32"/>
      <c r="DQ833" s="54" t="s">
        <v>512</v>
      </c>
      <c r="DR833" s="54"/>
      <c r="DW833" s="7" t="s">
        <v>1244</v>
      </c>
      <c r="DX833" s="59"/>
      <c r="DY833" t="s">
        <v>321</v>
      </c>
      <c r="EA833" t="s">
        <v>480</v>
      </c>
    </row>
    <row r="835" spans="1:131">
      <c r="A835" t="s">
        <v>24</v>
      </c>
      <c r="B835" s="46" t="s">
        <v>1222</v>
      </c>
      <c r="C835" t="s">
        <v>1223</v>
      </c>
      <c r="D835" t="s">
        <v>1224</v>
      </c>
      <c r="E835" t="s">
        <v>1225</v>
      </c>
      <c r="F835">
        <v>1997</v>
      </c>
      <c r="G835" t="s">
        <v>1226</v>
      </c>
      <c r="H835" t="s">
        <v>480</v>
      </c>
      <c r="I835" s="21" t="s">
        <v>1227</v>
      </c>
      <c r="J835" s="21" t="s">
        <v>651</v>
      </c>
      <c r="K835" s="21" t="s">
        <v>1228</v>
      </c>
      <c r="L835" t="s">
        <v>312</v>
      </c>
      <c r="M835" s="50" t="s">
        <v>298</v>
      </c>
      <c r="N835" s="69" t="s">
        <v>1257</v>
      </c>
      <c r="O835" s="41" t="s">
        <v>312</v>
      </c>
      <c r="P835" s="119" t="s">
        <v>312</v>
      </c>
      <c r="Q835" s="41" t="s">
        <v>312</v>
      </c>
      <c r="AH835" s="72" t="s">
        <v>594</v>
      </c>
      <c r="AI835" s="123" t="s">
        <v>1258</v>
      </c>
      <c r="AJ835" s="123" t="s">
        <v>1259</v>
      </c>
      <c r="AK835" s="52" t="s">
        <v>306</v>
      </c>
      <c r="AL835" s="41" t="s">
        <v>794</v>
      </c>
      <c r="AM835" s="74" t="s">
        <v>1232</v>
      </c>
      <c r="BF835" s="54" t="s">
        <v>312</v>
      </c>
      <c r="BG835" s="7" t="s">
        <v>312</v>
      </c>
      <c r="BH835" s="76" t="s">
        <v>312</v>
      </c>
      <c r="BI835" s="76" t="s">
        <v>312</v>
      </c>
      <c r="BJ835" s="54" t="s">
        <v>312</v>
      </c>
      <c r="BK835" s="76" t="s">
        <v>312</v>
      </c>
      <c r="BL835" s="76" t="s">
        <v>312</v>
      </c>
      <c r="BM835" s="76" t="s">
        <v>312</v>
      </c>
      <c r="BN835" s="54" t="s">
        <v>312</v>
      </c>
      <c r="BO835" s="76" t="s">
        <v>312</v>
      </c>
      <c r="BP835" s="76" t="s">
        <v>312</v>
      </c>
      <c r="BQ835" s="76" t="s">
        <v>312</v>
      </c>
      <c r="BR835" s="80"/>
      <c r="BS835" s="76"/>
      <c r="BT835" s="101"/>
      <c r="BU835" s="76"/>
      <c r="BV835" s="146" t="s">
        <v>1233</v>
      </c>
      <c r="CQ835" t="s">
        <v>386</v>
      </c>
      <c r="CR835" s="7" t="s">
        <v>1234</v>
      </c>
      <c r="CS835" s="78"/>
      <c r="CT835" s="54" t="s">
        <v>1235</v>
      </c>
      <c r="DG835" t="s">
        <v>386</v>
      </c>
      <c r="DH835" s="7" t="s">
        <v>1236</v>
      </c>
      <c r="DI835" s="78"/>
      <c r="DJ835" s="54" t="s">
        <v>1235</v>
      </c>
      <c r="DO835" s="7" t="s">
        <v>559</v>
      </c>
      <c r="DP835" s="32"/>
      <c r="DQ835" s="54" t="s">
        <v>512</v>
      </c>
      <c r="DR835" s="54"/>
      <c r="DW835" s="7" t="s">
        <v>1244</v>
      </c>
      <c r="DX835" s="59"/>
      <c r="DY835" t="s">
        <v>321</v>
      </c>
      <c r="EA835" t="s">
        <v>480</v>
      </c>
    </row>
    <row r="836" spans="1:131">
      <c r="A836" t="s">
        <v>24</v>
      </c>
      <c r="B836" s="46" t="s">
        <v>1222</v>
      </c>
      <c r="C836" t="s">
        <v>1223</v>
      </c>
      <c r="D836" t="s">
        <v>1224</v>
      </c>
      <c r="E836" t="s">
        <v>1225</v>
      </c>
      <c r="F836">
        <v>1997</v>
      </c>
      <c r="G836" t="s">
        <v>1226</v>
      </c>
      <c r="H836" t="s">
        <v>480</v>
      </c>
      <c r="I836" s="21" t="s">
        <v>1227</v>
      </c>
      <c r="J836" s="21" t="s">
        <v>651</v>
      </c>
      <c r="K836" s="21" t="s">
        <v>1228</v>
      </c>
      <c r="L836" t="s">
        <v>1164</v>
      </c>
      <c r="M836" s="50" t="s">
        <v>325</v>
      </c>
      <c r="N836" s="69" t="s">
        <v>1260</v>
      </c>
      <c r="O836" s="41" t="s">
        <v>687</v>
      </c>
      <c r="P836" s="119" t="s">
        <v>1238</v>
      </c>
      <c r="Q836" s="41" t="s">
        <v>1239</v>
      </c>
      <c r="AH836" s="72" t="s">
        <v>594</v>
      </c>
      <c r="AI836" s="123" t="s">
        <v>1258</v>
      </c>
      <c r="AJ836" s="123" t="s">
        <v>1259</v>
      </c>
      <c r="AK836" s="52" t="s">
        <v>306</v>
      </c>
      <c r="AL836" s="41" t="s">
        <v>794</v>
      </c>
      <c r="AM836" s="74" t="s">
        <v>1240</v>
      </c>
      <c r="BF836" s="54" t="s">
        <v>1241</v>
      </c>
      <c r="BG836" s="7" t="s">
        <v>1242</v>
      </c>
      <c r="BH836" s="78"/>
      <c r="BI836" s="7" t="s">
        <v>1243</v>
      </c>
      <c r="BJ836" s="54" t="s">
        <v>1241</v>
      </c>
      <c r="BK836" s="7" t="s">
        <v>1244</v>
      </c>
      <c r="BL836" s="78"/>
      <c r="BM836" s="7" t="s">
        <v>1243</v>
      </c>
      <c r="BN836" s="54" t="s">
        <v>1241</v>
      </c>
      <c r="BO836" s="54" t="s">
        <v>1236</v>
      </c>
      <c r="BP836" s="78"/>
      <c r="BQ836" s="7" t="s">
        <v>1243</v>
      </c>
      <c r="BS836" s="7"/>
      <c r="BT836" s="101"/>
      <c r="BU836" s="7"/>
      <c r="BV836" s="146" t="s">
        <v>1233</v>
      </c>
      <c r="CQ836" t="s">
        <v>386</v>
      </c>
      <c r="CR836" s="7" t="s">
        <v>1234</v>
      </c>
      <c r="CS836" s="78"/>
      <c r="CT836" s="54" t="s">
        <v>1235</v>
      </c>
      <c r="DG836" t="s">
        <v>386</v>
      </c>
      <c r="DH836" s="7" t="s">
        <v>1236</v>
      </c>
      <c r="DI836" s="78"/>
      <c r="DJ836" s="54" t="s">
        <v>1235</v>
      </c>
      <c r="DO836" s="7" t="s">
        <v>559</v>
      </c>
      <c r="DP836" s="32"/>
      <c r="DQ836" s="54" t="s">
        <v>512</v>
      </c>
      <c r="DR836" s="54"/>
      <c r="DW836" s="7" t="s">
        <v>1244</v>
      </c>
      <c r="DX836" s="59"/>
      <c r="DY836" t="s">
        <v>321</v>
      </c>
      <c r="EA836" t="s">
        <v>480</v>
      </c>
    </row>
    <row r="837" spans="1:131">
      <c r="A837" t="s">
        <v>24</v>
      </c>
      <c r="B837" s="46" t="s">
        <v>1222</v>
      </c>
      <c r="C837" t="s">
        <v>1223</v>
      </c>
      <c r="D837" t="s">
        <v>1224</v>
      </c>
      <c r="E837" t="s">
        <v>1225</v>
      </c>
      <c r="F837">
        <v>1997</v>
      </c>
      <c r="G837" t="s">
        <v>1226</v>
      </c>
      <c r="H837" t="s">
        <v>480</v>
      </c>
      <c r="I837" s="21" t="s">
        <v>1227</v>
      </c>
      <c r="J837" s="21" t="s">
        <v>651</v>
      </c>
      <c r="K837" s="21" t="s">
        <v>1228</v>
      </c>
      <c r="L837" t="s">
        <v>1245</v>
      </c>
      <c r="M837" s="50" t="s">
        <v>325</v>
      </c>
      <c r="N837" s="69" t="s">
        <v>1261</v>
      </c>
      <c r="O837" s="41" t="s">
        <v>687</v>
      </c>
      <c r="P837" s="119" t="s">
        <v>1238</v>
      </c>
      <c r="Q837" s="41" t="s">
        <v>1239</v>
      </c>
      <c r="AH837" s="72" t="s">
        <v>594</v>
      </c>
      <c r="AI837" s="123" t="s">
        <v>1258</v>
      </c>
      <c r="AJ837" s="123" t="s">
        <v>1259</v>
      </c>
      <c r="AK837" s="52" t="s">
        <v>306</v>
      </c>
      <c r="AL837" s="41" t="s">
        <v>794</v>
      </c>
      <c r="AM837" s="74" t="s">
        <v>1240</v>
      </c>
      <c r="BF837" s="54" t="s">
        <v>1241</v>
      </c>
      <c r="BG837" s="7" t="s">
        <v>1242</v>
      </c>
      <c r="BH837" s="78"/>
      <c r="BI837" s="7" t="s">
        <v>1243</v>
      </c>
      <c r="BJ837" s="54" t="s">
        <v>1241</v>
      </c>
      <c r="BK837" s="7" t="s">
        <v>1244</v>
      </c>
      <c r="BL837" s="78"/>
      <c r="BM837" s="7" t="s">
        <v>1243</v>
      </c>
      <c r="BN837" s="54" t="s">
        <v>1241</v>
      </c>
      <c r="BO837" s="54" t="s">
        <v>1236</v>
      </c>
      <c r="BP837" s="78"/>
      <c r="BQ837" s="7" t="s">
        <v>1243</v>
      </c>
      <c r="BS837" s="7"/>
      <c r="BT837" s="101"/>
      <c r="BU837" s="7"/>
      <c r="BV837" s="146" t="s">
        <v>1233</v>
      </c>
      <c r="CQ837" t="s">
        <v>386</v>
      </c>
      <c r="CR837" s="7" t="s">
        <v>1234</v>
      </c>
      <c r="CS837" s="78"/>
      <c r="CT837" s="54" t="s">
        <v>1235</v>
      </c>
      <c r="DG837" t="s">
        <v>386</v>
      </c>
      <c r="DH837" s="7" t="s">
        <v>1236</v>
      </c>
      <c r="DI837" s="78"/>
      <c r="DJ837" s="54" t="s">
        <v>1235</v>
      </c>
      <c r="DO837" s="7" t="s">
        <v>559</v>
      </c>
      <c r="DP837" s="32"/>
      <c r="DQ837" s="54" t="s">
        <v>512</v>
      </c>
      <c r="DR837" s="54"/>
      <c r="DW837" s="7" t="s">
        <v>1244</v>
      </c>
      <c r="DX837" s="59"/>
      <c r="DY837" t="s">
        <v>321</v>
      </c>
      <c r="EA837" t="s">
        <v>480</v>
      </c>
    </row>
    <row r="838" spans="1:131">
      <c r="A838" t="s">
        <v>24</v>
      </c>
      <c r="B838" s="46" t="s">
        <v>1222</v>
      </c>
      <c r="C838" t="s">
        <v>1223</v>
      </c>
      <c r="D838" t="s">
        <v>1224</v>
      </c>
      <c r="E838" t="s">
        <v>1225</v>
      </c>
      <c r="F838">
        <v>1997</v>
      </c>
      <c r="G838" t="s">
        <v>1226</v>
      </c>
      <c r="H838" t="s">
        <v>480</v>
      </c>
      <c r="I838" s="21" t="s">
        <v>1227</v>
      </c>
      <c r="J838" s="21" t="s">
        <v>651</v>
      </c>
      <c r="K838" s="21" t="s">
        <v>1228</v>
      </c>
      <c r="L838" t="s">
        <v>1159</v>
      </c>
      <c r="M838" s="50" t="s">
        <v>325</v>
      </c>
      <c r="N838" s="69" t="s">
        <v>1262</v>
      </c>
      <c r="O838" s="41" t="s">
        <v>687</v>
      </c>
      <c r="P838" s="119" t="s">
        <v>1238</v>
      </c>
      <c r="Q838" s="41" t="s">
        <v>1239</v>
      </c>
      <c r="AH838" s="72" t="s">
        <v>594</v>
      </c>
      <c r="AI838" s="123" t="s">
        <v>1258</v>
      </c>
      <c r="AJ838" s="123" t="s">
        <v>1259</v>
      </c>
      <c r="AK838" s="52" t="s">
        <v>306</v>
      </c>
      <c r="AL838" s="41" t="s">
        <v>794</v>
      </c>
      <c r="AM838" s="74" t="s">
        <v>1240</v>
      </c>
      <c r="BF838" s="54" t="s">
        <v>1241</v>
      </c>
      <c r="BG838" s="7" t="s">
        <v>1242</v>
      </c>
      <c r="BH838" s="78"/>
      <c r="BI838" s="7" t="s">
        <v>1243</v>
      </c>
      <c r="BJ838" s="54" t="s">
        <v>1241</v>
      </c>
      <c r="BK838" s="7" t="s">
        <v>1244</v>
      </c>
      <c r="BL838" s="78"/>
      <c r="BM838" s="7" t="s">
        <v>1243</v>
      </c>
      <c r="BN838" s="54" t="s">
        <v>1241</v>
      </c>
      <c r="BO838" s="54" t="s">
        <v>1236</v>
      </c>
      <c r="BP838" s="78"/>
      <c r="BQ838" s="7" t="s">
        <v>1243</v>
      </c>
      <c r="BS838" s="7"/>
      <c r="BT838" s="101"/>
      <c r="BU838" s="7"/>
      <c r="BV838" s="146" t="s">
        <v>1233</v>
      </c>
      <c r="CQ838" t="s">
        <v>386</v>
      </c>
      <c r="CR838" s="7" t="s">
        <v>1234</v>
      </c>
      <c r="CS838" s="78"/>
      <c r="CT838" s="54" t="s">
        <v>1235</v>
      </c>
      <c r="DG838" t="s">
        <v>386</v>
      </c>
      <c r="DH838" s="7" t="s">
        <v>1236</v>
      </c>
      <c r="DI838" s="78"/>
      <c r="DJ838" s="54" t="s">
        <v>1235</v>
      </c>
      <c r="DO838" s="7" t="s">
        <v>559</v>
      </c>
      <c r="DP838" s="32"/>
      <c r="DQ838" s="54" t="s">
        <v>512</v>
      </c>
      <c r="DR838" s="54"/>
      <c r="DW838" s="7" t="s">
        <v>1244</v>
      </c>
      <c r="DX838" s="59"/>
      <c r="DY838" t="s">
        <v>321</v>
      </c>
      <c r="EA838" t="s">
        <v>480</v>
      </c>
    </row>
    <row r="839" spans="1:131">
      <c r="A839" t="s">
        <v>24</v>
      </c>
      <c r="B839" s="46" t="s">
        <v>1222</v>
      </c>
      <c r="C839" t="s">
        <v>1223</v>
      </c>
      <c r="D839" t="s">
        <v>1224</v>
      </c>
      <c r="E839" t="s">
        <v>1225</v>
      </c>
      <c r="F839">
        <v>1997</v>
      </c>
      <c r="G839" t="s">
        <v>1226</v>
      </c>
      <c r="H839" t="s">
        <v>480</v>
      </c>
      <c r="I839" s="21" t="s">
        <v>1227</v>
      </c>
      <c r="J839" s="21" t="s">
        <v>651</v>
      </c>
      <c r="K839" s="21" t="s">
        <v>1228</v>
      </c>
      <c r="L839" t="s">
        <v>1248</v>
      </c>
      <c r="M839" s="50" t="s">
        <v>325</v>
      </c>
      <c r="N839" s="69" t="s">
        <v>1263</v>
      </c>
      <c r="O839" s="41" t="s">
        <v>687</v>
      </c>
      <c r="P839" s="119" t="s">
        <v>1238</v>
      </c>
      <c r="Q839" s="41" t="s">
        <v>1239</v>
      </c>
      <c r="AH839" s="72" t="s">
        <v>594</v>
      </c>
      <c r="AI839" s="123" t="s">
        <v>1258</v>
      </c>
      <c r="AJ839" s="123" t="s">
        <v>1259</v>
      </c>
      <c r="AK839" s="52" t="s">
        <v>306</v>
      </c>
      <c r="AL839" s="41" t="s">
        <v>794</v>
      </c>
      <c r="AM839" s="74" t="s">
        <v>1240</v>
      </c>
      <c r="BF839" s="54" t="s">
        <v>1241</v>
      </c>
      <c r="BG839" s="7" t="s">
        <v>1242</v>
      </c>
      <c r="BH839" s="78"/>
      <c r="BI839" s="7" t="s">
        <v>1243</v>
      </c>
      <c r="BJ839" s="54" t="s">
        <v>1241</v>
      </c>
      <c r="BK839" s="7" t="s">
        <v>1244</v>
      </c>
      <c r="BL839" s="78"/>
      <c r="BM839" s="7" t="s">
        <v>1243</v>
      </c>
      <c r="BN839" s="54" t="s">
        <v>1241</v>
      </c>
      <c r="BO839" s="54" t="s">
        <v>1236</v>
      </c>
      <c r="BP839" s="78"/>
      <c r="BQ839" s="7" t="s">
        <v>1243</v>
      </c>
      <c r="BS839" s="7"/>
      <c r="BT839" s="101"/>
      <c r="BU839" s="7"/>
      <c r="BV839" s="146" t="s">
        <v>1233</v>
      </c>
      <c r="CQ839" t="s">
        <v>386</v>
      </c>
      <c r="CR839" s="7" t="s">
        <v>1234</v>
      </c>
      <c r="CS839" s="78"/>
      <c r="CT839" s="54" t="s">
        <v>1235</v>
      </c>
      <c r="DG839" t="s">
        <v>386</v>
      </c>
      <c r="DH839" s="7" t="s">
        <v>1236</v>
      </c>
      <c r="DI839" s="78"/>
      <c r="DJ839" s="54" t="s">
        <v>1235</v>
      </c>
      <c r="DO839" s="7" t="s">
        <v>559</v>
      </c>
      <c r="DP839" s="32"/>
      <c r="DQ839" s="54" t="s">
        <v>512</v>
      </c>
      <c r="DR839" s="54"/>
      <c r="DW839" s="7" t="s">
        <v>1244</v>
      </c>
      <c r="DX839" s="59"/>
      <c r="DY839" t="s">
        <v>321</v>
      </c>
      <c r="EA839" t="s">
        <v>480</v>
      </c>
    </row>
    <row r="840" spans="1:131">
      <c r="A840" t="s">
        <v>24</v>
      </c>
      <c r="B840" s="46" t="s">
        <v>1222</v>
      </c>
      <c r="C840" t="s">
        <v>1223</v>
      </c>
      <c r="D840" t="s">
        <v>1224</v>
      </c>
      <c r="E840" t="s">
        <v>1225</v>
      </c>
      <c r="F840">
        <v>1997</v>
      </c>
      <c r="G840" t="s">
        <v>1226</v>
      </c>
      <c r="H840" t="s">
        <v>480</v>
      </c>
      <c r="I840" s="21" t="s">
        <v>1227</v>
      </c>
      <c r="J840" s="21" t="s">
        <v>651</v>
      </c>
      <c r="K840" s="21" t="s">
        <v>1228</v>
      </c>
      <c r="L840" t="s">
        <v>1250</v>
      </c>
      <c r="M840" s="50" t="s">
        <v>325</v>
      </c>
      <c r="N840" s="69" t="s">
        <v>1264</v>
      </c>
      <c r="O840" s="41" t="s">
        <v>687</v>
      </c>
      <c r="P840" s="119" t="s">
        <v>1252</v>
      </c>
      <c r="Q840" s="41" t="s">
        <v>1239</v>
      </c>
      <c r="AH840" s="72" t="s">
        <v>594</v>
      </c>
      <c r="AI840" s="123" t="s">
        <v>1258</v>
      </c>
      <c r="AJ840" s="123" t="s">
        <v>1259</v>
      </c>
      <c r="AK840" s="52" t="s">
        <v>306</v>
      </c>
      <c r="AL840" s="41" t="s">
        <v>794</v>
      </c>
      <c r="AM840" s="74" t="s">
        <v>1240</v>
      </c>
      <c r="BF840" s="54" t="s">
        <v>1241</v>
      </c>
      <c r="BG840" s="7" t="s">
        <v>1242</v>
      </c>
      <c r="BH840" s="78"/>
      <c r="BI840" s="7" t="s">
        <v>1243</v>
      </c>
      <c r="BJ840" s="54" t="s">
        <v>1241</v>
      </c>
      <c r="BK840" s="7" t="s">
        <v>1244</v>
      </c>
      <c r="BL840" s="78"/>
      <c r="BM840" s="7" t="s">
        <v>1243</v>
      </c>
      <c r="BN840" s="54" t="s">
        <v>1241</v>
      </c>
      <c r="BO840" s="54" t="s">
        <v>1236</v>
      </c>
      <c r="BP840" s="78"/>
      <c r="BQ840" s="7" t="s">
        <v>1243</v>
      </c>
      <c r="BS840" s="7"/>
      <c r="BT840" s="101"/>
      <c r="BU840" s="7"/>
      <c r="BV840" s="146" t="s">
        <v>1233</v>
      </c>
      <c r="CQ840" t="s">
        <v>386</v>
      </c>
      <c r="CR840" s="7" t="s">
        <v>1234</v>
      </c>
      <c r="CS840" s="78"/>
      <c r="CT840" s="54" t="s">
        <v>1235</v>
      </c>
      <c r="DG840" t="s">
        <v>386</v>
      </c>
      <c r="DH840" s="7" t="s">
        <v>1236</v>
      </c>
      <c r="DI840" s="78"/>
      <c r="DJ840" s="54" t="s">
        <v>1235</v>
      </c>
      <c r="DO840" s="7" t="s">
        <v>559</v>
      </c>
      <c r="DP840" s="32"/>
      <c r="DQ840" s="54" t="s">
        <v>512</v>
      </c>
      <c r="DR840" s="54"/>
      <c r="DW840" s="7" t="s">
        <v>1244</v>
      </c>
      <c r="DX840" s="59"/>
      <c r="DY840" t="s">
        <v>321</v>
      </c>
      <c r="EA840" t="s">
        <v>480</v>
      </c>
    </row>
    <row r="841" spans="1:131">
      <c r="A841" t="s">
        <v>24</v>
      </c>
      <c r="B841" s="46" t="s">
        <v>1222</v>
      </c>
      <c r="C841" t="s">
        <v>1223</v>
      </c>
      <c r="D841" t="s">
        <v>1224</v>
      </c>
      <c r="E841" t="s">
        <v>1225</v>
      </c>
      <c r="F841">
        <v>1997</v>
      </c>
      <c r="G841" t="s">
        <v>1226</v>
      </c>
      <c r="H841" t="s">
        <v>480</v>
      </c>
      <c r="I841" s="21" t="s">
        <v>1227</v>
      </c>
      <c r="J841" s="21" t="s">
        <v>651</v>
      </c>
      <c r="K841" s="21" t="s">
        <v>1228</v>
      </c>
      <c r="L841" t="s">
        <v>312</v>
      </c>
      <c r="M841" s="50" t="s">
        <v>298</v>
      </c>
      <c r="N841" s="69" t="s">
        <v>1265</v>
      </c>
      <c r="O841" s="41" t="s">
        <v>312</v>
      </c>
      <c r="P841" s="119" t="s">
        <v>312</v>
      </c>
      <c r="Q841" s="41" t="s">
        <v>312</v>
      </c>
      <c r="AH841" s="72" t="s">
        <v>594</v>
      </c>
      <c r="AI841" s="123" t="s">
        <v>1258</v>
      </c>
      <c r="AJ841" s="123" t="s">
        <v>1259</v>
      </c>
      <c r="AK841" s="52" t="s">
        <v>306</v>
      </c>
      <c r="AL841" s="41" t="s">
        <v>794</v>
      </c>
      <c r="AM841" s="153" t="s">
        <v>1254</v>
      </c>
      <c r="BF841" s="54" t="s">
        <v>312</v>
      </c>
      <c r="BG841" s="7" t="s">
        <v>312</v>
      </c>
      <c r="BH841" s="76" t="s">
        <v>312</v>
      </c>
      <c r="BI841" s="76" t="s">
        <v>312</v>
      </c>
      <c r="BJ841" s="54" t="s">
        <v>312</v>
      </c>
      <c r="BK841" s="76" t="s">
        <v>312</v>
      </c>
      <c r="BL841" s="76" t="s">
        <v>312</v>
      </c>
      <c r="BM841" s="76" t="s">
        <v>312</v>
      </c>
      <c r="BN841" s="54" t="s">
        <v>312</v>
      </c>
      <c r="BO841" s="76" t="s">
        <v>312</v>
      </c>
      <c r="BP841" s="76" t="s">
        <v>312</v>
      </c>
      <c r="BQ841" s="76" t="s">
        <v>312</v>
      </c>
      <c r="BR841" s="80"/>
      <c r="BS841" s="76"/>
      <c r="BT841" s="101"/>
      <c r="BU841" s="76"/>
      <c r="BV841" s="146" t="s">
        <v>1233</v>
      </c>
      <c r="CQ841" t="s">
        <v>386</v>
      </c>
      <c r="CR841" s="7" t="s">
        <v>1234</v>
      </c>
      <c r="CS841" s="78"/>
      <c r="CT841" s="54" t="s">
        <v>1235</v>
      </c>
      <c r="DG841" t="s">
        <v>386</v>
      </c>
      <c r="DH841" s="7" t="s">
        <v>1236</v>
      </c>
      <c r="DI841" s="78"/>
      <c r="DJ841" s="54" t="s">
        <v>1235</v>
      </c>
      <c r="DO841" s="7" t="s">
        <v>559</v>
      </c>
      <c r="DP841" s="32"/>
      <c r="DQ841" s="54" t="s">
        <v>512</v>
      </c>
      <c r="DR841" s="54"/>
      <c r="DW841" s="7" t="s">
        <v>1244</v>
      </c>
      <c r="DX841" s="59"/>
      <c r="DY841" t="s">
        <v>321</v>
      </c>
      <c r="EA841" t="s">
        <v>480</v>
      </c>
    </row>
    <row r="843" spans="1:131">
      <c r="A843" t="s">
        <v>24</v>
      </c>
      <c r="B843" s="46" t="s">
        <v>1222</v>
      </c>
      <c r="C843" t="s">
        <v>1223</v>
      </c>
      <c r="D843" t="s">
        <v>1224</v>
      </c>
      <c r="E843" t="s">
        <v>1225</v>
      </c>
      <c r="F843">
        <v>1995</v>
      </c>
      <c r="G843" t="s">
        <v>1266</v>
      </c>
      <c r="H843" t="s">
        <v>480</v>
      </c>
      <c r="I843" s="21" t="s">
        <v>1267</v>
      </c>
      <c r="J843" s="21" t="s">
        <v>651</v>
      </c>
      <c r="K843" s="21" t="s">
        <v>1228</v>
      </c>
      <c r="L843" t="s">
        <v>312</v>
      </c>
      <c r="M843" s="50" t="s">
        <v>298</v>
      </c>
      <c r="N843" s="69" t="s">
        <v>1229</v>
      </c>
      <c r="O843" s="41" t="s">
        <v>312</v>
      </c>
      <c r="P843" s="119" t="s">
        <v>312</v>
      </c>
      <c r="Q843" s="41" t="s">
        <v>312</v>
      </c>
      <c r="AH843" s="110" t="s">
        <v>448</v>
      </c>
      <c r="AI843" s="123" t="s">
        <v>1268</v>
      </c>
      <c r="AJ843" s="41" t="s">
        <v>1269</v>
      </c>
      <c r="AK843" s="52" t="s">
        <v>306</v>
      </c>
      <c r="AL843" s="41" t="s">
        <v>794</v>
      </c>
      <c r="AM843" s="74" t="s">
        <v>1232</v>
      </c>
      <c r="BF843" s="54" t="s">
        <v>312</v>
      </c>
      <c r="BG843" s="7" t="s">
        <v>312</v>
      </c>
      <c r="BH843" s="76" t="s">
        <v>312</v>
      </c>
      <c r="BI843" s="76" t="s">
        <v>312</v>
      </c>
      <c r="BJ843" s="54" t="s">
        <v>312</v>
      </c>
      <c r="BK843" s="76" t="s">
        <v>312</v>
      </c>
      <c r="BL843" s="76" t="s">
        <v>312</v>
      </c>
      <c r="BM843" s="76" t="s">
        <v>312</v>
      </c>
      <c r="BN843" s="54" t="s">
        <v>312</v>
      </c>
      <c r="BO843" s="76" t="s">
        <v>312</v>
      </c>
      <c r="BP843" s="76" t="s">
        <v>312</v>
      </c>
      <c r="BQ843" s="76" t="s">
        <v>312</v>
      </c>
      <c r="BR843" s="80"/>
      <c r="BS843" s="76"/>
      <c r="BT843" s="101"/>
      <c r="BU843" s="76"/>
      <c r="BV843" s="146" t="s">
        <v>1233</v>
      </c>
      <c r="CQ843" t="s">
        <v>386</v>
      </c>
      <c r="CR843" s="7" t="s">
        <v>1234</v>
      </c>
      <c r="CS843" s="78"/>
      <c r="CT843" s="54" t="s">
        <v>1235</v>
      </c>
      <c r="DG843" t="s">
        <v>386</v>
      </c>
      <c r="DH843" s="7" t="s">
        <v>1236</v>
      </c>
      <c r="DI843" s="78"/>
      <c r="DJ843" s="54" t="s">
        <v>1235</v>
      </c>
      <c r="DO843" s="7" t="s">
        <v>559</v>
      </c>
      <c r="DP843" s="32"/>
      <c r="DQ843" s="54" t="s">
        <v>512</v>
      </c>
      <c r="DR843" s="54"/>
      <c r="DW843" s="7" t="s">
        <v>1244</v>
      </c>
      <c r="DX843" s="59"/>
      <c r="DY843" t="s">
        <v>321</v>
      </c>
      <c r="EA843" t="s">
        <v>480</v>
      </c>
    </row>
    <row r="844" spans="1:131">
      <c r="A844" t="s">
        <v>24</v>
      </c>
      <c r="B844" s="46" t="s">
        <v>1222</v>
      </c>
      <c r="C844" t="s">
        <v>1223</v>
      </c>
      <c r="D844" t="s">
        <v>1224</v>
      </c>
      <c r="E844" t="s">
        <v>1225</v>
      </c>
      <c r="F844">
        <v>1995</v>
      </c>
      <c r="G844" t="s">
        <v>1266</v>
      </c>
      <c r="H844" t="s">
        <v>480</v>
      </c>
      <c r="I844" s="21" t="s">
        <v>1267</v>
      </c>
      <c r="J844" s="21" t="s">
        <v>651</v>
      </c>
      <c r="K844" s="21" t="s">
        <v>1228</v>
      </c>
      <c r="L844" t="s">
        <v>1164</v>
      </c>
      <c r="M844" s="50" t="s">
        <v>325</v>
      </c>
      <c r="N844" s="69" t="s">
        <v>1237</v>
      </c>
      <c r="O844" s="41" t="s">
        <v>738</v>
      </c>
      <c r="P844" s="119" t="s">
        <v>1238</v>
      </c>
      <c r="Q844" s="41" t="s">
        <v>1239</v>
      </c>
      <c r="AH844" s="110" t="s">
        <v>448</v>
      </c>
      <c r="AI844" s="123" t="s">
        <v>1268</v>
      </c>
      <c r="AJ844" s="41" t="s">
        <v>1269</v>
      </c>
      <c r="AK844" s="52" t="s">
        <v>306</v>
      </c>
      <c r="AL844" s="41" t="s">
        <v>794</v>
      </c>
      <c r="AM844" s="74" t="s">
        <v>1240</v>
      </c>
      <c r="BF844" s="54" t="s">
        <v>1241</v>
      </c>
      <c r="BG844" s="7" t="s">
        <v>1242</v>
      </c>
      <c r="BH844" s="76">
        <v>136</v>
      </c>
      <c r="BI844" s="7" t="s">
        <v>1243</v>
      </c>
      <c r="BJ844" s="54" t="s">
        <v>1241</v>
      </c>
      <c r="BK844" s="7" t="s">
        <v>1244</v>
      </c>
      <c r="BL844" s="76">
        <v>126</v>
      </c>
      <c r="BM844" s="7" t="s">
        <v>1243</v>
      </c>
      <c r="BN844" s="54" t="s">
        <v>1241</v>
      </c>
      <c r="BO844" s="54" t="s">
        <v>1236</v>
      </c>
      <c r="BP844" s="80">
        <v>70</v>
      </c>
      <c r="BQ844" s="7" t="s">
        <v>1243</v>
      </c>
      <c r="BS844" s="7"/>
      <c r="BT844" s="101"/>
      <c r="BU844" s="7"/>
      <c r="BV844" s="146" t="s">
        <v>1233</v>
      </c>
      <c r="CQ844" t="s">
        <v>386</v>
      </c>
      <c r="CR844" s="7" t="s">
        <v>1234</v>
      </c>
      <c r="CS844" s="117" t="s">
        <v>1270</v>
      </c>
      <c r="CT844" s="54" t="s">
        <v>1235</v>
      </c>
      <c r="DG844" t="s">
        <v>386</v>
      </c>
      <c r="DH844" s="7" t="s">
        <v>1236</v>
      </c>
      <c r="DI844" s="78"/>
      <c r="DJ844" s="54" t="s">
        <v>1235</v>
      </c>
      <c r="DO844" s="7" t="s">
        <v>559</v>
      </c>
      <c r="DP844" s="32"/>
      <c r="DQ844" s="54" t="s">
        <v>512</v>
      </c>
      <c r="DR844" s="54"/>
      <c r="DW844" s="7" t="s">
        <v>1244</v>
      </c>
      <c r="DX844" s="59"/>
      <c r="DY844" t="s">
        <v>321</v>
      </c>
      <c r="EA844" t="s">
        <v>480</v>
      </c>
    </row>
    <row r="845" spans="1:131">
      <c r="A845" t="s">
        <v>24</v>
      </c>
      <c r="B845" s="46" t="s">
        <v>1222</v>
      </c>
      <c r="C845" t="s">
        <v>1223</v>
      </c>
      <c r="D845" t="s">
        <v>1224</v>
      </c>
      <c r="E845" t="s">
        <v>1225</v>
      </c>
      <c r="F845">
        <v>1995</v>
      </c>
      <c r="G845" t="s">
        <v>1266</v>
      </c>
      <c r="H845" t="s">
        <v>480</v>
      </c>
      <c r="I845" s="21" t="s">
        <v>1267</v>
      </c>
      <c r="J845" s="21" t="s">
        <v>651</v>
      </c>
      <c r="K845" s="21" t="s">
        <v>1228</v>
      </c>
      <c r="L845" t="s">
        <v>1245</v>
      </c>
      <c r="M845" s="50" t="s">
        <v>325</v>
      </c>
      <c r="N845" s="69" t="s">
        <v>1246</v>
      </c>
      <c r="O845" s="41" t="s">
        <v>738</v>
      </c>
      <c r="P845" s="119" t="s">
        <v>1238</v>
      </c>
      <c r="Q845" s="41" t="s">
        <v>1239</v>
      </c>
      <c r="AH845" s="110" t="s">
        <v>448</v>
      </c>
      <c r="AI845" s="123" t="s">
        <v>1268</v>
      </c>
      <c r="AJ845" s="41" t="s">
        <v>1269</v>
      </c>
      <c r="AK845" s="52" t="s">
        <v>306</v>
      </c>
      <c r="AL845" s="41" t="s">
        <v>794</v>
      </c>
      <c r="AM845" s="74" t="s">
        <v>1240</v>
      </c>
      <c r="BF845" s="54" t="s">
        <v>1241</v>
      </c>
      <c r="BG845" s="7" t="s">
        <v>1242</v>
      </c>
      <c r="BH845" s="76">
        <v>99</v>
      </c>
      <c r="BI845" s="7" t="s">
        <v>1243</v>
      </c>
      <c r="BJ845" s="54" t="s">
        <v>1241</v>
      </c>
      <c r="BK845" s="7" t="s">
        <v>1244</v>
      </c>
      <c r="BL845" s="76">
        <v>86</v>
      </c>
      <c r="BM845" s="7" t="s">
        <v>1243</v>
      </c>
      <c r="BN845" s="54" t="s">
        <v>1241</v>
      </c>
      <c r="BO845" s="54" t="s">
        <v>1236</v>
      </c>
      <c r="BP845" s="80">
        <v>42</v>
      </c>
      <c r="BQ845" s="7" t="s">
        <v>1243</v>
      </c>
      <c r="BS845" s="7"/>
      <c r="BT845" s="101"/>
      <c r="BU845" s="7"/>
      <c r="BV845" s="146" t="s">
        <v>1233</v>
      </c>
      <c r="CQ845" t="s">
        <v>386</v>
      </c>
      <c r="CR845" s="7" t="s">
        <v>1234</v>
      </c>
      <c r="CS845" s="117" t="s">
        <v>1270</v>
      </c>
      <c r="CT845" s="54" t="s">
        <v>1235</v>
      </c>
      <c r="DG845" t="s">
        <v>386</v>
      </c>
      <c r="DH845" s="7" t="s">
        <v>1236</v>
      </c>
      <c r="DI845" s="78"/>
      <c r="DJ845" s="54" t="s">
        <v>1235</v>
      </c>
      <c r="DO845" s="7" t="s">
        <v>559</v>
      </c>
      <c r="DP845" s="32"/>
      <c r="DQ845" s="54" t="s">
        <v>512</v>
      </c>
      <c r="DR845" s="54"/>
      <c r="DW845" s="7" t="s">
        <v>1244</v>
      </c>
      <c r="DX845" s="59"/>
      <c r="DY845" t="s">
        <v>321</v>
      </c>
      <c r="EA845" t="s">
        <v>480</v>
      </c>
    </row>
    <row r="846" spans="1:131">
      <c r="A846" t="s">
        <v>24</v>
      </c>
      <c r="B846" s="46" t="s">
        <v>1222</v>
      </c>
      <c r="C846" t="s">
        <v>1223</v>
      </c>
      <c r="D846" t="s">
        <v>1224</v>
      </c>
      <c r="E846" t="s">
        <v>1225</v>
      </c>
      <c r="F846">
        <v>1995</v>
      </c>
      <c r="G846" t="s">
        <v>1266</v>
      </c>
      <c r="H846" t="s">
        <v>480</v>
      </c>
      <c r="I846" s="21" t="s">
        <v>1267</v>
      </c>
      <c r="J846" s="21" t="s">
        <v>651</v>
      </c>
      <c r="K846" s="21" t="s">
        <v>1228</v>
      </c>
      <c r="L846" t="s">
        <v>1159</v>
      </c>
      <c r="M846" s="50" t="s">
        <v>325</v>
      </c>
      <c r="N846" s="69" t="s">
        <v>1247</v>
      </c>
      <c r="O846" s="41" t="s">
        <v>738</v>
      </c>
      <c r="P846" s="119" t="s">
        <v>1238</v>
      </c>
      <c r="Q846" s="41" t="s">
        <v>1239</v>
      </c>
      <c r="AH846" s="110" t="s">
        <v>448</v>
      </c>
      <c r="AI846" s="123" t="s">
        <v>1268</v>
      </c>
      <c r="AJ846" s="41" t="s">
        <v>1269</v>
      </c>
      <c r="AK846" s="52" t="s">
        <v>306</v>
      </c>
      <c r="AL846" s="41" t="s">
        <v>794</v>
      </c>
      <c r="AM846" s="74" t="s">
        <v>1240</v>
      </c>
      <c r="BF846" s="54" t="s">
        <v>1241</v>
      </c>
      <c r="BG846" s="7" t="s">
        <v>1242</v>
      </c>
      <c r="BH846" s="76">
        <v>67</v>
      </c>
      <c r="BI846" s="7" t="s">
        <v>1243</v>
      </c>
      <c r="BJ846" s="54" t="s">
        <v>1241</v>
      </c>
      <c r="BK846" s="7" t="s">
        <v>1244</v>
      </c>
      <c r="BL846" s="76">
        <v>63</v>
      </c>
      <c r="BM846" s="7" t="s">
        <v>1243</v>
      </c>
      <c r="BN846" s="54" t="s">
        <v>1241</v>
      </c>
      <c r="BO846" s="54" t="s">
        <v>1236</v>
      </c>
      <c r="BP846" s="80">
        <v>40</v>
      </c>
      <c r="BQ846" s="7" t="s">
        <v>1243</v>
      </c>
      <c r="BS846" s="7"/>
      <c r="BT846" s="101"/>
      <c r="BU846" s="7"/>
      <c r="BV846" s="146" t="s">
        <v>1233</v>
      </c>
      <c r="CQ846" t="s">
        <v>386</v>
      </c>
      <c r="CR846" s="7" t="s">
        <v>1234</v>
      </c>
      <c r="CS846" s="117" t="s">
        <v>1270</v>
      </c>
      <c r="CT846" s="54" t="s">
        <v>1235</v>
      </c>
      <c r="DG846" t="s">
        <v>386</v>
      </c>
      <c r="DH846" s="7" t="s">
        <v>1236</v>
      </c>
      <c r="DI846" s="78"/>
      <c r="DJ846" s="54" t="s">
        <v>1235</v>
      </c>
      <c r="DO846" s="7" t="s">
        <v>559</v>
      </c>
      <c r="DP846" s="32"/>
      <c r="DQ846" s="54" t="s">
        <v>512</v>
      </c>
      <c r="DR846" s="54"/>
      <c r="DW846" s="7" t="s">
        <v>1244</v>
      </c>
      <c r="DX846" s="59"/>
      <c r="DY846" t="s">
        <v>321</v>
      </c>
      <c r="EA846" t="s">
        <v>480</v>
      </c>
    </row>
    <row r="847" spans="1:131">
      <c r="A847" t="s">
        <v>24</v>
      </c>
      <c r="B847" s="46" t="s">
        <v>1222</v>
      </c>
      <c r="C847" t="s">
        <v>1223</v>
      </c>
      <c r="D847" t="s">
        <v>1224</v>
      </c>
      <c r="E847" t="s">
        <v>1225</v>
      </c>
      <c r="F847">
        <v>1995</v>
      </c>
      <c r="G847" t="s">
        <v>1266</v>
      </c>
      <c r="H847" t="s">
        <v>480</v>
      </c>
      <c r="I847" s="21" t="s">
        <v>1267</v>
      </c>
      <c r="J847" s="21" t="s">
        <v>651</v>
      </c>
      <c r="K847" s="21" t="s">
        <v>1228</v>
      </c>
      <c r="L847" t="s">
        <v>1248</v>
      </c>
      <c r="M847" s="50" t="s">
        <v>325</v>
      </c>
      <c r="N847" s="69" t="s">
        <v>1249</v>
      </c>
      <c r="O847" s="41" t="s">
        <v>738</v>
      </c>
      <c r="P847" s="119" t="s">
        <v>1238</v>
      </c>
      <c r="Q847" s="41" t="s">
        <v>1239</v>
      </c>
      <c r="AH847" s="110" t="s">
        <v>448</v>
      </c>
      <c r="AI847" s="123" t="s">
        <v>1268</v>
      </c>
      <c r="AJ847" s="41" t="s">
        <v>1269</v>
      </c>
      <c r="AK847" s="52" t="s">
        <v>306</v>
      </c>
      <c r="AL847" s="41" t="s">
        <v>794</v>
      </c>
      <c r="AM847" s="74" t="s">
        <v>1240</v>
      </c>
      <c r="BF847" s="54" t="s">
        <v>1241</v>
      </c>
      <c r="BG847" s="7" t="s">
        <v>1242</v>
      </c>
      <c r="BH847" s="76">
        <v>96</v>
      </c>
      <c r="BI847" s="7" t="s">
        <v>1243</v>
      </c>
      <c r="BJ847" s="54" t="s">
        <v>1241</v>
      </c>
      <c r="BK847" s="7" t="s">
        <v>1244</v>
      </c>
      <c r="BL847" s="76">
        <v>78</v>
      </c>
      <c r="BM847" s="7" t="s">
        <v>1243</v>
      </c>
      <c r="BN847" s="54" t="s">
        <v>1241</v>
      </c>
      <c r="BO847" s="54" t="s">
        <v>1236</v>
      </c>
      <c r="BP847" s="80">
        <v>56</v>
      </c>
      <c r="BQ847" s="7" t="s">
        <v>1243</v>
      </c>
      <c r="BS847" s="7"/>
      <c r="BT847" s="101"/>
      <c r="BU847" s="7"/>
      <c r="BV847" s="146" t="s">
        <v>1233</v>
      </c>
      <c r="CQ847" t="s">
        <v>386</v>
      </c>
      <c r="CR847" s="7" t="s">
        <v>1234</v>
      </c>
      <c r="CS847" s="117" t="s">
        <v>1270</v>
      </c>
      <c r="CT847" s="54" t="s">
        <v>1235</v>
      </c>
      <c r="DG847" t="s">
        <v>386</v>
      </c>
      <c r="DH847" s="7" t="s">
        <v>1236</v>
      </c>
      <c r="DI847" s="78"/>
      <c r="DJ847" s="54" t="s">
        <v>1235</v>
      </c>
      <c r="DO847" s="7" t="s">
        <v>559</v>
      </c>
      <c r="DP847" s="32"/>
      <c r="DQ847" s="54" t="s">
        <v>512</v>
      </c>
      <c r="DR847" s="54"/>
      <c r="DW847" s="7" t="s">
        <v>1244</v>
      </c>
      <c r="DX847" s="59"/>
      <c r="DY847" t="s">
        <v>321</v>
      </c>
      <c r="EA847" t="s">
        <v>480</v>
      </c>
    </row>
    <row r="848" spans="1:131">
      <c r="A848" t="s">
        <v>24</v>
      </c>
      <c r="B848" s="46" t="s">
        <v>1222</v>
      </c>
      <c r="C848" t="s">
        <v>1223</v>
      </c>
      <c r="D848" t="s">
        <v>1224</v>
      </c>
      <c r="E848" t="s">
        <v>1225</v>
      </c>
      <c r="F848">
        <v>1995</v>
      </c>
      <c r="G848" t="s">
        <v>1266</v>
      </c>
      <c r="H848" t="s">
        <v>480</v>
      </c>
      <c r="I848" s="21" t="s">
        <v>1267</v>
      </c>
      <c r="J848" s="21" t="s">
        <v>651</v>
      </c>
      <c r="K848" s="21" t="s">
        <v>1228</v>
      </c>
      <c r="L848" t="s">
        <v>1250</v>
      </c>
      <c r="M848" s="50" t="s">
        <v>325</v>
      </c>
      <c r="N848" s="69" t="s">
        <v>1251</v>
      </c>
      <c r="O848" s="41" t="s">
        <v>738</v>
      </c>
      <c r="P848" s="119" t="s">
        <v>1252</v>
      </c>
      <c r="Q848" s="41" t="s">
        <v>1239</v>
      </c>
      <c r="AH848" s="110" t="s">
        <v>448</v>
      </c>
      <c r="AI848" s="123" t="s">
        <v>1268</v>
      </c>
      <c r="AJ848" s="41" t="s">
        <v>1269</v>
      </c>
      <c r="AK848" s="52" t="s">
        <v>306</v>
      </c>
      <c r="AL848" s="41" t="s">
        <v>794</v>
      </c>
      <c r="AM848" s="74" t="s">
        <v>1240</v>
      </c>
      <c r="BF848" s="54" t="s">
        <v>1241</v>
      </c>
      <c r="BG848" s="7" t="s">
        <v>1242</v>
      </c>
      <c r="BH848" s="76">
        <v>183</v>
      </c>
      <c r="BI848" s="7" t="s">
        <v>1243</v>
      </c>
      <c r="BJ848" s="54" t="s">
        <v>1241</v>
      </c>
      <c r="BK848" s="7" t="s">
        <v>1244</v>
      </c>
      <c r="BL848" s="76">
        <v>151</v>
      </c>
      <c r="BM848" s="7" t="s">
        <v>1243</v>
      </c>
      <c r="BN848" s="54" t="s">
        <v>1241</v>
      </c>
      <c r="BO848" s="54" t="s">
        <v>1236</v>
      </c>
      <c r="BP848" s="80">
        <v>57</v>
      </c>
      <c r="BQ848" s="7" t="s">
        <v>1243</v>
      </c>
      <c r="BS848" s="7"/>
      <c r="BT848" s="101"/>
      <c r="BU848" s="7"/>
      <c r="BV848" s="146" t="s">
        <v>1233</v>
      </c>
      <c r="CQ848" t="s">
        <v>386</v>
      </c>
      <c r="CR848" s="7" t="s">
        <v>1234</v>
      </c>
      <c r="CS848" s="117" t="s">
        <v>1270</v>
      </c>
      <c r="CT848" s="54" t="s">
        <v>1235</v>
      </c>
      <c r="DG848" t="s">
        <v>386</v>
      </c>
      <c r="DH848" s="7" t="s">
        <v>1236</v>
      </c>
      <c r="DI848" s="78"/>
      <c r="DJ848" s="54" t="s">
        <v>1235</v>
      </c>
      <c r="DO848" s="7" t="s">
        <v>559</v>
      </c>
      <c r="DP848" s="32"/>
      <c r="DQ848" s="54" t="s">
        <v>512</v>
      </c>
      <c r="DR848" s="54"/>
      <c r="DW848" s="7" t="s">
        <v>1244</v>
      </c>
      <c r="DX848" s="59"/>
      <c r="DY848" t="s">
        <v>321</v>
      </c>
      <c r="EA848" t="s">
        <v>480</v>
      </c>
    </row>
    <row r="849" spans="1:131">
      <c r="A849" t="s">
        <v>24</v>
      </c>
      <c r="B849" s="46" t="s">
        <v>1222</v>
      </c>
      <c r="C849" t="s">
        <v>1223</v>
      </c>
      <c r="D849" t="s">
        <v>1224</v>
      </c>
      <c r="E849" t="s">
        <v>1225</v>
      </c>
      <c r="F849">
        <v>1995</v>
      </c>
      <c r="G849" t="s">
        <v>1266</v>
      </c>
      <c r="H849" t="s">
        <v>480</v>
      </c>
      <c r="I849" s="21" t="s">
        <v>1267</v>
      </c>
      <c r="J849" s="21" t="s">
        <v>651</v>
      </c>
      <c r="K849" s="21" t="s">
        <v>1228</v>
      </c>
      <c r="L849" t="s">
        <v>312</v>
      </c>
      <c r="M849" s="50" t="s">
        <v>298</v>
      </c>
      <c r="N849" s="69" t="s">
        <v>1253</v>
      </c>
      <c r="O849" s="41" t="s">
        <v>312</v>
      </c>
      <c r="P849" s="119" t="s">
        <v>312</v>
      </c>
      <c r="Q849" s="41" t="s">
        <v>312</v>
      </c>
      <c r="AH849" s="110" t="s">
        <v>448</v>
      </c>
      <c r="AI849" s="123" t="s">
        <v>1268</v>
      </c>
      <c r="AJ849" s="41" t="s">
        <v>1269</v>
      </c>
      <c r="AK849" s="52" t="s">
        <v>306</v>
      </c>
      <c r="AL849" s="41" t="s">
        <v>794</v>
      </c>
      <c r="AM849" s="153" t="s">
        <v>1254</v>
      </c>
      <c r="BF849" s="54" t="s">
        <v>312</v>
      </c>
      <c r="BG849" s="7" t="s">
        <v>312</v>
      </c>
      <c r="BH849" s="76" t="s">
        <v>312</v>
      </c>
      <c r="BI849" s="76" t="s">
        <v>312</v>
      </c>
      <c r="BJ849" s="54" t="s">
        <v>312</v>
      </c>
      <c r="BK849" s="76" t="s">
        <v>312</v>
      </c>
      <c r="BL849" s="76" t="s">
        <v>312</v>
      </c>
      <c r="BM849" s="76" t="s">
        <v>312</v>
      </c>
      <c r="BN849" s="54" t="s">
        <v>312</v>
      </c>
      <c r="BO849" s="76" t="s">
        <v>312</v>
      </c>
      <c r="BP849" s="76" t="s">
        <v>312</v>
      </c>
      <c r="BQ849" s="76" t="s">
        <v>312</v>
      </c>
      <c r="BR849" s="80"/>
      <c r="BS849" s="76"/>
      <c r="BT849" s="101"/>
      <c r="BU849" s="76"/>
      <c r="BV849" s="146" t="s">
        <v>1233</v>
      </c>
      <c r="CQ849" t="s">
        <v>386</v>
      </c>
      <c r="CR849" s="7" t="s">
        <v>1234</v>
      </c>
      <c r="CS849" s="78"/>
      <c r="CT849" s="54" t="s">
        <v>1235</v>
      </c>
      <c r="DG849" t="s">
        <v>386</v>
      </c>
      <c r="DH849" s="7" t="s">
        <v>1236</v>
      </c>
      <c r="DI849" s="78"/>
      <c r="DJ849" s="54" t="s">
        <v>1235</v>
      </c>
      <c r="DO849" s="7" t="s">
        <v>559</v>
      </c>
      <c r="DP849" s="32"/>
      <c r="DQ849" s="54" t="s">
        <v>512</v>
      </c>
      <c r="DR849" s="54"/>
      <c r="DW849" s="7" t="s">
        <v>1244</v>
      </c>
      <c r="DX849" s="59"/>
      <c r="DY849" t="s">
        <v>321</v>
      </c>
      <c r="EA849" t="s">
        <v>480</v>
      </c>
    </row>
    <row r="851" spans="1:131">
      <c r="A851" t="s">
        <v>24</v>
      </c>
      <c r="B851" s="46" t="s">
        <v>1222</v>
      </c>
      <c r="C851" t="s">
        <v>1223</v>
      </c>
      <c r="D851" t="s">
        <v>1224</v>
      </c>
      <c r="E851" t="s">
        <v>1225</v>
      </c>
      <c r="F851">
        <v>1996</v>
      </c>
      <c r="G851" t="s">
        <v>1266</v>
      </c>
      <c r="H851" t="s">
        <v>480</v>
      </c>
      <c r="I851" s="21" t="s">
        <v>1267</v>
      </c>
      <c r="J851" s="21" t="s">
        <v>651</v>
      </c>
      <c r="K851" s="21" t="s">
        <v>1228</v>
      </c>
      <c r="L851" t="s">
        <v>312</v>
      </c>
      <c r="M851" s="50" t="s">
        <v>298</v>
      </c>
      <c r="N851" s="69" t="s">
        <v>1229</v>
      </c>
      <c r="O851" s="41" t="s">
        <v>312</v>
      </c>
      <c r="P851" s="119" t="s">
        <v>312</v>
      </c>
      <c r="Q851" s="41" t="s">
        <v>312</v>
      </c>
      <c r="AH851" s="110" t="s">
        <v>448</v>
      </c>
      <c r="AI851" s="123" t="s">
        <v>1268</v>
      </c>
      <c r="AJ851" s="41" t="s">
        <v>1269</v>
      </c>
      <c r="AK851" s="52" t="s">
        <v>306</v>
      </c>
      <c r="AL851" s="41" t="s">
        <v>794</v>
      </c>
      <c r="AM851" s="74" t="s">
        <v>1232</v>
      </c>
      <c r="BF851" s="54" t="s">
        <v>312</v>
      </c>
      <c r="BG851" s="7" t="s">
        <v>312</v>
      </c>
      <c r="BH851" s="76" t="s">
        <v>312</v>
      </c>
      <c r="BI851" s="76" t="s">
        <v>312</v>
      </c>
      <c r="BJ851" s="54" t="s">
        <v>312</v>
      </c>
      <c r="BK851" s="76" t="s">
        <v>312</v>
      </c>
      <c r="BL851" s="76" t="s">
        <v>312</v>
      </c>
      <c r="BM851" s="76" t="s">
        <v>312</v>
      </c>
      <c r="BN851" s="54" t="s">
        <v>312</v>
      </c>
      <c r="BO851" s="76" t="s">
        <v>312</v>
      </c>
      <c r="BP851" s="76" t="s">
        <v>312</v>
      </c>
      <c r="BQ851" s="76" t="s">
        <v>312</v>
      </c>
      <c r="BR851" s="80"/>
      <c r="BS851" s="76"/>
      <c r="BT851" s="101"/>
      <c r="BU851" s="76"/>
      <c r="BV851" s="146" t="s">
        <v>1233</v>
      </c>
      <c r="CQ851" t="s">
        <v>386</v>
      </c>
      <c r="CR851" s="7" t="s">
        <v>1234</v>
      </c>
      <c r="CS851" s="78"/>
      <c r="CT851" s="54" t="s">
        <v>1235</v>
      </c>
      <c r="DG851" t="s">
        <v>386</v>
      </c>
      <c r="DH851" s="7" t="s">
        <v>1236</v>
      </c>
      <c r="DI851" s="78"/>
      <c r="DJ851" s="54" t="s">
        <v>1235</v>
      </c>
      <c r="DO851" s="7" t="s">
        <v>559</v>
      </c>
      <c r="DP851" s="32"/>
      <c r="DQ851" s="54" t="s">
        <v>512</v>
      </c>
      <c r="DR851" s="54"/>
      <c r="DW851" s="7" t="s">
        <v>1244</v>
      </c>
      <c r="DX851" s="59"/>
      <c r="DY851" t="s">
        <v>321</v>
      </c>
      <c r="EA851" t="s">
        <v>480</v>
      </c>
    </row>
    <row r="852" spans="1:131">
      <c r="A852" t="s">
        <v>24</v>
      </c>
      <c r="B852" s="46" t="s">
        <v>1222</v>
      </c>
      <c r="C852" t="s">
        <v>1223</v>
      </c>
      <c r="D852" t="s">
        <v>1224</v>
      </c>
      <c r="E852" t="s">
        <v>1225</v>
      </c>
      <c r="F852">
        <v>1996</v>
      </c>
      <c r="G852" t="s">
        <v>1266</v>
      </c>
      <c r="H852" t="s">
        <v>480</v>
      </c>
      <c r="I852" s="21" t="s">
        <v>1267</v>
      </c>
      <c r="J852" s="21" t="s">
        <v>651</v>
      </c>
      <c r="K852" s="21" t="s">
        <v>1228</v>
      </c>
      <c r="L852" t="s">
        <v>1164</v>
      </c>
      <c r="M852" s="50" t="s">
        <v>325</v>
      </c>
      <c r="N852" s="69" t="s">
        <v>1237</v>
      </c>
      <c r="O852" s="41" t="s">
        <v>738</v>
      </c>
      <c r="P852" s="119" t="s">
        <v>1238</v>
      </c>
      <c r="Q852" s="41" t="s">
        <v>1239</v>
      </c>
      <c r="AH852" s="110" t="s">
        <v>448</v>
      </c>
      <c r="AI852" s="123" t="s">
        <v>1268</v>
      </c>
      <c r="AJ852" s="41" t="s">
        <v>1269</v>
      </c>
      <c r="AK852" s="52" t="s">
        <v>306</v>
      </c>
      <c r="AL852" s="41" t="s">
        <v>794</v>
      </c>
      <c r="AM852" s="74" t="s">
        <v>1240</v>
      </c>
      <c r="BF852" s="54" t="s">
        <v>1241</v>
      </c>
      <c r="BG852" s="7" t="s">
        <v>1242</v>
      </c>
      <c r="BH852" s="78"/>
      <c r="BI852" s="7" t="s">
        <v>1243</v>
      </c>
      <c r="BJ852" s="54" t="s">
        <v>1241</v>
      </c>
      <c r="BK852" s="7" t="s">
        <v>1244</v>
      </c>
      <c r="BL852" s="78"/>
      <c r="BM852" s="7" t="s">
        <v>1271</v>
      </c>
      <c r="BN852" s="54" t="s">
        <v>1241</v>
      </c>
      <c r="BO852" s="54" t="s">
        <v>1236</v>
      </c>
      <c r="BP852" s="78"/>
      <c r="BQ852" s="7" t="s">
        <v>1271</v>
      </c>
      <c r="BS852" s="7"/>
      <c r="BT852" s="101"/>
      <c r="BU852" s="7"/>
      <c r="BV852" s="146" t="s">
        <v>1233</v>
      </c>
      <c r="CQ852" t="s">
        <v>386</v>
      </c>
      <c r="CR852" s="7" t="s">
        <v>1234</v>
      </c>
      <c r="CS852" s="78"/>
      <c r="CT852" s="54" t="s">
        <v>1235</v>
      </c>
      <c r="DG852" t="s">
        <v>386</v>
      </c>
      <c r="DH852" s="7" t="s">
        <v>1236</v>
      </c>
      <c r="DI852" s="78"/>
      <c r="DJ852" s="54" t="s">
        <v>1235</v>
      </c>
      <c r="DO852" s="7" t="s">
        <v>559</v>
      </c>
      <c r="DP852" s="32"/>
      <c r="DQ852" s="54" t="s">
        <v>512</v>
      </c>
      <c r="DR852" s="54"/>
      <c r="DW852" s="7" t="s">
        <v>1244</v>
      </c>
      <c r="DX852" s="59"/>
      <c r="DY852" t="s">
        <v>321</v>
      </c>
      <c r="EA852" t="s">
        <v>480</v>
      </c>
    </row>
    <row r="853" spans="1:131">
      <c r="A853" t="s">
        <v>24</v>
      </c>
      <c r="B853" s="46" t="s">
        <v>1222</v>
      </c>
      <c r="C853" t="s">
        <v>1223</v>
      </c>
      <c r="D853" t="s">
        <v>1224</v>
      </c>
      <c r="E853" t="s">
        <v>1225</v>
      </c>
      <c r="F853">
        <v>1996</v>
      </c>
      <c r="G853" t="s">
        <v>1266</v>
      </c>
      <c r="H853" t="s">
        <v>480</v>
      </c>
      <c r="I853" s="21" t="s">
        <v>1267</v>
      </c>
      <c r="J853" s="21" t="s">
        <v>651</v>
      </c>
      <c r="K853" s="21" t="s">
        <v>1228</v>
      </c>
      <c r="L853" t="s">
        <v>1245</v>
      </c>
      <c r="M853" s="50" t="s">
        <v>325</v>
      </c>
      <c r="N853" s="69" t="s">
        <v>1246</v>
      </c>
      <c r="O853" s="41" t="s">
        <v>738</v>
      </c>
      <c r="P853" s="119" t="s">
        <v>1238</v>
      </c>
      <c r="Q853" s="41" t="s">
        <v>1239</v>
      </c>
      <c r="AH853" s="110" t="s">
        <v>448</v>
      </c>
      <c r="AI853" s="123" t="s">
        <v>1268</v>
      </c>
      <c r="AJ853" s="41" t="s">
        <v>1269</v>
      </c>
      <c r="AK853" s="52" t="s">
        <v>306</v>
      </c>
      <c r="AL853" s="41" t="s">
        <v>794</v>
      </c>
      <c r="AM853" s="74" t="s">
        <v>1240</v>
      </c>
      <c r="BF853" s="54" t="s">
        <v>1241</v>
      </c>
      <c r="BG853" s="7" t="s">
        <v>1242</v>
      </c>
      <c r="BH853" s="78"/>
      <c r="BI853" s="7" t="s">
        <v>1243</v>
      </c>
      <c r="BJ853" s="54" t="s">
        <v>1241</v>
      </c>
      <c r="BK853" s="7" t="s">
        <v>1244</v>
      </c>
      <c r="BL853" s="78"/>
      <c r="BM853" s="7" t="s">
        <v>1271</v>
      </c>
      <c r="BN853" s="54" t="s">
        <v>1241</v>
      </c>
      <c r="BO853" s="54" t="s">
        <v>1236</v>
      </c>
      <c r="BP853" s="78"/>
      <c r="BQ853" s="7" t="s">
        <v>1271</v>
      </c>
      <c r="BS853" s="7"/>
      <c r="BT853" s="101"/>
      <c r="BU853" s="7"/>
      <c r="BV853" s="146" t="s">
        <v>1233</v>
      </c>
      <c r="CQ853" t="s">
        <v>386</v>
      </c>
      <c r="CR853" s="7" t="s">
        <v>1234</v>
      </c>
      <c r="CS853" s="78"/>
      <c r="CT853" s="54" t="s">
        <v>1235</v>
      </c>
      <c r="DG853" t="s">
        <v>386</v>
      </c>
      <c r="DH853" s="7" t="s">
        <v>1236</v>
      </c>
      <c r="DI853" s="78"/>
      <c r="DJ853" s="54" t="s">
        <v>1235</v>
      </c>
      <c r="DO853" s="7" t="s">
        <v>559</v>
      </c>
      <c r="DP853" s="32"/>
      <c r="DQ853" s="54" t="s">
        <v>512</v>
      </c>
      <c r="DR853" s="54"/>
      <c r="DW853" s="7" t="s">
        <v>1244</v>
      </c>
      <c r="DX853" s="59"/>
      <c r="DY853" t="s">
        <v>321</v>
      </c>
      <c r="EA853" t="s">
        <v>480</v>
      </c>
    </row>
    <row r="854" spans="1:131">
      <c r="A854" t="s">
        <v>24</v>
      </c>
      <c r="B854" s="46" t="s">
        <v>1222</v>
      </c>
      <c r="C854" t="s">
        <v>1223</v>
      </c>
      <c r="D854" t="s">
        <v>1224</v>
      </c>
      <c r="E854" t="s">
        <v>1225</v>
      </c>
      <c r="F854">
        <v>1996</v>
      </c>
      <c r="G854" t="s">
        <v>1266</v>
      </c>
      <c r="H854" t="s">
        <v>480</v>
      </c>
      <c r="I854" s="21" t="s">
        <v>1267</v>
      </c>
      <c r="J854" s="21" t="s">
        <v>651</v>
      </c>
      <c r="K854" s="21" t="s">
        <v>1228</v>
      </c>
      <c r="L854" t="s">
        <v>1159</v>
      </c>
      <c r="M854" s="50" t="s">
        <v>325</v>
      </c>
      <c r="N854" s="69" t="s">
        <v>1247</v>
      </c>
      <c r="O854" s="41" t="s">
        <v>738</v>
      </c>
      <c r="P854" s="119" t="s">
        <v>1238</v>
      </c>
      <c r="Q854" s="41" t="s">
        <v>1239</v>
      </c>
      <c r="AH854" s="110" t="s">
        <v>448</v>
      </c>
      <c r="AI854" s="123" t="s">
        <v>1268</v>
      </c>
      <c r="AJ854" s="41" t="s">
        <v>1269</v>
      </c>
      <c r="AK854" s="52" t="s">
        <v>306</v>
      </c>
      <c r="AL854" s="41" t="s">
        <v>794</v>
      </c>
      <c r="AM854" s="74" t="s">
        <v>1240</v>
      </c>
      <c r="BF854" s="54" t="s">
        <v>1241</v>
      </c>
      <c r="BG854" s="7" t="s">
        <v>1242</v>
      </c>
      <c r="BH854" s="78"/>
      <c r="BI854" s="7" t="s">
        <v>1243</v>
      </c>
      <c r="BJ854" s="54" t="s">
        <v>1241</v>
      </c>
      <c r="BK854" s="7" t="s">
        <v>1244</v>
      </c>
      <c r="BL854" s="78"/>
      <c r="BM854" s="7" t="s">
        <v>1271</v>
      </c>
      <c r="BN854" s="54" t="s">
        <v>1241</v>
      </c>
      <c r="BO854" s="54" t="s">
        <v>1236</v>
      </c>
      <c r="BP854" s="78"/>
      <c r="BQ854" s="7" t="s">
        <v>1271</v>
      </c>
      <c r="BS854" s="7"/>
      <c r="BT854" s="101"/>
      <c r="BU854" s="7"/>
      <c r="BV854" s="146" t="s">
        <v>1233</v>
      </c>
      <c r="CQ854" t="s">
        <v>386</v>
      </c>
      <c r="CR854" s="7" t="s">
        <v>1234</v>
      </c>
      <c r="CS854" s="78"/>
      <c r="CT854" s="54" t="s">
        <v>1235</v>
      </c>
      <c r="DG854" t="s">
        <v>386</v>
      </c>
      <c r="DH854" s="7" t="s">
        <v>1236</v>
      </c>
      <c r="DI854" s="78"/>
      <c r="DJ854" s="54" t="s">
        <v>1235</v>
      </c>
      <c r="DO854" s="7" t="s">
        <v>559</v>
      </c>
      <c r="DP854" s="32"/>
      <c r="DQ854" s="54" t="s">
        <v>512</v>
      </c>
      <c r="DR854" s="54"/>
      <c r="DW854" s="7" t="s">
        <v>1244</v>
      </c>
      <c r="DX854" s="59"/>
      <c r="DY854" t="s">
        <v>321</v>
      </c>
      <c r="EA854" t="s">
        <v>480</v>
      </c>
    </row>
    <row r="855" spans="1:131">
      <c r="A855" t="s">
        <v>24</v>
      </c>
      <c r="B855" s="46" t="s">
        <v>1222</v>
      </c>
      <c r="C855" t="s">
        <v>1223</v>
      </c>
      <c r="D855" t="s">
        <v>1224</v>
      </c>
      <c r="E855" t="s">
        <v>1225</v>
      </c>
      <c r="F855">
        <v>1996</v>
      </c>
      <c r="G855" t="s">
        <v>1266</v>
      </c>
      <c r="H855" t="s">
        <v>480</v>
      </c>
      <c r="I855" s="21" t="s">
        <v>1267</v>
      </c>
      <c r="J855" s="21" t="s">
        <v>651</v>
      </c>
      <c r="K855" s="21" t="s">
        <v>1228</v>
      </c>
      <c r="L855" t="s">
        <v>1248</v>
      </c>
      <c r="M855" s="50" t="s">
        <v>325</v>
      </c>
      <c r="N855" s="69" t="s">
        <v>1249</v>
      </c>
      <c r="O855" s="41" t="s">
        <v>738</v>
      </c>
      <c r="P855" s="119" t="s">
        <v>1238</v>
      </c>
      <c r="Q855" s="41" t="s">
        <v>1239</v>
      </c>
      <c r="AH855" s="110" t="s">
        <v>448</v>
      </c>
      <c r="AI855" s="123" t="s">
        <v>1268</v>
      </c>
      <c r="AJ855" s="41" t="s">
        <v>1269</v>
      </c>
      <c r="AK855" s="52" t="s">
        <v>306</v>
      </c>
      <c r="AL855" s="41" t="s">
        <v>794</v>
      </c>
      <c r="AM855" s="74" t="s">
        <v>1240</v>
      </c>
      <c r="BF855" s="54" t="s">
        <v>1241</v>
      </c>
      <c r="BG855" s="7" t="s">
        <v>1242</v>
      </c>
      <c r="BH855" s="78"/>
      <c r="BI855" s="7" t="s">
        <v>1243</v>
      </c>
      <c r="BJ855" s="54" t="s">
        <v>1241</v>
      </c>
      <c r="BK855" s="7" t="s">
        <v>1244</v>
      </c>
      <c r="BL855" s="78"/>
      <c r="BM855" s="7" t="s">
        <v>1271</v>
      </c>
      <c r="BN855" s="54" t="s">
        <v>1241</v>
      </c>
      <c r="BO855" s="54" t="s">
        <v>1236</v>
      </c>
      <c r="BP855" s="78"/>
      <c r="BQ855" s="7" t="s">
        <v>1271</v>
      </c>
      <c r="BS855" s="7"/>
      <c r="BT855" s="101"/>
      <c r="BU855" s="7"/>
      <c r="BV855" s="146" t="s">
        <v>1233</v>
      </c>
      <c r="CQ855" t="s">
        <v>386</v>
      </c>
      <c r="CR855" s="7" t="s">
        <v>1234</v>
      </c>
      <c r="CS855" s="78"/>
      <c r="CT855" s="54" t="s">
        <v>1235</v>
      </c>
      <c r="DG855" t="s">
        <v>386</v>
      </c>
      <c r="DH855" s="7" t="s">
        <v>1236</v>
      </c>
      <c r="DI855" s="78"/>
      <c r="DJ855" s="54" t="s">
        <v>1235</v>
      </c>
      <c r="DO855" s="7" t="s">
        <v>559</v>
      </c>
      <c r="DP855" s="32"/>
      <c r="DQ855" s="54" t="s">
        <v>512</v>
      </c>
      <c r="DR855" s="54"/>
      <c r="DW855" s="7" t="s">
        <v>1244</v>
      </c>
      <c r="DX855" s="59"/>
      <c r="DY855" t="s">
        <v>321</v>
      </c>
      <c r="EA855" t="s">
        <v>480</v>
      </c>
    </row>
    <row r="856" spans="1:131">
      <c r="A856" t="s">
        <v>24</v>
      </c>
      <c r="B856" s="46" t="s">
        <v>1222</v>
      </c>
      <c r="C856" t="s">
        <v>1223</v>
      </c>
      <c r="D856" t="s">
        <v>1224</v>
      </c>
      <c r="E856" t="s">
        <v>1225</v>
      </c>
      <c r="F856">
        <v>1996</v>
      </c>
      <c r="G856" t="s">
        <v>1266</v>
      </c>
      <c r="H856" t="s">
        <v>480</v>
      </c>
      <c r="I856" s="21" t="s">
        <v>1267</v>
      </c>
      <c r="J856" s="21" t="s">
        <v>651</v>
      </c>
      <c r="K856" s="21" t="s">
        <v>1228</v>
      </c>
      <c r="L856" t="s">
        <v>1250</v>
      </c>
      <c r="M856" s="50" t="s">
        <v>325</v>
      </c>
      <c r="N856" s="69" t="s">
        <v>1251</v>
      </c>
      <c r="O856" s="41" t="s">
        <v>738</v>
      </c>
      <c r="P856" s="119" t="s">
        <v>1252</v>
      </c>
      <c r="Q856" s="41" t="s">
        <v>1239</v>
      </c>
      <c r="AH856" s="110" t="s">
        <v>448</v>
      </c>
      <c r="AI856" s="123" t="s">
        <v>1268</v>
      </c>
      <c r="AJ856" s="41" t="s">
        <v>1269</v>
      </c>
      <c r="AK856" s="52" t="s">
        <v>306</v>
      </c>
      <c r="AL856" s="41" t="s">
        <v>794</v>
      </c>
      <c r="AM856" s="74" t="s">
        <v>1240</v>
      </c>
      <c r="BF856" s="54" t="s">
        <v>1241</v>
      </c>
      <c r="BG856" s="7" t="s">
        <v>1242</v>
      </c>
      <c r="BH856" s="78"/>
      <c r="BI856" s="7" t="s">
        <v>1243</v>
      </c>
      <c r="BJ856" s="54" t="s">
        <v>1241</v>
      </c>
      <c r="BK856" s="7" t="s">
        <v>1244</v>
      </c>
      <c r="BL856" s="78"/>
      <c r="BM856" s="7" t="s">
        <v>1271</v>
      </c>
      <c r="BN856" s="54" t="s">
        <v>1241</v>
      </c>
      <c r="BO856" s="54" t="s">
        <v>1236</v>
      </c>
      <c r="BP856" s="78"/>
      <c r="BQ856" s="7" t="s">
        <v>1271</v>
      </c>
      <c r="BS856" s="7"/>
      <c r="BT856" s="101"/>
      <c r="BU856" s="7"/>
      <c r="BV856" s="146" t="s">
        <v>1233</v>
      </c>
      <c r="CQ856" t="s">
        <v>386</v>
      </c>
      <c r="CR856" s="7" t="s">
        <v>1234</v>
      </c>
      <c r="CS856" s="78"/>
      <c r="CT856" s="54" t="s">
        <v>1235</v>
      </c>
      <c r="DG856" t="s">
        <v>386</v>
      </c>
      <c r="DH856" s="7" t="s">
        <v>1236</v>
      </c>
      <c r="DI856" s="78"/>
      <c r="DJ856" s="54" t="s">
        <v>1235</v>
      </c>
      <c r="DO856" s="7" t="s">
        <v>559</v>
      </c>
      <c r="DP856" s="32"/>
      <c r="DQ856" s="54" t="s">
        <v>512</v>
      </c>
      <c r="DR856" s="54"/>
      <c r="DW856" s="7" t="s">
        <v>1244</v>
      </c>
      <c r="DX856" s="59"/>
      <c r="DY856" t="s">
        <v>321</v>
      </c>
      <c r="EA856" t="s">
        <v>480</v>
      </c>
    </row>
    <row r="857" spans="1:131">
      <c r="A857" t="s">
        <v>24</v>
      </c>
      <c r="B857" s="46" t="s">
        <v>1222</v>
      </c>
      <c r="C857" t="s">
        <v>1223</v>
      </c>
      <c r="D857" t="s">
        <v>1224</v>
      </c>
      <c r="E857" t="s">
        <v>1225</v>
      </c>
      <c r="F857">
        <v>1996</v>
      </c>
      <c r="G857" t="s">
        <v>1266</v>
      </c>
      <c r="H857" t="s">
        <v>480</v>
      </c>
      <c r="I857" s="21" t="s">
        <v>1267</v>
      </c>
      <c r="J857" s="21" t="s">
        <v>651</v>
      </c>
      <c r="K857" s="21" t="s">
        <v>1228</v>
      </c>
      <c r="L857" t="s">
        <v>312</v>
      </c>
      <c r="M857" s="50" t="s">
        <v>298</v>
      </c>
      <c r="N857" s="69" t="s">
        <v>1253</v>
      </c>
      <c r="O857" s="41" t="s">
        <v>312</v>
      </c>
      <c r="P857" s="119" t="s">
        <v>312</v>
      </c>
      <c r="Q857" s="41" t="s">
        <v>312</v>
      </c>
      <c r="AH857" s="110" t="s">
        <v>448</v>
      </c>
      <c r="AI857" s="123" t="s">
        <v>1268</v>
      </c>
      <c r="AJ857" s="41" t="s">
        <v>1269</v>
      </c>
      <c r="AK857" s="52" t="s">
        <v>306</v>
      </c>
      <c r="AL857" s="41" t="s">
        <v>794</v>
      </c>
      <c r="AM857" s="153" t="s">
        <v>1254</v>
      </c>
      <c r="BF857" s="54" t="s">
        <v>312</v>
      </c>
      <c r="BG857" s="7" t="s">
        <v>312</v>
      </c>
      <c r="BH857" s="76" t="s">
        <v>312</v>
      </c>
      <c r="BI857" s="76" t="s">
        <v>312</v>
      </c>
      <c r="BJ857" s="54" t="s">
        <v>312</v>
      </c>
      <c r="BK857" s="76" t="s">
        <v>312</v>
      </c>
      <c r="BL857" s="76" t="s">
        <v>312</v>
      </c>
      <c r="BM857" s="76" t="s">
        <v>312</v>
      </c>
      <c r="BN857" s="54" t="s">
        <v>312</v>
      </c>
      <c r="BO857" s="76" t="s">
        <v>312</v>
      </c>
      <c r="BP857" s="76" t="s">
        <v>312</v>
      </c>
      <c r="BQ857" s="76" t="s">
        <v>312</v>
      </c>
      <c r="BR857" s="80"/>
      <c r="BS857" s="76"/>
      <c r="BT857" s="101"/>
      <c r="BU857" s="76"/>
      <c r="BV857" s="146" t="s">
        <v>1233</v>
      </c>
      <c r="CQ857" t="s">
        <v>386</v>
      </c>
      <c r="CR857" s="7" t="s">
        <v>1234</v>
      </c>
      <c r="CS857" s="78"/>
      <c r="CT857" s="54" t="s">
        <v>1235</v>
      </c>
      <c r="DG857" t="s">
        <v>386</v>
      </c>
      <c r="DH857" s="7" t="s">
        <v>1236</v>
      </c>
      <c r="DI857" s="78"/>
      <c r="DJ857" s="54" t="s">
        <v>1235</v>
      </c>
      <c r="DO857" s="7" t="s">
        <v>559</v>
      </c>
      <c r="DP857" s="32"/>
      <c r="DQ857" s="54" t="s">
        <v>512</v>
      </c>
      <c r="DR857" s="54"/>
      <c r="DW857" s="7" t="s">
        <v>1244</v>
      </c>
      <c r="DX857" s="59"/>
      <c r="DY857" t="s">
        <v>321</v>
      </c>
      <c r="EA857" t="s">
        <v>480</v>
      </c>
    </row>
    <row r="858" spans="1:131" s="21" customFormat="1">
      <c r="M858" s="51"/>
      <c r="N858" s="68"/>
      <c r="O858" s="52"/>
      <c r="P858" s="148"/>
      <c r="Q858" s="52"/>
      <c r="R858" s="53"/>
      <c r="S858" s="53"/>
      <c r="T858" s="53"/>
      <c r="U858" s="53"/>
      <c r="V858" s="53"/>
      <c r="W858" s="137"/>
      <c r="X858" s="140"/>
      <c r="Y858" s="54"/>
      <c r="AA858" s="54"/>
      <c r="AE858" s="54"/>
      <c r="AG858" s="52"/>
      <c r="AH858" s="73"/>
      <c r="AI858" s="52"/>
      <c r="AJ858" s="52"/>
      <c r="AK858" s="52"/>
      <c r="AL858" s="52"/>
      <c r="AM858" s="75"/>
      <c r="AN858" s="75"/>
      <c r="AO858" s="54"/>
      <c r="AP858" s="54"/>
      <c r="AQ858" s="54"/>
      <c r="AR858" s="54"/>
      <c r="AS858" s="75"/>
      <c r="AT858" s="75"/>
      <c r="AU858" s="75"/>
      <c r="AV858" s="75"/>
      <c r="AW858" s="75"/>
      <c r="AX858" s="75"/>
      <c r="AY858" s="54"/>
      <c r="AZ858" s="62"/>
      <c r="BA858" s="54"/>
      <c r="BB858" s="54"/>
      <c r="BC858" s="54"/>
      <c r="BD858" s="80"/>
      <c r="BE858" s="54"/>
      <c r="BF858" s="54"/>
      <c r="BG858" s="54"/>
      <c r="BH858" s="80"/>
      <c r="BI858" s="80"/>
      <c r="BJ858" s="80"/>
      <c r="BK858" s="80"/>
      <c r="BL858" s="80"/>
      <c r="BM858" s="80"/>
      <c r="BN858" s="80"/>
      <c r="BO858" s="80"/>
      <c r="BP858" s="80"/>
      <c r="BQ858" s="80"/>
      <c r="BR858" s="80"/>
      <c r="BS858" s="80"/>
      <c r="BT858" s="98"/>
      <c r="BU858" s="80"/>
      <c r="BV858" s="146"/>
      <c r="BW858" s="54"/>
      <c r="BX858" s="54"/>
      <c r="BY858" s="47"/>
      <c r="CB858" s="54"/>
      <c r="CC858" s="80"/>
      <c r="CG858" s="62"/>
      <c r="CR858" s="54"/>
      <c r="CS858" s="80"/>
      <c r="CT858" s="54"/>
      <c r="CU858" s="73"/>
      <c r="CW858" s="62"/>
      <c r="DH858" s="54"/>
      <c r="DI858" s="80"/>
      <c r="DJ858" s="54"/>
      <c r="DO858" s="54"/>
      <c r="DQ858" s="54"/>
      <c r="DR858" s="54"/>
      <c r="DS858" s="54"/>
      <c r="DT858" s="62"/>
      <c r="DW858" s="54"/>
      <c r="DX858" s="62"/>
    </row>
    <row r="859" spans="1:131">
      <c r="A859" t="s">
        <v>24</v>
      </c>
      <c r="B859" s="46" t="s">
        <v>1222</v>
      </c>
      <c r="C859" t="s">
        <v>1223</v>
      </c>
      <c r="D859" t="s">
        <v>1224</v>
      </c>
      <c r="E859" t="s">
        <v>1225</v>
      </c>
      <c r="F859">
        <v>1997</v>
      </c>
      <c r="G859" t="s">
        <v>1266</v>
      </c>
      <c r="H859" t="s">
        <v>480</v>
      </c>
      <c r="I859" s="21" t="s">
        <v>1267</v>
      </c>
      <c r="J859" s="21" t="s">
        <v>651</v>
      </c>
      <c r="K859" s="21" t="s">
        <v>1228</v>
      </c>
      <c r="L859" t="s">
        <v>312</v>
      </c>
      <c r="M859" s="50" t="s">
        <v>298</v>
      </c>
      <c r="N859" s="69" t="s">
        <v>1229</v>
      </c>
      <c r="O859" s="41" t="s">
        <v>312</v>
      </c>
      <c r="P859" s="119" t="s">
        <v>312</v>
      </c>
      <c r="Q859" s="41" t="s">
        <v>312</v>
      </c>
      <c r="AH859" s="110" t="s">
        <v>448</v>
      </c>
      <c r="AI859" s="123" t="s">
        <v>1268</v>
      </c>
      <c r="AJ859" s="41" t="s">
        <v>1269</v>
      </c>
      <c r="AK859" s="52" t="s">
        <v>306</v>
      </c>
      <c r="AL859" s="41" t="s">
        <v>794</v>
      </c>
      <c r="AM859" s="74" t="s">
        <v>1232</v>
      </c>
      <c r="BF859" s="54" t="s">
        <v>312</v>
      </c>
      <c r="BG859" s="7" t="s">
        <v>312</v>
      </c>
      <c r="BH859" s="76" t="s">
        <v>312</v>
      </c>
      <c r="BI859" s="76" t="s">
        <v>312</v>
      </c>
      <c r="BJ859" s="54" t="s">
        <v>312</v>
      </c>
      <c r="BK859" s="76" t="s">
        <v>312</v>
      </c>
      <c r="BL859" s="76" t="s">
        <v>312</v>
      </c>
      <c r="BM859" s="76" t="s">
        <v>312</v>
      </c>
      <c r="BN859" s="54" t="s">
        <v>312</v>
      </c>
      <c r="BO859" s="76" t="s">
        <v>312</v>
      </c>
      <c r="BP859" s="76" t="s">
        <v>312</v>
      </c>
      <c r="BQ859" s="76" t="s">
        <v>312</v>
      </c>
      <c r="BR859" s="80"/>
      <c r="BS859" s="76"/>
      <c r="BT859" s="101"/>
      <c r="BU859" s="76"/>
      <c r="BV859" s="146" t="s">
        <v>1233</v>
      </c>
      <c r="CQ859" t="s">
        <v>386</v>
      </c>
      <c r="CR859" s="7" t="s">
        <v>1234</v>
      </c>
      <c r="CS859" s="78"/>
      <c r="CT859" s="54" t="s">
        <v>1235</v>
      </c>
      <c r="DG859" t="s">
        <v>386</v>
      </c>
      <c r="DH859" s="7" t="s">
        <v>1236</v>
      </c>
      <c r="DI859" s="78"/>
      <c r="DJ859" s="54" t="s">
        <v>1235</v>
      </c>
      <c r="DO859" s="7" t="s">
        <v>559</v>
      </c>
      <c r="DP859" s="21">
        <v>10.199999999999999</v>
      </c>
      <c r="DQ859" s="54" t="s">
        <v>512</v>
      </c>
      <c r="DR859" s="54"/>
      <c r="DW859" s="7" t="s">
        <v>1244</v>
      </c>
      <c r="DX859" s="59"/>
      <c r="DY859" t="s">
        <v>321</v>
      </c>
      <c r="EA859" t="s">
        <v>480</v>
      </c>
    </row>
    <row r="860" spans="1:131">
      <c r="A860" t="s">
        <v>24</v>
      </c>
      <c r="B860" s="46" t="s">
        <v>1222</v>
      </c>
      <c r="C860" t="s">
        <v>1223</v>
      </c>
      <c r="D860" t="s">
        <v>1224</v>
      </c>
      <c r="E860" t="s">
        <v>1225</v>
      </c>
      <c r="F860">
        <v>1997</v>
      </c>
      <c r="G860" t="s">
        <v>1266</v>
      </c>
      <c r="H860" t="s">
        <v>480</v>
      </c>
      <c r="I860" s="21" t="s">
        <v>1267</v>
      </c>
      <c r="J860" s="21" t="s">
        <v>651</v>
      </c>
      <c r="K860" s="21" t="s">
        <v>1228</v>
      </c>
      <c r="L860" t="s">
        <v>1164</v>
      </c>
      <c r="M860" s="50" t="s">
        <v>325</v>
      </c>
      <c r="N860" s="69" t="s">
        <v>1237</v>
      </c>
      <c r="O860" s="41" t="s">
        <v>738</v>
      </c>
      <c r="P860" s="119" t="s">
        <v>1238</v>
      </c>
      <c r="Q860" s="41" t="s">
        <v>1239</v>
      </c>
      <c r="AH860" s="110" t="s">
        <v>448</v>
      </c>
      <c r="AI860" s="123" t="s">
        <v>1268</v>
      </c>
      <c r="AJ860" s="41" t="s">
        <v>1269</v>
      </c>
      <c r="AK860" s="52" t="s">
        <v>306</v>
      </c>
      <c r="AL860" s="41" t="s">
        <v>794</v>
      </c>
      <c r="AM860" s="74" t="s">
        <v>1240</v>
      </c>
      <c r="BF860" s="54" t="s">
        <v>1241</v>
      </c>
      <c r="BG860" s="7" t="s">
        <v>1242</v>
      </c>
      <c r="BH860" s="78"/>
      <c r="BI860" s="7" t="s">
        <v>1243</v>
      </c>
      <c r="BJ860" s="54" t="s">
        <v>1241</v>
      </c>
      <c r="BK860" s="7" t="s">
        <v>1244</v>
      </c>
      <c r="BL860" s="78"/>
      <c r="BM860" s="7" t="s">
        <v>1271</v>
      </c>
      <c r="BN860" s="54" t="s">
        <v>1241</v>
      </c>
      <c r="BO860" s="54" t="s">
        <v>1236</v>
      </c>
      <c r="BP860" s="78"/>
      <c r="BQ860" s="7" t="s">
        <v>1271</v>
      </c>
      <c r="BS860" s="7"/>
      <c r="BT860" s="101"/>
      <c r="BU860" s="7"/>
      <c r="BV860" s="146" t="s">
        <v>1233</v>
      </c>
      <c r="CQ860" t="s">
        <v>386</v>
      </c>
      <c r="CR860" s="7" t="s">
        <v>1234</v>
      </c>
      <c r="CS860" s="78"/>
      <c r="CT860" s="54" t="s">
        <v>1235</v>
      </c>
      <c r="DG860" t="s">
        <v>386</v>
      </c>
      <c r="DH860" s="7" t="s">
        <v>1236</v>
      </c>
      <c r="DI860" s="78"/>
      <c r="DJ860" s="54" t="s">
        <v>1235</v>
      </c>
      <c r="DO860" s="7" t="s">
        <v>559</v>
      </c>
      <c r="DP860" s="21">
        <v>7</v>
      </c>
      <c r="DQ860" s="54" t="s">
        <v>512</v>
      </c>
      <c r="DR860" s="54"/>
      <c r="DW860" s="7" t="s">
        <v>1244</v>
      </c>
      <c r="DX860" s="59"/>
      <c r="DY860" t="s">
        <v>321</v>
      </c>
      <c r="EA860" t="s">
        <v>480</v>
      </c>
    </row>
    <row r="861" spans="1:131">
      <c r="A861" t="s">
        <v>24</v>
      </c>
      <c r="B861" s="46" t="s">
        <v>1222</v>
      </c>
      <c r="C861" t="s">
        <v>1223</v>
      </c>
      <c r="D861" t="s">
        <v>1224</v>
      </c>
      <c r="E861" t="s">
        <v>1225</v>
      </c>
      <c r="F861">
        <v>1997</v>
      </c>
      <c r="G861" t="s">
        <v>1266</v>
      </c>
      <c r="H861" t="s">
        <v>480</v>
      </c>
      <c r="I861" s="21" t="s">
        <v>1267</v>
      </c>
      <c r="J861" s="21" t="s">
        <v>651</v>
      </c>
      <c r="K861" s="21" t="s">
        <v>1228</v>
      </c>
      <c r="L861" t="s">
        <v>1245</v>
      </c>
      <c r="M861" s="50" t="s">
        <v>325</v>
      </c>
      <c r="N861" s="69" t="s">
        <v>1246</v>
      </c>
      <c r="O861" s="41" t="s">
        <v>738</v>
      </c>
      <c r="P861" s="119" t="s">
        <v>1238</v>
      </c>
      <c r="Q861" s="41" t="s">
        <v>1239</v>
      </c>
      <c r="AH861" s="110" t="s">
        <v>448</v>
      </c>
      <c r="AI861" s="123" t="s">
        <v>1268</v>
      </c>
      <c r="AJ861" s="41" t="s">
        <v>1269</v>
      </c>
      <c r="AK861" s="52" t="s">
        <v>306</v>
      </c>
      <c r="AL861" s="41" t="s">
        <v>794</v>
      </c>
      <c r="AM861" s="74" t="s">
        <v>1240</v>
      </c>
      <c r="BF861" s="54" t="s">
        <v>1241</v>
      </c>
      <c r="BG861" s="7" t="s">
        <v>1242</v>
      </c>
      <c r="BH861" s="78"/>
      <c r="BI861" s="7" t="s">
        <v>1243</v>
      </c>
      <c r="BJ861" s="54" t="s">
        <v>1241</v>
      </c>
      <c r="BK861" s="7" t="s">
        <v>1244</v>
      </c>
      <c r="BL861" s="78"/>
      <c r="BM861" s="7" t="s">
        <v>1271</v>
      </c>
      <c r="BN861" s="54" t="s">
        <v>1241</v>
      </c>
      <c r="BO861" s="54" t="s">
        <v>1236</v>
      </c>
      <c r="BP861" s="78"/>
      <c r="BQ861" s="7" t="s">
        <v>1271</v>
      </c>
      <c r="BS861" s="7"/>
      <c r="BT861" s="101"/>
      <c r="BU861" s="7"/>
      <c r="BV861" s="146" t="s">
        <v>1233</v>
      </c>
      <c r="CQ861" t="s">
        <v>386</v>
      </c>
      <c r="CR861" s="7" t="s">
        <v>1234</v>
      </c>
      <c r="CS861" s="78"/>
      <c r="CT861" s="54" t="s">
        <v>1235</v>
      </c>
      <c r="DG861" t="s">
        <v>386</v>
      </c>
      <c r="DH861" s="7" t="s">
        <v>1236</v>
      </c>
      <c r="DI861" s="78"/>
      <c r="DJ861" s="54" t="s">
        <v>1235</v>
      </c>
      <c r="DO861" s="7" t="s">
        <v>559</v>
      </c>
      <c r="DP861" s="32"/>
      <c r="DQ861" s="54" t="s">
        <v>512</v>
      </c>
      <c r="DR861" s="54"/>
      <c r="DW861" s="7" t="s">
        <v>1244</v>
      </c>
      <c r="DX861" s="59"/>
      <c r="DY861" t="s">
        <v>321</v>
      </c>
      <c r="EA861" t="s">
        <v>480</v>
      </c>
    </row>
    <row r="862" spans="1:131">
      <c r="A862" t="s">
        <v>24</v>
      </c>
      <c r="B862" s="46" t="s">
        <v>1222</v>
      </c>
      <c r="C862" t="s">
        <v>1223</v>
      </c>
      <c r="D862" t="s">
        <v>1224</v>
      </c>
      <c r="E862" t="s">
        <v>1225</v>
      </c>
      <c r="F862">
        <v>1997</v>
      </c>
      <c r="G862" t="s">
        <v>1266</v>
      </c>
      <c r="H862" t="s">
        <v>480</v>
      </c>
      <c r="I862" s="21" t="s">
        <v>1267</v>
      </c>
      <c r="J862" s="21" t="s">
        <v>651</v>
      </c>
      <c r="K862" s="21" t="s">
        <v>1228</v>
      </c>
      <c r="L862" t="s">
        <v>1159</v>
      </c>
      <c r="M862" s="50" t="s">
        <v>325</v>
      </c>
      <c r="N862" s="69" t="s">
        <v>1247</v>
      </c>
      <c r="O862" s="41" t="s">
        <v>738</v>
      </c>
      <c r="P862" s="119" t="s">
        <v>1238</v>
      </c>
      <c r="Q862" s="41" t="s">
        <v>1239</v>
      </c>
      <c r="AH862" s="110" t="s">
        <v>448</v>
      </c>
      <c r="AI862" s="123" t="s">
        <v>1268</v>
      </c>
      <c r="AJ862" s="41" t="s">
        <v>1269</v>
      </c>
      <c r="AK862" s="52" t="s">
        <v>306</v>
      </c>
      <c r="AL862" s="41" t="s">
        <v>794</v>
      </c>
      <c r="AM862" s="74" t="s">
        <v>1240</v>
      </c>
      <c r="BF862" s="54" t="s">
        <v>1241</v>
      </c>
      <c r="BG862" s="7" t="s">
        <v>1242</v>
      </c>
      <c r="BH862" s="78"/>
      <c r="BI862" s="7" t="s">
        <v>1243</v>
      </c>
      <c r="BJ862" s="54" t="s">
        <v>1241</v>
      </c>
      <c r="BK862" s="7" t="s">
        <v>1244</v>
      </c>
      <c r="BL862" s="78"/>
      <c r="BM862" s="7" t="s">
        <v>1271</v>
      </c>
      <c r="BN862" s="54" t="s">
        <v>1241</v>
      </c>
      <c r="BO862" s="54" t="s">
        <v>1236</v>
      </c>
      <c r="BP862" s="78"/>
      <c r="BQ862" s="7" t="s">
        <v>1271</v>
      </c>
      <c r="BS862" s="7"/>
      <c r="BT862" s="101"/>
      <c r="BU862" s="7"/>
      <c r="BV862" s="146" t="s">
        <v>1233</v>
      </c>
      <c r="CQ862" t="s">
        <v>386</v>
      </c>
      <c r="CR862" s="7" t="s">
        <v>1234</v>
      </c>
      <c r="CS862" s="78"/>
      <c r="CT862" s="54" t="s">
        <v>1235</v>
      </c>
      <c r="DG862" t="s">
        <v>386</v>
      </c>
      <c r="DH862" s="7" t="s">
        <v>1236</v>
      </c>
      <c r="DI862" s="78"/>
      <c r="DJ862" s="54" t="s">
        <v>1235</v>
      </c>
      <c r="DO862" s="7" t="s">
        <v>559</v>
      </c>
      <c r="DP862" s="21">
        <v>6.9</v>
      </c>
      <c r="DQ862" s="54" t="s">
        <v>512</v>
      </c>
      <c r="DR862" s="54"/>
      <c r="DW862" s="7" t="s">
        <v>1244</v>
      </c>
      <c r="DX862" s="59"/>
      <c r="DY862" t="s">
        <v>321</v>
      </c>
      <c r="EA862" t="s">
        <v>480</v>
      </c>
    </row>
    <row r="863" spans="1:131">
      <c r="A863" t="s">
        <v>24</v>
      </c>
      <c r="B863" s="46" t="s">
        <v>1222</v>
      </c>
      <c r="C863" t="s">
        <v>1223</v>
      </c>
      <c r="D863" t="s">
        <v>1224</v>
      </c>
      <c r="E863" t="s">
        <v>1225</v>
      </c>
      <c r="F863">
        <v>1997</v>
      </c>
      <c r="G863" t="s">
        <v>1266</v>
      </c>
      <c r="H863" t="s">
        <v>480</v>
      </c>
      <c r="I863" s="21" t="s">
        <v>1267</v>
      </c>
      <c r="J863" s="21" t="s">
        <v>651</v>
      </c>
      <c r="K863" s="21" t="s">
        <v>1228</v>
      </c>
      <c r="L863" t="s">
        <v>1248</v>
      </c>
      <c r="M863" s="50" t="s">
        <v>325</v>
      </c>
      <c r="N863" s="69" t="s">
        <v>1249</v>
      </c>
      <c r="O863" s="41" t="s">
        <v>738</v>
      </c>
      <c r="P863" s="119" t="s">
        <v>1238</v>
      </c>
      <c r="Q863" s="41" t="s">
        <v>1239</v>
      </c>
      <c r="AH863" s="110" t="s">
        <v>448</v>
      </c>
      <c r="AI863" s="123" t="s">
        <v>1268</v>
      </c>
      <c r="AJ863" s="41" t="s">
        <v>1269</v>
      </c>
      <c r="AK863" s="52" t="s">
        <v>306</v>
      </c>
      <c r="AL863" s="41" t="s">
        <v>794</v>
      </c>
      <c r="AM863" s="74" t="s">
        <v>1240</v>
      </c>
      <c r="BF863" s="54" t="s">
        <v>1241</v>
      </c>
      <c r="BG863" s="7" t="s">
        <v>1242</v>
      </c>
      <c r="BH863" s="78"/>
      <c r="BI863" s="7" t="s">
        <v>1243</v>
      </c>
      <c r="BJ863" s="54" t="s">
        <v>1241</v>
      </c>
      <c r="BK863" s="7" t="s">
        <v>1244</v>
      </c>
      <c r="BL863" s="78"/>
      <c r="BM863" s="7" t="s">
        <v>1271</v>
      </c>
      <c r="BN863" s="54" t="s">
        <v>1241</v>
      </c>
      <c r="BO863" s="54" t="s">
        <v>1236</v>
      </c>
      <c r="BP863" s="78"/>
      <c r="BQ863" s="7" t="s">
        <v>1271</v>
      </c>
      <c r="BS863" s="7"/>
      <c r="BT863" s="101"/>
      <c r="BU863" s="7"/>
      <c r="BV863" s="146" t="s">
        <v>1233</v>
      </c>
      <c r="CQ863" t="s">
        <v>386</v>
      </c>
      <c r="CR863" s="7" t="s">
        <v>1234</v>
      </c>
      <c r="CS863" s="78"/>
      <c r="CT863" s="54" t="s">
        <v>1235</v>
      </c>
      <c r="DG863" t="s">
        <v>386</v>
      </c>
      <c r="DH863" s="7" t="s">
        <v>1236</v>
      </c>
      <c r="DI863" s="78"/>
      <c r="DJ863" s="54" t="s">
        <v>1235</v>
      </c>
      <c r="DO863" s="7" t="s">
        <v>559</v>
      </c>
      <c r="DP863" s="21">
        <v>5.8</v>
      </c>
      <c r="DQ863" s="54" t="s">
        <v>512</v>
      </c>
      <c r="DR863" s="54"/>
      <c r="DW863" s="7" t="s">
        <v>1244</v>
      </c>
      <c r="DX863" s="59"/>
      <c r="DY863" t="s">
        <v>321</v>
      </c>
      <c r="EA863" t="s">
        <v>480</v>
      </c>
    </row>
    <row r="864" spans="1:131">
      <c r="A864" t="s">
        <v>24</v>
      </c>
      <c r="B864" s="46" t="s">
        <v>1222</v>
      </c>
      <c r="C864" t="s">
        <v>1223</v>
      </c>
      <c r="D864" t="s">
        <v>1224</v>
      </c>
      <c r="E864" t="s">
        <v>1225</v>
      </c>
      <c r="F864">
        <v>1997</v>
      </c>
      <c r="G864" t="s">
        <v>1266</v>
      </c>
      <c r="H864" t="s">
        <v>480</v>
      </c>
      <c r="I864" s="21" t="s">
        <v>1267</v>
      </c>
      <c r="J864" s="21" t="s">
        <v>651</v>
      </c>
      <c r="K864" s="21" t="s">
        <v>1228</v>
      </c>
      <c r="L864" t="s">
        <v>1250</v>
      </c>
      <c r="M864" s="50" t="s">
        <v>325</v>
      </c>
      <c r="N864" s="69" t="s">
        <v>1251</v>
      </c>
      <c r="O864" s="41" t="s">
        <v>738</v>
      </c>
      <c r="P864" s="119" t="s">
        <v>1252</v>
      </c>
      <c r="Q864" s="41" t="s">
        <v>1239</v>
      </c>
      <c r="AH864" s="110" t="s">
        <v>448</v>
      </c>
      <c r="AI864" s="123" t="s">
        <v>1268</v>
      </c>
      <c r="AJ864" s="41" t="s">
        <v>1269</v>
      </c>
      <c r="AK864" s="52" t="s">
        <v>306</v>
      </c>
      <c r="AL864" s="41" t="s">
        <v>794</v>
      </c>
      <c r="AM864" s="74" t="s">
        <v>1240</v>
      </c>
      <c r="BF864" s="54" t="s">
        <v>1241</v>
      </c>
      <c r="BG864" s="7" t="s">
        <v>1242</v>
      </c>
      <c r="BH864" s="78"/>
      <c r="BI864" s="7" t="s">
        <v>1243</v>
      </c>
      <c r="BJ864" s="54" t="s">
        <v>1241</v>
      </c>
      <c r="BK864" s="7" t="s">
        <v>1244</v>
      </c>
      <c r="BL864" s="78"/>
      <c r="BM864" s="7" t="s">
        <v>1271</v>
      </c>
      <c r="BN864" s="54" t="s">
        <v>1241</v>
      </c>
      <c r="BO864" s="54" t="s">
        <v>1236</v>
      </c>
      <c r="BP864" s="78"/>
      <c r="BQ864" s="7" t="s">
        <v>1271</v>
      </c>
      <c r="BS864" s="7"/>
      <c r="BT864" s="101"/>
      <c r="BU864" s="7"/>
      <c r="BV864" s="146" t="s">
        <v>1233</v>
      </c>
      <c r="CQ864" t="s">
        <v>386</v>
      </c>
      <c r="CR864" s="7" t="s">
        <v>1234</v>
      </c>
      <c r="CS864" s="78"/>
      <c r="CT864" s="54" t="s">
        <v>1235</v>
      </c>
      <c r="DG864" t="s">
        <v>386</v>
      </c>
      <c r="DH864" s="7" t="s">
        <v>1236</v>
      </c>
      <c r="DI864" s="78"/>
      <c r="DJ864" s="54" t="s">
        <v>1235</v>
      </c>
      <c r="DO864" s="7" t="s">
        <v>559</v>
      </c>
      <c r="DP864" s="21">
        <v>4.3</v>
      </c>
      <c r="DQ864" s="54" t="s">
        <v>512</v>
      </c>
      <c r="DR864" s="54"/>
      <c r="DW864" s="7" t="s">
        <v>1244</v>
      </c>
      <c r="DX864" s="59"/>
      <c r="DY864" t="s">
        <v>321</v>
      </c>
      <c r="EA864" t="s">
        <v>480</v>
      </c>
    </row>
    <row r="865" spans="1:131">
      <c r="A865" t="s">
        <v>24</v>
      </c>
      <c r="B865" s="46" t="s">
        <v>1222</v>
      </c>
      <c r="C865" t="s">
        <v>1223</v>
      </c>
      <c r="D865" t="s">
        <v>1224</v>
      </c>
      <c r="E865" t="s">
        <v>1225</v>
      </c>
      <c r="F865">
        <v>1997</v>
      </c>
      <c r="G865" t="s">
        <v>1266</v>
      </c>
      <c r="H865" t="s">
        <v>480</v>
      </c>
      <c r="I865" s="21" t="s">
        <v>1267</v>
      </c>
      <c r="J865" s="21" t="s">
        <v>651</v>
      </c>
      <c r="K865" s="21" t="s">
        <v>1228</v>
      </c>
      <c r="L865" t="s">
        <v>312</v>
      </c>
      <c r="M865" s="50" t="s">
        <v>298</v>
      </c>
      <c r="N865" s="69" t="s">
        <v>1253</v>
      </c>
      <c r="O865" s="41" t="s">
        <v>312</v>
      </c>
      <c r="P865" s="119" t="s">
        <v>312</v>
      </c>
      <c r="Q865" s="41" t="s">
        <v>312</v>
      </c>
      <c r="AH865" s="110" t="s">
        <v>448</v>
      </c>
      <c r="AI865" s="123" t="s">
        <v>1268</v>
      </c>
      <c r="AJ865" s="41" t="s">
        <v>1269</v>
      </c>
      <c r="AK865" s="52" t="s">
        <v>306</v>
      </c>
      <c r="AL865" s="41" t="s">
        <v>794</v>
      </c>
      <c r="AM865" s="153" t="s">
        <v>1254</v>
      </c>
      <c r="BF865" s="54" t="s">
        <v>312</v>
      </c>
      <c r="BG865" s="7" t="s">
        <v>312</v>
      </c>
      <c r="BH865" s="76" t="s">
        <v>312</v>
      </c>
      <c r="BI865" s="76" t="s">
        <v>312</v>
      </c>
      <c r="BJ865" s="54" t="s">
        <v>312</v>
      </c>
      <c r="BK865" s="76" t="s">
        <v>312</v>
      </c>
      <c r="BL865" s="76" t="s">
        <v>312</v>
      </c>
      <c r="BM865" s="76" t="s">
        <v>312</v>
      </c>
      <c r="BN865" s="54" t="s">
        <v>312</v>
      </c>
      <c r="BO865" s="76" t="s">
        <v>312</v>
      </c>
      <c r="BP865" s="76" t="s">
        <v>312</v>
      </c>
      <c r="BQ865" s="76" t="s">
        <v>312</v>
      </c>
      <c r="BR865" s="80"/>
      <c r="BS865" s="76"/>
      <c r="BT865" s="101"/>
      <c r="BU865" s="76"/>
      <c r="BV865" s="146" t="s">
        <v>1233</v>
      </c>
      <c r="CQ865" t="s">
        <v>386</v>
      </c>
      <c r="CR865" s="7" t="s">
        <v>1234</v>
      </c>
      <c r="CS865" s="78"/>
      <c r="CT865" s="54" t="s">
        <v>1235</v>
      </c>
      <c r="DG865" t="s">
        <v>386</v>
      </c>
      <c r="DH865" s="7" t="s">
        <v>1236</v>
      </c>
      <c r="DI865" s="78"/>
      <c r="DJ865" s="54" t="s">
        <v>1235</v>
      </c>
      <c r="DO865" s="7" t="s">
        <v>559</v>
      </c>
      <c r="DP865" s="21">
        <v>6.2</v>
      </c>
      <c r="DQ865" s="54" t="s">
        <v>512</v>
      </c>
      <c r="DR865" s="54"/>
      <c r="DW865" s="7" t="s">
        <v>1244</v>
      </c>
      <c r="DX865" s="59"/>
      <c r="DY865" t="s">
        <v>321</v>
      </c>
      <c r="EA865" t="s">
        <v>480</v>
      </c>
    </row>
    <row r="866" spans="1:131" s="21" customFormat="1">
      <c r="M866" s="51"/>
      <c r="N866" s="68"/>
      <c r="O866" s="52"/>
      <c r="P866" s="148"/>
      <c r="Q866" s="52"/>
      <c r="R866" s="53"/>
      <c r="S866" s="53"/>
      <c r="T866" s="53"/>
      <c r="U866" s="53"/>
      <c r="V866" s="53"/>
      <c r="W866" s="137"/>
      <c r="X866" s="140"/>
      <c r="Y866" s="54"/>
      <c r="AA866" s="54"/>
      <c r="AE866" s="54"/>
      <c r="AG866" s="52"/>
      <c r="AH866" s="73"/>
      <c r="AI866" s="52"/>
      <c r="AJ866" s="52"/>
      <c r="AK866" s="52"/>
      <c r="AL866" s="52"/>
      <c r="AM866" s="75"/>
      <c r="AN866" s="75"/>
      <c r="AO866" s="54"/>
      <c r="AP866" s="54"/>
      <c r="AQ866" s="54"/>
      <c r="AR866" s="54"/>
      <c r="AS866" s="75"/>
      <c r="AT866" s="75"/>
      <c r="AU866" s="75"/>
      <c r="AV866" s="75"/>
      <c r="AW866" s="75"/>
      <c r="AX866" s="75"/>
      <c r="AY866" s="54"/>
      <c r="AZ866" s="62"/>
      <c r="BA866" s="54"/>
      <c r="BB866" s="54"/>
      <c r="BC866" s="54"/>
      <c r="BD866" s="80"/>
      <c r="BE866" s="54"/>
      <c r="BF866" s="54"/>
      <c r="BG866" s="54"/>
      <c r="BH866" s="80"/>
      <c r="BI866" s="80"/>
      <c r="BJ866" s="80"/>
      <c r="BK866" s="80"/>
      <c r="BL866" s="80"/>
      <c r="BM866" s="80"/>
      <c r="BN866" s="80"/>
      <c r="BO866" s="80"/>
      <c r="BP866" s="80"/>
      <c r="BQ866" s="80"/>
      <c r="BR866" s="80"/>
      <c r="BS866" s="80"/>
      <c r="BT866" s="98"/>
      <c r="BU866" s="80"/>
      <c r="BV866" s="146"/>
      <c r="BW866" s="54"/>
      <c r="BX866" s="54"/>
      <c r="BY866" s="47"/>
      <c r="CB866" s="54"/>
      <c r="CC866" s="80"/>
      <c r="CG866" s="62"/>
      <c r="CR866" s="54"/>
      <c r="CS866" s="80"/>
      <c r="CT866" s="54"/>
      <c r="CU866" s="73"/>
      <c r="CW866" s="62"/>
      <c r="DH866" s="54"/>
      <c r="DI866" s="80"/>
      <c r="DJ866" s="54"/>
      <c r="DO866" s="54"/>
      <c r="DQ866" s="54"/>
      <c r="DR866" s="54"/>
      <c r="DS866" s="54"/>
      <c r="DT866" s="62"/>
      <c r="DW866" s="54"/>
      <c r="DX866" s="62"/>
    </row>
    <row r="867" spans="1:131">
      <c r="A867" t="s">
        <v>24</v>
      </c>
      <c r="B867" s="46" t="s">
        <v>1222</v>
      </c>
      <c r="C867" t="s">
        <v>1223</v>
      </c>
      <c r="D867" t="s">
        <v>1224</v>
      </c>
      <c r="E867" t="s">
        <v>1225</v>
      </c>
      <c r="F867">
        <v>1995</v>
      </c>
      <c r="G867" t="s">
        <v>1266</v>
      </c>
      <c r="H867" t="s">
        <v>480</v>
      </c>
      <c r="I867" s="21" t="s">
        <v>1267</v>
      </c>
      <c r="J867" s="21" t="s">
        <v>651</v>
      </c>
      <c r="K867" s="21" t="s">
        <v>1228</v>
      </c>
      <c r="L867" t="s">
        <v>312</v>
      </c>
      <c r="M867" s="50" t="s">
        <v>298</v>
      </c>
      <c r="N867" s="69" t="s">
        <v>1257</v>
      </c>
      <c r="O867" s="41" t="s">
        <v>312</v>
      </c>
      <c r="P867" s="119" t="s">
        <v>312</v>
      </c>
      <c r="Q867" s="41" t="s">
        <v>312</v>
      </c>
      <c r="AH867" s="72" t="s">
        <v>594</v>
      </c>
      <c r="AI867" s="123" t="s">
        <v>1258</v>
      </c>
      <c r="AJ867" s="123" t="s">
        <v>1259</v>
      </c>
      <c r="AK867" s="52" t="s">
        <v>306</v>
      </c>
      <c r="AL867" s="41" t="s">
        <v>794</v>
      </c>
      <c r="AM867" s="74" t="s">
        <v>1232</v>
      </c>
      <c r="BF867" s="54" t="s">
        <v>312</v>
      </c>
      <c r="BG867" s="7" t="s">
        <v>312</v>
      </c>
      <c r="BH867" s="76" t="s">
        <v>312</v>
      </c>
      <c r="BI867" s="76" t="s">
        <v>312</v>
      </c>
      <c r="BJ867" s="54" t="s">
        <v>312</v>
      </c>
      <c r="BK867" s="76" t="s">
        <v>312</v>
      </c>
      <c r="BL867" s="76" t="s">
        <v>312</v>
      </c>
      <c r="BM867" s="76" t="s">
        <v>312</v>
      </c>
      <c r="BN867" s="54" t="s">
        <v>312</v>
      </c>
      <c r="BO867" s="76" t="s">
        <v>312</v>
      </c>
      <c r="BP867" s="76" t="s">
        <v>312</v>
      </c>
      <c r="BQ867" s="76" t="s">
        <v>312</v>
      </c>
      <c r="BR867" s="80"/>
      <c r="BS867" s="76"/>
      <c r="BT867" s="101"/>
      <c r="BU867" s="76"/>
      <c r="BV867" s="146" t="s">
        <v>1233</v>
      </c>
      <c r="CQ867" t="s">
        <v>386</v>
      </c>
      <c r="CR867" s="7" t="s">
        <v>1234</v>
      </c>
      <c r="CS867" s="78"/>
      <c r="CT867" s="54" t="s">
        <v>1235</v>
      </c>
      <c r="DG867" t="s">
        <v>386</v>
      </c>
      <c r="DH867" s="7" t="s">
        <v>1236</v>
      </c>
      <c r="DI867" s="78"/>
      <c r="DJ867" s="54" t="s">
        <v>1235</v>
      </c>
      <c r="DO867" s="7" t="s">
        <v>559</v>
      </c>
      <c r="DP867" s="32"/>
      <c r="DQ867" s="54" t="s">
        <v>512</v>
      </c>
      <c r="DR867" s="54"/>
      <c r="DW867" s="7" t="s">
        <v>1244</v>
      </c>
      <c r="DX867" s="59"/>
      <c r="DY867" t="s">
        <v>321</v>
      </c>
      <c r="EA867" t="s">
        <v>480</v>
      </c>
    </row>
    <row r="868" spans="1:131">
      <c r="A868" t="s">
        <v>24</v>
      </c>
      <c r="B868" s="46" t="s">
        <v>1222</v>
      </c>
      <c r="C868" t="s">
        <v>1223</v>
      </c>
      <c r="D868" t="s">
        <v>1224</v>
      </c>
      <c r="E868" t="s">
        <v>1225</v>
      </c>
      <c r="F868">
        <v>1995</v>
      </c>
      <c r="G868" t="s">
        <v>1266</v>
      </c>
      <c r="H868" t="s">
        <v>480</v>
      </c>
      <c r="I868" s="21" t="s">
        <v>1267</v>
      </c>
      <c r="J868" s="21" t="s">
        <v>651</v>
      </c>
      <c r="K868" s="21" t="s">
        <v>1228</v>
      </c>
      <c r="L868" t="s">
        <v>1164</v>
      </c>
      <c r="M868" s="50" t="s">
        <v>325</v>
      </c>
      <c r="N868" s="69" t="s">
        <v>1260</v>
      </c>
      <c r="O868" s="41" t="s">
        <v>687</v>
      </c>
      <c r="P868" s="119" t="s">
        <v>1238</v>
      </c>
      <c r="Q868" s="41" t="s">
        <v>1239</v>
      </c>
      <c r="AH868" s="72" t="s">
        <v>594</v>
      </c>
      <c r="AI868" s="123" t="s">
        <v>1258</v>
      </c>
      <c r="AJ868" s="123" t="s">
        <v>1259</v>
      </c>
      <c r="AK868" s="52" t="s">
        <v>306</v>
      </c>
      <c r="AL868" s="41" t="s">
        <v>794</v>
      </c>
      <c r="AM868" s="74" t="s">
        <v>1240</v>
      </c>
      <c r="BF868" s="54" t="s">
        <v>1241</v>
      </c>
      <c r="BG868" s="7" t="s">
        <v>1242</v>
      </c>
      <c r="BH868" s="78"/>
      <c r="BI868" s="7" t="s">
        <v>1243</v>
      </c>
      <c r="BJ868" s="54" t="s">
        <v>1241</v>
      </c>
      <c r="BK868" s="7" t="s">
        <v>1244</v>
      </c>
      <c r="BL868" s="78"/>
      <c r="BM868" s="7" t="s">
        <v>1271</v>
      </c>
      <c r="BN868" s="54" t="s">
        <v>1241</v>
      </c>
      <c r="BO868" s="54" t="s">
        <v>1236</v>
      </c>
      <c r="BP868" s="78"/>
      <c r="BQ868" s="7" t="s">
        <v>1271</v>
      </c>
      <c r="BS868" s="7"/>
      <c r="BT868" s="101"/>
      <c r="BU868" s="7"/>
      <c r="BV868" s="146" t="s">
        <v>1233</v>
      </c>
      <c r="CQ868" t="s">
        <v>386</v>
      </c>
      <c r="CR868" s="7" t="s">
        <v>1234</v>
      </c>
      <c r="CS868" s="117" t="s">
        <v>1270</v>
      </c>
      <c r="CT868" s="54" t="s">
        <v>1235</v>
      </c>
      <c r="DG868" t="s">
        <v>386</v>
      </c>
      <c r="DH868" s="7" t="s">
        <v>1236</v>
      </c>
      <c r="DI868" s="78"/>
      <c r="DJ868" s="54" t="s">
        <v>1235</v>
      </c>
      <c r="DO868" s="7" t="s">
        <v>559</v>
      </c>
      <c r="DP868" s="32"/>
      <c r="DQ868" s="54" t="s">
        <v>512</v>
      </c>
      <c r="DR868" s="54"/>
      <c r="DW868" s="7" t="s">
        <v>1244</v>
      </c>
      <c r="DX868" s="59"/>
      <c r="DY868" t="s">
        <v>321</v>
      </c>
      <c r="EA868" t="s">
        <v>480</v>
      </c>
    </row>
    <row r="869" spans="1:131">
      <c r="A869" t="s">
        <v>24</v>
      </c>
      <c r="B869" s="46" t="s">
        <v>1222</v>
      </c>
      <c r="C869" t="s">
        <v>1223</v>
      </c>
      <c r="D869" t="s">
        <v>1224</v>
      </c>
      <c r="E869" t="s">
        <v>1225</v>
      </c>
      <c r="F869">
        <v>1995</v>
      </c>
      <c r="G869" t="s">
        <v>1266</v>
      </c>
      <c r="H869" t="s">
        <v>480</v>
      </c>
      <c r="I869" s="21" t="s">
        <v>1267</v>
      </c>
      <c r="J869" s="21" t="s">
        <v>651</v>
      </c>
      <c r="K869" s="21" t="s">
        <v>1228</v>
      </c>
      <c r="L869" t="s">
        <v>1245</v>
      </c>
      <c r="M869" s="50" t="s">
        <v>325</v>
      </c>
      <c r="N869" s="69" t="s">
        <v>1261</v>
      </c>
      <c r="O869" s="41" t="s">
        <v>687</v>
      </c>
      <c r="P869" s="119" t="s">
        <v>1238</v>
      </c>
      <c r="Q869" s="41" t="s">
        <v>1239</v>
      </c>
      <c r="AH869" s="72" t="s">
        <v>594</v>
      </c>
      <c r="AI869" s="123" t="s">
        <v>1258</v>
      </c>
      <c r="AJ869" s="123" t="s">
        <v>1259</v>
      </c>
      <c r="AK869" s="52" t="s">
        <v>306</v>
      </c>
      <c r="AL869" s="41" t="s">
        <v>794</v>
      </c>
      <c r="AM869" s="74" t="s">
        <v>1240</v>
      </c>
      <c r="BF869" s="54" t="s">
        <v>1241</v>
      </c>
      <c r="BG869" s="7" t="s">
        <v>1242</v>
      </c>
      <c r="BH869" s="78"/>
      <c r="BI869" s="7" t="s">
        <v>1243</v>
      </c>
      <c r="BJ869" s="54" t="s">
        <v>1241</v>
      </c>
      <c r="BK869" s="7" t="s">
        <v>1244</v>
      </c>
      <c r="BL869" s="78"/>
      <c r="BM869" s="7" t="s">
        <v>1271</v>
      </c>
      <c r="BN869" s="54" t="s">
        <v>1241</v>
      </c>
      <c r="BO869" s="54" t="s">
        <v>1236</v>
      </c>
      <c r="BP869" s="78"/>
      <c r="BQ869" s="7" t="s">
        <v>1271</v>
      </c>
      <c r="BS869" s="7"/>
      <c r="BT869" s="101"/>
      <c r="BU869" s="7"/>
      <c r="BV869" s="146" t="s">
        <v>1233</v>
      </c>
      <c r="CQ869" t="s">
        <v>386</v>
      </c>
      <c r="CR869" s="7" t="s">
        <v>1234</v>
      </c>
      <c r="CS869" s="117" t="s">
        <v>1270</v>
      </c>
      <c r="CT869" s="54" t="s">
        <v>1235</v>
      </c>
      <c r="DG869" t="s">
        <v>386</v>
      </c>
      <c r="DH869" s="7" t="s">
        <v>1236</v>
      </c>
      <c r="DI869" s="78"/>
      <c r="DJ869" s="54" t="s">
        <v>1235</v>
      </c>
      <c r="DO869" s="7" t="s">
        <v>559</v>
      </c>
      <c r="DP869" s="32"/>
      <c r="DQ869" s="54" t="s">
        <v>512</v>
      </c>
      <c r="DR869" s="54"/>
      <c r="DW869" s="7" t="s">
        <v>1244</v>
      </c>
      <c r="DX869" s="59"/>
      <c r="DY869" t="s">
        <v>321</v>
      </c>
      <c r="EA869" t="s">
        <v>480</v>
      </c>
    </row>
    <row r="870" spans="1:131">
      <c r="A870" t="s">
        <v>24</v>
      </c>
      <c r="B870" s="46" t="s">
        <v>1222</v>
      </c>
      <c r="C870" t="s">
        <v>1223</v>
      </c>
      <c r="D870" t="s">
        <v>1224</v>
      </c>
      <c r="E870" t="s">
        <v>1225</v>
      </c>
      <c r="F870">
        <v>1995</v>
      </c>
      <c r="G870" t="s">
        <v>1266</v>
      </c>
      <c r="H870" t="s">
        <v>480</v>
      </c>
      <c r="I870" s="21" t="s">
        <v>1267</v>
      </c>
      <c r="J870" s="21" t="s">
        <v>651</v>
      </c>
      <c r="K870" s="21" t="s">
        <v>1228</v>
      </c>
      <c r="L870" t="s">
        <v>1159</v>
      </c>
      <c r="M870" s="50" t="s">
        <v>325</v>
      </c>
      <c r="N870" s="69" t="s">
        <v>1262</v>
      </c>
      <c r="O870" s="41" t="s">
        <v>687</v>
      </c>
      <c r="P870" s="119" t="s">
        <v>1238</v>
      </c>
      <c r="Q870" s="41" t="s">
        <v>1239</v>
      </c>
      <c r="AH870" s="72" t="s">
        <v>594</v>
      </c>
      <c r="AI870" s="123" t="s">
        <v>1258</v>
      </c>
      <c r="AJ870" s="123" t="s">
        <v>1259</v>
      </c>
      <c r="AK870" s="52" t="s">
        <v>306</v>
      </c>
      <c r="AL870" s="41" t="s">
        <v>794</v>
      </c>
      <c r="AM870" s="74" t="s">
        <v>1240</v>
      </c>
      <c r="BF870" s="54" t="s">
        <v>1241</v>
      </c>
      <c r="BG870" s="7" t="s">
        <v>1242</v>
      </c>
      <c r="BH870" s="78"/>
      <c r="BI870" s="7" t="s">
        <v>1243</v>
      </c>
      <c r="BJ870" s="54" t="s">
        <v>1241</v>
      </c>
      <c r="BK870" s="7" t="s">
        <v>1244</v>
      </c>
      <c r="BL870" s="78"/>
      <c r="BM870" s="7" t="s">
        <v>1271</v>
      </c>
      <c r="BN870" s="54" t="s">
        <v>1241</v>
      </c>
      <c r="BO870" s="54" t="s">
        <v>1236</v>
      </c>
      <c r="BP870" s="78"/>
      <c r="BQ870" s="7" t="s">
        <v>1271</v>
      </c>
      <c r="BS870" s="7"/>
      <c r="BT870" s="101"/>
      <c r="BU870" s="7"/>
      <c r="BV870" s="146" t="s">
        <v>1233</v>
      </c>
      <c r="CQ870" t="s">
        <v>386</v>
      </c>
      <c r="CR870" s="7" t="s">
        <v>1234</v>
      </c>
      <c r="CS870" s="117" t="s">
        <v>1270</v>
      </c>
      <c r="CT870" s="54" t="s">
        <v>1235</v>
      </c>
      <c r="DG870" t="s">
        <v>386</v>
      </c>
      <c r="DH870" s="7" t="s">
        <v>1236</v>
      </c>
      <c r="DI870" s="78"/>
      <c r="DJ870" s="54" t="s">
        <v>1235</v>
      </c>
      <c r="DO870" s="7" t="s">
        <v>559</v>
      </c>
      <c r="DP870" s="32"/>
      <c r="DQ870" s="54" t="s">
        <v>512</v>
      </c>
      <c r="DR870" s="54"/>
      <c r="DW870" s="7" t="s">
        <v>1244</v>
      </c>
      <c r="DX870" s="59"/>
      <c r="DY870" t="s">
        <v>321</v>
      </c>
      <c r="EA870" t="s">
        <v>480</v>
      </c>
    </row>
    <row r="871" spans="1:131">
      <c r="A871" t="s">
        <v>24</v>
      </c>
      <c r="B871" s="46" t="s">
        <v>1222</v>
      </c>
      <c r="C871" t="s">
        <v>1223</v>
      </c>
      <c r="D871" t="s">
        <v>1224</v>
      </c>
      <c r="E871" t="s">
        <v>1225</v>
      </c>
      <c r="F871">
        <v>1995</v>
      </c>
      <c r="G871" t="s">
        <v>1266</v>
      </c>
      <c r="H871" t="s">
        <v>480</v>
      </c>
      <c r="I871" s="21" t="s">
        <v>1267</v>
      </c>
      <c r="J871" s="21" t="s">
        <v>651</v>
      </c>
      <c r="K871" s="21" t="s">
        <v>1228</v>
      </c>
      <c r="L871" t="s">
        <v>1248</v>
      </c>
      <c r="M871" s="50" t="s">
        <v>325</v>
      </c>
      <c r="N871" s="69" t="s">
        <v>1263</v>
      </c>
      <c r="O871" s="41" t="s">
        <v>687</v>
      </c>
      <c r="P871" s="119" t="s">
        <v>1238</v>
      </c>
      <c r="Q871" s="41" t="s">
        <v>1239</v>
      </c>
      <c r="AH871" s="72" t="s">
        <v>594</v>
      </c>
      <c r="AI871" s="123" t="s">
        <v>1258</v>
      </c>
      <c r="AJ871" s="123" t="s">
        <v>1259</v>
      </c>
      <c r="AK871" s="52" t="s">
        <v>306</v>
      </c>
      <c r="AL871" s="41" t="s">
        <v>794</v>
      </c>
      <c r="AM871" s="74" t="s">
        <v>1240</v>
      </c>
      <c r="BF871" s="54" t="s">
        <v>1241</v>
      </c>
      <c r="BG871" s="7" t="s">
        <v>1242</v>
      </c>
      <c r="BH871" s="78"/>
      <c r="BI871" s="7" t="s">
        <v>1243</v>
      </c>
      <c r="BJ871" s="54" t="s">
        <v>1241</v>
      </c>
      <c r="BK871" s="7" t="s">
        <v>1244</v>
      </c>
      <c r="BL871" s="78"/>
      <c r="BM871" s="7" t="s">
        <v>1271</v>
      </c>
      <c r="BN871" s="54" t="s">
        <v>1241</v>
      </c>
      <c r="BO871" s="54" t="s">
        <v>1236</v>
      </c>
      <c r="BP871" s="78"/>
      <c r="BQ871" s="7" t="s">
        <v>1271</v>
      </c>
      <c r="BS871" s="7"/>
      <c r="BT871" s="101"/>
      <c r="BU871" s="7"/>
      <c r="BV871" s="146" t="s">
        <v>1233</v>
      </c>
      <c r="CQ871" t="s">
        <v>386</v>
      </c>
      <c r="CR871" s="7" t="s">
        <v>1234</v>
      </c>
      <c r="CS871" s="117" t="s">
        <v>1270</v>
      </c>
      <c r="CT871" s="54" t="s">
        <v>1235</v>
      </c>
      <c r="DG871" t="s">
        <v>386</v>
      </c>
      <c r="DH871" s="7" t="s">
        <v>1236</v>
      </c>
      <c r="DI871" s="78"/>
      <c r="DJ871" s="54" t="s">
        <v>1235</v>
      </c>
      <c r="DO871" s="7" t="s">
        <v>559</v>
      </c>
      <c r="DP871" s="32"/>
      <c r="DQ871" s="54" t="s">
        <v>512</v>
      </c>
      <c r="DR871" s="54"/>
      <c r="DW871" s="7" t="s">
        <v>1244</v>
      </c>
      <c r="DX871" s="59"/>
      <c r="DY871" t="s">
        <v>321</v>
      </c>
      <c r="EA871" t="s">
        <v>480</v>
      </c>
    </row>
    <row r="872" spans="1:131">
      <c r="A872" t="s">
        <v>24</v>
      </c>
      <c r="B872" s="46" t="s">
        <v>1222</v>
      </c>
      <c r="C872" t="s">
        <v>1223</v>
      </c>
      <c r="D872" t="s">
        <v>1224</v>
      </c>
      <c r="E872" t="s">
        <v>1225</v>
      </c>
      <c r="F872">
        <v>1995</v>
      </c>
      <c r="G872" t="s">
        <v>1266</v>
      </c>
      <c r="H872" t="s">
        <v>480</v>
      </c>
      <c r="I872" s="21" t="s">
        <v>1267</v>
      </c>
      <c r="J872" s="21" t="s">
        <v>651</v>
      </c>
      <c r="K872" s="21" t="s">
        <v>1228</v>
      </c>
      <c r="L872" t="s">
        <v>1250</v>
      </c>
      <c r="M872" s="50" t="s">
        <v>325</v>
      </c>
      <c r="N872" s="69" t="s">
        <v>1264</v>
      </c>
      <c r="O872" s="41" t="s">
        <v>687</v>
      </c>
      <c r="P872" s="119" t="s">
        <v>1252</v>
      </c>
      <c r="Q872" s="41" t="s">
        <v>1239</v>
      </c>
      <c r="AH872" s="72" t="s">
        <v>594</v>
      </c>
      <c r="AI872" s="123" t="s">
        <v>1258</v>
      </c>
      <c r="AJ872" s="123" t="s">
        <v>1259</v>
      </c>
      <c r="AK872" s="52" t="s">
        <v>306</v>
      </c>
      <c r="AL872" s="41" t="s">
        <v>794</v>
      </c>
      <c r="AM872" s="74" t="s">
        <v>1240</v>
      </c>
      <c r="BF872" s="54" t="s">
        <v>1241</v>
      </c>
      <c r="BG872" s="7" t="s">
        <v>1242</v>
      </c>
      <c r="BH872" s="78"/>
      <c r="BI872" s="7" t="s">
        <v>1243</v>
      </c>
      <c r="BJ872" s="54" t="s">
        <v>1241</v>
      </c>
      <c r="BK872" s="7" t="s">
        <v>1244</v>
      </c>
      <c r="BL872" s="78"/>
      <c r="BM872" s="7" t="s">
        <v>1271</v>
      </c>
      <c r="BN872" s="54" t="s">
        <v>1241</v>
      </c>
      <c r="BO872" s="54" t="s">
        <v>1236</v>
      </c>
      <c r="BP872" s="78"/>
      <c r="BQ872" s="7" t="s">
        <v>1271</v>
      </c>
      <c r="BS872" s="7"/>
      <c r="BT872" s="101"/>
      <c r="BU872" s="7"/>
      <c r="BV872" s="146" t="s">
        <v>1233</v>
      </c>
      <c r="CQ872" t="s">
        <v>386</v>
      </c>
      <c r="CR872" s="7" t="s">
        <v>1234</v>
      </c>
      <c r="CS872" s="117" t="s">
        <v>1270</v>
      </c>
      <c r="CT872" s="54" t="s">
        <v>1235</v>
      </c>
      <c r="DG872" t="s">
        <v>386</v>
      </c>
      <c r="DH872" s="7" t="s">
        <v>1236</v>
      </c>
      <c r="DI872" s="78"/>
      <c r="DJ872" s="54" t="s">
        <v>1235</v>
      </c>
      <c r="DO872" s="7" t="s">
        <v>559</v>
      </c>
      <c r="DP872" s="32"/>
      <c r="DQ872" s="54" t="s">
        <v>512</v>
      </c>
      <c r="DR872" s="54"/>
      <c r="DW872" s="7" t="s">
        <v>1244</v>
      </c>
      <c r="DX872" s="59"/>
      <c r="DY872" t="s">
        <v>321</v>
      </c>
      <c r="EA872" t="s">
        <v>480</v>
      </c>
    </row>
    <row r="873" spans="1:131">
      <c r="A873" t="s">
        <v>24</v>
      </c>
      <c r="B873" s="46" t="s">
        <v>1222</v>
      </c>
      <c r="C873" t="s">
        <v>1223</v>
      </c>
      <c r="D873" t="s">
        <v>1224</v>
      </c>
      <c r="E873" t="s">
        <v>1225</v>
      </c>
      <c r="F873">
        <v>1995</v>
      </c>
      <c r="G873" t="s">
        <v>1266</v>
      </c>
      <c r="H873" t="s">
        <v>480</v>
      </c>
      <c r="I873" s="21" t="s">
        <v>1267</v>
      </c>
      <c r="J873" s="21" t="s">
        <v>651</v>
      </c>
      <c r="K873" s="21" t="s">
        <v>1228</v>
      </c>
      <c r="L873" t="s">
        <v>312</v>
      </c>
      <c r="M873" s="50" t="s">
        <v>298</v>
      </c>
      <c r="N873" s="69" t="s">
        <v>1265</v>
      </c>
      <c r="O873" s="41" t="s">
        <v>312</v>
      </c>
      <c r="P873" s="119" t="s">
        <v>312</v>
      </c>
      <c r="Q873" s="41" t="s">
        <v>312</v>
      </c>
      <c r="AH873" s="72" t="s">
        <v>594</v>
      </c>
      <c r="AI873" s="123" t="s">
        <v>1258</v>
      </c>
      <c r="AJ873" s="123" t="s">
        <v>1259</v>
      </c>
      <c r="AK873" s="52" t="s">
        <v>306</v>
      </c>
      <c r="AL873" s="41" t="s">
        <v>794</v>
      </c>
      <c r="AM873" s="153" t="s">
        <v>1254</v>
      </c>
      <c r="BF873" s="54" t="s">
        <v>312</v>
      </c>
      <c r="BG873" s="7" t="s">
        <v>312</v>
      </c>
      <c r="BH873" s="76" t="s">
        <v>312</v>
      </c>
      <c r="BI873" s="76" t="s">
        <v>312</v>
      </c>
      <c r="BJ873" s="54" t="s">
        <v>312</v>
      </c>
      <c r="BK873" s="76" t="s">
        <v>312</v>
      </c>
      <c r="BL873" s="76" t="s">
        <v>312</v>
      </c>
      <c r="BM873" s="76" t="s">
        <v>312</v>
      </c>
      <c r="BN873" s="54" t="s">
        <v>312</v>
      </c>
      <c r="BO873" s="76" t="s">
        <v>312</v>
      </c>
      <c r="BP873" s="76" t="s">
        <v>312</v>
      </c>
      <c r="BQ873" s="76" t="s">
        <v>312</v>
      </c>
      <c r="BR873" s="80"/>
      <c r="BS873" s="76"/>
      <c r="BT873" s="101"/>
      <c r="BU873" s="76"/>
      <c r="BV873" s="146" t="s">
        <v>1233</v>
      </c>
      <c r="CQ873" t="s">
        <v>386</v>
      </c>
      <c r="CR873" s="7" t="s">
        <v>1234</v>
      </c>
      <c r="CS873" s="78"/>
      <c r="CT873" s="54" t="s">
        <v>1235</v>
      </c>
      <c r="DG873" t="s">
        <v>386</v>
      </c>
      <c r="DH873" s="7" t="s">
        <v>1236</v>
      </c>
      <c r="DI873" s="78"/>
      <c r="DJ873" s="54" t="s">
        <v>1235</v>
      </c>
      <c r="DO873" s="7" t="s">
        <v>559</v>
      </c>
      <c r="DP873" s="32"/>
      <c r="DQ873" s="54" t="s">
        <v>512</v>
      </c>
      <c r="DR873" s="54"/>
      <c r="DW873" s="7" t="s">
        <v>1244</v>
      </c>
      <c r="DX873" s="59"/>
      <c r="DY873" t="s">
        <v>321</v>
      </c>
      <c r="EA873" t="s">
        <v>480</v>
      </c>
    </row>
    <row r="875" spans="1:131">
      <c r="A875" t="s">
        <v>24</v>
      </c>
      <c r="B875" s="46" t="s">
        <v>1222</v>
      </c>
      <c r="C875" t="s">
        <v>1223</v>
      </c>
      <c r="D875" t="s">
        <v>1224</v>
      </c>
      <c r="E875" t="s">
        <v>1225</v>
      </c>
      <c r="F875">
        <v>1996</v>
      </c>
      <c r="G875" t="s">
        <v>1266</v>
      </c>
      <c r="H875" t="s">
        <v>480</v>
      </c>
      <c r="I875" s="21" t="s">
        <v>1267</v>
      </c>
      <c r="J875" s="21" t="s">
        <v>651</v>
      </c>
      <c r="K875" s="21" t="s">
        <v>1228</v>
      </c>
      <c r="L875" t="s">
        <v>312</v>
      </c>
      <c r="M875" s="50" t="s">
        <v>298</v>
      </c>
      <c r="N875" s="69" t="s">
        <v>1257</v>
      </c>
      <c r="O875" s="41" t="s">
        <v>312</v>
      </c>
      <c r="P875" s="119" t="s">
        <v>312</v>
      </c>
      <c r="Q875" s="41" t="s">
        <v>312</v>
      </c>
      <c r="AH875" s="72" t="s">
        <v>594</v>
      </c>
      <c r="AI875" s="123" t="s">
        <v>1258</v>
      </c>
      <c r="AJ875" s="123" t="s">
        <v>1259</v>
      </c>
      <c r="AK875" s="52" t="s">
        <v>306</v>
      </c>
      <c r="AL875" s="41" t="s">
        <v>794</v>
      </c>
      <c r="AM875" s="74" t="s">
        <v>1232</v>
      </c>
      <c r="BF875" s="54" t="s">
        <v>312</v>
      </c>
      <c r="BG875" s="7" t="s">
        <v>312</v>
      </c>
      <c r="BH875" s="76" t="s">
        <v>312</v>
      </c>
      <c r="BI875" s="76" t="s">
        <v>312</v>
      </c>
      <c r="BJ875" s="54" t="s">
        <v>312</v>
      </c>
      <c r="BK875" s="76" t="s">
        <v>312</v>
      </c>
      <c r="BL875" s="76" t="s">
        <v>312</v>
      </c>
      <c r="BM875" s="76" t="s">
        <v>312</v>
      </c>
      <c r="BN875" s="54" t="s">
        <v>312</v>
      </c>
      <c r="BO875" s="76" t="s">
        <v>312</v>
      </c>
      <c r="BP875" s="76" t="s">
        <v>312</v>
      </c>
      <c r="BQ875" s="76" t="s">
        <v>312</v>
      </c>
      <c r="BR875" s="80"/>
      <c r="BS875" s="76"/>
      <c r="BT875" s="101"/>
      <c r="BU875" s="76"/>
      <c r="BV875" s="146" t="s">
        <v>1233</v>
      </c>
      <c r="CQ875" t="s">
        <v>386</v>
      </c>
      <c r="CR875" s="7" t="s">
        <v>1234</v>
      </c>
      <c r="CS875" s="78"/>
      <c r="CT875" s="54" t="s">
        <v>1235</v>
      </c>
      <c r="DG875" t="s">
        <v>386</v>
      </c>
      <c r="DH875" s="7" t="s">
        <v>1236</v>
      </c>
      <c r="DI875" s="78"/>
      <c r="DJ875" s="54" t="s">
        <v>1235</v>
      </c>
      <c r="DO875" s="7" t="s">
        <v>559</v>
      </c>
      <c r="DP875">
        <v>2.9</v>
      </c>
      <c r="DQ875" s="54" t="s">
        <v>512</v>
      </c>
      <c r="DR875" s="54"/>
      <c r="DS875" s="7" t="s">
        <v>559</v>
      </c>
      <c r="DT875" s="117">
        <v>4.26</v>
      </c>
      <c r="DU875" s="54" t="s">
        <v>512</v>
      </c>
      <c r="DV875" s="54"/>
      <c r="EA875" t="s">
        <v>480</v>
      </c>
    </row>
    <row r="876" spans="1:131">
      <c r="A876" t="s">
        <v>24</v>
      </c>
      <c r="B876" s="46" t="s">
        <v>1222</v>
      </c>
      <c r="C876" t="s">
        <v>1223</v>
      </c>
      <c r="D876" t="s">
        <v>1224</v>
      </c>
      <c r="E876" t="s">
        <v>1225</v>
      </c>
      <c r="F876">
        <v>1996</v>
      </c>
      <c r="G876" t="s">
        <v>1266</v>
      </c>
      <c r="H876" t="s">
        <v>480</v>
      </c>
      <c r="I876" s="21" t="s">
        <v>1267</v>
      </c>
      <c r="J876" s="21" t="s">
        <v>651</v>
      </c>
      <c r="K876" s="21" t="s">
        <v>1228</v>
      </c>
      <c r="L876" t="s">
        <v>1164</v>
      </c>
      <c r="M876" s="50" t="s">
        <v>325</v>
      </c>
      <c r="N876" s="69" t="s">
        <v>1260</v>
      </c>
      <c r="O876" s="41" t="s">
        <v>687</v>
      </c>
      <c r="P876" s="119" t="s">
        <v>1238</v>
      </c>
      <c r="Q876" s="41" t="s">
        <v>1239</v>
      </c>
      <c r="AH876" s="72" t="s">
        <v>594</v>
      </c>
      <c r="AI876" s="123" t="s">
        <v>1258</v>
      </c>
      <c r="AJ876" s="123" t="s">
        <v>1259</v>
      </c>
      <c r="AK876" s="52" t="s">
        <v>306</v>
      </c>
      <c r="AL876" s="41" t="s">
        <v>794</v>
      </c>
      <c r="AM876" s="74" t="s">
        <v>1240</v>
      </c>
      <c r="BF876" s="54" t="s">
        <v>1241</v>
      </c>
      <c r="BG876" s="7" t="s">
        <v>1242</v>
      </c>
      <c r="BH876" s="78"/>
      <c r="BI876" s="7" t="s">
        <v>1243</v>
      </c>
      <c r="BJ876" s="54" t="s">
        <v>1241</v>
      </c>
      <c r="BK876" s="7" t="s">
        <v>1244</v>
      </c>
      <c r="BL876" s="78"/>
      <c r="BM876" s="7" t="s">
        <v>1271</v>
      </c>
      <c r="BN876" s="54" t="s">
        <v>1241</v>
      </c>
      <c r="BO876" s="54" t="s">
        <v>1236</v>
      </c>
      <c r="BP876" s="78"/>
      <c r="BQ876" s="7" t="s">
        <v>1271</v>
      </c>
      <c r="BS876" s="7"/>
      <c r="BT876" s="101"/>
      <c r="BU876" s="7"/>
      <c r="BV876" s="146" t="s">
        <v>1233</v>
      </c>
      <c r="CQ876" t="s">
        <v>386</v>
      </c>
      <c r="CR876" s="7" t="s">
        <v>1234</v>
      </c>
      <c r="CS876" s="78"/>
      <c r="CT876" s="54" t="s">
        <v>1235</v>
      </c>
      <c r="DG876" t="s">
        <v>386</v>
      </c>
      <c r="DH876" s="7" t="s">
        <v>1236</v>
      </c>
      <c r="DI876" s="78"/>
      <c r="DJ876" s="54" t="s">
        <v>1235</v>
      </c>
      <c r="DO876" s="7" t="s">
        <v>559</v>
      </c>
      <c r="DP876">
        <v>2.4</v>
      </c>
      <c r="DQ876" s="54" t="s">
        <v>512</v>
      </c>
      <c r="DR876" s="54"/>
      <c r="DS876" s="7" t="s">
        <v>559</v>
      </c>
      <c r="DT876" s="117">
        <v>3.15</v>
      </c>
      <c r="DU876" s="54" t="s">
        <v>512</v>
      </c>
      <c r="DV876" s="54"/>
      <c r="EA876" t="s">
        <v>480</v>
      </c>
    </row>
    <row r="877" spans="1:131">
      <c r="A877" t="s">
        <v>24</v>
      </c>
      <c r="B877" s="46" t="s">
        <v>1222</v>
      </c>
      <c r="C877" t="s">
        <v>1223</v>
      </c>
      <c r="D877" t="s">
        <v>1224</v>
      </c>
      <c r="E877" t="s">
        <v>1225</v>
      </c>
      <c r="F877">
        <v>1996</v>
      </c>
      <c r="G877" t="s">
        <v>1266</v>
      </c>
      <c r="H877" t="s">
        <v>480</v>
      </c>
      <c r="I877" s="21" t="s">
        <v>1267</v>
      </c>
      <c r="J877" s="21" t="s">
        <v>651</v>
      </c>
      <c r="K877" s="21" t="s">
        <v>1228</v>
      </c>
      <c r="L877" t="s">
        <v>1245</v>
      </c>
      <c r="M877" s="50" t="s">
        <v>325</v>
      </c>
      <c r="N877" s="69" t="s">
        <v>1261</v>
      </c>
      <c r="O877" s="41" t="s">
        <v>687</v>
      </c>
      <c r="P877" s="119" t="s">
        <v>1238</v>
      </c>
      <c r="Q877" s="41" t="s">
        <v>1239</v>
      </c>
      <c r="AH877" s="72" t="s">
        <v>594</v>
      </c>
      <c r="AI877" s="123" t="s">
        <v>1258</v>
      </c>
      <c r="AJ877" s="123" t="s">
        <v>1259</v>
      </c>
      <c r="AK877" s="52" t="s">
        <v>306</v>
      </c>
      <c r="AL877" s="41" t="s">
        <v>794</v>
      </c>
      <c r="AM877" s="74" t="s">
        <v>1240</v>
      </c>
      <c r="BF877" s="54" t="s">
        <v>1241</v>
      </c>
      <c r="BG877" s="7" t="s">
        <v>1242</v>
      </c>
      <c r="BH877" s="78"/>
      <c r="BI877" s="7" t="s">
        <v>1243</v>
      </c>
      <c r="BJ877" s="54" t="s">
        <v>1241</v>
      </c>
      <c r="BK877" s="7" t="s">
        <v>1244</v>
      </c>
      <c r="BL877" s="78"/>
      <c r="BM877" s="7" t="s">
        <v>1271</v>
      </c>
      <c r="BN877" s="54" t="s">
        <v>1241</v>
      </c>
      <c r="BO877" s="54" t="s">
        <v>1236</v>
      </c>
      <c r="BP877" s="78"/>
      <c r="BQ877" s="7" t="s">
        <v>1271</v>
      </c>
      <c r="BS877" s="7"/>
      <c r="BT877" s="101"/>
      <c r="BU877" s="7"/>
      <c r="BV877" s="146" t="s">
        <v>1233</v>
      </c>
      <c r="CQ877" t="s">
        <v>386</v>
      </c>
      <c r="CR877" s="7" t="s">
        <v>1234</v>
      </c>
      <c r="CS877" s="78"/>
      <c r="CT877" s="54" t="s">
        <v>1235</v>
      </c>
      <c r="DG877" t="s">
        <v>386</v>
      </c>
      <c r="DH877" s="7" t="s">
        <v>1236</v>
      </c>
      <c r="DI877" s="78"/>
      <c r="DJ877" s="54" t="s">
        <v>1235</v>
      </c>
      <c r="DO877" s="7" t="s">
        <v>559</v>
      </c>
      <c r="DP877" s="32"/>
      <c r="DQ877" s="54" t="s">
        <v>512</v>
      </c>
      <c r="DR877" s="54"/>
      <c r="DS877" s="7" t="s">
        <v>559</v>
      </c>
      <c r="DT877" s="117">
        <v>3.48</v>
      </c>
      <c r="DU877" s="54" t="s">
        <v>512</v>
      </c>
      <c r="DV877" s="54"/>
      <c r="EA877" t="s">
        <v>480</v>
      </c>
    </row>
    <row r="878" spans="1:131">
      <c r="A878" t="s">
        <v>24</v>
      </c>
      <c r="B878" s="46" t="s">
        <v>1222</v>
      </c>
      <c r="C878" t="s">
        <v>1223</v>
      </c>
      <c r="D878" t="s">
        <v>1224</v>
      </c>
      <c r="E878" t="s">
        <v>1225</v>
      </c>
      <c r="F878">
        <v>1996</v>
      </c>
      <c r="G878" t="s">
        <v>1266</v>
      </c>
      <c r="H878" t="s">
        <v>480</v>
      </c>
      <c r="I878" s="21" t="s">
        <v>1267</v>
      </c>
      <c r="J878" s="21" t="s">
        <v>651</v>
      </c>
      <c r="K878" s="21" t="s">
        <v>1228</v>
      </c>
      <c r="L878" t="s">
        <v>1159</v>
      </c>
      <c r="M878" s="50" t="s">
        <v>325</v>
      </c>
      <c r="N878" s="69" t="s">
        <v>1262</v>
      </c>
      <c r="O878" s="41" t="s">
        <v>687</v>
      </c>
      <c r="P878" s="119" t="s">
        <v>1238</v>
      </c>
      <c r="Q878" s="41" t="s">
        <v>1239</v>
      </c>
      <c r="AH878" s="72" t="s">
        <v>594</v>
      </c>
      <c r="AI878" s="123" t="s">
        <v>1258</v>
      </c>
      <c r="AJ878" s="123" t="s">
        <v>1259</v>
      </c>
      <c r="AK878" s="52" t="s">
        <v>306</v>
      </c>
      <c r="AL878" s="41" t="s">
        <v>794</v>
      </c>
      <c r="AM878" s="74" t="s">
        <v>1240</v>
      </c>
      <c r="BF878" s="54" t="s">
        <v>1241</v>
      </c>
      <c r="BG878" s="7" t="s">
        <v>1242</v>
      </c>
      <c r="BH878" s="78"/>
      <c r="BI878" s="7" t="s">
        <v>1243</v>
      </c>
      <c r="BJ878" s="54" t="s">
        <v>1241</v>
      </c>
      <c r="BK878" s="7" t="s">
        <v>1244</v>
      </c>
      <c r="BL878" s="78"/>
      <c r="BM878" s="7" t="s">
        <v>1271</v>
      </c>
      <c r="BN878" s="54" t="s">
        <v>1241</v>
      </c>
      <c r="BO878" s="54" t="s">
        <v>1236</v>
      </c>
      <c r="BP878" s="78"/>
      <c r="BQ878" s="7" t="s">
        <v>1271</v>
      </c>
      <c r="BS878" s="7"/>
      <c r="BT878" s="101"/>
      <c r="BU878" s="7"/>
      <c r="BV878" s="146" t="s">
        <v>1233</v>
      </c>
      <c r="CQ878" t="s">
        <v>386</v>
      </c>
      <c r="CR878" s="7" t="s">
        <v>1234</v>
      </c>
      <c r="CS878" s="78"/>
      <c r="CT878" s="54" t="s">
        <v>1235</v>
      </c>
      <c r="DG878" t="s">
        <v>386</v>
      </c>
      <c r="DH878" s="7" t="s">
        <v>1236</v>
      </c>
      <c r="DI878" s="78"/>
      <c r="DJ878" s="54" t="s">
        <v>1235</v>
      </c>
      <c r="DO878" s="7" t="s">
        <v>559</v>
      </c>
      <c r="DP878">
        <v>2.2999999999999998</v>
      </c>
      <c r="DQ878" s="54" t="s">
        <v>512</v>
      </c>
      <c r="DR878" s="54"/>
      <c r="DS878" s="7" t="s">
        <v>559</v>
      </c>
      <c r="DT878" s="117">
        <v>3.3</v>
      </c>
      <c r="DU878" s="54" t="s">
        <v>512</v>
      </c>
      <c r="DV878" s="54"/>
      <c r="EA878" t="s">
        <v>480</v>
      </c>
    </row>
    <row r="879" spans="1:131">
      <c r="A879" t="s">
        <v>24</v>
      </c>
      <c r="B879" s="46" t="s">
        <v>1222</v>
      </c>
      <c r="C879" t="s">
        <v>1223</v>
      </c>
      <c r="D879" t="s">
        <v>1224</v>
      </c>
      <c r="E879" t="s">
        <v>1225</v>
      </c>
      <c r="F879">
        <v>1996</v>
      </c>
      <c r="G879" t="s">
        <v>1266</v>
      </c>
      <c r="H879" t="s">
        <v>480</v>
      </c>
      <c r="I879" s="21" t="s">
        <v>1267</v>
      </c>
      <c r="J879" s="21" t="s">
        <v>651</v>
      </c>
      <c r="K879" s="21" t="s">
        <v>1228</v>
      </c>
      <c r="L879" t="s">
        <v>1248</v>
      </c>
      <c r="M879" s="50" t="s">
        <v>325</v>
      </c>
      <c r="N879" s="69" t="s">
        <v>1263</v>
      </c>
      <c r="O879" s="41" t="s">
        <v>687</v>
      </c>
      <c r="P879" s="119" t="s">
        <v>1238</v>
      </c>
      <c r="Q879" s="41" t="s">
        <v>1239</v>
      </c>
      <c r="AH879" s="72" t="s">
        <v>594</v>
      </c>
      <c r="AI879" s="123" t="s">
        <v>1258</v>
      </c>
      <c r="AJ879" s="123" t="s">
        <v>1259</v>
      </c>
      <c r="AK879" s="52" t="s">
        <v>306</v>
      </c>
      <c r="AL879" s="41" t="s">
        <v>794</v>
      </c>
      <c r="AM879" s="74" t="s">
        <v>1240</v>
      </c>
      <c r="BF879" s="54" t="s">
        <v>1241</v>
      </c>
      <c r="BG879" s="7" t="s">
        <v>1242</v>
      </c>
      <c r="BH879" s="78"/>
      <c r="BI879" s="7" t="s">
        <v>1243</v>
      </c>
      <c r="BJ879" s="54" t="s">
        <v>1241</v>
      </c>
      <c r="BK879" s="7" t="s">
        <v>1244</v>
      </c>
      <c r="BL879" s="78"/>
      <c r="BM879" s="7" t="s">
        <v>1271</v>
      </c>
      <c r="BN879" s="54" t="s">
        <v>1241</v>
      </c>
      <c r="BO879" s="54" t="s">
        <v>1236</v>
      </c>
      <c r="BP879" s="78"/>
      <c r="BQ879" s="7" t="s">
        <v>1271</v>
      </c>
      <c r="BS879" s="7"/>
      <c r="BT879" s="101"/>
      <c r="BU879" s="7"/>
      <c r="BV879" s="146" t="s">
        <v>1233</v>
      </c>
      <c r="CQ879" t="s">
        <v>386</v>
      </c>
      <c r="CR879" s="7" t="s">
        <v>1234</v>
      </c>
      <c r="CS879" s="78"/>
      <c r="CT879" s="54" t="s">
        <v>1235</v>
      </c>
      <c r="DG879" t="s">
        <v>386</v>
      </c>
      <c r="DH879" s="7" t="s">
        <v>1236</v>
      </c>
      <c r="DI879" s="78"/>
      <c r="DJ879" s="54" t="s">
        <v>1235</v>
      </c>
      <c r="DO879" s="7" t="s">
        <v>559</v>
      </c>
      <c r="DP879">
        <v>1.7</v>
      </c>
      <c r="DQ879" s="54" t="s">
        <v>512</v>
      </c>
      <c r="DR879" s="54"/>
      <c r="DS879" s="7" t="s">
        <v>559</v>
      </c>
      <c r="DT879" s="117">
        <v>2.85</v>
      </c>
      <c r="DU879" s="54" t="s">
        <v>512</v>
      </c>
      <c r="DV879" s="54"/>
      <c r="EA879" t="s">
        <v>480</v>
      </c>
    </row>
    <row r="880" spans="1:131">
      <c r="A880" t="s">
        <v>24</v>
      </c>
      <c r="B880" s="46" t="s">
        <v>1222</v>
      </c>
      <c r="C880" t="s">
        <v>1223</v>
      </c>
      <c r="D880" t="s">
        <v>1224</v>
      </c>
      <c r="E880" t="s">
        <v>1225</v>
      </c>
      <c r="F880">
        <v>1996</v>
      </c>
      <c r="G880" t="s">
        <v>1266</v>
      </c>
      <c r="H880" t="s">
        <v>480</v>
      </c>
      <c r="I880" s="21" t="s">
        <v>1267</v>
      </c>
      <c r="J880" s="21" t="s">
        <v>651</v>
      </c>
      <c r="K880" s="21" t="s">
        <v>1228</v>
      </c>
      <c r="L880" t="s">
        <v>1250</v>
      </c>
      <c r="M880" s="50" t="s">
        <v>325</v>
      </c>
      <c r="N880" s="69" t="s">
        <v>1264</v>
      </c>
      <c r="O880" s="41" t="s">
        <v>687</v>
      </c>
      <c r="P880" s="119" t="s">
        <v>1252</v>
      </c>
      <c r="Q880" s="41" t="s">
        <v>1239</v>
      </c>
      <c r="AH880" s="72" t="s">
        <v>594</v>
      </c>
      <c r="AI880" s="123" t="s">
        <v>1258</v>
      </c>
      <c r="AJ880" s="123" t="s">
        <v>1259</v>
      </c>
      <c r="AK880" s="52" t="s">
        <v>306</v>
      </c>
      <c r="AL880" s="41" t="s">
        <v>794</v>
      </c>
      <c r="AM880" s="74" t="s">
        <v>1240</v>
      </c>
      <c r="BF880" s="54" t="s">
        <v>1241</v>
      </c>
      <c r="BG880" s="7" t="s">
        <v>1242</v>
      </c>
      <c r="BH880" s="78"/>
      <c r="BI880" s="7" t="s">
        <v>1243</v>
      </c>
      <c r="BJ880" s="54" t="s">
        <v>1241</v>
      </c>
      <c r="BK880" s="7" t="s">
        <v>1244</v>
      </c>
      <c r="BL880" s="78"/>
      <c r="BM880" s="7" t="s">
        <v>1271</v>
      </c>
      <c r="BN880" s="54" t="s">
        <v>1241</v>
      </c>
      <c r="BO880" s="54" t="s">
        <v>1236</v>
      </c>
      <c r="BP880" s="78"/>
      <c r="BQ880" s="7" t="s">
        <v>1271</v>
      </c>
      <c r="BS880" s="7"/>
      <c r="BT880" s="101"/>
      <c r="BU880" s="7"/>
      <c r="BV880" s="146" t="s">
        <v>1233</v>
      </c>
      <c r="CQ880" t="s">
        <v>386</v>
      </c>
      <c r="CR880" s="7" t="s">
        <v>1234</v>
      </c>
      <c r="CS880" s="78"/>
      <c r="CT880" s="54" t="s">
        <v>1235</v>
      </c>
      <c r="DG880" t="s">
        <v>386</v>
      </c>
      <c r="DH880" s="7" t="s">
        <v>1236</v>
      </c>
      <c r="DI880" s="78"/>
      <c r="DJ880" s="54" t="s">
        <v>1235</v>
      </c>
      <c r="DO880" s="7" t="s">
        <v>559</v>
      </c>
      <c r="DP880">
        <v>2.1</v>
      </c>
      <c r="DQ880" s="54" t="s">
        <v>512</v>
      </c>
      <c r="DR880" s="54"/>
      <c r="DS880" s="7" t="s">
        <v>559</v>
      </c>
      <c r="DT880" s="117">
        <v>3.52</v>
      </c>
      <c r="DU880" s="54" t="s">
        <v>512</v>
      </c>
      <c r="DV880" s="54"/>
      <c r="EA880" t="s">
        <v>480</v>
      </c>
    </row>
    <row r="881" spans="1:131">
      <c r="A881" t="s">
        <v>24</v>
      </c>
      <c r="B881" s="46" t="s">
        <v>1222</v>
      </c>
      <c r="C881" t="s">
        <v>1223</v>
      </c>
      <c r="D881" t="s">
        <v>1224</v>
      </c>
      <c r="E881" t="s">
        <v>1225</v>
      </c>
      <c r="F881">
        <v>1996</v>
      </c>
      <c r="G881" t="s">
        <v>1266</v>
      </c>
      <c r="H881" t="s">
        <v>480</v>
      </c>
      <c r="I881" s="21" t="s">
        <v>1267</v>
      </c>
      <c r="J881" s="21" t="s">
        <v>651</v>
      </c>
      <c r="K881" s="21" t="s">
        <v>1228</v>
      </c>
      <c r="L881" t="s">
        <v>312</v>
      </c>
      <c r="M881" s="50" t="s">
        <v>298</v>
      </c>
      <c r="N881" s="69" t="s">
        <v>1265</v>
      </c>
      <c r="O881" s="41" t="s">
        <v>312</v>
      </c>
      <c r="P881" s="119" t="s">
        <v>312</v>
      </c>
      <c r="Q881" s="41" t="s">
        <v>312</v>
      </c>
      <c r="AH881" s="72" t="s">
        <v>594</v>
      </c>
      <c r="AI881" s="123" t="s">
        <v>1258</v>
      </c>
      <c r="AJ881" s="123" t="s">
        <v>1259</v>
      </c>
      <c r="AK881" s="52" t="s">
        <v>306</v>
      </c>
      <c r="AL881" s="41" t="s">
        <v>794</v>
      </c>
      <c r="AM881" s="153" t="s">
        <v>1254</v>
      </c>
      <c r="BF881" s="54" t="s">
        <v>312</v>
      </c>
      <c r="BG881" s="7" t="s">
        <v>312</v>
      </c>
      <c r="BH881" s="76" t="s">
        <v>312</v>
      </c>
      <c r="BI881" s="76" t="s">
        <v>312</v>
      </c>
      <c r="BJ881" s="54" t="s">
        <v>312</v>
      </c>
      <c r="BK881" s="76" t="s">
        <v>312</v>
      </c>
      <c r="BL881" s="76" t="s">
        <v>312</v>
      </c>
      <c r="BM881" s="76" t="s">
        <v>312</v>
      </c>
      <c r="BN881" s="54" t="s">
        <v>312</v>
      </c>
      <c r="BO881" s="76" t="s">
        <v>312</v>
      </c>
      <c r="BP881" s="76" t="s">
        <v>312</v>
      </c>
      <c r="BQ881" s="76" t="s">
        <v>312</v>
      </c>
      <c r="BR881" s="80"/>
      <c r="BS881" s="76"/>
      <c r="BT881" s="101"/>
      <c r="BU881" s="76"/>
      <c r="BV881" s="146" t="s">
        <v>1233</v>
      </c>
      <c r="CQ881" t="s">
        <v>386</v>
      </c>
      <c r="CR881" s="7" t="s">
        <v>1234</v>
      </c>
      <c r="CS881" s="78"/>
      <c r="CT881" s="54" t="s">
        <v>1235</v>
      </c>
      <c r="DG881" t="s">
        <v>386</v>
      </c>
      <c r="DH881" s="7" t="s">
        <v>1236</v>
      </c>
      <c r="DI881" s="78"/>
      <c r="DJ881" s="54" t="s">
        <v>1235</v>
      </c>
      <c r="DO881" s="7" t="s">
        <v>559</v>
      </c>
      <c r="DP881">
        <v>2.2999999999999998</v>
      </c>
      <c r="DQ881" s="54" t="s">
        <v>512</v>
      </c>
      <c r="DR881" s="54"/>
      <c r="DS881" s="7" t="s">
        <v>559</v>
      </c>
      <c r="DT881" s="117">
        <v>3.08</v>
      </c>
      <c r="DU881" s="54" t="s">
        <v>512</v>
      </c>
      <c r="DV881" s="54"/>
      <c r="EA881" t="s">
        <v>480</v>
      </c>
    </row>
    <row r="883" spans="1:131">
      <c r="A883" t="s">
        <v>24</v>
      </c>
      <c r="B883" s="46" t="s">
        <v>1222</v>
      </c>
      <c r="C883" t="s">
        <v>1223</v>
      </c>
      <c r="D883" t="s">
        <v>1224</v>
      </c>
      <c r="E883" t="s">
        <v>1225</v>
      </c>
      <c r="F883">
        <v>1997</v>
      </c>
      <c r="G883" t="s">
        <v>1266</v>
      </c>
      <c r="H883" t="s">
        <v>480</v>
      </c>
      <c r="I883" s="21" t="s">
        <v>1267</v>
      </c>
      <c r="J883" s="21" t="s">
        <v>651</v>
      </c>
      <c r="K883" s="21" t="s">
        <v>1228</v>
      </c>
      <c r="L883" t="s">
        <v>312</v>
      </c>
      <c r="M883" s="50" t="s">
        <v>298</v>
      </c>
      <c r="N883" s="69" t="s">
        <v>1257</v>
      </c>
      <c r="O883" s="41" t="s">
        <v>312</v>
      </c>
      <c r="P883" s="119" t="s">
        <v>312</v>
      </c>
      <c r="Q883" s="41" t="s">
        <v>312</v>
      </c>
      <c r="AH883" s="72" t="s">
        <v>594</v>
      </c>
      <c r="AI883" s="123" t="s">
        <v>1258</v>
      </c>
      <c r="AJ883" s="123" t="s">
        <v>1259</v>
      </c>
      <c r="AK883" s="52" t="s">
        <v>306</v>
      </c>
      <c r="AL883" s="41" t="s">
        <v>794</v>
      </c>
      <c r="AM883" s="74" t="s">
        <v>1232</v>
      </c>
      <c r="BF883" s="54" t="s">
        <v>312</v>
      </c>
      <c r="BG883" s="7" t="s">
        <v>312</v>
      </c>
      <c r="BH883" s="76" t="s">
        <v>312</v>
      </c>
      <c r="BI883" s="76" t="s">
        <v>312</v>
      </c>
      <c r="BJ883" s="54" t="s">
        <v>312</v>
      </c>
      <c r="BK883" s="76" t="s">
        <v>312</v>
      </c>
      <c r="BL883" s="76" t="s">
        <v>312</v>
      </c>
      <c r="BM883" s="76" t="s">
        <v>312</v>
      </c>
      <c r="BN883" s="54" t="s">
        <v>312</v>
      </c>
      <c r="BO883" s="76" t="s">
        <v>312</v>
      </c>
      <c r="BP883" s="76" t="s">
        <v>312</v>
      </c>
      <c r="BQ883" s="76" t="s">
        <v>312</v>
      </c>
      <c r="BR883" s="80"/>
      <c r="BS883" s="76"/>
      <c r="BT883" s="101"/>
      <c r="BU883" s="76"/>
      <c r="BV883" s="146" t="s">
        <v>1233</v>
      </c>
      <c r="CQ883" t="s">
        <v>386</v>
      </c>
      <c r="CR883" s="7" t="s">
        <v>1234</v>
      </c>
      <c r="CS883" s="78"/>
      <c r="CT883" s="54" t="s">
        <v>1235</v>
      </c>
      <c r="DG883" t="s">
        <v>386</v>
      </c>
      <c r="DH883" s="7" t="s">
        <v>1236</v>
      </c>
      <c r="DI883" s="78"/>
      <c r="DJ883" s="54" t="s">
        <v>1235</v>
      </c>
      <c r="DO883" s="7" t="s">
        <v>559</v>
      </c>
      <c r="DP883" s="32"/>
      <c r="DQ883" s="54" t="s">
        <v>512</v>
      </c>
      <c r="DR883" s="54"/>
      <c r="DW883" s="7" t="s">
        <v>1244</v>
      </c>
      <c r="DX883" s="59"/>
      <c r="DY883" t="s">
        <v>321</v>
      </c>
      <c r="EA883" t="s">
        <v>480</v>
      </c>
    </row>
    <row r="884" spans="1:131">
      <c r="A884" t="s">
        <v>24</v>
      </c>
      <c r="B884" s="46" t="s">
        <v>1222</v>
      </c>
      <c r="C884" t="s">
        <v>1223</v>
      </c>
      <c r="D884" t="s">
        <v>1224</v>
      </c>
      <c r="E884" t="s">
        <v>1225</v>
      </c>
      <c r="F884">
        <v>1997</v>
      </c>
      <c r="G884" t="s">
        <v>1266</v>
      </c>
      <c r="H884" t="s">
        <v>480</v>
      </c>
      <c r="I884" s="21" t="s">
        <v>1267</v>
      </c>
      <c r="J884" s="21" t="s">
        <v>651</v>
      </c>
      <c r="K884" s="21" t="s">
        <v>1228</v>
      </c>
      <c r="L884" t="s">
        <v>1164</v>
      </c>
      <c r="M884" s="50" t="s">
        <v>325</v>
      </c>
      <c r="N884" s="69" t="s">
        <v>1260</v>
      </c>
      <c r="O884" s="41" t="s">
        <v>687</v>
      </c>
      <c r="P884" s="119" t="s">
        <v>1238</v>
      </c>
      <c r="Q884" s="41" t="s">
        <v>1239</v>
      </c>
      <c r="AH884" s="72" t="s">
        <v>594</v>
      </c>
      <c r="AI884" s="123" t="s">
        <v>1258</v>
      </c>
      <c r="AJ884" s="123" t="s">
        <v>1259</v>
      </c>
      <c r="AK884" s="52" t="s">
        <v>306</v>
      </c>
      <c r="AL884" s="41" t="s">
        <v>794</v>
      </c>
      <c r="AM884" s="74" t="s">
        <v>1240</v>
      </c>
      <c r="BF884" s="54" t="s">
        <v>1241</v>
      </c>
      <c r="BG884" s="7" t="s">
        <v>1242</v>
      </c>
      <c r="BH884" s="78"/>
      <c r="BI884" s="7" t="s">
        <v>1243</v>
      </c>
      <c r="BJ884" s="54" t="s">
        <v>1241</v>
      </c>
      <c r="BK884" s="7" t="s">
        <v>1244</v>
      </c>
      <c r="BL884" s="78"/>
      <c r="BM884" s="7" t="s">
        <v>1271</v>
      </c>
      <c r="BN884" s="54" t="s">
        <v>1241</v>
      </c>
      <c r="BO884" s="54" t="s">
        <v>1236</v>
      </c>
      <c r="BP884" s="78"/>
      <c r="BQ884" s="7" t="s">
        <v>1271</v>
      </c>
      <c r="BS884" s="7"/>
      <c r="BT884" s="101"/>
      <c r="BU884" s="7"/>
      <c r="BV884" s="146" t="s">
        <v>1233</v>
      </c>
      <c r="CQ884" t="s">
        <v>386</v>
      </c>
      <c r="CR884" s="7" t="s">
        <v>1234</v>
      </c>
      <c r="CS884" s="78"/>
      <c r="CT884" s="54" t="s">
        <v>1235</v>
      </c>
      <c r="DG884" t="s">
        <v>386</v>
      </c>
      <c r="DH884" s="7" t="s">
        <v>1236</v>
      </c>
      <c r="DI884" s="78"/>
      <c r="DJ884" s="54" t="s">
        <v>1235</v>
      </c>
      <c r="DO884" s="7" t="s">
        <v>559</v>
      </c>
      <c r="DP884" s="32"/>
      <c r="DQ884" s="54" t="s">
        <v>512</v>
      </c>
      <c r="DR884" s="54"/>
      <c r="DW884" s="7" t="s">
        <v>1244</v>
      </c>
      <c r="DX884" s="59"/>
      <c r="DY884" t="s">
        <v>321</v>
      </c>
      <c r="EA884" t="s">
        <v>480</v>
      </c>
    </row>
    <row r="885" spans="1:131">
      <c r="A885" t="s">
        <v>24</v>
      </c>
      <c r="B885" s="46" t="s">
        <v>1222</v>
      </c>
      <c r="C885" t="s">
        <v>1223</v>
      </c>
      <c r="D885" t="s">
        <v>1224</v>
      </c>
      <c r="E885" t="s">
        <v>1225</v>
      </c>
      <c r="F885">
        <v>1997</v>
      </c>
      <c r="G885" t="s">
        <v>1266</v>
      </c>
      <c r="H885" t="s">
        <v>480</v>
      </c>
      <c r="I885" s="21" t="s">
        <v>1267</v>
      </c>
      <c r="J885" s="21" t="s">
        <v>651</v>
      </c>
      <c r="K885" s="21" t="s">
        <v>1228</v>
      </c>
      <c r="L885" t="s">
        <v>1245</v>
      </c>
      <c r="M885" s="50" t="s">
        <v>325</v>
      </c>
      <c r="N885" s="69" t="s">
        <v>1261</v>
      </c>
      <c r="O885" s="41" t="s">
        <v>687</v>
      </c>
      <c r="P885" s="119" t="s">
        <v>1238</v>
      </c>
      <c r="Q885" s="41" t="s">
        <v>1239</v>
      </c>
      <c r="AH885" s="72" t="s">
        <v>594</v>
      </c>
      <c r="AI885" s="123" t="s">
        <v>1258</v>
      </c>
      <c r="AJ885" s="123" t="s">
        <v>1259</v>
      </c>
      <c r="AK885" s="52" t="s">
        <v>306</v>
      </c>
      <c r="AL885" s="41" t="s">
        <v>794</v>
      </c>
      <c r="AM885" s="74" t="s">
        <v>1240</v>
      </c>
      <c r="BF885" s="54" t="s">
        <v>1241</v>
      </c>
      <c r="BG885" s="7" t="s">
        <v>1242</v>
      </c>
      <c r="BH885" s="78"/>
      <c r="BI885" s="7" t="s">
        <v>1243</v>
      </c>
      <c r="BJ885" s="54" t="s">
        <v>1241</v>
      </c>
      <c r="BK885" s="7" t="s">
        <v>1244</v>
      </c>
      <c r="BL885" s="78"/>
      <c r="BM885" s="7" t="s">
        <v>1271</v>
      </c>
      <c r="BN885" s="54" t="s">
        <v>1241</v>
      </c>
      <c r="BO885" s="54" t="s">
        <v>1236</v>
      </c>
      <c r="BP885" s="78"/>
      <c r="BQ885" s="7" t="s">
        <v>1271</v>
      </c>
      <c r="BS885" s="7"/>
      <c r="BT885" s="101"/>
      <c r="BU885" s="7"/>
      <c r="BV885" s="146" t="s">
        <v>1233</v>
      </c>
      <c r="CQ885" t="s">
        <v>386</v>
      </c>
      <c r="CR885" s="7" t="s">
        <v>1234</v>
      </c>
      <c r="CS885" s="78"/>
      <c r="CT885" s="54" t="s">
        <v>1235</v>
      </c>
      <c r="DG885" t="s">
        <v>386</v>
      </c>
      <c r="DH885" s="7" t="s">
        <v>1236</v>
      </c>
      <c r="DI885" s="78"/>
      <c r="DJ885" s="54" t="s">
        <v>1235</v>
      </c>
      <c r="DO885" s="7" t="s">
        <v>559</v>
      </c>
      <c r="DP885" s="32"/>
      <c r="DQ885" s="54" t="s">
        <v>512</v>
      </c>
      <c r="DR885" s="54"/>
      <c r="DW885" s="7" t="s">
        <v>1244</v>
      </c>
      <c r="DX885" s="59"/>
      <c r="DY885" t="s">
        <v>321</v>
      </c>
      <c r="EA885" t="s">
        <v>480</v>
      </c>
    </row>
    <row r="886" spans="1:131">
      <c r="A886" t="s">
        <v>24</v>
      </c>
      <c r="B886" s="46" t="s">
        <v>1222</v>
      </c>
      <c r="C886" t="s">
        <v>1223</v>
      </c>
      <c r="D886" t="s">
        <v>1224</v>
      </c>
      <c r="E886" t="s">
        <v>1225</v>
      </c>
      <c r="F886">
        <v>1997</v>
      </c>
      <c r="G886" t="s">
        <v>1266</v>
      </c>
      <c r="H886" t="s">
        <v>480</v>
      </c>
      <c r="I886" s="21" t="s">
        <v>1267</v>
      </c>
      <c r="J886" s="21" t="s">
        <v>651</v>
      </c>
      <c r="K886" s="21" t="s">
        <v>1228</v>
      </c>
      <c r="L886" t="s">
        <v>1159</v>
      </c>
      <c r="M886" s="50" t="s">
        <v>325</v>
      </c>
      <c r="N886" s="69" t="s">
        <v>1262</v>
      </c>
      <c r="O886" s="41" t="s">
        <v>687</v>
      </c>
      <c r="P886" s="119" t="s">
        <v>1238</v>
      </c>
      <c r="Q886" s="41" t="s">
        <v>1239</v>
      </c>
      <c r="AH886" s="72" t="s">
        <v>594</v>
      </c>
      <c r="AI886" s="123" t="s">
        <v>1258</v>
      </c>
      <c r="AJ886" s="123" t="s">
        <v>1259</v>
      </c>
      <c r="AK886" s="52" t="s">
        <v>306</v>
      </c>
      <c r="AL886" s="41" t="s">
        <v>794</v>
      </c>
      <c r="AM886" s="74" t="s">
        <v>1240</v>
      </c>
      <c r="BF886" s="54" t="s">
        <v>1241</v>
      </c>
      <c r="BG886" s="7" t="s">
        <v>1242</v>
      </c>
      <c r="BH886" s="78"/>
      <c r="BI886" s="7" t="s">
        <v>1243</v>
      </c>
      <c r="BJ886" s="54" t="s">
        <v>1241</v>
      </c>
      <c r="BK886" s="7" t="s">
        <v>1244</v>
      </c>
      <c r="BL886" s="78"/>
      <c r="BM886" s="7" t="s">
        <v>1271</v>
      </c>
      <c r="BN886" s="54" t="s">
        <v>1241</v>
      </c>
      <c r="BO886" s="54" t="s">
        <v>1236</v>
      </c>
      <c r="BP886" s="78"/>
      <c r="BQ886" s="7" t="s">
        <v>1271</v>
      </c>
      <c r="BS886" s="7"/>
      <c r="BT886" s="101"/>
      <c r="BU886" s="7"/>
      <c r="BV886" s="146" t="s">
        <v>1233</v>
      </c>
      <c r="CQ886" t="s">
        <v>386</v>
      </c>
      <c r="CR886" s="7" t="s">
        <v>1234</v>
      </c>
      <c r="CS886" s="78"/>
      <c r="CT886" s="54" t="s">
        <v>1235</v>
      </c>
      <c r="DG886" t="s">
        <v>386</v>
      </c>
      <c r="DH886" s="7" t="s">
        <v>1236</v>
      </c>
      <c r="DI886" s="78"/>
      <c r="DJ886" s="54" t="s">
        <v>1235</v>
      </c>
      <c r="DO886" s="7" t="s">
        <v>559</v>
      </c>
      <c r="DP886" s="32"/>
      <c r="DQ886" s="54" t="s">
        <v>512</v>
      </c>
      <c r="DR886" s="54"/>
      <c r="DW886" s="7" t="s">
        <v>1244</v>
      </c>
      <c r="DX886" s="59"/>
      <c r="DY886" t="s">
        <v>321</v>
      </c>
      <c r="EA886" t="s">
        <v>480</v>
      </c>
    </row>
    <row r="887" spans="1:131">
      <c r="A887" t="s">
        <v>24</v>
      </c>
      <c r="B887" s="46" t="s">
        <v>1222</v>
      </c>
      <c r="C887" t="s">
        <v>1223</v>
      </c>
      <c r="D887" t="s">
        <v>1224</v>
      </c>
      <c r="E887" t="s">
        <v>1225</v>
      </c>
      <c r="F887">
        <v>1997</v>
      </c>
      <c r="G887" t="s">
        <v>1266</v>
      </c>
      <c r="H887" t="s">
        <v>480</v>
      </c>
      <c r="I887" s="21" t="s">
        <v>1267</v>
      </c>
      <c r="J887" s="21" t="s">
        <v>651</v>
      </c>
      <c r="K887" s="21" t="s">
        <v>1228</v>
      </c>
      <c r="L887" t="s">
        <v>1248</v>
      </c>
      <c r="M887" s="50" t="s">
        <v>325</v>
      </c>
      <c r="N887" s="69" t="s">
        <v>1263</v>
      </c>
      <c r="O887" s="41" t="s">
        <v>687</v>
      </c>
      <c r="P887" s="119" t="s">
        <v>1238</v>
      </c>
      <c r="Q887" s="41" t="s">
        <v>1239</v>
      </c>
      <c r="AH887" s="72" t="s">
        <v>594</v>
      </c>
      <c r="AI887" s="123" t="s">
        <v>1258</v>
      </c>
      <c r="AJ887" s="123" t="s">
        <v>1259</v>
      </c>
      <c r="AK887" s="52" t="s">
        <v>306</v>
      </c>
      <c r="AL887" s="41" t="s">
        <v>794</v>
      </c>
      <c r="AM887" s="74" t="s">
        <v>1240</v>
      </c>
      <c r="BF887" s="54" t="s">
        <v>1241</v>
      </c>
      <c r="BG887" s="7" t="s">
        <v>1242</v>
      </c>
      <c r="BH887" s="78"/>
      <c r="BI887" s="7" t="s">
        <v>1243</v>
      </c>
      <c r="BJ887" s="54" t="s">
        <v>1241</v>
      </c>
      <c r="BK887" s="7" t="s">
        <v>1244</v>
      </c>
      <c r="BL887" s="78"/>
      <c r="BM887" s="7" t="s">
        <v>1271</v>
      </c>
      <c r="BN887" s="54" t="s">
        <v>1241</v>
      </c>
      <c r="BO887" s="54" t="s">
        <v>1236</v>
      </c>
      <c r="BP887" s="78"/>
      <c r="BQ887" s="7" t="s">
        <v>1271</v>
      </c>
      <c r="BS887" s="7"/>
      <c r="BT887" s="101"/>
      <c r="BU887" s="7"/>
      <c r="BV887" s="146" t="s">
        <v>1233</v>
      </c>
      <c r="CQ887" t="s">
        <v>386</v>
      </c>
      <c r="CR887" s="7" t="s">
        <v>1234</v>
      </c>
      <c r="CS887" s="78"/>
      <c r="CT887" s="54" t="s">
        <v>1235</v>
      </c>
      <c r="DG887" t="s">
        <v>386</v>
      </c>
      <c r="DH887" s="7" t="s">
        <v>1236</v>
      </c>
      <c r="DI887" s="78"/>
      <c r="DJ887" s="54" t="s">
        <v>1235</v>
      </c>
      <c r="DO887" s="7" t="s">
        <v>559</v>
      </c>
      <c r="DP887" s="32"/>
      <c r="DQ887" s="54" t="s">
        <v>512</v>
      </c>
      <c r="DR887" s="54"/>
      <c r="DW887" s="7" t="s">
        <v>1244</v>
      </c>
      <c r="DX887" s="59"/>
      <c r="DY887" t="s">
        <v>321</v>
      </c>
      <c r="EA887" t="s">
        <v>480</v>
      </c>
    </row>
    <row r="888" spans="1:131">
      <c r="A888" t="s">
        <v>24</v>
      </c>
      <c r="B888" s="46" t="s">
        <v>1222</v>
      </c>
      <c r="C888" t="s">
        <v>1223</v>
      </c>
      <c r="D888" t="s">
        <v>1224</v>
      </c>
      <c r="E888" t="s">
        <v>1225</v>
      </c>
      <c r="F888">
        <v>1997</v>
      </c>
      <c r="G888" t="s">
        <v>1266</v>
      </c>
      <c r="H888" t="s">
        <v>480</v>
      </c>
      <c r="I888" s="21" t="s">
        <v>1267</v>
      </c>
      <c r="J888" s="21" t="s">
        <v>651</v>
      </c>
      <c r="K888" s="21" t="s">
        <v>1228</v>
      </c>
      <c r="L888" t="s">
        <v>1250</v>
      </c>
      <c r="M888" s="50" t="s">
        <v>325</v>
      </c>
      <c r="N888" s="69" t="s">
        <v>1264</v>
      </c>
      <c r="O888" s="41" t="s">
        <v>687</v>
      </c>
      <c r="P888" s="119" t="s">
        <v>1252</v>
      </c>
      <c r="Q888" s="41" t="s">
        <v>1239</v>
      </c>
      <c r="AH888" s="72" t="s">
        <v>594</v>
      </c>
      <c r="AI888" s="123" t="s">
        <v>1258</v>
      </c>
      <c r="AJ888" s="123" t="s">
        <v>1259</v>
      </c>
      <c r="AK888" s="52" t="s">
        <v>306</v>
      </c>
      <c r="AL888" s="41" t="s">
        <v>794</v>
      </c>
      <c r="AM888" s="74" t="s">
        <v>1240</v>
      </c>
      <c r="BF888" s="54" t="s">
        <v>1241</v>
      </c>
      <c r="BG888" s="7" t="s">
        <v>1242</v>
      </c>
      <c r="BH888" s="78"/>
      <c r="BI888" s="7" t="s">
        <v>1243</v>
      </c>
      <c r="BJ888" s="54" t="s">
        <v>1241</v>
      </c>
      <c r="BK888" s="7" t="s">
        <v>1244</v>
      </c>
      <c r="BL888" s="78"/>
      <c r="BM888" s="7" t="s">
        <v>1271</v>
      </c>
      <c r="BN888" s="54" t="s">
        <v>1241</v>
      </c>
      <c r="BO888" s="54" t="s">
        <v>1236</v>
      </c>
      <c r="BP888" s="78"/>
      <c r="BQ888" s="7" t="s">
        <v>1271</v>
      </c>
      <c r="BS888" s="7"/>
      <c r="BT888" s="101"/>
      <c r="BU888" s="7"/>
      <c r="BV888" s="146" t="s">
        <v>1233</v>
      </c>
      <c r="CQ888" t="s">
        <v>386</v>
      </c>
      <c r="CR888" s="7" t="s">
        <v>1234</v>
      </c>
      <c r="CS888" s="78"/>
      <c r="CT888" s="54" t="s">
        <v>1235</v>
      </c>
      <c r="DG888" t="s">
        <v>386</v>
      </c>
      <c r="DH888" s="7" t="s">
        <v>1236</v>
      </c>
      <c r="DI888" s="78"/>
      <c r="DJ888" s="54" t="s">
        <v>1235</v>
      </c>
      <c r="DO888" s="7" t="s">
        <v>559</v>
      </c>
      <c r="DP888" s="32"/>
      <c r="DQ888" s="54" t="s">
        <v>512</v>
      </c>
      <c r="DR888" s="54"/>
      <c r="DW888" s="7" t="s">
        <v>1244</v>
      </c>
      <c r="DX888" s="59"/>
      <c r="DY888" t="s">
        <v>321</v>
      </c>
      <c r="EA888" t="s">
        <v>480</v>
      </c>
    </row>
    <row r="889" spans="1:131">
      <c r="A889" t="s">
        <v>24</v>
      </c>
      <c r="B889" s="46" t="s">
        <v>1222</v>
      </c>
      <c r="C889" t="s">
        <v>1223</v>
      </c>
      <c r="D889" t="s">
        <v>1224</v>
      </c>
      <c r="E889" t="s">
        <v>1225</v>
      </c>
      <c r="F889">
        <v>1997</v>
      </c>
      <c r="G889" t="s">
        <v>1266</v>
      </c>
      <c r="H889" t="s">
        <v>480</v>
      </c>
      <c r="I889" s="21" t="s">
        <v>1267</v>
      </c>
      <c r="J889" s="21" t="s">
        <v>651</v>
      </c>
      <c r="K889" s="21" t="s">
        <v>1228</v>
      </c>
      <c r="L889" t="s">
        <v>312</v>
      </c>
      <c r="M889" s="50" t="s">
        <v>298</v>
      </c>
      <c r="N889" s="69" t="s">
        <v>1265</v>
      </c>
      <c r="O889" s="41" t="s">
        <v>312</v>
      </c>
      <c r="P889" s="119" t="s">
        <v>312</v>
      </c>
      <c r="Q889" s="41" t="s">
        <v>312</v>
      </c>
      <c r="AH889" s="72" t="s">
        <v>594</v>
      </c>
      <c r="AI889" s="123" t="s">
        <v>1258</v>
      </c>
      <c r="AJ889" s="123" t="s">
        <v>1259</v>
      </c>
      <c r="AK889" s="52" t="s">
        <v>306</v>
      </c>
      <c r="AL889" s="41" t="s">
        <v>794</v>
      </c>
      <c r="AM889" s="153" t="s">
        <v>1254</v>
      </c>
      <c r="BF889" s="54" t="s">
        <v>312</v>
      </c>
      <c r="BG889" s="7" t="s">
        <v>312</v>
      </c>
      <c r="BH889" s="76" t="s">
        <v>312</v>
      </c>
      <c r="BI889" s="76" t="s">
        <v>312</v>
      </c>
      <c r="BJ889" s="54" t="s">
        <v>312</v>
      </c>
      <c r="BK889" s="76" t="s">
        <v>312</v>
      </c>
      <c r="BL889" s="76" t="s">
        <v>312</v>
      </c>
      <c r="BM889" s="76" t="s">
        <v>312</v>
      </c>
      <c r="BN889" s="54" t="s">
        <v>312</v>
      </c>
      <c r="BO889" s="76" t="s">
        <v>312</v>
      </c>
      <c r="BP889" s="76" t="s">
        <v>312</v>
      </c>
      <c r="BQ889" s="76" t="s">
        <v>312</v>
      </c>
      <c r="BR889" s="80"/>
      <c r="BS889" s="76"/>
      <c r="BT889" s="101"/>
      <c r="BU889" s="76"/>
      <c r="BV889" s="146" t="s">
        <v>1233</v>
      </c>
      <c r="CQ889" t="s">
        <v>386</v>
      </c>
      <c r="CR889" s="7" t="s">
        <v>1234</v>
      </c>
      <c r="CS889" s="78"/>
      <c r="CT889" s="54" t="s">
        <v>1235</v>
      </c>
      <c r="DG889" t="s">
        <v>386</v>
      </c>
      <c r="DH889" s="7" t="s">
        <v>1236</v>
      </c>
      <c r="DI889" s="78"/>
      <c r="DJ889" s="54" t="s">
        <v>1235</v>
      </c>
      <c r="DO889" s="7" t="s">
        <v>559</v>
      </c>
      <c r="DP889" s="32"/>
      <c r="DQ889" s="54" t="s">
        <v>512</v>
      </c>
      <c r="DR889" s="54"/>
      <c r="DW889" s="7" t="s">
        <v>1244</v>
      </c>
      <c r="DX889" s="59"/>
      <c r="DY889" t="s">
        <v>321</v>
      </c>
      <c r="EA889" t="s">
        <v>480</v>
      </c>
    </row>
    <row r="890" spans="1:131" s="21" customFormat="1">
      <c r="M890" s="51"/>
      <c r="N890" s="68"/>
      <c r="O890" s="52"/>
      <c r="P890" s="148"/>
      <c r="Q890" s="52"/>
      <c r="R890" s="53"/>
      <c r="S890" s="53"/>
      <c r="T890" s="53"/>
      <c r="U890" s="53"/>
      <c r="V890" s="53"/>
      <c r="W890" s="137"/>
      <c r="X890" s="140"/>
      <c r="Y890" s="54"/>
      <c r="AA890" s="54"/>
      <c r="AE890" s="54"/>
      <c r="AG890" s="52"/>
      <c r="AH890" s="73"/>
      <c r="AI890" s="52"/>
      <c r="AJ890" s="52"/>
      <c r="AK890" s="52"/>
      <c r="AL890" s="52"/>
      <c r="AM890" s="75"/>
      <c r="AN890" s="75"/>
      <c r="AO890" s="54"/>
      <c r="AP890" s="54"/>
      <c r="AQ890" s="54"/>
      <c r="AR890" s="54"/>
      <c r="AS890" s="75"/>
      <c r="AT890" s="75"/>
      <c r="AU890" s="75"/>
      <c r="AV890" s="75"/>
      <c r="AW890" s="75"/>
      <c r="AX890" s="75"/>
      <c r="AY890" s="54"/>
      <c r="AZ890" s="62"/>
      <c r="BA890" s="54"/>
      <c r="BB890" s="54"/>
      <c r="BC890" s="54"/>
      <c r="BD890" s="80"/>
      <c r="BE890" s="54"/>
      <c r="BF890" s="54"/>
      <c r="BG890" s="54"/>
      <c r="BH890" s="80"/>
      <c r="BI890" s="54"/>
      <c r="BJ890" s="54"/>
      <c r="BK890" s="54"/>
      <c r="BL890" s="80"/>
      <c r="BM890" s="54"/>
      <c r="BN890" s="54"/>
      <c r="BO890" s="54"/>
      <c r="BP890" s="80"/>
      <c r="BQ890" s="54"/>
      <c r="BR890" s="54"/>
      <c r="BS890" s="54"/>
      <c r="BT890" s="98"/>
      <c r="BU890" s="54"/>
      <c r="BV890" s="144"/>
      <c r="BW890" s="54"/>
      <c r="BX890" s="54"/>
      <c r="BY890" s="47"/>
      <c r="CB890" s="54"/>
      <c r="CC890" s="80"/>
      <c r="CG890" s="62"/>
      <c r="CR890" s="54"/>
      <c r="CS890" s="80"/>
      <c r="CU890" s="73"/>
      <c r="CW890" s="62"/>
      <c r="DH890" s="54"/>
      <c r="DI890" s="80"/>
      <c r="DO890" s="54"/>
      <c r="DS890" s="54"/>
      <c r="DT890" s="62"/>
      <c r="DX890" s="62"/>
    </row>
    <row r="891" spans="1:131">
      <c r="A891" t="s">
        <v>24</v>
      </c>
      <c r="B891" s="46" t="s">
        <v>1222</v>
      </c>
      <c r="C891">
        <v>96</v>
      </c>
      <c r="D891" t="s">
        <v>1272</v>
      </c>
      <c r="E891">
        <v>2001</v>
      </c>
      <c r="F891">
        <v>1997</v>
      </c>
      <c r="G891" t="s">
        <v>1273</v>
      </c>
      <c r="H891" t="s">
        <v>480</v>
      </c>
      <c r="L891" t="s">
        <v>312</v>
      </c>
      <c r="M891" s="50" t="s">
        <v>298</v>
      </c>
      <c r="N891" s="69" t="s">
        <v>1229</v>
      </c>
      <c r="O891" s="41" t="s">
        <v>312</v>
      </c>
      <c r="P891" s="119" t="s">
        <v>312</v>
      </c>
      <c r="Q891" s="41" t="s">
        <v>312</v>
      </c>
      <c r="AH891" s="110" t="s">
        <v>448</v>
      </c>
      <c r="AI891" s="55" t="s">
        <v>1274</v>
      </c>
      <c r="AJ891" s="41" t="s">
        <v>1231</v>
      </c>
      <c r="AK891" s="52" t="s">
        <v>306</v>
      </c>
      <c r="AL891" s="41" t="s">
        <v>794</v>
      </c>
      <c r="AM891" s="74" t="s">
        <v>1232</v>
      </c>
      <c r="BF891" s="54" t="s">
        <v>312</v>
      </c>
      <c r="BG891" s="7" t="s">
        <v>312</v>
      </c>
      <c r="BH891" s="76" t="s">
        <v>312</v>
      </c>
      <c r="BI891" s="76" t="s">
        <v>312</v>
      </c>
      <c r="BJ891" s="54" t="s">
        <v>312</v>
      </c>
      <c r="BK891" s="76" t="s">
        <v>312</v>
      </c>
      <c r="BL891" s="76" t="s">
        <v>312</v>
      </c>
      <c r="BM891" s="76" t="s">
        <v>312</v>
      </c>
      <c r="BN891" s="54" t="s">
        <v>312</v>
      </c>
      <c r="BO891" s="76" t="s">
        <v>312</v>
      </c>
      <c r="BP891" s="76" t="s">
        <v>312</v>
      </c>
      <c r="BQ891" s="76" t="s">
        <v>312</v>
      </c>
      <c r="BR891" s="80"/>
      <c r="BS891" s="76"/>
      <c r="BT891" s="101"/>
      <c r="BU891" s="76"/>
      <c r="BV891" s="146" t="s">
        <v>1233</v>
      </c>
      <c r="CQ891" t="s">
        <v>386</v>
      </c>
      <c r="CR891" s="7" t="s">
        <v>1234</v>
      </c>
      <c r="CS891" s="78"/>
      <c r="CT891" s="54" t="s">
        <v>1235</v>
      </c>
      <c r="DG891" t="s">
        <v>386</v>
      </c>
      <c r="DH891" s="7" t="s">
        <v>1236</v>
      </c>
      <c r="DI891" s="78"/>
      <c r="DJ891" s="54" t="s">
        <v>1235</v>
      </c>
      <c r="DO891" s="7" t="s">
        <v>559</v>
      </c>
      <c r="DP891" s="32"/>
      <c r="DQ891" s="54" t="s">
        <v>512</v>
      </c>
      <c r="DR891" s="54"/>
      <c r="DW891" s="7" t="s">
        <v>1244</v>
      </c>
      <c r="DX891" s="59"/>
      <c r="DY891" t="s">
        <v>321</v>
      </c>
      <c r="EA891" t="s">
        <v>480</v>
      </c>
    </row>
    <row r="892" spans="1:131">
      <c r="A892" t="s">
        <v>24</v>
      </c>
      <c r="B892" s="46" t="s">
        <v>1222</v>
      </c>
      <c r="C892">
        <v>96</v>
      </c>
      <c r="D892" t="s">
        <v>1272</v>
      </c>
      <c r="E892">
        <v>2001</v>
      </c>
      <c r="F892">
        <v>1997</v>
      </c>
      <c r="G892" t="s">
        <v>1273</v>
      </c>
      <c r="H892" t="s">
        <v>480</v>
      </c>
      <c r="L892" t="s">
        <v>1164</v>
      </c>
      <c r="M892" s="50" t="s">
        <v>325</v>
      </c>
      <c r="N892" s="69" t="s">
        <v>1237</v>
      </c>
      <c r="O892" s="41" t="s">
        <v>738</v>
      </c>
      <c r="P892" s="119" t="s">
        <v>1238</v>
      </c>
      <c r="Q892" s="41" t="s">
        <v>1239</v>
      </c>
      <c r="AH892" s="110" t="s">
        <v>448</v>
      </c>
      <c r="AI892" s="55" t="s">
        <v>1274</v>
      </c>
      <c r="AJ892" s="41" t="s">
        <v>1231</v>
      </c>
      <c r="AK892" s="52" t="s">
        <v>306</v>
      </c>
      <c r="AL892" s="41" t="s">
        <v>794</v>
      </c>
      <c r="AM892" s="74" t="s">
        <v>1240</v>
      </c>
      <c r="BF892" s="54" t="s">
        <v>1241</v>
      </c>
      <c r="BG892" s="7" t="s">
        <v>1242</v>
      </c>
      <c r="BH892" s="78"/>
      <c r="BI892" s="7" t="s">
        <v>1243</v>
      </c>
      <c r="BJ892" s="54" t="s">
        <v>1241</v>
      </c>
      <c r="BK892" s="7" t="s">
        <v>1244</v>
      </c>
      <c r="BL892" s="78"/>
      <c r="BM892" s="7" t="s">
        <v>1271</v>
      </c>
      <c r="BN892" s="54" t="s">
        <v>1241</v>
      </c>
      <c r="BO892" s="54" t="s">
        <v>1236</v>
      </c>
      <c r="BP892" s="78"/>
      <c r="BQ892" s="7" t="s">
        <v>1271</v>
      </c>
      <c r="BS892" s="7"/>
      <c r="BT892" s="101"/>
      <c r="BU892" s="7"/>
      <c r="BV892" s="146" t="s">
        <v>1233</v>
      </c>
      <c r="CQ892" t="s">
        <v>386</v>
      </c>
      <c r="CR892" s="7" t="s">
        <v>1234</v>
      </c>
      <c r="CS892" s="78"/>
      <c r="CT892" s="54" t="s">
        <v>1235</v>
      </c>
      <c r="DG892" t="s">
        <v>386</v>
      </c>
      <c r="DH892" s="7" t="s">
        <v>1236</v>
      </c>
      <c r="DI892" s="78"/>
      <c r="DJ892" s="54" t="s">
        <v>1235</v>
      </c>
      <c r="DO892" s="7" t="s">
        <v>559</v>
      </c>
      <c r="DP892" s="32"/>
      <c r="DQ892" s="54" t="s">
        <v>512</v>
      </c>
      <c r="DR892" s="54"/>
      <c r="DW892" s="7" t="s">
        <v>1244</v>
      </c>
      <c r="DX892" s="59"/>
      <c r="DY892" t="s">
        <v>321</v>
      </c>
      <c r="EA892" t="s">
        <v>480</v>
      </c>
    </row>
    <row r="893" spans="1:131">
      <c r="A893" t="s">
        <v>24</v>
      </c>
      <c r="B893" s="46" t="s">
        <v>1222</v>
      </c>
      <c r="C893">
        <v>96</v>
      </c>
      <c r="D893" t="s">
        <v>1272</v>
      </c>
      <c r="E893">
        <v>2001</v>
      </c>
      <c r="F893">
        <v>1997</v>
      </c>
      <c r="G893" t="s">
        <v>1273</v>
      </c>
      <c r="H893" t="s">
        <v>480</v>
      </c>
      <c r="L893" t="s">
        <v>1245</v>
      </c>
      <c r="M893" s="50" t="s">
        <v>325</v>
      </c>
      <c r="N893" s="69" t="s">
        <v>1246</v>
      </c>
      <c r="O893" s="41" t="s">
        <v>738</v>
      </c>
      <c r="P893" s="119" t="s">
        <v>1238</v>
      </c>
      <c r="Q893" s="41" t="s">
        <v>1239</v>
      </c>
      <c r="AH893" s="110" t="s">
        <v>448</v>
      </c>
      <c r="AI893" s="55" t="s">
        <v>1274</v>
      </c>
      <c r="AJ893" s="41" t="s">
        <v>1231</v>
      </c>
      <c r="AK893" s="52" t="s">
        <v>306</v>
      </c>
      <c r="AL893" s="41" t="s">
        <v>794</v>
      </c>
      <c r="AM893" s="74" t="s">
        <v>1240</v>
      </c>
      <c r="BF893" s="54" t="s">
        <v>1241</v>
      </c>
      <c r="BG893" s="7" t="s">
        <v>1242</v>
      </c>
      <c r="BH893" s="78"/>
      <c r="BI893" s="7" t="s">
        <v>1243</v>
      </c>
      <c r="BJ893" s="54" t="s">
        <v>1241</v>
      </c>
      <c r="BK893" s="7" t="s">
        <v>1244</v>
      </c>
      <c r="BL893" s="78"/>
      <c r="BM893" s="7" t="s">
        <v>1271</v>
      </c>
      <c r="BN893" s="54" t="s">
        <v>1241</v>
      </c>
      <c r="BO893" s="54" t="s">
        <v>1236</v>
      </c>
      <c r="BP893" s="78"/>
      <c r="BQ893" s="7" t="s">
        <v>1271</v>
      </c>
      <c r="BS893" s="7"/>
      <c r="BT893" s="101"/>
      <c r="BU893" s="7"/>
      <c r="BV893" s="146" t="s">
        <v>1233</v>
      </c>
      <c r="CQ893" t="s">
        <v>386</v>
      </c>
      <c r="CR893" s="7" t="s">
        <v>1234</v>
      </c>
      <c r="CS893" s="78"/>
      <c r="CT893" s="54" t="s">
        <v>1235</v>
      </c>
      <c r="DG893" t="s">
        <v>386</v>
      </c>
      <c r="DH893" s="7" t="s">
        <v>1236</v>
      </c>
      <c r="DI893" s="78"/>
      <c r="DJ893" s="54" t="s">
        <v>1235</v>
      </c>
      <c r="DO893" s="7" t="s">
        <v>559</v>
      </c>
      <c r="DP893" s="32"/>
      <c r="DQ893" s="54" t="s">
        <v>512</v>
      </c>
      <c r="DR893" s="54"/>
      <c r="DW893" s="7" t="s">
        <v>1244</v>
      </c>
      <c r="DX893" s="59"/>
      <c r="DY893" t="s">
        <v>321</v>
      </c>
      <c r="EA893" t="s">
        <v>480</v>
      </c>
    </row>
    <row r="894" spans="1:131">
      <c r="A894" t="s">
        <v>24</v>
      </c>
      <c r="B894" s="46" t="s">
        <v>1222</v>
      </c>
      <c r="C894">
        <v>96</v>
      </c>
      <c r="D894" t="s">
        <v>1272</v>
      </c>
      <c r="E894">
        <v>2001</v>
      </c>
      <c r="F894">
        <v>1997</v>
      </c>
      <c r="G894" t="s">
        <v>1273</v>
      </c>
      <c r="H894" t="s">
        <v>480</v>
      </c>
      <c r="L894" t="s">
        <v>1159</v>
      </c>
      <c r="M894" s="50" t="s">
        <v>325</v>
      </c>
      <c r="N894" s="69" t="s">
        <v>1247</v>
      </c>
      <c r="O894" s="41" t="s">
        <v>738</v>
      </c>
      <c r="P894" s="119" t="s">
        <v>1238</v>
      </c>
      <c r="Q894" s="41" t="s">
        <v>1239</v>
      </c>
      <c r="AH894" s="110" t="s">
        <v>448</v>
      </c>
      <c r="AI894" s="55" t="s">
        <v>1274</v>
      </c>
      <c r="AJ894" s="41" t="s">
        <v>1231</v>
      </c>
      <c r="AK894" s="52" t="s">
        <v>306</v>
      </c>
      <c r="AL894" s="41" t="s">
        <v>794</v>
      </c>
      <c r="AM894" s="74" t="s">
        <v>1240</v>
      </c>
      <c r="BF894" s="54" t="s">
        <v>1241</v>
      </c>
      <c r="BG894" s="7" t="s">
        <v>1242</v>
      </c>
      <c r="BH894" s="78"/>
      <c r="BI894" s="7" t="s">
        <v>1243</v>
      </c>
      <c r="BJ894" s="54" t="s">
        <v>1241</v>
      </c>
      <c r="BK894" s="7" t="s">
        <v>1244</v>
      </c>
      <c r="BL894" s="78"/>
      <c r="BM894" s="7" t="s">
        <v>1271</v>
      </c>
      <c r="BN894" s="54" t="s">
        <v>1241</v>
      </c>
      <c r="BO894" s="54" t="s">
        <v>1236</v>
      </c>
      <c r="BP894" s="78"/>
      <c r="BQ894" s="7" t="s">
        <v>1271</v>
      </c>
      <c r="BS894" s="7"/>
      <c r="BT894" s="101"/>
      <c r="BU894" s="7"/>
      <c r="BV894" s="146" t="s">
        <v>1233</v>
      </c>
      <c r="CQ894" t="s">
        <v>386</v>
      </c>
      <c r="CR894" s="7" t="s">
        <v>1234</v>
      </c>
      <c r="CS894" s="78"/>
      <c r="CT894" s="54" t="s">
        <v>1235</v>
      </c>
      <c r="DG894" t="s">
        <v>386</v>
      </c>
      <c r="DH894" s="7" t="s">
        <v>1236</v>
      </c>
      <c r="DI894" s="78"/>
      <c r="DJ894" s="54" t="s">
        <v>1235</v>
      </c>
      <c r="DO894" s="7" t="s">
        <v>559</v>
      </c>
      <c r="DP894" s="32"/>
      <c r="DQ894" s="54" t="s">
        <v>512</v>
      </c>
      <c r="DR894" s="54"/>
      <c r="DW894" s="7" t="s">
        <v>1244</v>
      </c>
      <c r="DX894" s="59"/>
      <c r="DY894" t="s">
        <v>321</v>
      </c>
      <c r="EA894" t="s">
        <v>480</v>
      </c>
    </row>
    <row r="895" spans="1:131">
      <c r="A895" t="s">
        <v>24</v>
      </c>
      <c r="B895" s="46" t="s">
        <v>1222</v>
      </c>
      <c r="C895">
        <v>96</v>
      </c>
      <c r="D895" t="s">
        <v>1272</v>
      </c>
      <c r="E895">
        <v>2001</v>
      </c>
      <c r="F895">
        <v>1997</v>
      </c>
      <c r="G895" t="s">
        <v>1273</v>
      </c>
      <c r="H895" t="s">
        <v>480</v>
      </c>
      <c r="L895" t="s">
        <v>1248</v>
      </c>
      <c r="M895" s="50" t="s">
        <v>325</v>
      </c>
      <c r="N895" s="69" t="s">
        <v>1249</v>
      </c>
      <c r="O895" s="41" t="s">
        <v>738</v>
      </c>
      <c r="P895" s="119" t="s">
        <v>1238</v>
      </c>
      <c r="Q895" s="41" t="s">
        <v>1239</v>
      </c>
      <c r="AH895" s="110" t="s">
        <v>448</v>
      </c>
      <c r="AI895" s="55" t="s">
        <v>1274</v>
      </c>
      <c r="AJ895" s="41" t="s">
        <v>1231</v>
      </c>
      <c r="AK895" s="52" t="s">
        <v>306</v>
      </c>
      <c r="AL895" s="41" t="s">
        <v>794</v>
      </c>
      <c r="AM895" s="74" t="s">
        <v>1240</v>
      </c>
      <c r="BF895" s="54" t="s">
        <v>1241</v>
      </c>
      <c r="BG895" s="7" t="s">
        <v>1242</v>
      </c>
      <c r="BH895" s="78"/>
      <c r="BI895" s="7" t="s">
        <v>1243</v>
      </c>
      <c r="BJ895" s="54" t="s">
        <v>1241</v>
      </c>
      <c r="BK895" s="7" t="s">
        <v>1244</v>
      </c>
      <c r="BL895" s="78"/>
      <c r="BM895" s="7" t="s">
        <v>1271</v>
      </c>
      <c r="BN895" s="54" t="s">
        <v>1241</v>
      </c>
      <c r="BO895" s="54" t="s">
        <v>1236</v>
      </c>
      <c r="BP895" s="78"/>
      <c r="BQ895" s="7" t="s">
        <v>1271</v>
      </c>
      <c r="BS895" s="7"/>
      <c r="BT895" s="101"/>
      <c r="BU895" s="7"/>
      <c r="BV895" s="146" t="s">
        <v>1233</v>
      </c>
      <c r="CQ895" t="s">
        <v>386</v>
      </c>
      <c r="CR895" s="7" t="s">
        <v>1234</v>
      </c>
      <c r="CS895" s="78"/>
      <c r="CT895" s="54" t="s">
        <v>1235</v>
      </c>
      <c r="DG895" t="s">
        <v>386</v>
      </c>
      <c r="DH895" s="7" t="s">
        <v>1236</v>
      </c>
      <c r="DI895" s="78"/>
      <c r="DJ895" s="54" t="s">
        <v>1235</v>
      </c>
      <c r="DO895" s="7" t="s">
        <v>559</v>
      </c>
      <c r="DP895" s="32"/>
      <c r="DQ895" s="54" t="s">
        <v>512</v>
      </c>
      <c r="DR895" s="54"/>
      <c r="DW895" s="7" t="s">
        <v>1244</v>
      </c>
      <c r="DX895" s="59"/>
      <c r="DY895" t="s">
        <v>321</v>
      </c>
      <c r="EA895" t="s">
        <v>480</v>
      </c>
    </row>
    <row r="896" spans="1:131">
      <c r="A896" t="s">
        <v>24</v>
      </c>
      <c r="B896" s="46" t="s">
        <v>1222</v>
      </c>
      <c r="C896">
        <v>96</v>
      </c>
      <c r="D896" t="s">
        <v>1272</v>
      </c>
      <c r="E896">
        <v>2001</v>
      </c>
      <c r="F896">
        <v>1997</v>
      </c>
      <c r="G896" t="s">
        <v>1273</v>
      </c>
      <c r="H896" t="s">
        <v>480</v>
      </c>
      <c r="L896" t="s">
        <v>1250</v>
      </c>
      <c r="M896" s="50" t="s">
        <v>325</v>
      </c>
      <c r="N896" s="69" t="s">
        <v>1251</v>
      </c>
      <c r="O896" s="41" t="s">
        <v>738</v>
      </c>
      <c r="P896" s="119" t="s">
        <v>1252</v>
      </c>
      <c r="Q896" s="41" t="s">
        <v>1239</v>
      </c>
      <c r="AH896" s="110" t="s">
        <v>448</v>
      </c>
      <c r="AI896" s="55" t="s">
        <v>1274</v>
      </c>
      <c r="AJ896" s="41" t="s">
        <v>1231</v>
      </c>
      <c r="AK896" s="52" t="s">
        <v>306</v>
      </c>
      <c r="AL896" s="41" t="s">
        <v>794</v>
      </c>
      <c r="AM896" s="74" t="s">
        <v>1240</v>
      </c>
      <c r="BF896" s="54" t="s">
        <v>1241</v>
      </c>
      <c r="BG896" s="7" t="s">
        <v>1242</v>
      </c>
      <c r="BH896" s="78"/>
      <c r="BI896" s="7" t="s">
        <v>1243</v>
      </c>
      <c r="BJ896" s="54" t="s">
        <v>1241</v>
      </c>
      <c r="BK896" s="7" t="s">
        <v>1244</v>
      </c>
      <c r="BL896" s="78"/>
      <c r="BM896" s="7" t="s">
        <v>1271</v>
      </c>
      <c r="BN896" s="54" t="s">
        <v>1241</v>
      </c>
      <c r="BO896" s="54" t="s">
        <v>1236</v>
      </c>
      <c r="BP896" s="78"/>
      <c r="BQ896" s="7" t="s">
        <v>1271</v>
      </c>
      <c r="BS896" s="7"/>
      <c r="BT896" s="101"/>
      <c r="BU896" s="7"/>
      <c r="BV896" s="146" t="s">
        <v>1233</v>
      </c>
      <c r="CQ896" t="s">
        <v>386</v>
      </c>
      <c r="CR896" s="7" t="s">
        <v>1234</v>
      </c>
      <c r="CS896" s="78"/>
      <c r="CT896" s="54" t="s">
        <v>1235</v>
      </c>
      <c r="DG896" t="s">
        <v>386</v>
      </c>
      <c r="DH896" s="7" t="s">
        <v>1236</v>
      </c>
      <c r="DI896" s="78"/>
      <c r="DJ896" s="54" t="s">
        <v>1235</v>
      </c>
      <c r="DO896" s="7" t="s">
        <v>559</v>
      </c>
      <c r="DP896" s="32"/>
      <c r="DQ896" s="54" t="s">
        <v>512</v>
      </c>
      <c r="DR896" s="54"/>
      <c r="DW896" s="7" t="s">
        <v>1244</v>
      </c>
      <c r="DX896" s="59"/>
      <c r="DY896" t="s">
        <v>321</v>
      </c>
      <c r="EA896" t="s">
        <v>480</v>
      </c>
    </row>
    <row r="897" spans="1:131">
      <c r="A897" t="s">
        <v>24</v>
      </c>
      <c r="B897" s="46" t="s">
        <v>1222</v>
      </c>
      <c r="C897">
        <v>96</v>
      </c>
      <c r="D897" t="s">
        <v>1272</v>
      </c>
      <c r="E897">
        <v>2001</v>
      </c>
      <c r="F897">
        <v>1997</v>
      </c>
      <c r="G897" t="s">
        <v>1273</v>
      </c>
      <c r="H897" t="s">
        <v>480</v>
      </c>
      <c r="L897" t="s">
        <v>312</v>
      </c>
      <c r="M897" s="50" t="s">
        <v>298</v>
      </c>
      <c r="N897" s="69" t="s">
        <v>1253</v>
      </c>
      <c r="O897" s="41" t="s">
        <v>312</v>
      </c>
      <c r="P897" s="119" t="s">
        <v>312</v>
      </c>
      <c r="Q897" s="41" t="s">
        <v>312</v>
      </c>
      <c r="AH897" s="110" t="s">
        <v>448</v>
      </c>
      <c r="AI897" s="55" t="s">
        <v>1274</v>
      </c>
      <c r="AJ897" s="41" t="s">
        <v>1231</v>
      </c>
      <c r="AK897" s="52" t="s">
        <v>306</v>
      </c>
      <c r="AL897" s="41" t="s">
        <v>794</v>
      </c>
      <c r="AM897" s="153" t="s">
        <v>1254</v>
      </c>
      <c r="BF897" s="54" t="s">
        <v>312</v>
      </c>
      <c r="BG897" s="7" t="s">
        <v>312</v>
      </c>
      <c r="BH897" s="76" t="s">
        <v>312</v>
      </c>
      <c r="BI897" s="76" t="s">
        <v>312</v>
      </c>
      <c r="BJ897" s="54" t="s">
        <v>312</v>
      </c>
      <c r="BK897" s="76" t="s">
        <v>312</v>
      </c>
      <c r="BL897" s="76" t="s">
        <v>312</v>
      </c>
      <c r="BM897" s="76" t="s">
        <v>312</v>
      </c>
      <c r="BN897" s="54" t="s">
        <v>312</v>
      </c>
      <c r="BO897" s="76" t="s">
        <v>312</v>
      </c>
      <c r="BP897" s="76" t="s">
        <v>312</v>
      </c>
      <c r="BQ897" s="76" t="s">
        <v>312</v>
      </c>
      <c r="BR897" s="80"/>
      <c r="BS897" s="76"/>
      <c r="BT897" s="101"/>
      <c r="BU897" s="76"/>
      <c r="BV897" s="146" t="s">
        <v>1233</v>
      </c>
      <c r="CQ897" t="s">
        <v>386</v>
      </c>
      <c r="CR897" s="7" t="s">
        <v>1234</v>
      </c>
      <c r="CS897" s="78"/>
      <c r="CT897" s="54" t="s">
        <v>1235</v>
      </c>
      <c r="DG897" t="s">
        <v>386</v>
      </c>
      <c r="DH897" s="7" t="s">
        <v>1236</v>
      </c>
      <c r="DI897" s="78"/>
      <c r="DJ897" s="54" t="s">
        <v>1235</v>
      </c>
      <c r="DO897" s="7" t="s">
        <v>559</v>
      </c>
      <c r="DP897" s="32"/>
      <c r="DQ897" s="54" t="s">
        <v>512</v>
      </c>
      <c r="DR897" s="54"/>
      <c r="DW897" s="7" t="s">
        <v>1244</v>
      </c>
      <c r="DX897" s="59"/>
      <c r="DY897" t="s">
        <v>321</v>
      </c>
      <c r="EA897" t="s">
        <v>480</v>
      </c>
    </row>
    <row r="899" spans="1:131">
      <c r="A899" t="s">
        <v>24</v>
      </c>
      <c r="B899" s="46" t="s">
        <v>1222</v>
      </c>
      <c r="C899">
        <v>96</v>
      </c>
      <c r="D899" t="s">
        <v>1272</v>
      </c>
      <c r="E899">
        <v>2001</v>
      </c>
      <c r="F899">
        <v>1997</v>
      </c>
      <c r="G899" t="s">
        <v>1273</v>
      </c>
      <c r="H899" t="s">
        <v>480</v>
      </c>
      <c r="L899" t="s">
        <v>312</v>
      </c>
      <c r="M899" s="50" t="s">
        <v>298</v>
      </c>
      <c r="N899" s="69" t="s">
        <v>1257</v>
      </c>
      <c r="O899" s="41" t="s">
        <v>312</v>
      </c>
      <c r="P899" s="119" t="s">
        <v>312</v>
      </c>
      <c r="Q899" s="41" t="s">
        <v>312</v>
      </c>
      <c r="AH899" s="72" t="s">
        <v>594</v>
      </c>
      <c r="AI899" s="55" t="s">
        <v>1275</v>
      </c>
      <c r="AJ899" s="123" t="s">
        <v>1259</v>
      </c>
      <c r="AK899" s="52" t="s">
        <v>306</v>
      </c>
      <c r="AL899" s="41" t="s">
        <v>794</v>
      </c>
      <c r="AM899" s="74" t="s">
        <v>1232</v>
      </c>
      <c r="BF899" s="54" t="s">
        <v>312</v>
      </c>
      <c r="BG899" s="7" t="s">
        <v>312</v>
      </c>
      <c r="BH899" s="76" t="s">
        <v>312</v>
      </c>
      <c r="BI899" s="76" t="s">
        <v>312</v>
      </c>
      <c r="BJ899" s="54" t="s">
        <v>312</v>
      </c>
      <c r="BK899" s="76" t="s">
        <v>312</v>
      </c>
      <c r="BL899" s="76" t="s">
        <v>312</v>
      </c>
      <c r="BM899" s="76" t="s">
        <v>312</v>
      </c>
      <c r="BN899" s="54" t="s">
        <v>312</v>
      </c>
      <c r="BO899" s="76" t="s">
        <v>312</v>
      </c>
      <c r="BP899" s="76" t="s">
        <v>312</v>
      </c>
      <c r="BQ899" s="76" t="s">
        <v>312</v>
      </c>
      <c r="BR899" s="80"/>
      <c r="BS899" s="76"/>
      <c r="BT899" s="101"/>
      <c r="BU899" s="76"/>
      <c r="BV899" s="146" t="s">
        <v>1233</v>
      </c>
      <c r="CQ899" t="s">
        <v>386</v>
      </c>
      <c r="CR899" s="7" t="s">
        <v>1234</v>
      </c>
      <c r="CS899" s="78"/>
      <c r="CT899" s="54" t="s">
        <v>1235</v>
      </c>
      <c r="DG899" t="s">
        <v>386</v>
      </c>
      <c r="DH899" s="7" t="s">
        <v>1236</v>
      </c>
      <c r="DI899" s="78"/>
      <c r="DJ899" s="54" t="s">
        <v>1235</v>
      </c>
      <c r="DO899" s="7" t="s">
        <v>559</v>
      </c>
      <c r="DP899" s="32"/>
      <c r="DQ899" s="54" t="s">
        <v>512</v>
      </c>
      <c r="DR899" s="54"/>
      <c r="DW899" s="7" t="s">
        <v>1244</v>
      </c>
      <c r="DX899" s="59"/>
      <c r="DY899" t="s">
        <v>321</v>
      </c>
      <c r="EA899" t="s">
        <v>480</v>
      </c>
    </row>
    <row r="900" spans="1:131">
      <c r="A900" t="s">
        <v>24</v>
      </c>
      <c r="B900" s="46" t="s">
        <v>436</v>
      </c>
      <c r="C900">
        <v>96</v>
      </c>
      <c r="D900" t="s">
        <v>1272</v>
      </c>
      <c r="E900">
        <v>2001</v>
      </c>
      <c r="F900">
        <v>1997</v>
      </c>
      <c r="G900" t="s">
        <v>1273</v>
      </c>
      <c r="H900" t="s">
        <v>480</v>
      </c>
      <c r="L900" t="s">
        <v>1164</v>
      </c>
      <c r="M900" s="50" t="s">
        <v>325</v>
      </c>
      <c r="N900" s="69" t="s">
        <v>1260</v>
      </c>
      <c r="O900" s="41" t="s">
        <v>687</v>
      </c>
      <c r="P900" s="119" t="s">
        <v>1238</v>
      </c>
      <c r="Q900" s="41" t="s">
        <v>1239</v>
      </c>
      <c r="AH900" s="72" t="s">
        <v>594</v>
      </c>
      <c r="AI900" s="55" t="s">
        <v>1275</v>
      </c>
      <c r="AJ900" s="123" t="s">
        <v>1259</v>
      </c>
      <c r="AK900" s="52" t="s">
        <v>306</v>
      </c>
      <c r="AL900" s="41" t="s">
        <v>794</v>
      </c>
      <c r="AM900" s="74" t="s">
        <v>1240</v>
      </c>
      <c r="BF900" s="54" t="s">
        <v>1241</v>
      </c>
      <c r="BG900" s="7" t="s">
        <v>1242</v>
      </c>
      <c r="BH900" s="78"/>
      <c r="BI900" s="7" t="s">
        <v>1243</v>
      </c>
      <c r="BJ900" s="54" t="s">
        <v>1241</v>
      </c>
      <c r="BK900" s="7" t="s">
        <v>1244</v>
      </c>
      <c r="BL900" s="78"/>
      <c r="BM900" s="7" t="s">
        <v>1271</v>
      </c>
      <c r="BN900" s="54" t="s">
        <v>1241</v>
      </c>
      <c r="BO900" s="54" t="s">
        <v>1236</v>
      </c>
      <c r="BP900" s="78"/>
      <c r="BQ900" s="7" t="s">
        <v>1271</v>
      </c>
      <c r="BS900" s="7"/>
      <c r="BT900" s="101"/>
      <c r="BU900" s="7"/>
      <c r="BV900" s="146" t="s">
        <v>1233</v>
      </c>
      <c r="CQ900" t="s">
        <v>386</v>
      </c>
      <c r="CR900" s="7" t="s">
        <v>1234</v>
      </c>
      <c r="CS900" s="78"/>
      <c r="CT900" s="54" t="s">
        <v>1235</v>
      </c>
      <c r="DG900" t="s">
        <v>386</v>
      </c>
      <c r="DH900" s="7" t="s">
        <v>1236</v>
      </c>
      <c r="DI900" s="78"/>
      <c r="DJ900" s="54" t="s">
        <v>1235</v>
      </c>
      <c r="DO900" s="7" t="s">
        <v>559</v>
      </c>
      <c r="DP900" s="32"/>
      <c r="DQ900" s="54" t="s">
        <v>512</v>
      </c>
      <c r="DR900" s="54"/>
      <c r="DW900" s="7" t="s">
        <v>1244</v>
      </c>
      <c r="DX900" s="59"/>
      <c r="DY900" t="s">
        <v>321</v>
      </c>
      <c r="EA900" t="s">
        <v>480</v>
      </c>
    </row>
    <row r="901" spans="1:131">
      <c r="A901" t="s">
        <v>24</v>
      </c>
      <c r="B901" s="46" t="s">
        <v>436</v>
      </c>
      <c r="C901">
        <v>96</v>
      </c>
      <c r="D901" t="s">
        <v>1272</v>
      </c>
      <c r="E901">
        <v>2001</v>
      </c>
      <c r="F901">
        <v>1997</v>
      </c>
      <c r="G901" t="s">
        <v>1273</v>
      </c>
      <c r="H901" t="s">
        <v>480</v>
      </c>
      <c r="L901" t="s">
        <v>1245</v>
      </c>
      <c r="M901" s="50" t="s">
        <v>325</v>
      </c>
      <c r="N901" s="69" t="s">
        <v>1261</v>
      </c>
      <c r="O901" s="41" t="s">
        <v>687</v>
      </c>
      <c r="P901" s="119" t="s">
        <v>1238</v>
      </c>
      <c r="Q901" s="41" t="s">
        <v>1239</v>
      </c>
      <c r="AH901" s="72" t="s">
        <v>594</v>
      </c>
      <c r="AI901" s="55" t="s">
        <v>1275</v>
      </c>
      <c r="AJ901" s="123" t="s">
        <v>1259</v>
      </c>
      <c r="AK901" s="52" t="s">
        <v>306</v>
      </c>
      <c r="AL901" s="41" t="s">
        <v>794</v>
      </c>
      <c r="AM901" s="74" t="s">
        <v>1240</v>
      </c>
      <c r="BF901" s="54" t="s">
        <v>1241</v>
      </c>
      <c r="BG901" s="7" t="s">
        <v>1242</v>
      </c>
      <c r="BH901" s="78"/>
      <c r="BI901" s="7" t="s">
        <v>1243</v>
      </c>
      <c r="BJ901" s="54" t="s">
        <v>1241</v>
      </c>
      <c r="BK901" s="7" t="s">
        <v>1244</v>
      </c>
      <c r="BL901" s="78"/>
      <c r="BM901" s="7" t="s">
        <v>1271</v>
      </c>
      <c r="BN901" s="54" t="s">
        <v>1241</v>
      </c>
      <c r="BO901" s="54" t="s">
        <v>1236</v>
      </c>
      <c r="BP901" s="78"/>
      <c r="BQ901" s="7" t="s">
        <v>1271</v>
      </c>
      <c r="BS901" s="7"/>
      <c r="BT901" s="101"/>
      <c r="BU901" s="7"/>
      <c r="BV901" s="146" t="s">
        <v>1233</v>
      </c>
      <c r="CQ901" t="s">
        <v>386</v>
      </c>
      <c r="CR901" s="7" t="s">
        <v>1234</v>
      </c>
      <c r="CS901" s="78"/>
      <c r="CT901" s="54" t="s">
        <v>1235</v>
      </c>
      <c r="DG901" t="s">
        <v>386</v>
      </c>
      <c r="DH901" s="7" t="s">
        <v>1236</v>
      </c>
      <c r="DI901" s="78"/>
      <c r="DJ901" s="54" t="s">
        <v>1235</v>
      </c>
      <c r="DO901" s="7" t="s">
        <v>559</v>
      </c>
      <c r="DP901" s="32"/>
      <c r="DQ901" s="54" t="s">
        <v>512</v>
      </c>
      <c r="DR901" s="54"/>
      <c r="DW901" s="7" t="s">
        <v>1244</v>
      </c>
      <c r="DX901" s="59"/>
      <c r="DY901" t="s">
        <v>321</v>
      </c>
      <c r="EA901" t="s">
        <v>480</v>
      </c>
    </row>
    <row r="902" spans="1:131">
      <c r="A902" t="s">
        <v>24</v>
      </c>
      <c r="B902" s="46" t="s">
        <v>436</v>
      </c>
      <c r="C902">
        <v>96</v>
      </c>
      <c r="D902" t="s">
        <v>1272</v>
      </c>
      <c r="E902">
        <v>2001</v>
      </c>
      <c r="F902">
        <v>1997</v>
      </c>
      <c r="G902" t="s">
        <v>1273</v>
      </c>
      <c r="H902" t="s">
        <v>480</v>
      </c>
      <c r="L902" t="s">
        <v>1159</v>
      </c>
      <c r="M902" s="50" t="s">
        <v>325</v>
      </c>
      <c r="N902" s="69" t="s">
        <v>1262</v>
      </c>
      <c r="O902" s="41" t="s">
        <v>687</v>
      </c>
      <c r="P902" s="119" t="s">
        <v>1238</v>
      </c>
      <c r="Q902" s="41" t="s">
        <v>1239</v>
      </c>
      <c r="AH902" s="72" t="s">
        <v>594</v>
      </c>
      <c r="AI902" s="55" t="s">
        <v>1275</v>
      </c>
      <c r="AJ902" s="123" t="s">
        <v>1259</v>
      </c>
      <c r="AK902" s="52" t="s">
        <v>306</v>
      </c>
      <c r="AL902" s="41" t="s">
        <v>794</v>
      </c>
      <c r="AM902" s="74" t="s">
        <v>1240</v>
      </c>
      <c r="BF902" s="54" t="s">
        <v>1241</v>
      </c>
      <c r="BG902" s="7" t="s">
        <v>1242</v>
      </c>
      <c r="BH902" s="78"/>
      <c r="BI902" s="7" t="s">
        <v>1243</v>
      </c>
      <c r="BJ902" s="54" t="s">
        <v>1241</v>
      </c>
      <c r="BK902" s="7" t="s">
        <v>1244</v>
      </c>
      <c r="BL902" s="78"/>
      <c r="BM902" s="7" t="s">
        <v>1271</v>
      </c>
      <c r="BN902" s="54" t="s">
        <v>1241</v>
      </c>
      <c r="BO902" s="54" t="s">
        <v>1236</v>
      </c>
      <c r="BP902" s="78"/>
      <c r="BQ902" s="7" t="s">
        <v>1271</v>
      </c>
      <c r="BS902" s="7"/>
      <c r="BT902" s="101"/>
      <c r="BU902" s="7"/>
      <c r="BV902" s="146" t="s">
        <v>1233</v>
      </c>
      <c r="CQ902" t="s">
        <v>386</v>
      </c>
      <c r="CR902" s="7" t="s">
        <v>1234</v>
      </c>
      <c r="CS902" s="78"/>
      <c r="CT902" s="54" t="s">
        <v>1235</v>
      </c>
      <c r="DG902" t="s">
        <v>386</v>
      </c>
      <c r="DH902" s="7" t="s">
        <v>1236</v>
      </c>
      <c r="DI902" s="78"/>
      <c r="DJ902" s="54" t="s">
        <v>1235</v>
      </c>
      <c r="DO902" s="7" t="s">
        <v>559</v>
      </c>
      <c r="DP902" s="32"/>
      <c r="DQ902" s="54" t="s">
        <v>512</v>
      </c>
      <c r="DR902" s="54"/>
      <c r="DW902" s="7" t="s">
        <v>1244</v>
      </c>
      <c r="DX902" s="59"/>
      <c r="DY902" t="s">
        <v>321</v>
      </c>
      <c r="EA902" t="s">
        <v>480</v>
      </c>
    </row>
    <row r="903" spans="1:131">
      <c r="A903" t="s">
        <v>24</v>
      </c>
      <c r="B903" s="46" t="s">
        <v>436</v>
      </c>
      <c r="C903">
        <v>96</v>
      </c>
      <c r="D903" t="s">
        <v>1272</v>
      </c>
      <c r="E903">
        <v>2001</v>
      </c>
      <c r="F903">
        <v>1997</v>
      </c>
      <c r="G903" t="s">
        <v>1273</v>
      </c>
      <c r="H903" t="s">
        <v>480</v>
      </c>
      <c r="L903" t="s">
        <v>1248</v>
      </c>
      <c r="M903" s="50" t="s">
        <v>325</v>
      </c>
      <c r="N903" s="69" t="s">
        <v>1263</v>
      </c>
      <c r="O903" s="41" t="s">
        <v>687</v>
      </c>
      <c r="P903" s="119" t="s">
        <v>1238</v>
      </c>
      <c r="Q903" s="41" t="s">
        <v>1239</v>
      </c>
      <c r="AH903" s="72" t="s">
        <v>594</v>
      </c>
      <c r="AI903" s="55" t="s">
        <v>1275</v>
      </c>
      <c r="AJ903" s="123" t="s">
        <v>1259</v>
      </c>
      <c r="AK903" s="52" t="s">
        <v>306</v>
      </c>
      <c r="AL903" s="41" t="s">
        <v>794</v>
      </c>
      <c r="AM903" s="74" t="s">
        <v>1240</v>
      </c>
      <c r="BF903" s="54" t="s">
        <v>1241</v>
      </c>
      <c r="BG903" s="7" t="s">
        <v>1242</v>
      </c>
      <c r="BH903" s="78"/>
      <c r="BI903" s="7" t="s">
        <v>1243</v>
      </c>
      <c r="BJ903" s="54" t="s">
        <v>1241</v>
      </c>
      <c r="BK903" s="7" t="s">
        <v>1244</v>
      </c>
      <c r="BL903" s="78"/>
      <c r="BM903" s="7" t="s">
        <v>1271</v>
      </c>
      <c r="BN903" s="54" t="s">
        <v>1241</v>
      </c>
      <c r="BO903" s="54" t="s">
        <v>1236</v>
      </c>
      <c r="BP903" s="78"/>
      <c r="BQ903" s="7" t="s">
        <v>1271</v>
      </c>
      <c r="BS903" s="7"/>
      <c r="BT903" s="101"/>
      <c r="BU903" s="7"/>
      <c r="BV903" s="146" t="s">
        <v>1233</v>
      </c>
      <c r="CQ903" t="s">
        <v>386</v>
      </c>
      <c r="CR903" s="7" t="s">
        <v>1234</v>
      </c>
      <c r="CS903" s="78"/>
      <c r="CT903" s="54" t="s">
        <v>1235</v>
      </c>
      <c r="DG903" t="s">
        <v>386</v>
      </c>
      <c r="DH903" s="7" t="s">
        <v>1236</v>
      </c>
      <c r="DI903" s="78"/>
      <c r="DJ903" s="54" t="s">
        <v>1235</v>
      </c>
      <c r="DO903" s="7" t="s">
        <v>559</v>
      </c>
      <c r="DP903" s="32"/>
      <c r="DQ903" s="54" t="s">
        <v>512</v>
      </c>
      <c r="DR903" s="54"/>
      <c r="DW903" s="7" t="s">
        <v>1244</v>
      </c>
      <c r="DX903" s="59"/>
      <c r="DY903" t="s">
        <v>321</v>
      </c>
      <c r="EA903" t="s">
        <v>480</v>
      </c>
    </row>
    <row r="904" spans="1:131">
      <c r="A904" t="s">
        <v>24</v>
      </c>
      <c r="B904" s="46" t="s">
        <v>436</v>
      </c>
      <c r="C904">
        <v>96</v>
      </c>
      <c r="D904" t="s">
        <v>1272</v>
      </c>
      <c r="E904">
        <v>2001</v>
      </c>
      <c r="F904">
        <v>1997</v>
      </c>
      <c r="G904" t="s">
        <v>1273</v>
      </c>
      <c r="H904" t="s">
        <v>480</v>
      </c>
      <c r="L904" t="s">
        <v>1250</v>
      </c>
      <c r="M904" s="50" t="s">
        <v>325</v>
      </c>
      <c r="N904" s="69" t="s">
        <v>1264</v>
      </c>
      <c r="O904" s="41" t="s">
        <v>687</v>
      </c>
      <c r="P904" s="119" t="s">
        <v>1252</v>
      </c>
      <c r="Q904" s="41" t="s">
        <v>1239</v>
      </c>
      <c r="AH904" s="72" t="s">
        <v>594</v>
      </c>
      <c r="AI904" s="55" t="s">
        <v>1275</v>
      </c>
      <c r="AJ904" s="123" t="s">
        <v>1259</v>
      </c>
      <c r="AK904" s="52" t="s">
        <v>306</v>
      </c>
      <c r="AL904" s="41" t="s">
        <v>794</v>
      </c>
      <c r="AM904" s="74" t="s">
        <v>1240</v>
      </c>
      <c r="BF904" s="54" t="s">
        <v>1241</v>
      </c>
      <c r="BG904" s="7" t="s">
        <v>1242</v>
      </c>
      <c r="BH904" s="78"/>
      <c r="BI904" s="7" t="s">
        <v>1243</v>
      </c>
      <c r="BJ904" s="54" t="s">
        <v>1241</v>
      </c>
      <c r="BK904" s="7" t="s">
        <v>1244</v>
      </c>
      <c r="BL904" s="78"/>
      <c r="BM904" s="7" t="s">
        <v>1271</v>
      </c>
      <c r="BN904" s="54" t="s">
        <v>1241</v>
      </c>
      <c r="BO904" s="54" t="s">
        <v>1236</v>
      </c>
      <c r="BP904" s="78"/>
      <c r="BQ904" s="7" t="s">
        <v>1271</v>
      </c>
      <c r="BS904" s="7"/>
      <c r="BT904" s="101"/>
      <c r="BU904" s="7"/>
      <c r="BV904" s="146" t="s">
        <v>1233</v>
      </c>
      <c r="CQ904" t="s">
        <v>386</v>
      </c>
      <c r="CR904" s="7" t="s">
        <v>1234</v>
      </c>
      <c r="CS904" s="78"/>
      <c r="CT904" s="54" t="s">
        <v>1235</v>
      </c>
      <c r="DG904" t="s">
        <v>386</v>
      </c>
      <c r="DH904" s="7" t="s">
        <v>1236</v>
      </c>
      <c r="DI904" s="78"/>
      <c r="DJ904" s="54" t="s">
        <v>1235</v>
      </c>
      <c r="DO904" s="7" t="s">
        <v>559</v>
      </c>
      <c r="DP904" s="32"/>
      <c r="DQ904" s="54" t="s">
        <v>512</v>
      </c>
      <c r="DR904" s="54"/>
      <c r="DW904" s="7" t="s">
        <v>1244</v>
      </c>
      <c r="DX904" s="59"/>
      <c r="DY904" t="s">
        <v>321</v>
      </c>
      <c r="EA904" t="s">
        <v>480</v>
      </c>
    </row>
    <row r="905" spans="1:131">
      <c r="A905" t="s">
        <v>24</v>
      </c>
      <c r="B905" s="46" t="s">
        <v>436</v>
      </c>
      <c r="C905">
        <v>96</v>
      </c>
      <c r="D905" t="s">
        <v>1272</v>
      </c>
      <c r="E905">
        <v>2001</v>
      </c>
      <c r="F905">
        <v>1997</v>
      </c>
      <c r="G905" t="s">
        <v>1273</v>
      </c>
      <c r="H905" t="s">
        <v>480</v>
      </c>
      <c r="L905" t="s">
        <v>312</v>
      </c>
      <c r="M905" s="50" t="s">
        <v>298</v>
      </c>
      <c r="N905" s="69" t="s">
        <v>1265</v>
      </c>
      <c r="O905" s="41" t="s">
        <v>312</v>
      </c>
      <c r="P905" s="119" t="s">
        <v>312</v>
      </c>
      <c r="Q905" s="41" t="s">
        <v>312</v>
      </c>
      <c r="AH905" s="72" t="s">
        <v>594</v>
      </c>
      <c r="AI905" s="55" t="s">
        <v>1275</v>
      </c>
      <c r="AJ905" s="123" t="s">
        <v>1259</v>
      </c>
      <c r="AK905" s="52" t="s">
        <v>306</v>
      </c>
      <c r="AL905" s="41" t="s">
        <v>794</v>
      </c>
      <c r="AM905" s="153" t="s">
        <v>1254</v>
      </c>
      <c r="BF905" s="54" t="s">
        <v>312</v>
      </c>
      <c r="BG905" s="7" t="s">
        <v>312</v>
      </c>
      <c r="BH905" s="76" t="s">
        <v>312</v>
      </c>
      <c r="BI905" s="76" t="s">
        <v>312</v>
      </c>
      <c r="BJ905" s="54" t="s">
        <v>312</v>
      </c>
      <c r="BK905" s="76" t="s">
        <v>312</v>
      </c>
      <c r="BL905" s="76" t="s">
        <v>312</v>
      </c>
      <c r="BM905" s="76" t="s">
        <v>312</v>
      </c>
      <c r="BN905" s="54" t="s">
        <v>312</v>
      </c>
      <c r="BO905" s="76" t="s">
        <v>312</v>
      </c>
      <c r="BP905" s="76" t="s">
        <v>312</v>
      </c>
      <c r="BQ905" s="76" t="s">
        <v>312</v>
      </c>
      <c r="BR905" s="80"/>
      <c r="BS905" s="76"/>
      <c r="BT905" s="101"/>
      <c r="BU905" s="76"/>
      <c r="BV905" s="146" t="s">
        <v>1233</v>
      </c>
      <c r="CQ905" t="s">
        <v>386</v>
      </c>
      <c r="CR905" s="7" t="s">
        <v>1234</v>
      </c>
      <c r="CS905" s="78"/>
      <c r="CT905" s="54" t="s">
        <v>1235</v>
      </c>
      <c r="DG905" t="s">
        <v>386</v>
      </c>
      <c r="DH905" s="7" t="s">
        <v>1236</v>
      </c>
      <c r="DI905" s="78"/>
      <c r="DJ905" s="54" t="s">
        <v>1235</v>
      </c>
      <c r="DO905" s="7" t="s">
        <v>559</v>
      </c>
      <c r="DP905" s="32"/>
      <c r="DQ905" s="54" t="s">
        <v>512</v>
      </c>
      <c r="DR905" s="54"/>
      <c r="DW905" s="7" t="s">
        <v>1244</v>
      </c>
      <c r="DX905" s="59"/>
      <c r="DY905" t="s">
        <v>321</v>
      </c>
      <c r="EA905" t="s">
        <v>480</v>
      </c>
    </row>
    <row r="906" spans="1:131" s="32" customFormat="1">
      <c r="M906" s="187"/>
      <c r="N906" s="16"/>
      <c r="O906" s="97"/>
      <c r="P906" s="188"/>
      <c r="Q906" s="97"/>
      <c r="R906" s="189"/>
      <c r="S906" s="189"/>
      <c r="T906" s="189"/>
      <c r="U906" s="189"/>
      <c r="V906" s="189"/>
      <c r="W906" s="190"/>
      <c r="X906" s="191"/>
      <c r="Y906" s="42"/>
      <c r="AA906" s="42"/>
      <c r="AE906" s="42"/>
      <c r="AG906" s="97"/>
      <c r="AH906" s="192"/>
      <c r="AI906" s="97"/>
      <c r="AJ906" s="97"/>
      <c r="AK906" s="97"/>
      <c r="AL906" s="97"/>
      <c r="AM906" s="178"/>
      <c r="AN906" s="178"/>
      <c r="AO906" s="42"/>
      <c r="AP906" s="42"/>
      <c r="AQ906" s="42"/>
      <c r="AR906" s="42"/>
      <c r="AS906" s="178"/>
      <c r="AT906" s="178"/>
      <c r="AU906" s="178"/>
      <c r="AV906" s="178"/>
      <c r="AW906" s="178"/>
      <c r="AX906" s="178"/>
      <c r="AY906" s="42"/>
      <c r="AZ906" s="59"/>
      <c r="BA906" s="42"/>
      <c r="BB906" s="42"/>
      <c r="BC906" s="42"/>
      <c r="BD906" s="78"/>
      <c r="BE906" s="42"/>
      <c r="BF906" s="42"/>
      <c r="BG906" s="42"/>
      <c r="BH906" s="78"/>
      <c r="BI906" s="42"/>
      <c r="BJ906" s="42"/>
      <c r="BK906" s="42"/>
      <c r="BL906" s="78"/>
      <c r="BM906" s="42"/>
      <c r="BN906" s="42"/>
      <c r="BO906" s="42"/>
      <c r="BP906" s="78"/>
      <c r="BQ906" s="42"/>
      <c r="BR906" s="42"/>
      <c r="BS906" s="42"/>
      <c r="BT906" s="100"/>
      <c r="BU906" s="42"/>
      <c r="BV906" s="193"/>
      <c r="BW906" s="42"/>
      <c r="BX906" s="42"/>
      <c r="BY906" s="44"/>
      <c r="CB906" s="42"/>
      <c r="CC906" s="78"/>
      <c r="CG906" s="59"/>
      <c r="CR906" s="42"/>
      <c r="CS906" s="78"/>
      <c r="CU906" s="192"/>
      <c r="CW906" s="59"/>
      <c r="DH906" s="42"/>
      <c r="DI906" s="78"/>
      <c r="DO906" s="42"/>
      <c r="DS906" s="42"/>
      <c r="DT906" s="59"/>
      <c r="DX906" s="59"/>
    </row>
    <row r="907" spans="1:131">
      <c r="A907" t="s">
        <v>24</v>
      </c>
      <c r="B907" s="46" t="s">
        <v>1276</v>
      </c>
      <c r="C907" t="s">
        <v>1223</v>
      </c>
      <c r="D907" t="s">
        <v>1224</v>
      </c>
      <c r="E907" t="s">
        <v>1225</v>
      </c>
      <c r="F907" s="46" t="s">
        <v>1277</v>
      </c>
      <c r="G907" t="s">
        <v>1226</v>
      </c>
      <c r="H907" t="s">
        <v>480</v>
      </c>
      <c r="I907" s="21" t="s">
        <v>1227</v>
      </c>
      <c r="J907" s="21" t="s">
        <v>651</v>
      </c>
      <c r="K907" s="21" t="s">
        <v>1228</v>
      </c>
      <c r="L907" t="s">
        <v>312</v>
      </c>
      <c r="M907" s="50" t="s">
        <v>298</v>
      </c>
      <c r="N907" s="69" t="s">
        <v>1229</v>
      </c>
      <c r="O907" s="41" t="s">
        <v>312</v>
      </c>
      <c r="P907" s="119" t="s">
        <v>312</v>
      </c>
      <c r="Q907" s="41" t="s">
        <v>312</v>
      </c>
      <c r="AH907" s="110" t="s">
        <v>448</v>
      </c>
      <c r="AI907" s="123" t="s">
        <v>1230</v>
      </c>
      <c r="AJ907" s="41" t="s">
        <v>1231</v>
      </c>
      <c r="AK907" s="52" t="s">
        <v>306</v>
      </c>
      <c r="AL907" s="41" t="s">
        <v>794</v>
      </c>
      <c r="AM907" s="74" t="s">
        <v>1232</v>
      </c>
      <c r="BF907" s="54" t="s">
        <v>312</v>
      </c>
      <c r="BG907" s="7" t="s">
        <v>312</v>
      </c>
      <c r="BH907" s="76" t="s">
        <v>312</v>
      </c>
      <c r="BI907" s="76" t="s">
        <v>312</v>
      </c>
      <c r="BJ907" s="54" t="s">
        <v>312</v>
      </c>
      <c r="BK907" s="76" t="s">
        <v>312</v>
      </c>
      <c r="BL907" s="76" t="s">
        <v>312</v>
      </c>
      <c r="BM907" s="76" t="s">
        <v>312</v>
      </c>
      <c r="BN907" s="54" t="s">
        <v>312</v>
      </c>
      <c r="BO907" s="76" t="s">
        <v>312</v>
      </c>
      <c r="BP907" s="76" t="s">
        <v>312</v>
      </c>
      <c r="BQ907" s="76" t="s">
        <v>312</v>
      </c>
      <c r="BR907" s="80"/>
      <c r="BS907" s="76"/>
      <c r="BT907" s="101"/>
      <c r="BU907" s="76"/>
      <c r="BV907" s="146" t="s">
        <v>1233</v>
      </c>
      <c r="CQ907" t="s">
        <v>386</v>
      </c>
      <c r="CR907" s="7" t="s">
        <v>1234</v>
      </c>
      <c r="CS907" s="78"/>
      <c r="CT907" s="54" t="s">
        <v>1235</v>
      </c>
      <c r="DG907" t="s">
        <v>386</v>
      </c>
      <c r="DH907" s="7" t="s">
        <v>1236</v>
      </c>
      <c r="DI907" s="78"/>
      <c r="DJ907" s="54" t="s">
        <v>1235</v>
      </c>
      <c r="DO907" s="7" t="s">
        <v>559</v>
      </c>
      <c r="DP907" s="32"/>
      <c r="DQ907" s="54" t="s">
        <v>512</v>
      </c>
      <c r="DR907" s="54"/>
      <c r="DW907" s="7" t="s">
        <v>1244</v>
      </c>
      <c r="DX907" s="59"/>
      <c r="DY907" t="s">
        <v>321</v>
      </c>
      <c r="EA907" t="s">
        <v>480</v>
      </c>
    </row>
    <row r="908" spans="1:131">
      <c r="A908" t="s">
        <v>24</v>
      </c>
      <c r="B908" s="46" t="s">
        <v>1276</v>
      </c>
      <c r="C908" t="s">
        <v>1223</v>
      </c>
      <c r="D908" t="s">
        <v>1224</v>
      </c>
      <c r="E908" t="s">
        <v>1225</v>
      </c>
      <c r="F908" s="46" t="s">
        <v>1277</v>
      </c>
      <c r="G908" t="s">
        <v>1226</v>
      </c>
      <c r="H908" t="s">
        <v>480</v>
      </c>
      <c r="I908" s="21" t="s">
        <v>1227</v>
      </c>
      <c r="J908" s="21" t="s">
        <v>651</v>
      </c>
      <c r="K908" s="21" t="s">
        <v>1228</v>
      </c>
      <c r="L908" t="s">
        <v>1164</v>
      </c>
      <c r="M908" s="50" t="s">
        <v>325</v>
      </c>
      <c r="N908" s="69" t="s">
        <v>1237</v>
      </c>
      <c r="O908" s="41" t="s">
        <v>738</v>
      </c>
      <c r="P908" s="119" t="s">
        <v>1238</v>
      </c>
      <c r="Q908" s="41" t="s">
        <v>1239</v>
      </c>
      <c r="AH908" s="110" t="s">
        <v>448</v>
      </c>
      <c r="AI908" s="123" t="s">
        <v>1230</v>
      </c>
      <c r="AJ908" s="41" t="s">
        <v>1231</v>
      </c>
      <c r="AK908" s="52" t="s">
        <v>306</v>
      </c>
      <c r="AL908" s="41" t="s">
        <v>794</v>
      </c>
      <c r="AM908" s="74" t="s">
        <v>1240</v>
      </c>
      <c r="BF908" s="54" t="s">
        <v>1241</v>
      </c>
      <c r="BG908" s="7" t="s">
        <v>1242</v>
      </c>
      <c r="BH908" s="117">
        <v>101</v>
      </c>
      <c r="BI908" s="7" t="s">
        <v>1243</v>
      </c>
      <c r="BJ908" s="54" t="s">
        <v>1241</v>
      </c>
      <c r="BK908" s="7" t="s">
        <v>1244</v>
      </c>
      <c r="BL908" s="117">
        <v>108</v>
      </c>
      <c r="BM908" s="7" t="s">
        <v>1243</v>
      </c>
      <c r="BN908" s="54" t="s">
        <v>1241</v>
      </c>
      <c r="BO908" s="54" t="s">
        <v>1236</v>
      </c>
      <c r="BP908" s="117">
        <v>91</v>
      </c>
      <c r="BQ908" s="7" t="s">
        <v>1243</v>
      </c>
      <c r="BS908" s="7"/>
      <c r="BT908" s="101"/>
      <c r="BU908" s="7"/>
      <c r="BV908" s="146" t="s">
        <v>1233</v>
      </c>
      <c r="CQ908" t="s">
        <v>386</v>
      </c>
      <c r="CR908" s="7" t="s">
        <v>1234</v>
      </c>
      <c r="CS908" s="78"/>
      <c r="CT908" s="54" t="s">
        <v>1235</v>
      </c>
      <c r="DG908" t="s">
        <v>386</v>
      </c>
      <c r="DH908" s="7" t="s">
        <v>1236</v>
      </c>
      <c r="DI908" s="78"/>
      <c r="DJ908" s="54" t="s">
        <v>1235</v>
      </c>
      <c r="DO908" s="7" t="s">
        <v>559</v>
      </c>
      <c r="DP908" s="32"/>
      <c r="DQ908" s="54" t="s">
        <v>512</v>
      </c>
      <c r="DR908" s="54"/>
      <c r="DW908" s="7" t="s">
        <v>1244</v>
      </c>
      <c r="DX908" s="59"/>
      <c r="DY908" t="s">
        <v>321</v>
      </c>
      <c r="EA908" t="s">
        <v>480</v>
      </c>
    </row>
    <row r="909" spans="1:131">
      <c r="A909" t="s">
        <v>24</v>
      </c>
      <c r="B909" s="46" t="s">
        <v>1276</v>
      </c>
      <c r="C909" t="s">
        <v>1223</v>
      </c>
      <c r="D909" t="s">
        <v>1224</v>
      </c>
      <c r="E909" t="s">
        <v>1225</v>
      </c>
      <c r="F909" s="46" t="s">
        <v>1277</v>
      </c>
      <c r="G909" t="s">
        <v>1226</v>
      </c>
      <c r="H909" t="s">
        <v>480</v>
      </c>
      <c r="I909" s="21" t="s">
        <v>1227</v>
      </c>
      <c r="J909" s="21" t="s">
        <v>651</v>
      </c>
      <c r="K909" s="21" t="s">
        <v>1228</v>
      </c>
      <c r="L909" t="s">
        <v>1245</v>
      </c>
      <c r="M909" s="50" t="s">
        <v>325</v>
      </c>
      <c r="N909" s="69" t="s">
        <v>1246</v>
      </c>
      <c r="O909" s="41" t="s">
        <v>738</v>
      </c>
      <c r="P909" s="119" t="s">
        <v>1238</v>
      </c>
      <c r="Q909" s="41" t="s">
        <v>1239</v>
      </c>
      <c r="AH909" s="110" t="s">
        <v>448</v>
      </c>
      <c r="AI909" s="123" t="s">
        <v>1230</v>
      </c>
      <c r="AJ909" s="41" t="s">
        <v>1231</v>
      </c>
      <c r="AK909" s="52" t="s">
        <v>306</v>
      </c>
      <c r="AL909" s="41" t="s">
        <v>794</v>
      </c>
      <c r="AM909" s="74" t="s">
        <v>1240</v>
      </c>
      <c r="BF909" s="54" t="s">
        <v>1241</v>
      </c>
      <c r="BG909" s="7" t="s">
        <v>1242</v>
      </c>
      <c r="BH909" s="117">
        <v>149</v>
      </c>
      <c r="BI909" s="7" t="s">
        <v>1243</v>
      </c>
      <c r="BJ909" s="54" t="s">
        <v>1241</v>
      </c>
      <c r="BK909" s="7" t="s">
        <v>1244</v>
      </c>
      <c r="BL909" s="117">
        <v>126</v>
      </c>
      <c r="BM909" s="7" t="s">
        <v>1243</v>
      </c>
      <c r="BN909" s="54" t="s">
        <v>1241</v>
      </c>
      <c r="BO909" s="54" t="s">
        <v>1236</v>
      </c>
      <c r="BP909" s="117">
        <v>66</v>
      </c>
      <c r="BQ909" s="7" t="s">
        <v>1243</v>
      </c>
      <c r="BS909" s="7"/>
      <c r="BT909" s="101"/>
      <c r="BU909" s="7"/>
      <c r="BV909" s="146" t="s">
        <v>1233</v>
      </c>
      <c r="CQ909" t="s">
        <v>386</v>
      </c>
      <c r="CR909" s="7" t="s">
        <v>1234</v>
      </c>
      <c r="CS909" s="78"/>
      <c r="CT909" s="54" t="s">
        <v>1235</v>
      </c>
      <c r="DG909" t="s">
        <v>386</v>
      </c>
      <c r="DH909" s="7" t="s">
        <v>1236</v>
      </c>
      <c r="DI909" s="78"/>
      <c r="DJ909" s="54" t="s">
        <v>1235</v>
      </c>
      <c r="DO909" s="7" t="s">
        <v>559</v>
      </c>
      <c r="DP909" s="32"/>
      <c r="DQ909" s="54" t="s">
        <v>512</v>
      </c>
      <c r="DR909" s="54"/>
      <c r="DW909" s="7" t="s">
        <v>1244</v>
      </c>
      <c r="DX909" s="59"/>
      <c r="DY909" t="s">
        <v>321</v>
      </c>
      <c r="EA909" t="s">
        <v>480</v>
      </c>
    </row>
    <row r="910" spans="1:131">
      <c r="A910" t="s">
        <v>24</v>
      </c>
      <c r="B910" s="46" t="s">
        <v>1276</v>
      </c>
      <c r="C910" t="s">
        <v>1223</v>
      </c>
      <c r="D910" t="s">
        <v>1224</v>
      </c>
      <c r="E910" t="s">
        <v>1225</v>
      </c>
      <c r="F910" s="46" t="s">
        <v>1277</v>
      </c>
      <c r="G910" t="s">
        <v>1226</v>
      </c>
      <c r="H910" t="s">
        <v>480</v>
      </c>
      <c r="I910" s="21" t="s">
        <v>1227</v>
      </c>
      <c r="J910" s="21" t="s">
        <v>651</v>
      </c>
      <c r="K910" s="21" t="s">
        <v>1228</v>
      </c>
      <c r="L910" t="s">
        <v>1159</v>
      </c>
      <c r="M910" s="50" t="s">
        <v>325</v>
      </c>
      <c r="N910" s="69" t="s">
        <v>1247</v>
      </c>
      <c r="O910" s="41" t="s">
        <v>738</v>
      </c>
      <c r="P910" s="119" t="s">
        <v>1238</v>
      </c>
      <c r="Q910" s="41" t="s">
        <v>1239</v>
      </c>
      <c r="AH910" s="110" t="s">
        <v>448</v>
      </c>
      <c r="AI910" s="123" t="s">
        <v>1230</v>
      </c>
      <c r="AJ910" s="41" t="s">
        <v>1231</v>
      </c>
      <c r="AK910" s="52" t="s">
        <v>306</v>
      </c>
      <c r="AL910" s="41" t="s">
        <v>794</v>
      </c>
      <c r="AM910" s="74" t="s">
        <v>1240</v>
      </c>
      <c r="BF910" s="54" t="s">
        <v>1241</v>
      </c>
      <c r="BG910" s="7" t="s">
        <v>1242</v>
      </c>
      <c r="BH910" s="117">
        <v>96</v>
      </c>
      <c r="BI910" s="7" t="s">
        <v>1243</v>
      </c>
      <c r="BJ910" s="54" t="s">
        <v>1241</v>
      </c>
      <c r="BK910" s="7" t="s">
        <v>1244</v>
      </c>
      <c r="BL910" s="117">
        <v>115</v>
      </c>
      <c r="BM910" s="7" t="s">
        <v>1243</v>
      </c>
      <c r="BN910" s="54" t="s">
        <v>1241</v>
      </c>
      <c r="BO910" s="54" t="s">
        <v>1236</v>
      </c>
      <c r="BP910" s="117">
        <v>39</v>
      </c>
      <c r="BQ910" s="7" t="s">
        <v>1243</v>
      </c>
      <c r="BS910" s="7"/>
      <c r="BT910" s="101"/>
      <c r="BU910" s="7"/>
      <c r="BV910" s="146" t="s">
        <v>1233</v>
      </c>
      <c r="CQ910" t="s">
        <v>386</v>
      </c>
      <c r="CR910" s="7" t="s">
        <v>1234</v>
      </c>
      <c r="CS910" s="78"/>
      <c r="CT910" s="54" t="s">
        <v>1235</v>
      </c>
      <c r="DG910" t="s">
        <v>386</v>
      </c>
      <c r="DH910" s="7" t="s">
        <v>1236</v>
      </c>
      <c r="DI910" s="78"/>
      <c r="DJ910" s="54" t="s">
        <v>1235</v>
      </c>
      <c r="DO910" s="7" t="s">
        <v>559</v>
      </c>
      <c r="DP910" s="32"/>
      <c r="DQ910" s="54" t="s">
        <v>512</v>
      </c>
      <c r="DR910" s="54"/>
      <c r="DW910" s="7" t="s">
        <v>1244</v>
      </c>
      <c r="DX910" s="59"/>
      <c r="DY910" t="s">
        <v>321</v>
      </c>
      <c r="EA910" t="s">
        <v>480</v>
      </c>
    </row>
    <row r="911" spans="1:131">
      <c r="A911" t="s">
        <v>24</v>
      </c>
      <c r="B911" s="46" t="s">
        <v>1276</v>
      </c>
      <c r="C911" t="s">
        <v>1223</v>
      </c>
      <c r="D911" t="s">
        <v>1224</v>
      </c>
      <c r="E911" t="s">
        <v>1225</v>
      </c>
      <c r="F911" s="46" t="s">
        <v>1277</v>
      </c>
      <c r="G911" t="s">
        <v>1226</v>
      </c>
      <c r="H911" t="s">
        <v>480</v>
      </c>
      <c r="I911" s="21" t="s">
        <v>1227</v>
      </c>
      <c r="J911" s="21" t="s">
        <v>651</v>
      </c>
      <c r="K911" s="21" t="s">
        <v>1228</v>
      </c>
      <c r="L911" t="s">
        <v>1248</v>
      </c>
      <c r="M911" s="50" t="s">
        <v>325</v>
      </c>
      <c r="N911" s="69" t="s">
        <v>1249</v>
      </c>
      <c r="O911" s="41" t="s">
        <v>738</v>
      </c>
      <c r="P911" s="119" t="s">
        <v>1238</v>
      </c>
      <c r="Q911" s="41" t="s">
        <v>1239</v>
      </c>
      <c r="AH911" s="110" t="s">
        <v>448</v>
      </c>
      <c r="AI911" s="123" t="s">
        <v>1230</v>
      </c>
      <c r="AJ911" s="41" t="s">
        <v>1231</v>
      </c>
      <c r="AK911" s="52" t="s">
        <v>306</v>
      </c>
      <c r="AL911" s="41" t="s">
        <v>794</v>
      </c>
      <c r="AM911" s="74" t="s">
        <v>1240</v>
      </c>
      <c r="BF911" s="54" t="s">
        <v>1241</v>
      </c>
      <c r="BG911" s="7" t="s">
        <v>1242</v>
      </c>
      <c r="BH911" s="117">
        <v>184</v>
      </c>
      <c r="BI911" s="7" t="s">
        <v>1243</v>
      </c>
      <c r="BJ911" s="54" t="s">
        <v>1241</v>
      </c>
      <c r="BK911" s="7" t="s">
        <v>1244</v>
      </c>
      <c r="BL911" s="117">
        <v>153</v>
      </c>
      <c r="BM911" s="7" t="s">
        <v>1243</v>
      </c>
      <c r="BN911" s="54" t="s">
        <v>1241</v>
      </c>
      <c r="BO911" s="54" t="s">
        <v>1236</v>
      </c>
      <c r="BP911" s="117">
        <v>73</v>
      </c>
      <c r="BQ911" s="7" t="s">
        <v>1243</v>
      </c>
      <c r="BS911" s="7"/>
      <c r="BT911" s="101"/>
      <c r="BU911" s="7"/>
      <c r="BV911" s="146" t="s">
        <v>1233</v>
      </c>
      <c r="CQ911" t="s">
        <v>386</v>
      </c>
      <c r="CR911" s="7" t="s">
        <v>1234</v>
      </c>
      <c r="CS911" s="78"/>
      <c r="CT911" s="54" t="s">
        <v>1235</v>
      </c>
      <c r="DG911" t="s">
        <v>386</v>
      </c>
      <c r="DH911" s="7" t="s">
        <v>1236</v>
      </c>
      <c r="DI911" s="78"/>
      <c r="DJ911" s="54" t="s">
        <v>1235</v>
      </c>
      <c r="DO911" s="7" t="s">
        <v>559</v>
      </c>
      <c r="DP911" s="32"/>
      <c r="DQ911" s="54" t="s">
        <v>512</v>
      </c>
      <c r="DR911" s="54"/>
      <c r="DW911" s="7" t="s">
        <v>1244</v>
      </c>
      <c r="DX911" s="59"/>
      <c r="DY911" t="s">
        <v>321</v>
      </c>
      <c r="EA911" t="s">
        <v>480</v>
      </c>
    </row>
    <row r="912" spans="1:131">
      <c r="A912" t="s">
        <v>24</v>
      </c>
      <c r="B912" s="46" t="s">
        <v>1276</v>
      </c>
      <c r="C912" t="s">
        <v>1223</v>
      </c>
      <c r="D912" t="s">
        <v>1224</v>
      </c>
      <c r="E912" t="s">
        <v>1225</v>
      </c>
      <c r="F912" s="46" t="s">
        <v>1277</v>
      </c>
      <c r="G912" t="s">
        <v>1226</v>
      </c>
      <c r="H912" t="s">
        <v>480</v>
      </c>
      <c r="I912" s="21" t="s">
        <v>1227</v>
      </c>
      <c r="J912" s="21" t="s">
        <v>651</v>
      </c>
      <c r="K912" s="21" t="s">
        <v>1228</v>
      </c>
      <c r="L912" t="s">
        <v>1250</v>
      </c>
      <c r="M912" s="50" t="s">
        <v>325</v>
      </c>
      <c r="N912" s="69" t="s">
        <v>1251</v>
      </c>
      <c r="O912" s="41" t="s">
        <v>738</v>
      </c>
      <c r="P912" s="119" t="s">
        <v>1252</v>
      </c>
      <c r="Q912" s="41" t="s">
        <v>1239</v>
      </c>
      <c r="AH912" s="110" t="s">
        <v>448</v>
      </c>
      <c r="AI912" s="123" t="s">
        <v>1230</v>
      </c>
      <c r="AJ912" s="41" t="s">
        <v>1231</v>
      </c>
      <c r="AK912" s="52" t="s">
        <v>306</v>
      </c>
      <c r="AL912" s="41" t="s">
        <v>794</v>
      </c>
      <c r="AM912" s="74" t="s">
        <v>1240</v>
      </c>
      <c r="BF912" s="54" t="s">
        <v>1241</v>
      </c>
      <c r="BG912" s="7" t="s">
        <v>1242</v>
      </c>
      <c r="BH912" s="117">
        <v>309</v>
      </c>
      <c r="BI912" s="7" t="s">
        <v>1243</v>
      </c>
      <c r="BJ912" s="54" t="s">
        <v>1241</v>
      </c>
      <c r="BK912" s="7" t="s">
        <v>1244</v>
      </c>
      <c r="BL912" s="117">
        <v>160</v>
      </c>
      <c r="BM912" s="7" t="s">
        <v>1243</v>
      </c>
      <c r="BN912" s="54" t="s">
        <v>1241</v>
      </c>
      <c r="BO912" s="54" t="s">
        <v>1236</v>
      </c>
      <c r="BP912" s="117">
        <v>0</v>
      </c>
      <c r="BQ912" s="7" t="s">
        <v>1243</v>
      </c>
      <c r="BS912" s="7"/>
      <c r="BT912" s="101"/>
      <c r="BU912" s="7"/>
      <c r="BV912" s="146" t="s">
        <v>1233</v>
      </c>
      <c r="CQ912" t="s">
        <v>386</v>
      </c>
      <c r="CR912" s="7" t="s">
        <v>1234</v>
      </c>
      <c r="CS912" s="78"/>
      <c r="CT912" s="54" t="s">
        <v>1235</v>
      </c>
      <c r="DG912" t="s">
        <v>386</v>
      </c>
      <c r="DH912" s="7" t="s">
        <v>1236</v>
      </c>
      <c r="DI912" s="78"/>
      <c r="DJ912" s="54" t="s">
        <v>1235</v>
      </c>
      <c r="DO912" s="7" t="s">
        <v>559</v>
      </c>
      <c r="DP912" s="32"/>
      <c r="DQ912" s="54" t="s">
        <v>512</v>
      </c>
      <c r="DR912" s="54"/>
      <c r="DW912" s="7" t="s">
        <v>1244</v>
      </c>
      <c r="DX912" s="59"/>
      <c r="DY912" t="s">
        <v>321</v>
      </c>
      <c r="EA912" t="s">
        <v>480</v>
      </c>
    </row>
    <row r="913" spans="1:131">
      <c r="A913" t="s">
        <v>24</v>
      </c>
      <c r="B913" s="46" t="s">
        <v>1276</v>
      </c>
      <c r="C913" t="s">
        <v>1223</v>
      </c>
      <c r="D913" t="s">
        <v>1224</v>
      </c>
      <c r="E913" t="s">
        <v>1225</v>
      </c>
      <c r="F913" s="46" t="s">
        <v>1277</v>
      </c>
      <c r="G913" t="s">
        <v>1226</v>
      </c>
      <c r="H913" t="s">
        <v>480</v>
      </c>
      <c r="I913" s="21" t="s">
        <v>1227</v>
      </c>
      <c r="J913" s="21" t="s">
        <v>651</v>
      </c>
      <c r="K913" s="21" t="s">
        <v>1228</v>
      </c>
      <c r="L913" t="s">
        <v>312</v>
      </c>
      <c r="M913" s="50" t="s">
        <v>298</v>
      </c>
      <c r="N913" s="69" t="s">
        <v>1253</v>
      </c>
      <c r="O913" s="41" t="s">
        <v>312</v>
      </c>
      <c r="P913" s="119" t="s">
        <v>312</v>
      </c>
      <c r="Q913" s="41" t="s">
        <v>312</v>
      </c>
      <c r="AH913" s="110" t="s">
        <v>448</v>
      </c>
      <c r="AI913" s="123" t="s">
        <v>1230</v>
      </c>
      <c r="AJ913" s="41" t="s">
        <v>1231</v>
      </c>
      <c r="AK913" s="52" t="s">
        <v>306</v>
      </c>
      <c r="AL913" s="41" t="s">
        <v>794</v>
      </c>
      <c r="AM913" s="153" t="s">
        <v>1254</v>
      </c>
      <c r="BF913" s="54" t="s">
        <v>312</v>
      </c>
      <c r="BG913" s="7" t="s">
        <v>312</v>
      </c>
      <c r="BH913" s="76" t="s">
        <v>312</v>
      </c>
      <c r="BI913" s="76" t="s">
        <v>312</v>
      </c>
      <c r="BJ913" s="54" t="s">
        <v>312</v>
      </c>
      <c r="BK913" s="76" t="s">
        <v>312</v>
      </c>
      <c r="BL913" s="76" t="s">
        <v>312</v>
      </c>
      <c r="BM913" s="76" t="s">
        <v>312</v>
      </c>
      <c r="BN913" s="54" t="s">
        <v>312</v>
      </c>
      <c r="BO913" s="76" t="s">
        <v>312</v>
      </c>
      <c r="BP913" s="76" t="s">
        <v>312</v>
      </c>
      <c r="BQ913" s="76" t="s">
        <v>312</v>
      </c>
      <c r="BR913" s="80"/>
      <c r="BS913" s="76"/>
      <c r="BT913" s="101"/>
      <c r="BU913" s="76"/>
      <c r="BV913" s="146" t="s">
        <v>1233</v>
      </c>
      <c r="CQ913" t="s">
        <v>386</v>
      </c>
      <c r="CR913" s="7" t="s">
        <v>1234</v>
      </c>
      <c r="CS913" s="78"/>
      <c r="CT913" s="54" t="s">
        <v>1235</v>
      </c>
      <c r="DG913" t="s">
        <v>386</v>
      </c>
      <c r="DH913" s="7" t="s">
        <v>1236</v>
      </c>
      <c r="DI913" s="78"/>
      <c r="DJ913" s="54" t="s">
        <v>1235</v>
      </c>
      <c r="DO913" s="7" t="s">
        <v>559</v>
      </c>
      <c r="DP913" s="32"/>
      <c r="DQ913" s="54" t="s">
        <v>512</v>
      </c>
      <c r="DR913" s="54"/>
      <c r="DW913" s="7" t="s">
        <v>1244</v>
      </c>
      <c r="DX913" s="59"/>
      <c r="DY913" t="s">
        <v>321</v>
      </c>
      <c r="EA913" t="s">
        <v>480</v>
      </c>
    </row>
    <row r="914" spans="1:131" s="21" customFormat="1">
      <c r="M914" s="51"/>
      <c r="N914" s="68"/>
      <c r="O914" s="52"/>
      <c r="P914" s="148"/>
      <c r="Q914" s="52"/>
      <c r="R914" s="53"/>
      <c r="S914" s="53"/>
      <c r="T914" s="53"/>
      <c r="U914" s="53"/>
      <c r="V914" s="53"/>
      <c r="W914" s="137"/>
      <c r="X914" s="140"/>
      <c r="Y914" s="54"/>
      <c r="AA914" s="54"/>
      <c r="AE914" s="54"/>
      <c r="AG914" s="52"/>
      <c r="AH914" s="73"/>
      <c r="AI914" s="52"/>
      <c r="AJ914" s="52"/>
      <c r="AK914" s="52"/>
      <c r="AL914" s="52"/>
      <c r="AM914" s="75"/>
      <c r="AN914" s="75"/>
      <c r="AO914" s="54"/>
      <c r="AP914" s="54"/>
      <c r="AQ914" s="54"/>
      <c r="AR914" s="54"/>
      <c r="AS914" s="75"/>
      <c r="AT914" s="75"/>
      <c r="AU914" s="75"/>
      <c r="AV914" s="75"/>
      <c r="AW914" s="75"/>
      <c r="AX914" s="75"/>
      <c r="AY914" s="54"/>
      <c r="AZ914" s="62"/>
      <c r="BA914" s="54"/>
      <c r="BB914" s="54"/>
      <c r="BC914" s="54"/>
      <c r="BD914" s="80"/>
      <c r="BE914" s="54"/>
      <c r="BF914" s="54"/>
      <c r="BG914" s="54"/>
      <c r="BH914" s="80"/>
      <c r="BI914" s="80"/>
      <c r="BJ914" s="80"/>
      <c r="BK914" s="80"/>
      <c r="BL914" s="80"/>
      <c r="BM914" s="80"/>
      <c r="BN914" s="80"/>
      <c r="BO914" s="80"/>
      <c r="BP914" s="80"/>
      <c r="BQ914" s="80"/>
      <c r="BR914" s="80"/>
      <c r="BS914" s="80"/>
      <c r="BT914" s="98"/>
      <c r="BU914" s="80"/>
      <c r="BV914" s="146"/>
      <c r="BW914" s="54"/>
      <c r="BX914" s="54"/>
      <c r="BY914" s="47"/>
      <c r="CB914" s="54"/>
      <c r="CC914" s="80"/>
      <c r="CG914" s="62"/>
      <c r="CR914" s="54"/>
      <c r="CS914" s="80"/>
      <c r="CT914" s="54"/>
      <c r="CU914" s="73"/>
      <c r="CW914" s="62"/>
      <c r="DH914" s="54"/>
      <c r="DI914" s="80"/>
      <c r="DJ914" s="54"/>
      <c r="DO914" s="54"/>
      <c r="DQ914" s="54"/>
      <c r="DR914" s="54"/>
      <c r="DS914" s="54"/>
      <c r="DT914" s="62"/>
      <c r="DX914" s="62"/>
    </row>
    <row r="915" spans="1:131">
      <c r="A915" t="s">
        <v>24</v>
      </c>
      <c r="B915" s="46" t="s">
        <v>1276</v>
      </c>
      <c r="C915" t="s">
        <v>1223</v>
      </c>
      <c r="D915" t="s">
        <v>1224</v>
      </c>
      <c r="E915" t="s">
        <v>1225</v>
      </c>
      <c r="F915" s="46" t="s">
        <v>1277</v>
      </c>
      <c r="G915" t="s">
        <v>1266</v>
      </c>
      <c r="H915" t="s">
        <v>480</v>
      </c>
      <c r="I915" s="21" t="s">
        <v>1267</v>
      </c>
      <c r="J915" s="21" t="s">
        <v>651</v>
      </c>
      <c r="K915" s="21" t="s">
        <v>1228</v>
      </c>
      <c r="L915" t="s">
        <v>312</v>
      </c>
      <c r="M915" s="50" t="s">
        <v>298</v>
      </c>
      <c r="N915" s="69" t="s">
        <v>1229</v>
      </c>
      <c r="O915" s="41" t="s">
        <v>312</v>
      </c>
      <c r="P915" s="119" t="s">
        <v>312</v>
      </c>
      <c r="Q915" s="41" t="s">
        <v>312</v>
      </c>
      <c r="AH915" s="110" t="s">
        <v>448</v>
      </c>
      <c r="AI915" s="123" t="s">
        <v>1268</v>
      </c>
      <c r="AJ915" s="41" t="s">
        <v>1269</v>
      </c>
      <c r="AK915" s="52" t="s">
        <v>306</v>
      </c>
      <c r="AL915" s="41" t="s">
        <v>794</v>
      </c>
      <c r="AM915" s="74" t="s">
        <v>1232</v>
      </c>
      <c r="BF915" s="54" t="s">
        <v>312</v>
      </c>
      <c r="BG915" s="7" t="s">
        <v>312</v>
      </c>
      <c r="BH915" s="76" t="s">
        <v>312</v>
      </c>
      <c r="BI915" s="76" t="s">
        <v>312</v>
      </c>
      <c r="BJ915" s="54" t="s">
        <v>312</v>
      </c>
      <c r="BK915" s="76" t="s">
        <v>312</v>
      </c>
      <c r="BL915" s="76" t="s">
        <v>312</v>
      </c>
      <c r="BM915" s="76" t="s">
        <v>312</v>
      </c>
      <c r="BN915" s="54" t="s">
        <v>312</v>
      </c>
      <c r="BO915" s="76" t="s">
        <v>312</v>
      </c>
      <c r="BP915" s="76" t="s">
        <v>312</v>
      </c>
      <c r="BQ915" s="76" t="s">
        <v>312</v>
      </c>
      <c r="BR915" s="80"/>
      <c r="BS915" s="76"/>
      <c r="BT915" s="101"/>
      <c r="BU915" s="76"/>
      <c r="BV915" s="146" t="s">
        <v>1233</v>
      </c>
      <c r="CQ915" t="s">
        <v>386</v>
      </c>
      <c r="CR915" s="7" t="s">
        <v>1234</v>
      </c>
      <c r="CS915" s="78"/>
      <c r="CT915" s="54" t="s">
        <v>1235</v>
      </c>
      <c r="DG915" t="s">
        <v>386</v>
      </c>
      <c r="DH915" s="7" t="s">
        <v>1236</v>
      </c>
      <c r="DI915" s="78"/>
      <c r="DJ915" s="54" t="s">
        <v>1235</v>
      </c>
      <c r="DO915" s="7" t="s">
        <v>559</v>
      </c>
      <c r="DP915" s="32"/>
      <c r="DQ915" s="54" t="s">
        <v>512</v>
      </c>
      <c r="DR915" s="54"/>
      <c r="DW915" s="7" t="s">
        <v>1244</v>
      </c>
      <c r="DX915" s="59"/>
      <c r="DY915" t="s">
        <v>321</v>
      </c>
      <c r="EA915" t="s">
        <v>480</v>
      </c>
    </row>
    <row r="916" spans="1:131">
      <c r="A916" t="s">
        <v>24</v>
      </c>
      <c r="B916" s="46" t="s">
        <v>1276</v>
      </c>
      <c r="C916" t="s">
        <v>1223</v>
      </c>
      <c r="D916" t="s">
        <v>1224</v>
      </c>
      <c r="E916" t="s">
        <v>1225</v>
      </c>
      <c r="F916" s="46" t="s">
        <v>1277</v>
      </c>
      <c r="G916" t="s">
        <v>1266</v>
      </c>
      <c r="H916" t="s">
        <v>480</v>
      </c>
      <c r="I916" s="21" t="s">
        <v>1267</v>
      </c>
      <c r="J916" s="21" t="s">
        <v>651</v>
      </c>
      <c r="K916" s="21" t="s">
        <v>1228</v>
      </c>
      <c r="L916" t="s">
        <v>1164</v>
      </c>
      <c r="M916" s="50" t="s">
        <v>325</v>
      </c>
      <c r="N916" s="69" t="s">
        <v>1237</v>
      </c>
      <c r="O916" s="41" t="s">
        <v>738</v>
      </c>
      <c r="P916" s="119" t="s">
        <v>1238</v>
      </c>
      <c r="Q916" s="41" t="s">
        <v>1239</v>
      </c>
      <c r="AH916" s="110" t="s">
        <v>448</v>
      </c>
      <c r="AI916" s="123" t="s">
        <v>1268</v>
      </c>
      <c r="AJ916" s="41" t="s">
        <v>1269</v>
      </c>
      <c r="AK916" s="52" t="s">
        <v>306</v>
      </c>
      <c r="AL916" s="41" t="s">
        <v>794</v>
      </c>
      <c r="AM916" s="74" t="s">
        <v>1240</v>
      </c>
      <c r="BF916" s="54" t="s">
        <v>1241</v>
      </c>
      <c r="BG916" s="7" t="s">
        <v>1242</v>
      </c>
      <c r="BH916" s="78"/>
      <c r="BI916" s="7" t="s">
        <v>1243</v>
      </c>
      <c r="BJ916" s="54" t="s">
        <v>1241</v>
      </c>
      <c r="BK916" s="7" t="s">
        <v>1244</v>
      </c>
      <c r="BL916" s="78"/>
      <c r="BM916" s="7" t="s">
        <v>1271</v>
      </c>
      <c r="BN916" s="54" t="s">
        <v>1241</v>
      </c>
      <c r="BO916" s="54" t="s">
        <v>1236</v>
      </c>
      <c r="BP916" s="78"/>
      <c r="BQ916" s="7" t="s">
        <v>1271</v>
      </c>
      <c r="BS916" s="7"/>
      <c r="BT916" s="101"/>
      <c r="BU916" s="7"/>
      <c r="BV916" s="146" t="s">
        <v>1233</v>
      </c>
      <c r="CQ916" t="s">
        <v>386</v>
      </c>
      <c r="CR916" s="7" t="s">
        <v>1234</v>
      </c>
      <c r="CS916" s="81">
        <v>61</v>
      </c>
      <c r="CT916" s="54" t="s">
        <v>1235</v>
      </c>
      <c r="DG916" t="s">
        <v>386</v>
      </c>
      <c r="DH916" s="7" t="s">
        <v>1236</v>
      </c>
      <c r="DI916" s="81">
        <v>58</v>
      </c>
      <c r="DJ916" s="54" t="s">
        <v>1235</v>
      </c>
      <c r="DO916" s="7" t="s">
        <v>559</v>
      </c>
      <c r="DP916" s="32"/>
      <c r="DQ916" s="54" t="s">
        <v>512</v>
      </c>
      <c r="DR916" s="54"/>
      <c r="DW916" s="7" t="s">
        <v>1244</v>
      </c>
      <c r="DX916" s="59"/>
      <c r="DY916" t="s">
        <v>321</v>
      </c>
      <c r="EA916" t="s">
        <v>480</v>
      </c>
    </row>
    <row r="917" spans="1:131">
      <c r="A917" t="s">
        <v>24</v>
      </c>
      <c r="B917" s="46" t="s">
        <v>1276</v>
      </c>
      <c r="C917" t="s">
        <v>1223</v>
      </c>
      <c r="D917" t="s">
        <v>1224</v>
      </c>
      <c r="E917" t="s">
        <v>1225</v>
      </c>
      <c r="F917" s="46" t="s">
        <v>1277</v>
      </c>
      <c r="G917" t="s">
        <v>1266</v>
      </c>
      <c r="H917" t="s">
        <v>480</v>
      </c>
      <c r="I917" s="21" t="s">
        <v>1267</v>
      </c>
      <c r="J917" s="21" t="s">
        <v>651</v>
      </c>
      <c r="K917" s="21" t="s">
        <v>1228</v>
      </c>
      <c r="L917" t="s">
        <v>1245</v>
      </c>
      <c r="M917" s="50" t="s">
        <v>325</v>
      </c>
      <c r="N917" s="69" t="s">
        <v>1246</v>
      </c>
      <c r="O917" s="41" t="s">
        <v>738</v>
      </c>
      <c r="P917" s="119" t="s">
        <v>1238</v>
      </c>
      <c r="Q917" s="41" t="s">
        <v>1239</v>
      </c>
      <c r="AH917" s="110" t="s">
        <v>448</v>
      </c>
      <c r="AI917" s="123" t="s">
        <v>1268</v>
      </c>
      <c r="AJ917" s="41" t="s">
        <v>1269</v>
      </c>
      <c r="AK917" s="52" t="s">
        <v>306</v>
      </c>
      <c r="AL917" s="41" t="s">
        <v>794</v>
      </c>
      <c r="AM917" s="74" t="s">
        <v>1240</v>
      </c>
      <c r="BF917" s="54" t="s">
        <v>1241</v>
      </c>
      <c r="BG917" s="7" t="s">
        <v>1242</v>
      </c>
      <c r="BH917" s="78"/>
      <c r="BI917" s="7" t="s">
        <v>1243</v>
      </c>
      <c r="BJ917" s="54" t="s">
        <v>1241</v>
      </c>
      <c r="BK917" s="7" t="s">
        <v>1244</v>
      </c>
      <c r="BL917" s="78"/>
      <c r="BM917" s="7" t="s">
        <v>1271</v>
      </c>
      <c r="BN917" s="54" t="s">
        <v>1241</v>
      </c>
      <c r="BO917" s="54" t="s">
        <v>1236</v>
      </c>
      <c r="BP917" s="78"/>
      <c r="BQ917" s="7" t="s">
        <v>1271</v>
      </c>
      <c r="BS917" s="7"/>
      <c r="BT917" s="101"/>
      <c r="BU917" s="7"/>
      <c r="BV917" s="146" t="s">
        <v>1233</v>
      </c>
      <c r="CQ917" t="s">
        <v>386</v>
      </c>
      <c r="CR917" s="7" t="s">
        <v>1234</v>
      </c>
      <c r="CS917" s="81">
        <v>38</v>
      </c>
      <c r="CT917" s="54" t="s">
        <v>1235</v>
      </c>
      <c r="DG917" t="s">
        <v>386</v>
      </c>
      <c r="DH917" s="7" t="s">
        <v>1236</v>
      </c>
      <c r="DI917" s="81">
        <v>37</v>
      </c>
      <c r="DJ917" s="54" t="s">
        <v>1235</v>
      </c>
      <c r="DO917" s="7" t="s">
        <v>559</v>
      </c>
      <c r="DP917" s="32"/>
      <c r="DQ917" s="54" t="s">
        <v>512</v>
      </c>
      <c r="DR917" s="54"/>
      <c r="DW917" s="7" t="s">
        <v>1244</v>
      </c>
      <c r="DX917" s="59"/>
      <c r="DY917" t="s">
        <v>321</v>
      </c>
      <c r="EA917" t="s">
        <v>480</v>
      </c>
    </row>
    <row r="918" spans="1:131">
      <c r="A918" t="s">
        <v>24</v>
      </c>
      <c r="B918" s="46" t="s">
        <v>1276</v>
      </c>
      <c r="C918" t="s">
        <v>1223</v>
      </c>
      <c r="D918" t="s">
        <v>1224</v>
      </c>
      <c r="E918" t="s">
        <v>1225</v>
      </c>
      <c r="F918" s="46" t="s">
        <v>1277</v>
      </c>
      <c r="G918" t="s">
        <v>1266</v>
      </c>
      <c r="H918" t="s">
        <v>480</v>
      </c>
      <c r="I918" s="21" t="s">
        <v>1267</v>
      </c>
      <c r="J918" s="21" t="s">
        <v>651</v>
      </c>
      <c r="K918" s="21" t="s">
        <v>1228</v>
      </c>
      <c r="L918" t="s">
        <v>1159</v>
      </c>
      <c r="M918" s="50" t="s">
        <v>325</v>
      </c>
      <c r="N918" s="69" t="s">
        <v>1247</v>
      </c>
      <c r="O918" s="41" t="s">
        <v>738</v>
      </c>
      <c r="P918" s="119" t="s">
        <v>1238</v>
      </c>
      <c r="Q918" s="41" t="s">
        <v>1239</v>
      </c>
      <c r="AH918" s="110" t="s">
        <v>448</v>
      </c>
      <c r="AI918" s="123" t="s">
        <v>1268</v>
      </c>
      <c r="AJ918" s="41" t="s">
        <v>1269</v>
      </c>
      <c r="AK918" s="52" t="s">
        <v>306</v>
      </c>
      <c r="AL918" s="41" t="s">
        <v>794</v>
      </c>
      <c r="AM918" s="74" t="s">
        <v>1240</v>
      </c>
      <c r="BF918" s="54" t="s">
        <v>1241</v>
      </c>
      <c r="BG918" s="7" t="s">
        <v>1242</v>
      </c>
      <c r="BH918" s="78"/>
      <c r="BI918" s="7" t="s">
        <v>1243</v>
      </c>
      <c r="BJ918" s="54" t="s">
        <v>1241</v>
      </c>
      <c r="BK918" s="7" t="s">
        <v>1244</v>
      </c>
      <c r="BL918" s="78"/>
      <c r="BM918" s="7" t="s">
        <v>1271</v>
      </c>
      <c r="BN918" s="54" t="s">
        <v>1241</v>
      </c>
      <c r="BO918" s="54" t="s">
        <v>1236</v>
      </c>
      <c r="BP918" s="78"/>
      <c r="BQ918" s="7" t="s">
        <v>1271</v>
      </c>
      <c r="BS918" s="7"/>
      <c r="BT918" s="101"/>
      <c r="BU918" s="7"/>
      <c r="BV918" s="146" t="s">
        <v>1233</v>
      </c>
      <c r="CQ918" t="s">
        <v>386</v>
      </c>
      <c r="CR918" s="7" t="s">
        <v>1234</v>
      </c>
      <c r="CS918" s="81">
        <v>24</v>
      </c>
      <c r="CT918" s="54" t="s">
        <v>1235</v>
      </c>
      <c r="DG918" t="s">
        <v>386</v>
      </c>
      <c r="DH918" s="7" t="s">
        <v>1236</v>
      </c>
      <c r="DI918" s="81">
        <v>19</v>
      </c>
      <c r="DJ918" s="54" t="s">
        <v>1235</v>
      </c>
      <c r="DO918" s="7" t="s">
        <v>559</v>
      </c>
      <c r="DP918" s="32"/>
      <c r="DQ918" s="54" t="s">
        <v>512</v>
      </c>
      <c r="DR918" s="54"/>
      <c r="DW918" s="7" t="s">
        <v>1244</v>
      </c>
      <c r="DX918" s="59"/>
      <c r="DY918" t="s">
        <v>321</v>
      </c>
      <c r="EA918" t="s">
        <v>480</v>
      </c>
    </row>
    <row r="919" spans="1:131">
      <c r="A919" t="s">
        <v>24</v>
      </c>
      <c r="B919" s="46" t="s">
        <v>1276</v>
      </c>
      <c r="C919" t="s">
        <v>1223</v>
      </c>
      <c r="D919" t="s">
        <v>1224</v>
      </c>
      <c r="E919" t="s">
        <v>1225</v>
      </c>
      <c r="F919" s="46" t="s">
        <v>1277</v>
      </c>
      <c r="G919" t="s">
        <v>1266</v>
      </c>
      <c r="H919" t="s">
        <v>480</v>
      </c>
      <c r="I919" s="21" t="s">
        <v>1267</v>
      </c>
      <c r="J919" s="21" t="s">
        <v>651</v>
      </c>
      <c r="K919" s="21" t="s">
        <v>1228</v>
      </c>
      <c r="L919" t="s">
        <v>1248</v>
      </c>
      <c r="M919" s="50" t="s">
        <v>325</v>
      </c>
      <c r="N919" s="69" t="s">
        <v>1249</v>
      </c>
      <c r="O919" s="41" t="s">
        <v>738</v>
      </c>
      <c r="P919" s="119" t="s">
        <v>1238</v>
      </c>
      <c r="Q919" s="41" t="s">
        <v>1239</v>
      </c>
      <c r="AH919" s="110" t="s">
        <v>448</v>
      </c>
      <c r="AI919" s="123" t="s">
        <v>1268</v>
      </c>
      <c r="AJ919" s="41" t="s">
        <v>1269</v>
      </c>
      <c r="AK919" s="52" t="s">
        <v>306</v>
      </c>
      <c r="AL919" s="41" t="s">
        <v>794</v>
      </c>
      <c r="AM919" s="74" t="s">
        <v>1240</v>
      </c>
      <c r="BF919" s="54" t="s">
        <v>1241</v>
      </c>
      <c r="BG919" s="7" t="s">
        <v>1242</v>
      </c>
      <c r="BH919" s="78"/>
      <c r="BI919" s="7" t="s">
        <v>1243</v>
      </c>
      <c r="BJ919" s="54" t="s">
        <v>1241</v>
      </c>
      <c r="BK919" s="7" t="s">
        <v>1244</v>
      </c>
      <c r="BL919" s="78"/>
      <c r="BM919" s="7" t="s">
        <v>1271</v>
      </c>
      <c r="BN919" s="54" t="s">
        <v>1241</v>
      </c>
      <c r="BO919" s="54" t="s">
        <v>1236</v>
      </c>
      <c r="BP919" s="78"/>
      <c r="BQ919" s="7" t="s">
        <v>1271</v>
      </c>
      <c r="BS919" s="7"/>
      <c r="BT919" s="101"/>
      <c r="BU919" s="7"/>
      <c r="BV919" s="146" t="s">
        <v>1233</v>
      </c>
      <c r="CQ919" t="s">
        <v>386</v>
      </c>
      <c r="CR919" s="7" t="s">
        <v>1234</v>
      </c>
      <c r="CS919" s="81">
        <v>56</v>
      </c>
      <c r="CT919" s="54" t="s">
        <v>1235</v>
      </c>
      <c r="DG919" t="s">
        <v>386</v>
      </c>
      <c r="DH919" s="7" t="s">
        <v>1236</v>
      </c>
      <c r="DI919" s="81">
        <v>55</v>
      </c>
      <c r="DJ919" s="54" t="s">
        <v>1235</v>
      </c>
      <c r="DO919" s="7" t="s">
        <v>559</v>
      </c>
      <c r="DP919" s="32"/>
      <c r="DQ919" s="54" t="s">
        <v>512</v>
      </c>
      <c r="DR919" s="54"/>
      <c r="DW919" s="7" t="s">
        <v>1244</v>
      </c>
      <c r="DX919" s="59"/>
      <c r="DY919" t="s">
        <v>321</v>
      </c>
      <c r="EA919" t="s">
        <v>480</v>
      </c>
    </row>
    <row r="920" spans="1:131">
      <c r="A920" t="s">
        <v>24</v>
      </c>
      <c r="B920" s="46" t="s">
        <v>1276</v>
      </c>
      <c r="C920" t="s">
        <v>1223</v>
      </c>
      <c r="D920" t="s">
        <v>1224</v>
      </c>
      <c r="E920" t="s">
        <v>1225</v>
      </c>
      <c r="F920" s="46" t="s">
        <v>1277</v>
      </c>
      <c r="G920" t="s">
        <v>1266</v>
      </c>
      <c r="H920" t="s">
        <v>480</v>
      </c>
      <c r="I920" s="21" t="s">
        <v>1267</v>
      </c>
      <c r="J920" s="21" t="s">
        <v>651</v>
      </c>
      <c r="K920" s="21" t="s">
        <v>1228</v>
      </c>
      <c r="L920" t="s">
        <v>1250</v>
      </c>
      <c r="M920" s="50" t="s">
        <v>325</v>
      </c>
      <c r="N920" s="69" t="s">
        <v>1251</v>
      </c>
      <c r="O920" s="41" t="s">
        <v>738</v>
      </c>
      <c r="P920" s="119" t="s">
        <v>1252</v>
      </c>
      <c r="Q920" s="41" t="s">
        <v>1239</v>
      </c>
      <c r="AH920" s="110" t="s">
        <v>448</v>
      </c>
      <c r="AI920" s="123" t="s">
        <v>1268</v>
      </c>
      <c r="AJ920" s="41" t="s">
        <v>1269</v>
      </c>
      <c r="AK920" s="52" t="s">
        <v>306</v>
      </c>
      <c r="AL920" s="41" t="s">
        <v>794</v>
      </c>
      <c r="AM920" s="74" t="s">
        <v>1240</v>
      </c>
      <c r="BF920" s="54" t="s">
        <v>1241</v>
      </c>
      <c r="BG920" s="7" t="s">
        <v>1242</v>
      </c>
      <c r="BH920" s="78"/>
      <c r="BI920" s="7" t="s">
        <v>1243</v>
      </c>
      <c r="BJ920" s="54" t="s">
        <v>1241</v>
      </c>
      <c r="BK920" s="7" t="s">
        <v>1244</v>
      </c>
      <c r="BL920" s="78"/>
      <c r="BM920" s="7" t="s">
        <v>1271</v>
      </c>
      <c r="BN920" s="54" t="s">
        <v>1241</v>
      </c>
      <c r="BO920" s="54" t="s">
        <v>1236</v>
      </c>
      <c r="BP920" s="78"/>
      <c r="BQ920" s="7" t="s">
        <v>1271</v>
      </c>
      <c r="BS920" s="7"/>
      <c r="BT920" s="101"/>
      <c r="BU920" s="7"/>
      <c r="BV920" s="146" t="s">
        <v>1233</v>
      </c>
      <c r="CQ920" t="s">
        <v>386</v>
      </c>
      <c r="CR920" s="7" t="s">
        <v>1234</v>
      </c>
      <c r="CS920" s="81">
        <v>89</v>
      </c>
      <c r="CT920" s="54" t="s">
        <v>1235</v>
      </c>
      <c r="DG920" t="s">
        <v>386</v>
      </c>
      <c r="DH920" s="7" t="s">
        <v>1236</v>
      </c>
      <c r="DI920" s="81">
        <v>75</v>
      </c>
      <c r="DJ920" s="54" t="s">
        <v>1235</v>
      </c>
      <c r="DO920" s="7" t="s">
        <v>559</v>
      </c>
      <c r="DP920" s="32"/>
      <c r="DQ920" s="54" t="s">
        <v>512</v>
      </c>
      <c r="DR920" s="54"/>
      <c r="DW920" s="7" t="s">
        <v>1244</v>
      </c>
      <c r="DX920" s="59"/>
      <c r="DY920" t="s">
        <v>321</v>
      </c>
      <c r="EA920" t="s">
        <v>480</v>
      </c>
    </row>
    <row r="921" spans="1:131">
      <c r="A921" t="s">
        <v>24</v>
      </c>
      <c r="B921" s="46" t="s">
        <v>1276</v>
      </c>
      <c r="C921" t="s">
        <v>1223</v>
      </c>
      <c r="D921" t="s">
        <v>1224</v>
      </c>
      <c r="E921" t="s">
        <v>1225</v>
      </c>
      <c r="F921" s="46" t="s">
        <v>1277</v>
      </c>
      <c r="G921" t="s">
        <v>1266</v>
      </c>
      <c r="H921" t="s">
        <v>480</v>
      </c>
      <c r="I921" s="21" t="s">
        <v>1267</v>
      </c>
      <c r="J921" s="21" t="s">
        <v>651</v>
      </c>
      <c r="K921" s="21" t="s">
        <v>1228</v>
      </c>
      <c r="L921" t="s">
        <v>312</v>
      </c>
      <c r="M921" s="50" t="s">
        <v>298</v>
      </c>
      <c r="N921" s="69" t="s">
        <v>1253</v>
      </c>
      <c r="O921" s="41" t="s">
        <v>312</v>
      </c>
      <c r="P921" s="119" t="s">
        <v>312</v>
      </c>
      <c r="Q921" s="41" t="s">
        <v>312</v>
      </c>
      <c r="AH921" s="110" t="s">
        <v>448</v>
      </c>
      <c r="AI921" s="123" t="s">
        <v>1268</v>
      </c>
      <c r="AJ921" s="41" t="s">
        <v>1269</v>
      </c>
      <c r="AK921" s="52" t="s">
        <v>306</v>
      </c>
      <c r="AL921" s="41" t="s">
        <v>794</v>
      </c>
      <c r="AM921" s="153" t="s">
        <v>1254</v>
      </c>
      <c r="BF921" s="54" t="s">
        <v>312</v>
      </c>
      <c r="BG921" s="7" t="s">
        <v>312</v>
      </c>
      <c r="BH921" s="76" t="s">
        <v>312</v>
      </c>
      <c r="BI921" s="76" t="s">
        <v>312</v>
      </c>
      <c r="BJ921" s="54" t="s">
        <v>312</v>
      </c>
      <c r="BK921" s="76" t="s">
        <v>312</v>
      </c>
      <c r="BL921" s="76" t="s">
        <v>312</v>
      </c>
      <c r="BM921" s="76" t="s">
        <v>312</v>
      </c>
      <c r="BN921" s="54" t="s">
        <v>312</v>
      </c>
      <c r="BO921" s="76" t="s">
        <v>312</v>
      </c>
      <c r="BP921" s="76" t="s">
        <v>312</v>
      </c>
      <c r="BQ921" s="76" t="s">
        <v>312</v>
      </c>
      <c r="BR921" s="80"/>
      <c r="BS921" s="76"/>
      <c r="BT921" s="101"/>
      <c r="BU921" s="76"/>
      <c r="BV921" s="146" t="s">
        <v>1233</v>
      </c>
      <c r="CQ921" t="s">
        <v>386</v>
      </c>
      <c r="CR921" s="7" t="s">
        <v>1234</v>
      </c>
      <c r="CS921" s="78"/>
      <c r="CT921" s="54" t="s">
        <v>1235</v>
      </c>
      <c r="DG921" t="s">
        <v>386</v>
      </c>
      <c r="DH921" s="7" t="s">
        <v>1236</v>
      </c>
      <c r="DI921" s="78"/>
      <c r="DJ921" s="54" t="s">
        <v>1235</v>
      </c>
      <c r="DO921" s="7" t="s">
        <v>559</v>
      </c>
      <c r="DP921" s="32"/>
      <c r="DQ921" s="54" t="s">
        <v>512</v>
      </c>
      <c r="DR921" s="54"/>
      <c r="DW921" s="7" t="s">
        <v>1244</v>
      </c>
      <c r="DX921" s="59"/>
      <c r="DY921" t="s">
        <v>321</v>
      </c>
      <c r="EA921" t="s">
        <v>480</v>
      </c>
    </row>
    <row r="922" spans="1:131" s="32" customFormat="1">
      <c r="M922" s="187"/>
      <c r="N922" s="16"/>
      <c r="O922" s="97"/>
      <c r="P922" s="188"/>
      <c r="Q922" s="97"/>
      <c r="R922" s="189"/>
      <c r="S922" s="189"/>
      <c r="T922" s="189"/>
      <c r="U922" s="189"/>
      <c r="V922" s="189"/>
      <c r="W922" s="190"/>
      <c r="X922" s="191"/>
      <c r="Y922" s="42"/>
      <c r="AA922" s="42"/>
      <c r="AE922" s="42"/>
      <c r="AG922" s="97"/>
      <c r="AH922" s="192"/>
      <c r="AI922" s="97"/>
      <c r="AJ922" s="97"/>
      <c r="AK922" s="97"/>
      <c r="AL922" s="97"/>
      <c r="AM922" s="178"/>
      <c r="AN922" s="178"/>
      <c r="AO922" s="42"/>
      <c r="AP922" s="42"/>
      <c r="AQ922" s="42"/>
      <c r="AR922" s="42"/>
      <c r="AS922" s="178"/>
      <c r="AT922" s="178"/>
      <c r="AU922" s="178"/>
      <c r="AV922" s="178"/>
      <c r="AW922" s="178"/>
      <c r="AX922" s="178"/>
      <c r="AY922" s="42"/>
      <c r="AZ922" s="59"/>
      <c r="BA922" s="42"/>
      <c r="BB922" s="42"/>
      <c r="BC922" s="42"/>
      <c r="BD922" s="78"/>
      <c r="BE922" s="42"/>
      <c r="BF922" s="42"/>
      <c r="BG922" s="42"/>
      <c r="BH922" s="78"/>
      <c r="BI922" s="78"/>
      <c r="BJ922" s="78"/>
      <c r="BK922" s="78"/>
      <c r="BL922" s="78"/>
      <c r="BM922" s="78"/>
      <c r="BN922" s="78"/>
      <c r="BO922" s="78"/>
      <c r="BP922" s="78"/>
      <c r="BQ922" s="78"/>
      <c r="BR922" s="78"/>
      <c r="BS922" s="78"/>
      <c r="BT922" s="100"/>
      <c r="BU922" s="78"/>
      <c r="BV922" s="194"/>
      <c r="BW922" s="42"/>
      <c r="BX922" s="42"/>
      <c r="BY922" s="44"/>
      <c r="CB922" s="42"/>
      <c r="CC922" s="78"/>
      <c r="CG922" s="59"/>
      <c r="CR922" s="42"/>
      <c r="CS922" s="78"/>
      <c r="CT922" s="42"/>
      <c r="CU922" s="192"/>
      <c r="CW922" s="59"/>
      <c r="DH922" s="42"/>
      <c r="DI922" s="78"/>
      <c r="DJ922" s="42"/>
      <c r="DO922" s="42"/>
      <c r="DQ922" s="42"/>
      <c r="DR922" s="42"/>
      <c r="DS922" s="42"/>
      <c r="DT922" s="59"/>
      <c r="DW922" s="42"/>
      <c r="DX922" s="59"/>
    </row>
    <row r="923" spans="1:131">
      <c r="A923" t="s">
        <v>24</v>
      </c>
      <c r="B923" s="46" t="s">
        <v>1276</v>
      </c>
      <c r="C923">
        <v>96</v>
      </c>
      <c r="D923" t="s">
        <v>1272</v>
      </c>
      <c r="E923">
        <v>2001</v>
      </c>
      <c r="F923" s="46" t="s">
        <v>1278</v>
      </c>
      <c r="G923" t="s">
        <v>1266</v>
      </c>
      <c r="H923" t="s">
        <v>480</v>
      </c>
      <c r="I923" s="21" t="s">
        <v>1267</v>
      </c>
      <c r="J923" s="21" t="s">
        <v>651</v>
      </c>
      <c r="K923" s="21" t="s">
        <v>1228</v>
      </c>
      <c r="L923" t="s">
        <v>1164</v>
      </c>
      <c r="M923" s="50" t="s">
        <v>325</v>
      </c>
      <c r="N923" s="15" t="s">
        <v>1279</v>
      </c>
      <c r="O923" s="41" t="s">
        <v>738</v>
      </c>
      <c r="P923" s="119" t="s">
        <v>1238</v>
      </c>
      <c r="Q923" s="41" t="s">
        <v>1280</v>
      </c>
      <c r="AH923" s="110" t="s">
        <v>448</v>
      </c>
      <c r="AI923" s="55" t="s">
        <v>710</v>
      </c>
      <c r="AJ923" s="41" t="s">
        <v>1269</v>
      </c>
      <c r="AK923" s="52" t="s">
        <v>306</v>
      </c>
      <c r="AL923" s="41" t="s">
        <v>794</v>
      </c>
      <c r="AM923" s="74" t="s">
        <v>1240</v>
      </c>
      <c r="BF923" s="54" t="s">
        <v>312</v>
      </c>
      <c r="BG923" s="7" t="s">
        <v>1242</v>
      </c>
      <c r="BH923" s="78"/>
      <c r="BI923" s="7" t="s">
        <v>1243</v>
      </c>
      <c r="BJ923" s="54" t="s">
        <v>1241</v>
      </c>
      <c r="BK923" s="7" t="s">
        <v>1244</v>
      </c>
      <c r="BL923" s="78"/>
      <c r="BM923" s="7" t="s">
        <v>1271</v>
      </c>
      <c r="BN923" s="54" t="s">
        <v>1241</v>
      </c>
      <c r="BO923" s="54" t="s">
        <v>1236</v>
      </c>
      <c r="BP923" s="78"/>
      <c r="BQ923" s="7" t="s">
        <v>1271</v>
      </c>
      <c r="BS923" s="7"/>
      <c r="BT923" s="101"/>
      <c r="BU923" s="7"/>
      <c r="BV923" s="146" t="s">
        <v>1233</v>
      </c>
      <c r="CQ923" t="s">
        <v>386</v>
      </c>
      <c r="CR923" s="7" t="s">
        <v>1234</v>
      </c>
      <c r="CS923" s="78"/>
      <c r="CT923" s="54" t="s">
        <v>1235</v>
      </c>
      <c r="DG923" t="s">
        <v>825</v>
      </c>
      <c r="DH923" s="63" t="s">
        <v>1281</v>
      </c>
      <c r="DI923" s="81">
        <v>72</v>
      </c>
      <c r="DJ923" s="54" t="s">
        <v>1235</v>
      </c>
      <c r="DO923" s="7" t="s">
        <v>559</v>
      </c>
      <c r="DP923" s="46">
        <v>6.7</v>
      </c>
      <c r="DQ923" s="54" t="s">
        <v>512</v>
      </c>
      <c r="DR923" s="54"/>
      <c r="DW923" s="7" t="s">
        <v>1244</v>
      </c>
      <c r="DX923" s="59"/>
      <c r="DY923" t="s">
        <v>321</v>
      </c>
      <c r="EA923" t="s">
        <v>480</v>
      </c>
    </row>
    <row r="924" spans="1:131">
      <c r="A924" t="s">
        <v>24</v>
      </c>
      <c r="B924" s="46" t="s">
        <v>1276</v>
      </c>
      <c r="C924">
        <v>96</v>
      </c>
      <c r="D924" t="s">
        <v>1272</v>
      </c>
      <c r="E924">
        <v>2001</v>
      </c>
      <c r="F924" s="46" t="s">
        <v>1278</v>
      </c>
      <c r="G924" t="s">
        <v>1266</v>
      </c>
      <c r="H924" t="s">
        <v>480</v>
      </c>
      <c r="I924" s="21" t="s">
        <v>1267</v>
      </c>
      <c r="J924" s="21" t="s">
        <v>651</v>
      </c>
      <c r="K924" s="21" t="s">
        <v>1228</v>
      </c>
      <c r="L924" t="s">
        <v>1164</v>
      </c>
      <c r="M924" s="50" t="s">
        <v>325</v>
      </c>
      <c r="N924" s="15" t="s">
        <v>1282</v>
      </c>
      <c r="O924" s="41" t="s">
        <v>738</v>
      </c>
      <c r="P924" s="119" t="s">
        <v>1238</v>
      </c>
      <c r="Q924" s="41" t="s">
        <v>1280</v>
      </c>
      <c r="W924" s="135" t="s">
        <v>708</v>
      </c>
      <c r="X924" s="141" t="s">
        <v>1283</v>
      </c>
      <c r="AH924" s="110" t="s">
        <v>448</v>
      </c>
      <c r="AI924" s="55" t="s">
        <v>710</v>
      </c>
      <c r="AJ924" s="41" t="s">
        <v>1269</v>
      </c>
      <c r="AK924" s="52" t="s">
        <v>306</v>
      </c>
      <c r="AL924" s="41" t="s">
        <v>794</v>
      </c>
      <c r="AM924" s="74" t="s">
        <v>1240</v>
      </c>
      <c r="AR924" s="7" t="s">
        <v>1284</v>
      </c>
      <c r="AS924" s="74" t="s">
        <v>1285</v>
      </c>
      <c r="BF924" s="54" t="s">
        <v>1241</v>
      </c>
      <c r="BG924" s="7" t="s">
        <v>1242</v>
      </c>
      <c r="BH924" s="78"/>
      <c r="BI924" s="7" t="s">
        <v>1243</v>
      </c>
      <c r="BJ924" s="54" t="s">
        <v>1241</v>
      </c>
      <c r="BK924" s="7" t="s">
        <v>1244</v>
      </c>
      <c r="BL924" s="78"/>
      <c r="BM924" s="7" t="s">
        <v>1271</v>
      </c>
      <c r="BN924" s="54" t="s">
        <v>1241</v>
      </c>
      <c r="BO924" s="54" t="s">
        <v>1236</v>
      </c>
      <c r="BP924" s="78"/>
      <c r="BQ924" s="7" t="s">
        <v>1271</v>
      </c>
      <c r="BS924" s="7"/>
      <c r="BT924" s="101"/>
      <c r="BU924" s="7"/>
      <c r="BV924" s="146" t="s">
        <v>1233</v>
      </c>
      <c r="CQ924" t="s">
        <v>386</v>
      </c>
      <c r="CR924" s="7" t="s">
        <v>1234</v>
      </c>
      <c r="CS924" s="78"/>
      <c r="CT924" s="54" t="s">
        <v>1235</v>
      </c>
      <c r="DG924" t="s">
        <v>825</v>
      </c>
      <c r="DH924" s="63" t="s">
        <v>1281</v>
      </c>
      <c r="DI924" s="81">
        <v>43</v>
      </c>
      <c r="DJ924" s="54" t="s">
        <v>1235</v>
      </c>
      <c r="DO924" s="7" t="s">
        <v>559</v>
      </c>
      <c r="DP924" s="46">
        <v>6.6</v>
      </c>
      <c r="DQ924" s="54" t="s">
        <v>512</v>
      </c>
      <c r="DR924" s="54"/>
      <c r="DW924" s="7" t="s">
        <v>1244</v>
      </c>
      <c r="DX924" s="59"/>
      <c r="DY924" t="s">
        <v>321</v>
      </c>
      <c r="EA924" t="s">
        <v>480</v>
      </c>
    </row>
    <row r="925" spans="1:131">
      <c r="A925" t="s">
        <v>24</v>
      </c>
      <c r="B925" s="46" t="s">
        <v>1276</v>
      </c>
      <c r="C925">
        <v>96</v>
      </c>
      <c r="D925" t="s">
        <v>1272</v>
      </c>
      <c r="E925">
        <v>2001</v>
      </c>
      <c r="F925" s="46" t="s">
        <v>1278</v>
      </c>
      <c r="G925" t="s">
        <v>1266</v>
      </c>
      <c r="H925" t="s">
        <v>480</v>
      </c>
      <c r="I925" s="21" t="s">
        <v>1267</v>
      </c>
      <c r="J925" s="21" t="s">
        <v>651</v>
      </c>
      <c r="K925" s="21" t="s">
        <v>1228</v>
      </c>
      <c r="L925" t="s">
        <v>1164</v>
      </c>
      <c r="M925" s="50" t="s">
        <v>325</v>
      </c>
      <c r="N925" s="15" t="s">
        <v>1286</v>
      </c>
      <c r="O925" s="41" t="s">
        <v>738</v>
      </c>
      <c r="P925" s="119" t="s">
        <v>1238</v>
      </c>
      <c r="Q925" s="41" t="s">
        <v>1287</v>
      </c>
      <c r="AH925" s="110" t="s">
        <v>448</v>
      </c>
      <c r="AI925" s="55" t="s">
        <v>710</v>
      </c>
      <c r="AJ925" s="41" t="s">
        <v>1269</v>
      </c>
      <c r="AK925" s="52" t="s">
        <v>306</v>
      </c>
      <c r="AL925" s="41" t="s">
        <v>794</v>
      </c>
      <c r="AM925" s="74" t="s">
        <v>1240</v>
      </c>
      <c r="BF925" s="54" t="s">
        <v>1241</v>
      </c>
      <c r="BG925" s="7" t="s">
        <v>1242</v>
      </c>
      <c r="BH925" s="78"/>
      <c r="BI925" s="7" t="s">
        <v>1243</v>
      </c>
      <c r="BJ925" s="54" t="s">
        <v>1241</v>
      </c>
      <c r="BK925" s="7" t="s">
        <v>1244</v>
      </c>
      <c r="BL925" s="78"/>
      <c r="BM925" s="7" t="s">
        <v>1271</v>
      </c>
      <c r="BN925" s="54" t="s">
        <v>1241</v>
      </c>
      <c r="BO925" s="54" t="s">
        <v>1236</v>
      </c>
      <c r="BP925" s="78"/>
      <c r="BQ925" s="7" t="s">
        <v>1271</v>
      </c>
      <c r="BS925" s="7"/>
      <c r="BT925" s="101"/>
      <c r="BU925" s="7"/>
      <c r="BV925" s="146" t="s">
        <v>1233</v>
      </c>
      <c r="CQ925" t="s">
        <v>386</v>
      </c>
      <c r="CR925" s="7" t="s">
        <v>1234</v>
      </c>
      <c r="CS925" s="78"/>
      <c r="CT925" s="54" t="s">
        <v>1235</v>
      </c>
      <c r="DG925" t="s">
        <v>825</v>
      </c>
      <c r="DH925" s="63" t="s">
        <v>1281</v>
      </c>
      <c r="DI925" s="81">
        <v>75</v>
      </c>
      <c r="DJ925" s="54" t="s">
        <v>1235</v>
      </c>
      <c r="DO925" s="7" t="s">
        <v>559</v>
      </c>
      <c r="DP925" s="46">
        <v>6.8</v>
      </c>
      <c r="DQ925" s="54" t="s">
        <v>512</v>
      </c>
      <c r="DR925" s="54"/>
      <c r="DW925" s="7" t="s">
        <v>1244</v>
      </c>
      <c r="DX925" s="59"/>
      <c r="DY925" t="s">
        <v>321</v>
      </c>
      <c r="EA925" t="s">
        <v>480</v>
      </c>
    </row>
    <row r="926" spans="1:131">
      <c r="A926" t="s">
        <v>24</v>
      </c>
      <c r="B926" s="46" t="s">
        <v>1276</v>
      </c>
      <c r="C926">
        <v>96</v>
      </c>
      <c r="D926" t="s">
        <v>1272</v>
      </c>
      <c r="E926">
        <v>2001</v>
      </c>
      <c r="F926" s="46" t="s">
        <v>1278</v>
      </c>
      <c r="G926" t="s">
        <v>1266</v>
      </c>
      <c r="H926" t="s">
        <v>480</v>
      </c>
      <c r="I926" s="21" t="s">
        <v>1267</v>
      </c>
      <c r="J926" s="21" t="s">
        <v>651</v>
      </c>
      <c r="K926" s="21" t="s">
        <v>1228</v>
      </c>
      <c r="L926" t="s">
        <v>1164</v>
      </c>
      <c r="M926" s="50" t="s">
        <v>325</v>
      </c>
      <c r="N926" s="15" t="s">
        <v>1288</v>
      </c>
      <c r="O926" s="41" t="s">
        <v>738</v>
      </c>
      <c r="P926" s="119" t="s">
        <v>1238</v>
      </c>
      <c r="Q926" s="41" t="s">
        <v>1287</v>
      </c>
      <c r="W926" s="135" t="s">
        <v>708</v>
      </c>
      <c r="X926" s="141" t="s">
        <v>1283</v>
      </c>
      <c r="AH926" s="110" t="s">
        <v>448</v>
      </c>
      <c r="AI926" s="55" t="s">
        <v>710</v>
      </c>
      <c r="AJ926" s="41" t="s">
        <v>1269</v>
      </c>
      <c r="AK926" s="52" t="s">
        <v>306</v>
      </c>
      <c r="AL926" s="41" t="s">
        <v>794</v>
      </c>
      <c r="AM926" s="74" t="s">
        <v>1240</v>
      </c>
      <c r="AR926" s="7" t="s">
        <v>1284</v>
      </c>
      <c r="AS926" s="74" t="s">
        <v>1285</v>
      </c>
      <c r="BF926" s="54" t="s">
        <v>1241</v>
      </c>
      <c r="BG926" s="7" t="s">
        <v>1242</v>
      </c>
      <c r="BH926" s="78"/>
      <c r="BI926" s="7" t="s">
        <v>1243</v>
      </c>
      <c r="BJ926" s="54" t="s">
        <v>1241</v>
      </c>
      <c r="BK926" s="7" t="s">
        <v>1244</v>
      </c>
      <c r="BL926" s="78"/>
      <c r="BM926" s="7" t="s">
        <v>1271</v>
      </c>
      <c r="BN926" s="54" t="s">
        <v>1241</v>
      </c>
      <c r="BO926" s="54" t="s">
        <v>1236</v>
      </c>
      <c r="BP926" s="78"/>
      <c r="BQ926" s="7" t="s">
        <v>1271</v>
      </c>
      <c r="BS926" s="7"/>
      <c r="BT926" s="101"/>
      <c r="BU926" s="7"/>
      <c r="BV926" s="146" t="s">
        <v>1233</v>
      </c>
      <c r="CQ926" t="s">
        <v>386</v>
      </c>
      <c r="CR926" s="7" t="s">
        <v>1234</v>
      </c>
      <c r="CS926" s="78"/>
      <c r="CT926" s="54" t="s">
        <v>1235</v>
      </c>
      <c r="DG926" t="s">
        <v>825</v>
      </c>
      <c r="DH926" s="63" t="s">
        <v>1281</v>
      </c>
      <c r="DI926" s="81">
        <v>32</v>
      </c>
      <c r="DJ926" s="54" t="s">
        <v>1235</v>
      </c>
      <c r="DO926" s="7" t="s">
        <v>559</v>
      </c>
      <c r="DP926" s="46">
        <v>6.4</v>
      </c>
      <c r="DQ926" s="54" t="s">
        <v>512</v>
      </c>
      <c r="DR926" s="54"/>
      <c r="DW926" s="7" t="s">
        <v>1244</v>
      </c>
      <c r="DX926" s="59"/>
      <c r="DY926" t="s">
        <v>321</v>
      </c>
      <c r="EA926" t="s">
        <v>480</v>
      </c>
    </row>
    <row r="927" spans="1:131">
      <c r="A927" t="s">
        <v>24</v>
      </c>
      <c r="B927" s="46" t="s">
        <v>1276</v>
      </c>
      <c r="C927">
        <v>96</v>
      </c>
      <c r="D927" t="s">
        <v>1272</v>
      </c>
      <c r="E927">
        <v>2001</v>
      </c>
      <c r="F927" s="46" t="s">
        <v>1278</v>
      </c>
      <c r="G927" t="s">
        <v>1266</v>
      </c>
      <c r="H927" t="s">
        <v>480</v>
      </c>
      <c r="I927" s="21" t="s">
        <v>1267</v>
      </c>
      <c r="J927" s="21" t="s">
        <v>651</v>
      </c>
      <c r="K927" s="21" t="s">
        <v>1228</v>
      </c>
      <c r="L927" t="s">
        <v>1164</v>
      </c>
      <c r="M927" s="50" t="s">
        <v>325</v>
      </c>
      <c r="N927" s="15" t="s">
        <v>1289</v>
      </c>
      <c r="O927" s="41" t="s">
        <v>738</v>
      </c>
      <c r="P927" s="119" t="s">
        <v>1238</v>
      </c>
      <c r="Q927" s="41" t="s">
        <v>1290</v>
      </c>
      <c r="AH927" s="110" t="s">
        <v>448</v>
      </c>
      <c r="AI927" s="55" t="s">
        <v>710</v>
      </c>
      <c r="AJ927" s="41" t="s">
        <v>1269</v>
      </c>
      <c r="AK927" s="52" t="s">
        <v>306</v>
      </c>
      <c r="AL927" s="41" t="s">
        <v>794</v>
      </c>
      <c r="AM927" s="74" t="s">
        <v>1240</v>
      </c>
      <c r="BF927" s="54" t="s">
        <v>1241</v>
      </c>
      <c r="BG927" s="7" t="s">
        <v>1242</v>
      </c>
      <c r="BH927" s="78"/>
      <c r="BI927" s="7" t="s">
        <v>1243</v>
      </c>
      <c r="BJ927" s="54" t="s">
        <v>1241</v>
      </c>
      <c r="BK927" s="7" t="s">
        <v>1244</v>
      </c>
      <c r="BL927" s="78"/>
      <c r="BM927" s="7" t="s">
        <v>1271</v>
      </c>
      <c r="BN927" s="54" t="s">
        <v>1241</v>
      </c>
      <c r="BO927" s="54" t="s">
        <v>1236</v>
      </c>
      <c r="BP927" s="78"/>
      <c r="BQ927" s="7" t="s">
        <v>1271</v>
      </c>
      <c r="BS927" s="7"/>
      <c r="BT927" s="101"/>
      <c r="BU927" s="7"/>
      <c r="BV927" s="146" t="s">
        <v>1233</v>
      </c>
      <c r="CQ927" t="s">
        <v>386</v>
      </c>
      <c r="CR927" s="7" t="s">
        <v>1234</v>
      </c>
      <c r="CS927" s="78"/>
      <c r="CT927" s="54" t="s">
        <v>1235</v>
      </c>
      <c r="DG927" t="s">
        <v>825</v>
      </c>
      <c r="DH927" s="63" t="s">
        <v>1281</v>
      </c>
      <c r="DI927" s="81">
        <v>80</v>
      </c>
      <c r="DJ927" s="54" t="s">
        <v>1235</v>
      </c>
      <c r="DO927" s="7" t="s">
        <v>559</v>
      </c>
      <c r="DP927" s="46">
        <v>7</v>
      </c>
      <c r="DQ927" s="54" t="s">
        <v>512</v>
      </c>
      <c r="DR927" s="54"/>
      <c r="DW927" s="7" t="s">
        <v>1244</v>
      </c>
      <c r="DX927" s="59"/>
      <c r="DY927" t="s">
        <v>321</v>
      </c>
      <c r="EA927" t="s">
        <v>480</v>
      </c>
    </row>
    <row r="928" spans="1:131">
      <c r="A928" t="s">
        <v>24</v>
      </c>
      <c r="B928" s="46" t="s">
        <v>1276</v>
      </c>
      <c r="C928">
        <v>96</v>
      </c>
      <c r="D928" t="s">
        <v>1272</v>
      </c>
      <c r="E928">
        <v>2001</v>
      </c>
      <c r="F928" s="46" t="s">
        <v>1278</v>
      </c>
      <c r="G928" t="s">
        <v>1266</v>
      </c>
      <c r="H928" t="s">
        <v>480</v>
      </c>
      <c r="I928" s="21" t="s">
        <v>1267</v>
      </c>
      <c r="J928" s="21" t="s">
        <v>651</v>
      </c>
      <c r="K928" s="21" t="s">
        <v>1228</v>
      </c>
      <c r="L928" t="s">
        <v>1164</v>
      </c>
      <c r="M928" s="50" t="s">
        <v>325</v>
      </c>
      <c r="N928" s="15" t="s">
        <v>1291</v>
      </c>
      <c r="O928" s="41" t="s">
        <v>738</v>
      </c>
      <c r="P928" s="119" t="s">
        <v>1238</v>
      </c>
      <c r="Q928" s="41" t="s">
        <v>1290</v>
      </c>
      <c r="W928" s="135" t="s">
        <v>708</v>
      </c>
      <c r="X928" s="141" t="s">
        <v>1283</v>
      </c>
      <c r="AH928" s="110" t="s">
        <v>448</v>
      </c>
      <c r="AI928" s="55" t="s">
        <v>710</v>
      </c>
      <c r="AJ928" s="41" t="s">
        <v>1269</v>
      </c>
      <c r="AK928" s="52" t="s">
        <v>306</v>
      </c>
      <c r="AL928" s="41" t="s">
        <v>794</v>
      </c>
      <c r="AM928" s="74" t="s">
        <v>1240</v>
      </c>
      <c r="AR928" s="7" t="s">
        <v>1284</v>
      </c>
      <c r="AS928" s="74" t="s">
        <v>1285</v>
      </c>
      <c r="BF928" s="54" t="s">
        <v>1241</v>
      </c>
      <c r="BG928" s="7" t="s">
        <v>1242</v>
      </c>
      <c r="BH928" s="78"/>
      <c r="BI928" s="7" t="s">
        <v>1243</v>
      </c>
      <c r="BJ928" s="54" t="s">
        <v>1241</v>
      </c>
      <c r="BK928" s="7" t="s">
        <v>1244</v>
      </c>
      <c r="BL928" s="78"/>
      <c r="BM928" s="7" t="s">
        <v>1271</v>
      </c>
      <c r="BN928" s="54" t="s">
        <v>1241</v>
      </c>
      <c r="BO928" s="54" t="s">
        <v>1236</v>
      </c>
      <c r="BP928" s="78"/>
      <c r="BQ928" s="7" t="s">
        <v>1271</v>
      </c>
      <c r="BS928" s="7"/>
      <c r="BT928" s="101"/>
      <c r="BU928" s="7"/>
      <c r="BV928" s="146" t="s">
        <v>1233</v>
      </c>
      <c r="CQ928" t="s">
        <v>386</v>
      </c>
      <c r="CR928" s="7" t="s">
        <v>1234</v>
      </c>
      <c r="CS928" s="78"/>
      <c r="CT928" s="54" t="s">
        <v>1235</v>
      </c>
      <c r="DG928" t="s">
        <v>825</v>
      </c>
      <c r="DH928" s="63" t="s">
        <v>1281</v>
      </c>
      <c r="DI928" s="81">
        <v>45</v>
      </c>
      <c r="DJ928" s="54" t="s">
        <v>1235</v>
      </c>
      <c r="DO928" s="7" t="s">
        <v>559</v>
      </c>
      <c r="DP928" s="46">
        <v>6.5</v>
      </c>
      <c r="DQ928" s="54" t="s">
        <v>512</v>
      </c>
      <c r="DR928" s="54"/>
      <c r="DW928" s="7" t="s">
        <v>1244</v>
      </c>
      <c r="DX928" s="59"/>
      <c r="DY928" t="s">
        <v>321</v>
      </c>
      <c r="EA928" t="s">
        <v>480</v>
      </c>
    </row>
    <row r="929" spans="1:132">
      <c r="A929" t="s">
        <v>24</v>
      </c>
      <c r="B929" s="46" t="s">
        <v>1276</v>
      </c>
      <c r="C929">
        <v>96</v>
      </c>
      <c r="D929" t="s">
        <v>1272</v>
      </c>
      <c r="E929">
        <v>2001</v>
      </c>
      <c r="F929" s="46" t="s">
        <v>1278</v>
      </c>
      <c r="G929" t="s">
        <v>1266</v>
      </c>
      <c r="H929" t="s">
        <v>480</v>
      </c>
      <c r="I929" s="21" t="s">
        <v>1267</v>
      </c>
      <c r="J929" s="21" t="s">
        <v>651</v>
      </c>
      <c r="K929" s="21" t="s">
        <v>1228</v>
      </c>
      <c r="L929" t="s">
        <v>312</v>
      </c>
      <c r="M929" s="50" t="s">
        <v>298</v>
      </c>
      <c r="N929" s="68" t="s">
        <v>1292</v>
      </c>
      <c r="O929" s="41" t="s">
        <v>312</v>
      </c>
      <c r="P929" s="119" t="s">
        <v>312</v>
      </c>
      <c r="Q929" s="41" t="s">
        <v>312</v>
      </c>
      <c r="AH929" s="110" t="s">
        <v>448</v>
      </c>
      <c r="AI929" s="55" t="s">
        <v>710</v>
      </c>
      <c r="AJ929" s="41" t="s">
        <v>1269</v>
      </c>
      <c r="AK929" s="52" t="s">
        <v>306</v>
      </c>
      <c r="AL929" s="41" t="s">
        <v>794</v>
      </c>
      <c r="AM929" s="74" t="s">
        <v>1232</v>
      </c>
      <c r="BF929" s="54" t="s">
        <v>312</v>
      </c>
      <c r="BG929" s="7" t="s">
        <v>312</v>
      </c>
      <c r="BH929" s="76" t="s">
        <v>312</v>
      </c>
      <c r="BI929" s="76" t="s">
        <v>312</v>
      </c>
      <c r="BJ929" s="54" t="s">
        <v>312</v>
      </c>
      <c r="BK929" s="76" t="s">
        <v>312</v>
      </c>
      <c r="BL929" s="76" t="s">
        <v>312</v>
      </c>
      <c r="BM929" s="76" t="s">
        <v>312</v>
      </c>
      <c r="BN929" s="54" t="s">
        <v>312</v>
      </c>
      <c r="BO929" s="76" t="s">
        <v>312</v>
      </c>
      <c r="BP929" s="76" t="s">
        <v>312</v>
      </c>
      <c r="BQ929" s="76" t="s">
        <v>312</v>
      </c>
      <c r="BR929" s="80"/>
      <c r="BS929" s="76"/>
      <c r="BT929" s="101"/>
      <c r="BU929" s="76"/>
      <c r="BV929" s="146" t="s">
        <v>1233</v>
      </c>
      <c r="CQ929" t="s">
        <v>386</v>
      </c>
      <c r="CR929" s="7" t="s">
        <v>1234</v>
      </c>
      <c r="CS929" s="78"/>
      <c r="CT929" s="54" t="s">
        <v>1235</v>
      </c>
      <c r="DG929" t="s">
        <v>825</v>
      </c>
      <c r="DH929" s="63" t="s">
        <v>1281</v>
      </c>
      <c r="DI929" s="81">
        <v>0</v>
      </c>
      <c r="DJ929" s="54" t="s">
        <v>1235</v>
      </c>
      <c r="DO929" s="7" t="s">
        <v>559</v>
      </c>
      <c r="DP929" s="46">
        <v>9.4</v>
      </c>
      <c r="DQ929" s="54" t="s">
        <v>512</v>
      </c>
      <c r="DR929" s="54"/>
      <c r="DW929" s="7" t="s">
        <v>1244</v>
      </c>
      <c r="DX929" s="59"/>
      <c r="DY929" t="s">
        <v>321</v>
      </c>
      <c r="EA929" t="s">
        <v>480</v>
      </c>
    </row>
    <row r="930" spans="1:132">
      <c r="A930" t="s">
        <v>24</v>
      </c>
      <c r="B930" s="46" t="s">
        <v>1276</v>
      </c>
      <c r="C930">
        <v>96</v>
      </c>
      <c r="D930" t="s">
        <v>1272</v>
      </c>
      <c r="E930">
        <v>2001</v>
      </c>
      <c r="F930" s="46" t="s">
        <v>1278</v>
      </c>
      <c r="G930" t="s">
        <v>1266</v>
      </c>
      <c r="H930" t="s">
        <v>480</v>
      </c>
      <c r="I930" s="21" t="s">
        <v>1267</v>
      </c>
      <c r="J930" s="21" t="s">
        <v>651</v>
      </c>
      <c r="K930" s="21" t="s">
        <v>1228</v>
      </c>
      <c r="L930" t="s">
        <v>312</v>
      </c>
      <c r="M930" s="50" t="s">
        <v>298</v>
      </c>
      <c r="N930" s="15" t="s">
        <v>1293</v>
      </c>
      <c r="O930" s="41" t="s">
        <v>312</v>
      </c>
      <c r="P930" s="119" t="s">
        <v>312</v>
      </c>
      <c r="Q930" s="41" t="s">
        <v>312</v>
      </c>
      <c r="AH930" s="110" t="s">
        <v>448</v>
      </c>
      <c r="AI930" s="55" t="s">
        <v>710</v>
      </c>
      <c r="AJ930" s="41" t="s">
        <v>1269</v>
      </c>
      <c r="AK930" s="52" t="s">
        <v>306</v>
      </c>
      <c r="AM930" s="153" t="s">
        <v>1254</v>
      </c>
      <c r="BF930" s="54" t="s">
        <v>312</v>
      </c>
      <c r="BG930" s="7" t="s">
        <v>312</v>
      </c>
      <c r="BH930" s="76" t="s">
        <v>312</v>
      </c>
      <c r="BI930" s="76" t="s">
        <v>312</v>
      </c>
      <c r="BJ930" s="54" t="s">
        <v>312</v>
      </c>
      <c r="BK930" s="76" t="s">
        <v>312</v>
      </c>
      <c r="BL930" s="76" t="s">
        <v>312</v>
      </c>
      <c r="BM930" s="76" t="s">
        <v>312</v>
      </c>
      <c r="BN930" s="54" t="s">
        <v>312</v>
      </c>
      <c r="BO930" s="76" t="s">
        <v>312</v>
      </c>
      <c r="BP930" s="76" t="s">
        <v>312</v>
      </c>
      <c r="BQ930" s="76" t="s">
        <v>312</v>
      </c>
      <c r="BR930" s="80"/>
      <c r="BS930" s="76"/>
      <c r="BT930" s="101"/>
      <c r="BU930" s="76"/>
      <c r="BV930" s="146" t="s">
        <v>1233</v>
      </c>
      <c r="CQ930" t="s">
        <v>386</v>
      </c>
      <c r="CR930" s="7" t="s">
        <v>1234</v>
      </c>
      <c r="CS930" s="78"/>
      <c r="CT930" s="54" t="s">
        <v>1235</v>
      </c>
      <c r="DG930" t="s">
        <v>825</v>
      </c>
      <c r="DH930" s="63" t="s">
        <v>1281</v>
      </c>
      <c r="DI930" s="78"/>
      <c r="DJ930" s="54" t="s">
        <v>1235</v>
      </c>
      <c r="DO930" s="7" t="s">
        <v>559</v>
      </c>
      <c r="DP930" s="32"/>
      <c r="DQ930" s="54" t="s">
        <v>512</v>
      </c>
      <c r="DR930" s="54"/>
      <c r="DW930" s="7" t="s">
        <v>1244</v>
      </c>
      <c r="DX930" s="59"/>
      <c r="DY930" t="s">
        <v>321</v>
      </c>
    </row>
    <row r="931" spans="1:132" s="32" customFormat="1">
      <c r="M931" s="187"/>
      <c r="N931" s="16"/>
      <c r="O931" s="97"/>
      <c r="P931" s="188"/>
      <c r="Q931" s="97"/>
      <c r="R931" s="189"/>
      <c r="S931" s="189"/>
      <c r="T931" s="189"/>
      <c r="U931" s="189"/>
      <c r="V931" s="189"/>
      <c r="W931" s="190"/>
      <c r="X931" s="191"/>
      <c r="Y931" s="42"/>
      <c r="AA931" s="42"/>
      <c r="AE931" s="42"/>
      <c r="AG931" s="97"/>
      <c r="AH931" s="192"/>
      <c r="AI931" s="97"/>
      <c r="AJ931" s="97"/>
      <c r="AK931" s="97"/>
      <c r="AL931" s="97"/>
      <c r="AM931" s="178"/>
      <c r="AN931" s="178"/>
      <c r="AO931" s="42"/>
      <c r="AP931" s="42"/>
      <c r="AQ931" s="42"/>
      <c r="AR931" s="42"/>
      <c r="AS931" s="178"/>
      <c r="AT931" s="178"/>
      <c r="AU931" s="178"/>
      <c r="AV931" s="178"/>
      <c r="AW931" s="178"/>
      <c r="AX931" s="178"/>
      <c r="AY931" s="42"/>
      <c r="AZ931" s="59"/>
      <c r="BA931" s="42"/>
      <c r="BB931" s="42"/>
      <c r="BC931" s="42"/>
      <c r="BD931" s="78"/>
      <c r="BE931" s="42"/>
      <c r="BF931" s="42"/>
      <c r="BG931" s="42"/>
      <c r="BH931" s="78"/>
      <c r="BI931" s="42"/>
      <c r="BJ931" s="42"/>
      <c r="BK931" s="42"/>
      <c r="BL931" s="78"/>
      <c r="BM931" s="42"/>
      <c r="BN931" s="42"/>
      <c r="BO931" s="42"/>
      <c r="BP931" s="78"/>
      <c r="BQ931" s="42"/>
      <c r="BR931" s="42"/>
      <c r="BS931" s="42"/>
      <c r="BT931" s="100"/>
      <c r="BU931" s="42"/>
      <c r="BV931" s="193"/>
      <c r="BW931" s="42"/>
      <c r="BX931" s="42"/>
      <c r="BY931" s="44"/>
      <c r="CB931" s="42"/>
      <c r="CC931" s="78"/>
      <c r="CG931" s="59"/>
      <c r="CR931" s="42"/>
      <c r="CS931" s="78"/>
      <c r="CU931" s="192"/>
      <c r="CW931" s="59"/>
      <c r="DH931" s="42"/>
      <c r="DI931" s="78"/>
      <c r="DO931" s="42"/>
      <c r="DS931" s="42"/>
      <c r="DT931" s="59"/>
      <c r="DX931" s="59"/>
    </row>
    <row r="932" spans="1:132">
      <c r="A932" t="s">
        <v>24</v>
      </c>
      <c r="B932" s="46" t="s">
        <v>1276</v>
      </c>
      <c r="C932">
        <v>96</v>
      </c>
      <c r="D932" t="s">
        <v>1272</v>
      </c>
      <c r="E932">
        <v>2001</v>
      </c>
      <c r="F932" s="46" t="s">
        <v>1278</v>
      </c>
      <c r="G932" t="s">
        <v>1266</v>
      </c>
      <c r="H932" t="s">
        <v>480</v>
      </c>
      <c r="I932" s="21" t="s">
        <v>1267</v>
      </c>
      <c r="J932" s="21" t="s">
        <v>651</v>
      </c>
      <c r="K932" s="21" t="s">
        <v>1228</v>
      </c>
      <c r="L932" t="s">
        <v>312</v>
      </c>
      <c r="M932" s="50" t="s">
        <v>298</v>
      </c>
      <c r="N932" s="15" t="s">
        <v>1294</v>
      </c>
      <c r="O932" s="41" t="s">
        <v>312</v>
      </c>
      <c r="P932" s="119" t="s">
        <v>312</v>
      </c>
      <c r="Q932" s="41" t="s">
        <v>312</v>
      </c>
      <c r="AH932" s="110" t="s">
        <v>448</v>
      </c>
      <c r="AI932" s="55" t="s">
        <v>710</v>
      </c>
      <c r="AJ932" s="41" t="s">
        <v>1269</v>
      </c>
      <c r="AK932" s="52" t="s">
        <v>306</v>
      </c>
      <c r="AL932" s="41" t="s">
        <v>794</v>
      </c>
      <c r="AM932" s="74" t="s">
        <v>1295</v>
      </c>
      <c r="BF932" s="54" t="s">
        <v>312</v>
      </c>
      <c r="BG932" s="7" t="s">
        <v>312</v>
      </c>
      <c r="BH932" s="76" t="s">
        <v>312</v>
      </c>
      <c r="BI932" s="76" t="s">
        <v>312</v>
      </c>
      <c r="BJ932" s="76" t="s">
        <v>312</v>
      </c>
      <c r="BK932" s="76" t="s">
        <v>312</v>
      </c>
      <c r="BL932" s="76" t="s">
        <v>312</v>
      </c>
      <c r="BM932" s="76" t="s">
        <v>312</v>
      </c>
      <c r="BN932" s="76" t="s">
        <v>312</v>
      </c>
      <c r="BO932" s="76" t="s">
        <v>312</v>
      </c>
      <c r="BP932" s="76" t="s">
        <v>312</v>
      </c>
      <c r="BQ932" s="76" t="s">
        <v>312</v>
      </c>
      <c r="BR932" s="80"/>
      <c r="BS932" s="76"/>
      <c r="BT932" s="101"/>
      <c r="BU932" s="76"/>
      <c r="BV932" s="146" t="s">
        <v>1233</v>
      </c>
      <c r="CQ932" t="s">
        <v>386</v>
      </c>
      <c r="CR932" s="7" t="s">
        <v>1234</v>
      </c>
      <c r="CS932" s="78"/>
      <c r="CT932" s="54" t="s">
        <v>1235</v>
      </c>
      <c r="DG932" t="s">
        <v>825</v>
      </c>
      <c r="DH932" s="63" t="s">
        <v>1281</v>
      </c>
      <c r="DI932" s="81">
        <v>33</v>
      </c>
      <c r="DJ932" s="54" t="s">
        <v>1235</v>
      </c>
      <c r="DK932" t="s">
        <v>1296</v>
      </c>
      <c r="DL932" s="63" t="s">
        <v>1281</v>
      </c>
      <c r="DM932" s="85">
        <v>20</v>
      </c>
      <c r="DN932" s="54" t="s">
        <v>1235</v>
      </c>
      <c r="DO932" s="7" t="s">
        <v>559</v>
      </c>
      <c r="DP932" s="32"/>
      <c r="DQ932" s="54" t="s">
        <v>512</v>
      </c>
      <c r="DR932" s="54"/>
      <c r="DW932" s="7" t="s">
        <v>1244</v>
      </c>
      <c r="DX932" s="59"/>
      <c r="DY932" t="s">
        <v>321</v>
      </c>
      <c r="EA932" t="s">
        <v>480</v>
      </c>
    </row>
    <row r="933" spans="1:132">
      <c r="A933" t="s">
        <v>24</v>
      </c>
      <c r="B933" s="46" t="s">
        <v>1276</v>
      </c>
      <c r="C933">
        <v>96</v>
      </c>
      <c r="D933" t="s">
        <v>1272</v>
      </c>
      <c r="E933">
        <v>2001</v>
      </c>
      <c r="F933" s="46" t="s">
        <v>1278</v>
      </c>
      <c r="G933" t="s">
        <v>1266</v>
      </c>
      <c r="H933" t="s">
        <v>480</v>
      </c>
      <c r="I933" s="21" t="s">
        <v>1267</v>
      </c>
      <c r="J933" s="21" t="s">
        <v>651</v>
      </c>
      <c r="K933" s="21" t="s">
        <v>1228</v>
      </c>
      <c r="L933" t="s">
        <v>312</v>
      </c>
      <c r="M933" s="50" t="s">
        <v>298</v>
      </c>
      <c r="N933" s="15" t="s">
        <v>1297</v>
      </c>
      <c r="O933" s="41" t="s">
        <v>312</v>
      </c>
      <c r="P933" s="119" t="s">
        <v>312</v>
      </c>
      <c r="Q933" s="41" t="s">
        <v>312</v>
      </c>
      <c r="X933" s="141"/>
      <c r="AH933" s="110" t="s">
        <v>448</v>
      </c>
      <c r="AI933" s="55" t="s">
        <v>710</v>
      </c>
      <c r="AJ933" s="41" t="s">
        <v>1269</v>
      </c>
      <c r="AK933" s="52" t="s">
        <v>306</v>
      </c>
      <c r="AL933" s="41" t="s">
        <v>794</v>
      </c>
      <c r="AM933" s="74" t="s">
        <v>1298</v>
      </c>
      <c r="BF933" s="54" t="s">
        <v>312</v>
      </c>
      <c r="BG933" s="7" t="s">
        <v>312</v>
      </c>
      <c r="BH933" s="76" t="s">
        <v>312</v>
      </c>
      <c r="BI933" s="76" t="s">
        <v>312</v>
      </c>
      <c r="BJ933" s="76" t="s">
        <v>312</v>
      </c>
      <c r="BK933" s="76" t="s">
        <v>312</v>
      </c>
      <c r="BL933" s="76" t="s">
        <v>312</v>
      </c>
      <c r="BM933" s="76" t="s">
        <v>312</v>
      </c>
      <c r="BN933" s="76" t="s">
        <v>312</v>
      </c>
      <c r="BO933" s="76" t="s">
        <v>312</v>
      </c>
      <c r="BP933" s="76" t="s">
        <v>312</v>
      </c>
      <c r="BQ933" s="76" t="s">
        <v>312</v>
      </c>
      <c r="BR933" s="80"/>
      <c r="BS933" s="76"/>
      <c r="BT933" s="101"/>
      <c r="BU933" s="76"/>
      <c r="BV933" s="146" t="s">
        <v>1233</v>
      </c>
      <c r="CQ933" t="s">
        <v>386</v>
      </c>
      <c r="CR933" s="7" t="s">
        <v>1234</v>
      </c>
      <c r="CS933" s="78"/>
      <c r="CT933" s="54" t="s">
        <v>1235</v>
      </c>
      <c r="DG933" t="s">
        <v>825</v>
      </c>
      <c r="DH933" s="63" t="s">
        <v>1281</v>
      </c>
      <c r="DI933" s="81">
        <v>53</v>
      </c>
      <c r="DJ933" s="54" t="s">
        <v>1235</v>
      </c>
      <c r="DK933" t="s">
        <v>1296</v>
      </c>
      <c r="DL933" s="63" t="s">
        <v>1281</v>
      </c>
      <c r="DM933" s="85">
        <v>43</v>
      </c>
      <c r="DN933" s="54" t="s">
        <v>1235</v>
      </c>
      <c r="DO933" s="7" t="s">
        <v>559</v>
      </c>
      <c r="DP933" s="32"/>
      <c r="DQ933" s="54" t="s">
        <v>512</v>
      </c>
      <c r="DR933" s="54"/>
      <c r="DW933" s="7" t="s">
        <v>1244</v>
      </c>
      <c r="DX933" s="59"/>
      <c r="DY933" t="s">
        <v>321</v>
      </c>
      <c r="EA933" t="s">
        <v>480</v>
      </c>
    </row>
    <row r="934" spans="1:132">
      <c r="A934" t="s">
        <v>24</v>
      </c>
      <c r="B934" s="46" t="s">
        <v>1276</v>
      </c>
      <c r="C934">
        <v>96</v>
      </c>
      <c r="D934" t="s">
        <v>1272</v>
      </c>
      <c r="E934">
        <v>2001</v>
      </c>
      <c r="F934" s="46" t="s">
        <v>1278</v>
      </c>
      <c r="G934" t="s">
        <v>1266</v>
      </c>
      <c r="H934" t="s">
        <v>480</v>
      </c>
      <c r="I934" s="21" t="s">
        <v>1267</v>
      </c>
      <c r="J934" s="21" t="s">
        <v>651</v>
      </c>
      <c r="K934" s="21" t="s">
        <v>1228</v>
      </c>
      <c r="L934" t="s">
        <v>1164</v>
      </c>
      <c r="M934" s="50" t="s">
        <v>325</v>
      </c>
      <c r="N934" s="15" t="s">
        <v>1299</v>
      </c>
      <c r="O934" s="41" t="s">
        <v>1300</v>
      </c>
      <c r="P934" s="119" t="s">
        <v>1238</v>
      </c>
      <c r="Q934" s="41" t="s">
        <v>1301</v>
      </c>
      <c r="AH934" s="110" t="s">
        <v>448</v>
      </c>
      <c r="AI934" s="55" t="s">
        <v>710</v>
      </c>
      <c r="AJ934" s="41" t="s">
        <v>1269</v>
      </c>
      <c r="AK934" s="52" t="s">
        <v>306</v>
      </c>
      <c r="AL934" s="41" t="s">
        <v>794</v>
      </c>
      <c r="AM934" s="74" t="s">
        <v>1295</v>
      </c>
      <c r="BF934" s="54" t="s">
        <v>1241</v>
      </c>
      <c r="BG934" s="7" t="s">
        <v>1242</v>
      </c>
      <c r="BH934" s="78"/>
      <c r="BI934" s="7" t="s">
        <v>1243</v>
      </c>
      <c r="BJ934" s="54" t="s">
        <v>1241</v>
      </c>
      <c r="BK934" s="7" t="s">
        <v>1244</v>
      </c>
      <c r="BL934" s="78"/>
      <c r="BM934" s="7" t="s">
        <v>1271</v>
      </c>
      <c r="BN934" s="54" t="s">
        <v>1241</v>
      </c>
      <c r="BO934" s="54" t="s">
        <v>1236</v>
      </c>
      <c r="BP934" s="78"/>
      <c r="BQ934" s="7" t="s">
        <v>1271</v>
      </c>
      <c r="BS934" s="7"/>
      <c r="BT934" s="101"/>
      <c r="BU934" s="7"/>
      <c r="BV934" s="146" t="s">
        <v>1233</v>
      </c>
      <c r="CQ934" t="s">
        <v>386</v>
      </c>
      <c r="CR934" s="7" t="s">
        <v>1234</v>
      </c>
      <c r="CS934" s="78"/>
      <c r="CT934" s="54" t="s">
        <v>1235</v>
      </c>
      <c r="DG934" t="s">
        <v>825</v>
      </c>
      <c r="DH934" s="63" t="s">
        <v>1281</v>
      </c>
      <c r="DI934" s="81">
        <v>67</v>
      </c>
      <c r="DJ934" s="54" t="s">
        <v>1235</v>
      </c>
      <c r="DK934" t="s">
        <v>1296</v>
      </c>
      <c r="DL934" s="63" t="s">
        <v>1281</v>
      </c>
      <c r="DM934" s="85">
        <v>50</v>
      </c>
      <c r="DN934" s="54" t="s">
        <v>1235</v>
      </c>
      <c r="DO934" s="7" t="s">
        <v>559</v>
      </c>
      <c r="DP934" s="32"/>
      <c r="DQ934" s="54" t="s">
        <v>512</v>
      </c>
      <c r="DR934" s="54"/>
      <c r="DW934" s="7" t="s">
        <v>1244</v>
      </c>
      <c r="DX934" s="59"/>
      <c r="DY934" t="s">
        <v>321</v>
      </c>
      <c r="EA934" t="s">
        <v>480</v>
      </c>
    </row>
    <row r="935" spans="1:132">
      <c r="A935" t="s">
        <v>24</v>
      </c>
      <c r="B935" s="46" t="s">
        <v>1276</v>
      </c>
      <c r="C935">
        <v>96</v>
      </c>
      <c r="D935" t="s">
        <v>1272</v>
      </c>
      <c r="E935">
        <v>2001</v>
      </c>
      <c r="F935" s="46" t="s">
        <v>1278</v>
      </c>
      <c r="G935" t="s">
        <v>1266</v>
      </c>
      <c r="H935" t="s">
        <v>480</v>
      </c>
      <c r="I935" s="21" t="s">
        <v>1267</v>
      </c>
      <c r="J935" s="21" t="s">
        <v>651</v>
      </c>
      <c r="K935" s="21" t="s">
        <v>1228</v>
      </c>
      <c r="L935" t="s">
        <v>1164</v>
      </c>
      <c r="M935" s="50" t="s">
        <v>325</v>
      </c>
      <c r="N935" s="15" t="s">
        <v>1302</v>
      </c>
      <c r="O935" s="41" t="s">
        <v>1303</v>
      </c>
      <c r="P935" s="119" t="s">
        <v>1238</v>
      </c>
      <c r="Q935" s="41" t="s">
        <v>1301</v>
      </c>
      <c r="X935" s="141"/>
      <c r="AH935" s="110" t="s">
        <v>448</v>
      </c>
      <c r="AI935" s="55" t="s">
        <v>710</v>
      </c>
      <c r="AJ935" s="41" t="s">
        <v>1269</v>
      </c>
      <c r="AK935" s="52" t="s">
        <v>306</v>
      </c>
      <c r="AL935" s="41" t="s">
        <v>794</v>
      </c>
      <c r="AM935" s="74" t="s">
        <v>1304</v>
      </c>
      <c r="BF935" s="54" t="s">
        <v>1241</v>
      </c>
      <c r="BG935" s="7" t="s">
        <v>1242</v>
      </c>
      <c r="BH935" s="78"/>
      <c r="BI935" s="7" t="s">
        <v>1243</v>
      </c>
      <c r="BJ935" s="54" t="s">
        <v>1241</v>
      </c>
      <c r="BK935" s="7" t="s">
        <v>1244</v>
      </c>
      <c r="BL935" s="78"/>
      <c r="BM935" s="7" t="s">
        <v>1271</v>
      </c>
      <c r="BN935" s="54" t="s">
        <v>1241</v>
      </c>
      <c r="BO935" s="54" t="s">
        <v>1236</v>
      </c>
      <c r="BP935" s="78"/>
      <c r="BQ935" s="7" t="s">
        <v>1271</v>
      </c>
      <c r="BS935" s="7"/>
      <c r="BT935" s="101"/>
      <c r="BU935" s="7"/>
      <c r="BV935" s="146" t="s">
        <v>1233</v>
      </c>
      <c r="CQ935" t="s">
        <v>386</v>
      </c>
      <c r="CR935" s="7" t="s">
        <v>1234</v>
      </c>
      <c r="CS935" s="78"/>
      <c r="CT935" s="54" t="s">
        <v>1235</v>
      </c>
      <c r="DG935" t="s">
        <v>825</v>
      </c>
      <c r="DH935" s="63" t="s">
        <v>1281</v>
      </c>
      <c r="DI935" s="81">
        <v>54</v>
      </c>
      <c r="DJ935" s="54" t="s">
        <v>1235</v>
      </c>
      <c r="DK935" t="s">
        <v>1296</v>
      </c>
      <c r="DL935" s="63" t="s">
        <v>1281</v>
      </c>
      <c r="DM935" s="85">
        <v>48</v>
      </c>
      <c r="DN935" s="54" t="s">
        <v>1235</v>
      </c>
      <c r="DO935" s="7" t="s">
        <v>559</v>
      </c>
      <c r="DP935" s="32"/>
      <c r="DQ935" s="54" t="s">
        <v>512</v>
      </c>
      <c r="DR935" s="54"/>
      <c r="DW935" s="7" t="s">
        <v>1244</v>
      </c>
      <c r="DX935" s="59"/>
      <c r="DY935" t="s">
        <v>321</v>
      </c>
      <c r="EA935" t="s">
        <v>480</v>
      </c>
    </row>
    <row r="936" spans="1:132">
      <c r="A936" t="s">
        <v>24</v>
      </c>
      <c r="B936" s="46" t="s">
        <v>1276</v>
      </c>
      <c r="C936">
        <v>96</v>
      </c>
      <c r="D936" t="s">
        <v>1272</v>
      </c>
      <c r="E936">
        <v>2001</v>
      </c>
      <c r="F936" s="46" t="s">
        <v>1278</v>
      </c>
      <c r="G936" t="s">
        <v>1266</v>
      </c>
      <c r="H936" t="s">
        <v>480</v>
      </c>
      <c r="I936" s="21" t="s">
        <v>1267</v>
      </c>
      <c r="J936" s="21" t="s">
        <v>651</v>
      </c>
      <c r="K936" s="21" t="s">
        <v>1228</v>
      </c>
      <c r="L936" t="s">
        <v>1164</v>
      </c>
      <c r="M936" s="50" t="s">
        <v>325</v>
      </c>
      <c r="N936" s="15" t="s">
        <v>1305</v>
      </c>
      <c r="O936" s="41" t="s">
        <v>1306</v>
      </c>
      <c r="P936" s="119" t="s">
        <v>1238</v>
      </c>
      <c r="Q936" s="41" t="s">
        <v>1301</v>
      </c>
      <c r="AH936" s="110" t="s">
        <v>448</v>
      </c>
      <c r="AI936" s="55" t="s">
        <v>710</v>
      </c>
      <c r="AJ936" s="41" t="s">
        <v>1269</v>
      </c>
      <c r="AK936" s="52" t="s">
        <v>306</v>
      </c>
      <c r="AL936" s="41" t="s">
        <v>794</v>
      </c>
      <c r="AM936" s="74" t="s">
        <v>1298</v>
      </c>
      <c r="BF936" s="54" t="s">
        <v>1241</v>
      </c>
      <c r="BG936" s="7" t="s">
        <v>1242</v>
      </c>
      <c r="BH936" s="78"/>
      <c r="BI936" s="7" t="s">
        <v>1243</v>
      </c>
      <c r="BJ936" s="54" t="s">
        <v>1241</v>
      </c>
      <c r="BK936" s="7" t="s">
        <v>1244</v>
      </c>
      <c r="BL936" s="78"/>
      <c r="BM936" s="7" t="s">
        <v>1271</v>
      </c>
      <c r="BN936" s="54" t="s">
        <v>1241</v>
      </c>
      <c r="BO936" s="54" t="s">
        <v>1236</v>
      </c>
      <c r="BP936" s="78"/>
      <c r="BQ936" s="7" t="s">
        <v>1271</v>
      </c>
      <c r="BS936" s="7"/>
      <c r="BT936" s="101"/>
      <c r="BU936" s="7"/>
      <c r="BV936" s="146" t="s">
        <v>1233</v>
      </c>
      <c r="CQ936" t="s">
        <v>386</v>
      </c>
      <c r="CR936" s="7" t="s">
        <v>1234</v>
      </c>
      <c r="CS936" s="78"/>
      <c r="CT936" s="54" t="s">
        <v>1235</v>
      </c>
      <c r="DG936" t="s">
        <v>825</v>
      </c>
      <c r="DH936" s="63" t="s">
        <v>1281</v>
      </c>
      <c r="DI936" s="81">
        <v>86</v>
      </c>
      <c r="DJ936" s="54" t="s">
        <v>1235</v>
      </c>
      <c r="DK936" t="s">
        <v>1296</v>
      </c>
      <c r="DL936" s="63" t="s">
        <v>1281</v>
      </c>
      <c r="DM936" s="85">
        <v>66</v>
      </c>
      <c r="DN936" s="54" t="s">
        <v>1235</v>
      </c>
      <c r="DO936" s="7" t="s">
        <v>559</v>
      </c>
      <c r="DP936" s="32"/>
      <c r="DQ936" s="54" t="s">
        <v>512</v>
      </c>
      <c r="DR936" s="54"/>
      <c r="DW936" s="7" t="s">
        <v>1244</v>
      </c>
      <c r="DX936" s="59"/>
      <c r="DY936" t="s">
        <v>321</v>
      </c>
      <c r="EA936" t="s">
        <v>480</v>
      </c>
    </row>
    <row r="937" spans="1:132">
      <c r="A937" t="s">
        <v>24</v>
      </c>
      <c r="B937" s="46" t="s">
        <v>1276</v>
      </c>
      <c r="C937">
        <v>96</v>
      </c>
      <c r="D937" t="s">
        <v>1272</v>
      </c>
      <c r="E937">
        <v>2001</v>
      </c>
      <c r="F937" s="46" t="s">
        <v>1278</v>
      </c>
      <c r="G937" t="s">
        <v>1266</v>
      </c>
      <c r="H937" t="s">
        <v>480</v>
      </c>
      <c r="I937" s="21" t="s">
        <v>1267</v>
      </c>
      <c r="J937" s="21" t="s">
        <v>651</v>
      </c>
      <c r="K937" s="21" t="s">
        <v>1228</v>
      </c>
      <c r="L937" t="s">
        <v>312</v>
      </c>
      <c r="M937" s="50" t="s">
        <v>298</v>
      </c>
      <c r="N937" s="15" t="s">
        <v>1307</v>
      </c>
      <c r="O937" s="41" t="s">
        <v>312</v>
      </c>
      <c r="P937" s="119" t="s">
        <v>312</v>
      </c>
      <c r="Q937" s="41" t="s">
        <v>312</v>
      </c>
      <c r="AH937" s="110" t="s">
        <v>448</v>
      </c>
      <c r="AI937" s="55" t="s">
        <v>710</v>
      </c>
      <c r="AJ937" s="41" t="s">
        <v>1269</v>
      </c>
      <c r="AK937" s="52" t="s">
        <v>306</v>
      </c>
      <c r="AL937" s="41" t="s">
        <v>794</v>
      </c>
      <c r="AM937" s="74" t="s">
        <v>1308</v>
      </c>
      <c r="BF937" s="54" t="s">
        <v>312</v>
      </c>
      <c r="BG937" s="7" t="s">
        <v>312</v>
      </c>
      <c r="BH937" s="76" t="s">
        <v>312</v>
      </c>
      <c r="BI937" s="76" t="s">
        <v>312</v>
      </c>
      <c r="BJ937" s="76" t="s">
        <v>312</v>
      </c>
      <c r="BK937" s="76" t="s">
        <v>312</v>
      </c>
      <c r="BL937" s="76" t="s">
        <v>312</v>
      </c>
      <c r="BM937" s="76" t="s">
        <v>312</v>
      </c>
      <c r="BN937" s="76" t="s">
        <v>312</v>
      </c>
      <c r="BO937" s="76" t="s">
        <v>312</v>
      </c>
      <c r="BP937" s="76" t="s">
        <v>312</v>
      </c>
      <c r="BQ937" s="76" t="s">
        <v>312</v>
      </c>
      <c r="BR937" s="80"/>
      <c r="BS937" s="76"/>
      <c r="BT937" s="101"/>
      <c r="BU937" s="76"/>
      <c r="BV937" s="146" t="s">
        <v>1233</v>
      </c>
      <c r="CQ937" t="s">
        <v>386</v>
      </c>
      <c r="CR937" s="7" t="s">
        <v>1234</v>
      </c>
      <c r="CS937" s="78"/>
      <c r="CT937" s="54" t="s">
        <v>1235</v>
      </c>
      <c r="DG937" t="s">
        <v>825</v>
      </c>
      <c r="DH937" s="63" t="s">
        <v>1281</v>
      </c>
      <c r="DI937" s="78"/>
      <c r="DJ937" s="54" t="s">
        <v>1235</v>
      </c>
      <c r="DK937" t="s">
        <v>1296</v>
      </c>
      <c r="DL937" s="63" t="s">
        <v>1281</v>
      </c>
      <c r="DM937" s="59"/>
      <c r="DN937" s="54" t="s">
        <v>1235</v>
      </c>
      <c r="DO937" s="7" t="s">
        <v>559</v>
      </c>
      <c r="DP937" s="32"/>
      <c r="DQ937" s="54" t="s">
        <v>512</v>
      </c>
      <c r="DR937" s="54"/>
      <c r="DW937" s="7" t="s">
        <v>1244</v>
      </c>
      <c r="DX937" s="59"/>
      <c r="DY937" t="s">
        <v>321</v>
      </c>
      <c r="EA937" t="s">
        <v>480</v>
      </c>
    </row>
    <row r="938" spans="1:132">
      <c r="A938" t="s">
        <v>24</v>
      </c>
      <c r="B938" s="46" t="s">
        <v>1276</v>
      </c>
      <c r="C938">
        <v>96</v>
      </c>
      <c r="D938" t="s">
        <v>1272</v>
      </c>
      <c r="E938">
        <v>2001</v>
      </c>
      <c r="F938" s="46" t="s">
        <v>1278</v>
      </c>
      <c r="G938" t="s">
        <v>1266</v>
      </c>
      <c r="H938" t="s">
        <v>480</v>
      </c>
      <c r="I938" s="21" t="s">
        <v>1267</v>
      </c>
      <c r="J938" s="21" t="s">
        <v>651</v>
      </c>
      <c r="K938" s="21" t="s">
        <v>1228</v>
      </c>
      <c r="L938" t="s">
        <v>312</v>
      </c>
      <c r="M938" s="50" t="s">
        <v>298</v>
      </c>
      <c r="N938" s="15" t="s">
        <v>1293</v>
      </c>
      <c r="O938" s="41" t="s">
        <v>312</v>
      </c>
      <c r="P938" s="119" t="s">
        <v>312</v>
      </c>
      <c r="Q938" s="41" t="s">
        <v>312</v>
      </c>
      <c r="AH938" s="110" t="s">
        <v>448</v>
      </c>
      <c r="AI938" s="55" t="s">
        <v>710</v>
      </c>
      <c r="AJ938" s="41" t="s">
        <v>1269</v>
      </c>
      <c r="AK938" s="52" t="s">
        <v>306</v>
      </c>
      <c r="AL938" s="41" t="s">
        <v>794</v>
      </c>
      <c r="AM938" s="153" t="s">
        <v>1254</v>
      </c>
      <c r="BF938" s="54" t="s">
        <v>1309</v>
      </c>
      <c r="BG938" s="7" t="s">
        <v>312</v>
      </c>
      <c r="BH938" s="76" t="s">
        <v>312</v>
      </c>
      <c r="BI938" s="76" t="s">
        <v>312</v>
      </c>
      <c r="BJ938" s="76" t="s">
        <v>312</v>
      </c>
      <c r="BK938" s="76" t="s">
        <v>312</v>
      </c>
      <c r="BL938" s="76" t="s">
        <v>312</v>
      </c>
      <c r="BM938" s="76" t="s">
        <v>312</v>
      </c>
      <c r="BN938" s="76" t="s">
        <v>312</v>
      </c>
      <c r="BO938" s="76" t="s">
        <v>312</v>
      </c>
      <c r="BP938" s="76" t="s">
        <v>312</v>
      </c>
      <c r="BQ938" s="76" t="s">
        <v>312</v>
      </c>
      <c r="BR938" s="80"/>
      <c r="BS938" s="76"/>
      <c r="BT938" s="101"/>
      <c r="BU938" s="76"/>
      <c r="BV938" s="146" t="s">
        <v>1233</v>
      </c>
      <c r="CQ938" t="s">
        <v>386</v>
      </c>
      <c r="CR938" s="7" t="s">
        <v>1234</v>
      </c>
      <c r="CS938" s="78"/>
      <c r="CT938" s="54" t="s">
        <v>1235</v>
      </c>
      <c r="DG938" t="s">
        <v>825</v>
      </c>
      <c r="DH938" s="63" t="s">
        <v>1281</v>
      </c>
      <c r="DI938" s="78"/>
      <c r="DJ938" s="54" t="s">
        <v>1235</v>
      </c>
      <c r="DK938" t="s">
        <v>1296</v>
      </c>
      <c r="DL938" s="63" t="s">
        <v>1281</v>
      </c>
      <c r="DM938" s="59"/>
      <c r="DN938" s="54" t="s">
        <v>1235</v>
      </c>
      <c r="DO938" s="7" t="s">
        <v>559</v>
      </c>
      <c r="DP938" s="32"/>
      <c r="DQ938" s="54" t="s">
        <v>512</v>
      </c>
      <c r="DR938" s="54"/>
      <c r="DW938" s="7" t="s">
        <v>1244</v>
      </c>
      <c r="DX938" s="59"/>
      <c r="DY938" t="s">
        <v>321</v>
      </c>
      <c r="EA938" t="s">
        <v>480</v>
      </c>
    </row>
    <row r="940" spans="1:132">
      <c r="A940" t="s">
        <v>24</v>
      </c>
      <c r="B940" t="s">
        <v>290</v>
      </c>
      <c r="C940" t="s">
        <v>1310</v>
      </c>
      <c r="D940" t="s">
        <v>1311</v>
      </c>
      <c r="E940">
        <v>2005</v>
      </c>
      <c r="F940">
        <v>2001</v>
      </c>
      <c r="G940" t="s">
        <v>1196</v>
      </c>
      <c r="H940" s="159" t="s">
        <v>448</v>
      </c>
      <c r="L940" t="s">
        <v>652</v>
      </c>
      <c r="M940" s="50" t="s">
        <v>325</v>
      </c>
      <c r="N940" s="15" t="s">
        <v>1312</v>
      </c>
      <c r="O940" s="41" t="s">
        <v>1313</v>
      </c>
      <c r="P940" s="119" t="s">
        <v>1314</v>
      </c>
      <c r="Q940" s="41" t="s">
        <v>377</v>
      </c>
      <c r="W940" s="135" t="s">
        <v>1315</v>
      </c>
      <c r="X940" s="139">
        <v>37383</v>
      </c>
      <c r="Y940" s="139">
        <v>37383</v>
      </c>
      <c r="Z940" s="135" t="s">
        <v>1316</v>
      </c>
      <c r="AH940" s="72" t="s">
        <v>594</v>
      </c>
      <c r="AI940" s="41">
        <v>37404</v>
      </c>
      <c r="AJ940" s="41" t="s">
        <v>1317</v>
      </c>
      <c r="AK940" s="52" t="s">
        <v>306</v>
      </c>
      <c r="AL940" s="41" t="s">
        <v>1318</v>
      </c>
      <c r="AR940" s="7">
        <v>37477</v>
      </c>
      <c r="AS940" s="74" t="s">
        <v>1319</v>
      </c>
      <c r="BB940" s="167" t="s">
        <v>309</v>
      </c>
      <c r="BC940" s="39">
        <v>37383</v>
      </c>
      <c r="BD940" s="106">
        <v>143</v>
      </c>
      <c r="BE940" s="7" t="s">
        <v>462</v>
      </c>
      <c r="BJ940" s="54" t="s">
        <v>1320</v>
      </c>
      <c r="BK940" s="88">
        <v>37456</v>
      </c>
      <c r="BL940" s="80">
        <v>0</v>
      </c>
      <c r="BM940" s="54" t="s">
        <v>1321</v>
      </c>
      <c r="BV940" s="144" t="s">
        <v>1322</v>
      </c>
      <c r="CQ940" s="87" t="s">
        <v>1323</v>
      </c>
      <c r="CR940" s="7">
        <v>37456</v>
      </c>
      <c r="CS940" s="76">
        <v>27</v>
      </c>
      <c r="CT940" t="s">
        <v>387</v>
      </c>
      <c r="CU940" s="72" t="s">
        <v>516</v>
      </c>
      <c r="CV940" s="7">
        <v>37456</v>
      </c>
      <c r="CW940" s="61">
        <v>6</v>
      </c>
      <c r="CX940" t="s">
        <v>387</v>
      </c>
      <c r="CY940" t="s">
        <v>1324</v>
      </c>
      <c r="CZ940" s="7">
        <v>37456</v>
      </c>
      <c r="DA940" s="61">
        <v>14</v>
      </c>
      <c r="DB940" t="s">
        <v>387</v>
      </c>
      <c r="DC940" t="s">
        <v>1325</v>
      </c>
      <c r="DD940" s="7">
        <v>37456</v>
      </c>
      <c r="DE940">
        <v>8</v>
      </c>
      <c r="DF940" t="s">
        <v>387</v>
      </c>
      <c r="DK940" s="21"/>
      <c r="DO940" s="54" t="s">
        <v>1326</v>
      </c>
      <c r="DP940" s="21">
        <v>30</v>
      </c>
      <c r="DQ940" s="21" t="s">
        <v>797</v>
      </c>
      <c r="DR940" s="73" t="s">
        <v>320</v>
      </c>
      <c r="DS940" s="7">
        <v>37420</v>
      </c>
      <c r="DT940" s="61">
        <v>322780</v>
      </c>
      <c r="DU940" t="s">
        <v>1327</v>
      </c>
      <c r="DW940" s="54" t="s">
        <v>1326</v>
      </c>
      <c r="DX940" s="106">
        <v>85</v>
      </c>
      <c r="DY940" s="86" t="s">
        <v>1328</v>
      </c>
      <c r="EA940" t="s">
        <v>1329</v>
      </c>
      <c r="EB940" t="s">
        <v>1330</v>
      </c>
    </row>
    <row r="941" spans="1:132">
      <c r="A941" t="s">
        <v>24</v>
      </c>
      <c r="B941" t="s">
        <v>290</v>
      </c>
      <c r="C941" t="s">
        <v>1310</v>
      </c>
      <c r="D941" t="s">
        <v>1311</v>
      </c>
      <c r="E941">
        <v>2005</v>
      </c>
      <c r="F941">
        <v>2001</v>
      </c>
      <c r="G941" t="s">
        <v>1196</v>
      </c>
      <c r="H941" s="159" t="s">
        <v>448</v>
      </c>
      <c r="L941" t="s">
        <v>652</v>
      </c>
      <c r="M941" s="50" t="s">
        <v>325</v>
      </c>
      <c r="N941" s="15" t="s">
        <v>1331</v>
      </c>
      <c r="O941" s="41" t="s">
        <v>1313</v>
      </c>
      <c r="P941" s="119" t="s">
        <v>1314</v>
      </c>
      <c r="Q941" s="41" t="s">
        <v>377</v>
      </c>
      <c r="W941" s="135" t="s">
        <v>1315</v>
      </c>
      <c r="X941" s="139">
        <v>37390</v>
      </c>
      <c r="Y941" s="139">
        <v>37390</v>
      </c>
      <c r="Z941" s="135" t="s">
        <v>1316</v>
      </c>
      <c r="AH941" s="72" t="s">
        <v>594</v>
      </c>
      <c r="AI941" s="41">
        <v>37404</v>
      </c>
      <c r="AJ941" s="41" t="s">
        <v>1317</v>
      </c>
      <c r="AK941" s="52" t="s">
        <v>306</v>
      </c>
      <c r="AL941" s="41" t="s">
        <v>1318</v>
      </c>
      <c r="AR941" s="7">
        <v>37477</v>
      </c>
      <c r="AS941" s="74" t="s">
        <v>1319</v>
      </c>
      <c r="BB941" s="167" t="s">
        <v>309</v>
      </c>
      <c r="BC941" s="39">
        <v>37390</v>
      </c>
      <c r="BD941" s="106">
        <v>350</v>
      </c>
      <c r="BE941" s="7" t="s">
        <v>462</v>
      </c>
      <c r="BJ941" s="54" t="s">
        <v>1320</v>
      </c>
      <c r="BK941" s="88">
        <v>37456</v>
      </c>
      <c r="BL941" s="80">
        <v>0</v>
      </c>
      <c r="BM941" s="54" t="s">
        <v>1321</v>
      </c>
      <c r="BV941" s="144" t="s">
        <v>1322</v>
      </c>
      <c r="CQ941" s="87" t="s">
        <v>1323</v>
      </c>
      <c r="CR941" s="7">
        <v>37456</v>
      </c>
      <c r="CS941" s="76">
        <v>23</v>
      </c>
      <c r="CT941" t="s">
        <v>387</v>
      </c>
      <c r="CU941" s="72" t="s">
        <v>516</v>
      </c>
      <c r="CV941" s="7">
        <v>37456</v>
      </c>
      <c r="CW941" s="61">
        <v>9</v>
      </c>
      <c r="CX941" t="s">
        <v>387</v>
      </c>
      <c r="CY941" t="s">
        <v>1324</v>
      </c>
      <c r="CZ941" s="7">
        <v>37456</v>
      </c>
      <c r="DA941" s="61">
        <v>10</v>
      </c>
      <c r="DB941" t="s">
        <v>387</v>
      </c>
      <c r="DC941" t="s">
        <v>1325</v>
      </c>
      <c r="DD941" s="7">
        <v>37456</v>
      </c>
      <c r="DE941">
        <v>4</v>
      </c>
      <c r="DF941" t="s">
        <v>387</v>
      </c>
      <c r="DO941" s="54" t="s">
        <v>1326</v>
      </c>
      <c r="DP941" s="21">
        <v>39</v>
      </c>
      <c r="DQ941" s="21" t="s">
        <v>797</v>
      </c>
      <c r="DR941" s="73" t="s">
        <v>320</v>
      </c>
      <c r="DS941" s="7">
        <v>37420</v>
      </c>
      <c r="DT941" s="61">
        <v>311124</v>
      </c>
      <c r="DU941" t="s">
        <v>1327</v>
      </c>
      <c r="DW941" s="54" t="s">
        <v>1326</v>
      </c>
      <c r="DX941" s="106">
        <v>101</v>
      </c>
      <c r="DY941" s="86" t="s">
        <v>1328</v>
      </c>
      <c r="EA941" t="s">
        <v>1329</v>
      </c>
      <c r="EB941" t="s">
        <v>1330</v>
      </c>
    </row>
    <row r="942" spans="1:132">
      <c r="A942" t="s">
        <v>24</v>
      </c>
      <c r="B942" t="s">
        <v>290</v>
      </c>
      <c r="C942" t="s">
        <v>1310</v>
      </c>
      <c r="D942" t="s">
        <v>1311</v>
      </c>
      <c r="E942">
        <v>2005</v>
      </c>
      <c r="F942">
        <v>2001</v>
      </c>
      <c r="G942" t="s">
        <v>1196</v>
      </c>
      <c r="H942" s="159" t="s">
        <v>448</v>
      </c>
      <c r="L942" t="s">
        <v>652</v>
      </c>
      <c r="M942" s="50" t="s">
        <v>325</v>
      </c>
      <c r="N942" s="15" t="s">
        <v>1332</v>
      </c>
      <c r="O942" s="41" t="s">
        <v>1313</v>
      </c>
      <c r="P942" s="119" t="s">
        <v>1314</v>
      </c>
      <c r="Q942" s="41" t="s">
        <v>377</v>
      </c>
      <c r="W942" s="135" t="s">
        <v>1315</v>
      </c>
      <c r="X942" s="139">
        <v>37399</v>
      </c>
      <c r="Y942" s="139">
        <v>37399</v>
      </c>
      <c r="Z942" s="135" t="s">
        <v>1316</v>
      </c>
      <c r="AH942" s="72" t="s">
        <v>594</v>
      </c>
      <c r="AI942" s="41">
        <v>37404</v>
      </c>
      <c r="AJ942" s="41" t="s">
        <v>1317</v>
      </c>
      <c r="AK942" s="52" t="s">
        <v>306</v>
      </c>
      <c r="AL942" s="41" t="s">
        <v>1318</v>
      </c>
      <c r="AR942" s="7">
        <v>37477</v>
      </c>
      <c r="AS942" s="74" t="s">
        <v>1319</v>
      </c>
      <c r="BB942" s="167" t="s">
        <v>309</v>
      </c>
      <c r="BC942" s="39">
        <v>37399</v>
      </c>
      <c r="BD942" s="106">
        <v>604</v>
      </c>
      <c r="BE942" s="7" t="s">
        <v>462</v>
      </c>
      <c r="BJ942" s="54" t="s">
        <v>1320</v>
      </c>
      <c r="BK942" s="88">
        <v>37456</v>
      </c>
      <c r="BL942" s="80">
        <v>0</v>
      </c>
      <c r="BM942" s="54" t="s">
        <v>1321</v>
      </c>
      <c r="BV942" s="144" t="s">
        <v>1322</v>
      </c>
      <c r="CQ942" s="87" t="s">
        <v>1323</v>
      </c>
      <c r="CR942" s="7">
        <v>37456</v>
      </c>
      <c r="CS942" s="76">
        <v>8</v>
      </c>
      <c r="CT942" t="s">
        <v>387</v>
      </c>
      <c r="CU942" s="72" t="s">
        <v>516</v>
      </c>
      <c r="CV942" s="7">
        <v>37456</v>
      </c>
      <c r="CW942" s="61">
        <v>1</v>
      </c>
      <c r="CX942" t="s">
        <v>387</v>
      </c>
      <c r="CY942" t="s">
        <v>1324</v>
      </c>
      <c r="CZ942" s="7">
        <v>37456</v>
      </c>
      <c r="DA942" s="61">
        <v>6</v>
      </c>
      <c r="DB942" t="s">
        <v>387</v>
      </c>
      <c r="DC942" t="s">
        <v>1325</v>
      </c>
      <c r="DD942" s="7">
        <v>37456</v>
      </c>
      <c r="DE942">
        <v>1</v>
      </c>
      <c r="DF942" t="s">
        <v>387</v>
      </c>
      <c r="DO942" s="54" t="s">
        <v>1326</v>
      </c>
      <c r="DP942" s="21">
        <v>43</v>
      </c>
      <c r="DQ942" s="21" t="s">
        <v>797</v>
      </c>
      <c r="DR942" s="73" t="s">
        <v>320</v>
      </c>
      <c r="DS942" s="7">
        <v>37420</v>
      </c>
      <c r="DT942" s="61">
        <v>369045</v>
      </c>
      <c r="DU942" t="s">
        <v>1327</v>
      </c>
      <c r="DW942" s="54" t="s">
        <v>1326</v>
      </c>
      <c r="DX942" s="106">
        <v>120</v>
      </c>
      <c r="DY942" s="86" t="s">
        <v>1328</v>
      </c>
      <c r="EA942" t="s">
        <v>1329</v>
      </c>
      <c r="EB942" t="s">
        <v>1330</v>
      </c>
    </row>
    <row r="943" spans="1:132">
      <c r="A943" t="s">
        <v>24</v>
      </c>
      <c r="B943" t="s">
        <v>290</v>
      </c>
      <c r="C943" t="s">
        <v>1310</v>
      </c>
      <c r="D943" t="s">
        <v>1311</v>
      </c>
      <c r="E943">
        <v>2005</v>
      </c>
      <c r="F943">
        <v>2001</v>
      </c>
      <c r="G943" t="s">
        <v>1196</v>
      </c>
      <c r="H943" s="159" t="s">
        <v>448</v>
      </c>
      <c r="L943" t="s">
        <v>312</v>
      </c>
      <c r="M943" s="50" t="s">
        <v>298</v>
      </c>
      <c r="N943" s="15" t="s">
        <v>1333</v>
      </c>
      <c r="O943" s="41" t="s">
        <v>1313</v>
      </c>
      <c r="P943" s="119" t="s">
        <v>1314</v>
      </c>
      <c r="Q943" s="41" t="s">
        <v>377</v>
      </c>
      <c r="W943" s="135" t="s">
        <v>1315</v>
      </c>
      <c r="X943" s="139">
        <v>37362</v>
      </c>
      <c r="Y943" s="139">
        <v>37362</v>
      </c>
      <c r="Z943" s="135" t="s">
        <v>1334</v>
      </c>
      <c r="AH943" s="72" t="s">
        <v>594</v>
      </c>
      <c r="AI943" s="41">
        <v>37404</v>
      </c>
      <c r="AJ943" s="41" t="s">
        <v>1317</v>
      </c>
      <c r="AK943" s="52" t="s">
        <v>306</v>
      </c>
      <c r="AL943" s="41" t="s">
        <v>1318</v>
      </c>
      <c r="AM943" s="74" t="s">
        <v>1335</v>
      </c>
      <c r="AR943" s="7" t="s">
        <v>1336</v>
      </c>
      <c r="AS943" s="74" t="s">
        <v>1337</v>
      </c>
      <c r="BB943" s="54" t="s">
        <v>312</v>
      </c>
      <c r="BC943" s="39" t="s">
        <v>312</v>
      </c>
      <c r="BD943" s="61" t="s">
        <v>312</v>
      </c>
      <c r="BE943" s="7" t="s">
        <v>312</v>
      </c>
      <c r="BF943" s="7" t="s">
        <v>312</v>
      </c>
      <c r="BG943" s="7" t="s">
        <v>312</v>
      </c>
      <c r="BH943" s="7" t="s">
        <v>312</v>
      </c>
      <c r="BI943" s="7" t="s">
        <v>312</v>
      </c>
      <c r="BJ943" s="7" t="s">
        <v>312</v>
      </c>
      <c r="BK943" s="7" t="s">
        <v>312</v>
      </c>
      <c r="BL943" s="7" t="s">
        <v>312</v>
      </c>
      <c r="BM943" s="7" t="s">
        <v>312</v>
      </c>
      <c r="BV943" s="144" t="s">
        <v>1322</v>
      </c>
      <c r="CQ943" s="87" t="s">
        <v>1323</v>
      </c>
      <c r="CR943" s="7">
        <v>37456</v>
      </c>
      <c r="CS943" s="76">
        <v>0</v>
      </c>
      <c r="CT943" t="s">
        <v>387</v>
      </c>
      <c r="CU943" s="72" t="s">
        <v>516</v>
      </c>
      <c r="CV943" s="7">
        <v>37456</v>
      </c>
      <c r="CW943" s="61">
        <v>0</v>
      </c>
      <c r="CX943" t="s">
        <v>387</v>
      </c>
      <c r="CY943" t="s">
        <v>1324</v>
      </c>
      <c r="CZ943" s="7">
        <v>37456</v>
      </c>
      <c r="DA943" s="61">
        <v>0</v>
      </c>
      <c r="DB943" t="s">
        <v>387</v>
      </c>
      <c r="DC943" t="s">
        <v>1325</v>
      </c>
      <c r="DD943" s="7">
        <v>37456</v>
      </c>
      <c r="DE943">
        <v>0</v>
      </c>
      <c r="DF943" t="s">
        <v>387</v>
      </c>
      <c r="DO943" s="54" t="s">
        <v>1326</v>
      </c>
      <c r="DP943" s="21">
        <v>50</v>
      </c>
      <c r="DQ943" s="21" t="s">
        <v>797</v>
      </c>
      <c r="DR943" s="73" t="s">
        <v>320</v>
      </c>
      <c r="DS943" s="7">
        <v>37420</v>
      </c>
      <c r="DT943" s="61">
        <v>365997</v>
      </c>
      <c r="DU943" t="s">
        <v>1327</v>
      </c>
      <c r="DW943" s="54" t="s">
        <v>1326</v>
      </c>
      <c r="DX943" s="106">
        <v>125</v>
      </c>
      <c r="DY943" s="86" t="s">
        <v>1328</v>
      </c>
      <c r="EA943" t="s">
        <v>1329</v>
      </c>
      <c r="EB943" t="s">
        <v>1330</v>
      </c>
    </row>
    <row r="944" spans="1:132">
      <c r="BC944" s="39"/>
      <c r="BD944" s="61"/>
      <c r="CV944" s="7"/>
      <c r="CZ944" s="7"/>
      <c r="DA944" s="61"/>
      <c r="DD944" s="7"/>
      <c r="DW944" s="7"/>
    </row>
    <row r="945" spans="1:132">
      <c r="A945" t="s">
        <v>24</v>
      </c>
      <c r="B945" t="s">
        <v>290</v>
      </c>
      <c r="C945" t="s">
        <v>1310</v>
      </c>
      <c r="D945" t="s">
        <v>1311</v>
      </c>
      <c r="E945">
        <v>2005</v>
      </c>
      <c r="F945">
        <v>2001</v>
      </c>
      <c r="G945" t="s">
        <v>1196</v>
      </c>
      <c r="H945" s="159" t="s">
        <v>448</v>
      </c>
      <c r="L945" t="s">
        <v>652</v>
      </c>
      <c r="M945" s="50" t="s">
        <v>325</v>
      </c>
      <c r="N945" s="15" t="s">
        <v>1338</v>
      </c>
      <c r="O945" s="41" t="s">
        <v>1313</v>
      </c>
      <c r="P945" s="119" t="s">
        <v>1314</v>
      </c>
      <c r="Q945" s="41" t="s">
        <v>377</v>
      </c>
      <c r="W945" s="135" t="s">
        <v>1339</v>
      </c>
      <c r="X945" s="139">
        <v>37383</v>
      </c>
      <c r="AH945" s="72" t="s">
        <v>594</v>
      </c>
      <c r="AI945" s="41">
        <v>37404</v>
      </c>
      <c r="AJ945" s="41" t="s">
        <v>1317</v>
      </c>
      <c r="AK945" s="52" t="s">
        <v>306</v>
      </c>
      <c r="AL945" s="41" t="s">
        <v>1318</v>
      </c>
      <c r="AR945" s="7">
        <v>37477</v>
      </c>
      <c r="AS945" s="74" t="s">
        <v>1340</v>
      </c>
      <c r="BB945" s="167" t="s">
        <v>309</v>
      </c>
      <c r="BC945" s="39">
        <v>37383</v>
      </c>
      <c r="BD945" s="106">
        <v>143</v>
      </c>
      <c r="BE945" s="7" t="s">
        <v>462</v>
      </c>
      <c r="BJ945" s="54" t="s">
        <v>1320</v>
      </c>
      <c r="BK945" s="88">
        <v>37456</v>
      </c>
      <c r="BL945" s="80">
        <v>134</v>
      </c>
      <c r="BM945" s="54" t="s">
        <v>1321</v>
      </c>
      <c r="BV945" s="144" t="s">
        <v>1322</v>
      </c>
      <c r="CQ945" s="87" t="s">
        <v>1323</v>
      </c>
      <c r="CR945" s="7">
        <v>37456</v>
      </c>
      <c r="CS945" s="76">
        <v>13</v>
      </c>
      <c r="CT945" t="s">
        <v>387</v>
      </c>
      <c r="CU945" s="72" t="s">
        <v>516</v>
      </c>
      <c r="CV945" s="7">
        <v>37456</v>
      </c>
      <c r="CW945" s="61">
        <v>0</v>
      </c>
      <c r="CX945" t="s">
        <v>387</v>
      </c>
      <c r="CY945" t="s">
        <v>1324</v>
      </c>
      <c r="CZ945" s="7">
        <v>37456</v>
      </c>
      <c r="DA945" s="61">
        <v>11</v>
      </c>
      <c r="DB945" t="s">
        <v>387</v>
      </c>
      <c r="DC945" t="s">
        <v>1325</v>
      </c>
      <c r="DD945" s="7">
        <v>37456</v>
      </c>
      <c r="DE945">
        <v>2</v>
      </c>
      <c r="DF945" t="s">
        <v>387</v>
      </c>
      <c r="DO945" s="54" t="s">
        <v>1326</v>
      </c>
      <c r="DP945">
        <v>18</v>
      </c>
      <c r="DQ945" s="21" t="s">
        <v>797</v>
      </c>
      <c r="DR945" s="73" t="s">
        <v>320</v>
      </c>
      <c r="DS945" s="7">
        <v>37420</v>
      </c>
      <c r="DT945" s="61">
        <v>312917</v>
      </c>
      <c r="DU945" t="s">
        <v>1327</v>
      </c>
      <c r="DW945" s="54" t="s">
        <v>1326</v>
      </c>
      <c r="DX945" s="106">
        <v>70</v>
      </c>
      <c r="DY945" s="86" t="s">
        <v>1328</v>
      </c>
      <c r="EA945" t="s">
        <v>1329</v>
      </c>
      <c r="EB945" t="s">
        <v>1330</v>
      </c>
    </row>
    <row r="946" spans="1:132">
      <c r="A946" t="s">
        <v>24</v>
      </c>
      <c r="B946" t="s">
        <v>290</v>
      </c>
      <c r="C946" t="s">
        <v>1310</v>
      </c>
      <c r="D946" t="s">
        <v>1311</v>
      </c>
      <c r="E946">
        <v>2005</v>
      </c>
      <c r="F946">
        <v>2001</v>
      </c>
      <c r="G946" t="s">
        <v>1196</v>
      </c>
      <c r="H946" s="159" t="s">
        <v>448</v>
      </c>
      <c r="L946" t="s">
        <v>652</v>
      </c>
      <c r="M946" s="50" t="s">
        <v>325</v>
      </c>
      <c r="N946" s="15" t="s">
        <v>1341</v>
      </c>
      <c r="O946" s="41" t="s">
        <v>1313</v>
      </c>
      <c r="P946" s="119" t="s">
        <v>1314</v>
      </c>
      <c r="Q946" s="41" t="s">
        <v>377</v>
      </c>
      <c r="W946" s="135" t="s">
        <v>1339</v>
      </c>
      <c r="X946" s="139">
        <v>37390</v>
      </c>
      <c r="AH946" s="72" t="s">
        <v>594</v>
      </c>
      <c r="AI946" s="41">
        <v>37404</v>
      </c>
      <c r="AJ946" s="41" t="s">
        <v>1317</v>
      </c>
      <c r="AK946" s="52" t="s">
        <v>306</v>
      </c>
      <c r="AL946" s="41" t="s">
        <v>1318</v>
      </c>
      <c r="AR946" s="7">
        <v>37477</v>
      </c>
      <c r="AS946" s="74" t="s">
        <v>1340</v>
      </c>
      <c r="BB946" s="167" t="s">
        <v>309</v>
      </c>
      <c r="BC946" s="39">
        <v>37390</v>
      </c>
      <c r="BD946" s="106">
        <v>350</v>
      </c>
      <c r="BE946" s="7" t="s">
        <v>462</v>
      </c>
      <c r="BJ946" s="54" t="s">
        <v>1320</v>
      </c>
      <c r="BK946" s="88">
        <v>37456</v>
      </c>
      <c r="BL946" s="80">
        <v>133</v>
      </c>
      <c r="BM946" s="54" t="s">
        <v>1321</v>
      </c>
      <c r="BV946" s="144" t="s">
        <v>1322</v>
      </c>
      <c r="CQ946" s="87" t="s">
        <v>1323</v>
      </c>
      <c r="CR946" s="7">
        <v>37456</v>
      </c>
      <c r="CS946" s="76">
        <v>11</v>
      </c>
      <c r="CT946" t="s">
        <v>387</v>
      </c>
      <c r="CU946" s="72" t="s">
        <v>516</v>
      </c>
      <c r="CV946" s="7">
        <v>37456</v>
      </c>
      <c r="CW946" s="61">
        <v>1</v>
      </c>
      <c r="CX946" t="s">
        <v>387</v>
      </c>
      <c r="CY946" t="s">
        <v>1324</v>
      </c>
      <c r="CZ946" s="7">
        <v>37456</v>
      </c>
      <c r="DA946" s="61">
        <v>6</v>
      </c>
      <c r="DB946" t="s">
        <v>387</v>
      </c>
      <c r="DC946" t="s">
        <v>1325</v>
      </c>
      <c r="DD946" s="7">
        <v>37456</v>
      </c>
      <c r="DE946">
        <v>4</v>
      </c>
      <c r="DF946" t="s">
        <v>387</v>
      </c>
      <c r="DO946" s="54" t="s">
        <v>1326</v>
      </c>
      <c r="DP946">
        <v>22</v>
      </c>
      <c r="DQ946" s="21" t="s">
        <v>797</v>
      </c>
      <c r="DR946" s="73" t="s">
        <v>320</v>
      </c>
      <c r="DS946" s="7">
        <v>37420</v>
      </c>
      <c r="DT946" s="61">
        <v>287096</v>
      </c>
      <c r="DU946" t="s">
        <v>1327</v>
      </c>
      <c r="DW946" s="54" t="s">
        <v>1326</v>
      </c>
      <c r="DX946" s="106">
        <v>65</v>
      </c>
      <c r="DY946" s="86" t="s">
        <v>1328</v>
      </c>
      <c r="EA946" t="s">
        <v>1329</v>
      </c>
      <c r="EB946" t="s">
        <v>1330</v>
      </c>
    </row>
    <row r="947" spans="1:132">
      <c r="A947" t="s">
        <v>24</v>
      </c>
      <c r="B947" t="s">
        <v>290</v>
      </c>
      <c r="C947" t="s">
        <v>1310</v>
      </c>
      <c r="D947" t="s">
        <v>1311</v>
      </c>
      <c r="E947">
        <v>2005</v>
      </c>
      <c r="F947">
        <v>2001</v>
      </c>
      <c r="G947" t="s">
        <v>1196</v>
      </c>
      <c r="H947" s="159" t="s">
        <v>448</v>
      </c>
      <c r="L947" t="s">
        <v>652</v>
      </c>
      <c r="M947" s="50" t="s">
        <v>325</v>
      </c>
      <c r="N947" s="15" t="s">
        <v>1342</v>
      </c>
      <c r="O947" s="41" t="s">
        <v>1313</v>
      </c>
      <c r="P947" s="119" t="s">
        <v>1314</v>
      </c>
      <c r="Q947" s="41" t="s">
        <v>377</v>
      </c>
      <c r="W947" s="135" t="s">
        <v>1339</v>
      </c>
      <c r="X947" s="139">
        <v>37399</v>
      </c>
      <c r="AH947" s="72" t="s">
        <v>594</v>
      </c>
      <c r="AI947" s="41">
        <v>37404</v>
      </c>
      <c r="AJ947" s="41" t="s">
        <v>1317</v>
      </c>
      <c r="AK947" s="52" t="s">
        <v>306</v>
      </c>
      <c r="AL947" s="41" t="s">
        <v>1318</v>
      </c>
      <c r="AR947" s="7">
        <v>37477</v>
      </c>
      <c r="AS947" s="74" t="s">
        <v>1340</v>
      </c>
      <c r="BB947" s="167" t="s">
        <v>309</v>
      </c>
      <c r="BC947" s="39">
        <v>37399</v>
      </c>
      <c r="BD947" s="106">
        <v>604</v>
      </c>
      <c r="BE947" s="7" t="s">
        <v>462</v>
      </c>
      <c r="BJ947" s="54" t="s">
        <v>1320</v>
      </c>
      <c r="BK947" s="88">
        <v>37456</v>
      </c>
      <c r="BL947" s="80">
        <v>112</v>
      </c>
      <c r="BM947" s="54" t="s">
        <v>1321</v>
      </c>
      <c r="BV947" s="144" t="s">
        <v>1322</v>
      </c>
      <c r="CQ947" s="87" t="s">
        <v>1323</v>
      </c>
      <c r="CR947" s="7">
        <v>37456</v>
      </c>
      <c r="CS947" s="76">
        <v>11</v>
      </c>
      <c r="CT947" t="s">
        <v>387</v>
      </c>
      <c r="CU947" s="72" t="s">
        <v>516</v>
      </c>
      <c r="CV947" s="7">
        <v>37456</v>
      </c>
      <c r="CW947" s="61">
        <v>0</v>
      </c>
      <c r="CX947" t="s">
        <v>387</v>
      </c>
      <c r="CY947" t="s">
        <v>1324</v>
      </c>
      <c r="CZ947" s="7">
        <v>37456</v>
      </c>
      <c r="DA947" s="61">
        <v>4</v>
      </c>
      <c r="DB947" t="s">
        <v>387</v>
      </c>
      <c r="DC947" t="s">
        <v>1325</v>
      </c>
      <c r="DD947" s="7">
        <v>37456</v>
      </c>
      <c r="DE947">
        <v>7</v>
      </c>
      <c r="DF947" t="s">
        <v>387</v>
      </c>
      <c r="DO947" s="54" t="s">
        <v>1326</v>
      </c>
      <c r="DP947">
        <v>22</v>
      </c>
      <c r="DQ947" s="21" t="s">
        <v>797</v>
      </c>
      <c r="DR947" s="73" t="s">
        <v>320</v>
      </c>
      <c r="DS947" s="7">
        <v>37420</v>
      </c>
      <c r="DT947" s="61">
        <v>270418</v>
      </c>
      <c r="DU947" t="s">
        <v>1327</v>
      </c>
      <c r="DW947" s="54" t="s">
        <v>1326</v>
      </c>
      <c r="DX947" s="106">
        <v>73</v>
      </c>
      <c r="DY947" s="86" t="s">
        <v>1328</v>
      </c>
      <c r="EA947" t="s">
        <v>1329</v>
      </c>
      <c r="EB947" t="s">
        <v>1330</v>
      </c>
    </row>
    <row r="948" spans="1:132">
      <c r="A948" t="s">
        <v>24</v>
      </c>
      <c r="B948" t="s">
        <v>290</v>
      </c>
      <c r="C948" t="s">
        <v>1310</v>
      </c>
      <c r="D948" t="s">
        <v>1311</v>
      </c>
      <c r="E948">
        <v>2005</v>
      </c>
      <c r="F948">
        <v>2001</v>
      </c>
      <c r="G948" t="s">
        <v>1196</v>
      </c>
      <c r="H948" s="159" t="s">
        <v>448</v>
      </c>
      <c r="L948" t="s">
        <v>312</v>
      </c>
      <c r="M948" s="50" t="s">
        <v>298</v>
      </c>
      <c r="N948" s="15" t="s">
        <v>1333</v>
      </c>
      <c r="O948" s="41" t="s">
        <v>1313</v>
      </c>
      <c r="P948" s="119" t="s">
        <v>1314</v>
      </c>
      <c r="Q948" s="41" t="s">
        <v>377</v>
      </c>
      <c r="W948" s="135" t="s">
        <v>1315</v>
      </c>
      <c r="X948" s="139">
        <v>37362</v>
      </c>
      <c r="Y948" s="139">
        <v>37362</v>
      </c>
      <c r="Z948" s="135" t="s">
        <v>1334</v>
      </c>
      <c r="AH948" s="72" t="s">
        <v>594</v>
      </c>
      <c r="AI948" s="41">
        <v>37404</v>
      </c>
      <c r="AJ948" s="41" t="s">
        <v>1317</v>
      </c>
      <c r="AK948" s="52" t="s">
        <v>306</v>
      </c>
      <c r="AL948" s="41" t="s">
        <v>1318</v>
      </c>
      <c r="AM948" s="74" t="s">
        <v>1335</v>
      </c>
      <c r="AR948" s="7" t="s">
        <v>1343</v>
      </c>
      <c r="AS948" s="74" t="s">
        <v>1337</v>
      </c>
      <c r="BB948" s="54" t="s">
        <v>312</v>
      </c>
      <c r="BC948" s="39" t="s">
        <v>312</v>
      </c>
      <c r="BD948" s="61" t="s">
        <v>312</v>
      </c>
      <c r="BE948" s="7" t="s">
        <v>312</v>
      </c>
      <c r="BJ948" s="7" t="s">
        <v>312</v>
      </c>
      <c r="BK948" s="7" t="s">
        <v>312</v>
      </c>
      <c r="BL948" s="7" t="s">
        <v>312</v>
      </c>
      <c r="BM948" s="7" t="s">
        <v>312</v>
      </c>
      <c r="BV948" s="144" t="s">
        <v>1322</v>
      </c>
      <c r="CQ948" s="87" t="s">
        <v>1323</v>
      </c>
      <c r="CR948" s="7">
        <v>37456</v>
      </c>
      <c r="CS948" s="76">
        <v>0</v>
      </c>
      <c r="CT948" t="s">
        <v>387</v>
      </c>
      <c r="CU948" s="72" t="s">
        <v>516</v>
      </c>
      <c r="CV948" s="7">
        <v>37456</v>
      </c>
      <c r="CW948" s="61">
        <v>0</v>
      </c>
      <c r="CX948" t="s">
        <v>387</v>
      </c>
      <c r="CY948" t="s">
        <v>1324</v>
      </c>
      <c r="CZ948" s="7">
        <v>37456</v>
      </c>
      <c r="DA948" s="61">
        <v>0</v>
      </c>
      <c r="DB948" t="s">
        <v>387</v>
      </c>
      <c r="DC948" t="s">
        <v>1325</v>
      </c>
      <c r="DD948" s="7">
        <v>37456</v>
      </c>
      <c r="DE948">
        <v>0</v>
      </c>
      <c r="DF948" t="s">
        <v>387</v>
      </c>
      <c r="DO948" s="54" t="s">
        <v>1326</v>
      </c>
      <c r="DP948">
        <v>52</v>
      </c>
      <c r="DQ948" s="21" t="s">
        <v>797</v>
      </c>
      <c r="DR948" s="73" t="s">
        <v>320</v>
      </c>
      <c r="DS948" s="7">
        <v>37420</v>
      </c>
      <c r="DT948" s="61">
        <v>345017</v>
      </c>
      <c r="DU948" t="s">
        <v>1327</v>
      </c>
      <c r="DW948" s="54" t="s">
        <v>1326</v>
      </c>
      <c r="DX948" s="106">
        <v>125</v>
      </c>
      <c r="DY948" s="86" t="s">
        <v>1328</v>
      </c>
      <c r="EA948" t="s">
        <v>1329</v>
      </c>
      <c r="EB948" t="s">
        <v>1330</v>
      </c>
    </row>
    <row r="949" spans="1:132">
      <c r="BC949" s="39"/>
      <c r="BD949" s="61"/>
      <c r="CV949" s="7"/>
      <c r="CZ949" s="7"/>
      <c r="DA949" s="61"/>
      <c r="DD949" s="7"/>
      <c r="DP949" s="21"/>
      <c r="DW949" s="7"/>
    </row>
    <row r="950" spans="1:132">
      <c r="A950" t="s">
        <v>24</v>
      </c>
      <c r="B950" t="s">
        <v>290</v>
      </c>
      <c r="C950" t="s">
        <v>1310</v>
      </c>
      <c r="D950" t="s">
        <v>1311</v>
      </c>
      <c r="E950">
        <v>2005</v>
      </c>
      <c r="F950">
        <v>2002</v>
      </c>
      <c r="G950" t="s">
        <v>1196</v>
      </c>
      <c r="H950" s="159" t="s">
        <v>448</v>
      </c>
      <c r="L950" t="s">
        <v>652</v>
      </c>
      <c r="M950" s="50" t="s">
        <v>325</v>
      </c>
      <c r="N950" s="15" t="s">
        <v>1312</v>
      </c>
      <c r="O950" s="41" t="s">
        <v>1344</v>
      </c>
      <c r="P950" s="119" t="s">
        <v>1314</v>
      </c>
      <c r="Q950" s="41" t="s">
        <v>377</v>
      </c>
      <c r="W950" s="135" t="s">
        <v>1315</v>
      </c>
      <c r="X950" s="139">
        <v>37753</v>
      </c>
      <c r="Y950" s="139">
        <v>37753</v>
      </c>
      <c r="Z950" s="135" t="s">
        <v>1316</v>
      </c>
      <c r="AH950" s="72" t="s">
        <v>594</v>
      </c>
      <c r="AI950" s="41">
        <v>37777</v>
      </c>
      <c r="AJ950" s="41" t="s">
        <v>1317</v>
      </c>
      <c r="AK950" s="52" t="s">
        <v>306</v>
      </c>
      <c r="AL950" s="41" t="s">
        <v>1318</v>
      </c>
      <c r="AR950" s="7">
        <v>37845</v>
      </c>
      <c r="AS950" s="74" t="s">
        <v>1340</v>
      </c>
      <c r="BB950" s="167" t="s">
        <v>309</v>
      </c>
      <c r="BC950" s="39">
        <v>37753</v>
      </c>
      <c r="BD950" s="106">
        <v>138</v>
      </c>
      <c r="BE950" s="7" t="s">
        <v>462</v>
      </c>
      <c r="BJ950" s="54" t="s">
        <v>1320</v>
      </c>
      <c r="BK950" s="88">
        <v>37825</v>
      </c>
      <c r="BL950" s="80">
        <v>0</v>
      </c>
      <c r="BM950" s="54" t="s">
        <v>1321</v>
      </c>
      <c r="BV950" s="144" t="s">
        <v>1322</v>
      </c>
      <c r="CQ950" s="87" t="s">
        <v>1323</v>
      </c>
      <c r="CR950" s="7">
        <v>37825</v>
      </c>
      <c r="CS950" s="76">
        <v>12</v>
      </c>
      <c r="CT950" t="s">
        <v>387</v>
      </c>
      <c r="CU950" s="72" t="s">
        <v>516</v>
      </c>
      <c r="CV950" s="7">
        <v>37825</v>
      </c>
      <c r="CW950">
        <v>3</v>
      </c>
      <c r="CX950" t="s">
        <v>387</v>
      </c>
      <c r="CY950" t="s">
        <v>1324</v>
      </c>
      <c r="CZ950" s="7">
        <v>37825</v>
      </c>
      <c r="DA950">
        <v>5</v>
      </c>
      <c r="DB950" t="s">
        <v>387</v>
      </c>
      <c r="DC950" t="s">
        <v>1325</v>
      </c>
      <c r="DD950" s="7">
        <v>37825</v>
      </c>
      <c r="DE950">
        <v>4</v>
      </c>
      <c r="DF950" t="s">
        <v>387</v>
      </c>
      <c r="DO950" s="54" t="s">
        <v>879</v>
      </c>
      <c r="DP950" s="21">
        <v>29</v>
      </c>
      <c r="DQ950" s="21" t="s">
        <v>797</v>
      </c>
      <c r="DR950" s="73" t="s">
        <v>320</v>
      </c>
      <c r="DS950" s="7">
        <v>37795</v>
      </c>
      <c r="DT950" s="106">
        <v>255862</v>
      </c>
      <c r="DU950" t="s">
        <v>1327</v>
      </c>
      <c r="DW950" s="54" t="s">
        <v>879</v>
      </c>
      <c r="DX950" s="106">
        <v>83</v>
      </c>
      <c r="DY950" s="86" t="s">
        <v>1328</v>
      </c>
      <c r="EA950" t="s">
        <v>1345</v>
      </c>
    </row>
    <row r="951" spans="1:132">
      <c r="A951" t="s">
        <v>24</v>
      </c>
      <c r="B951" t="s">
        <v>290</v>
      </c>
      <c r="C951" t="s">
        <v>1310</v>
      </c>
      <c r="D951" t="s">
        <v>1311</v>
      </c>
      <c r="E951">
        <v>2005</v>
      </c>
      <c r="F951">
        <v>2002</v>
      </c>
      <c r="G951" t="s">
        <v>1196</v>
      </c>
      <c r="H951" s="159" t="s">
        <v>448</v>
      </c>
      <c r="L951" t="s">
        <v>652</v>
      </c>
      <c r="M951" s="50" t="s">
        <v>325</v>
      </c>
      <c r="N951" s="15" t="s">
        <v>1331</v>
      </c>
      <c r="O951" s="41" t="s">
        <v>1344</v>
      </c>
      <c r="P951" s="119" t="s">
        <v>1314</v>
      </c>
      <c r="Q951" s="41" t="s">
        <v>377</v>
      </c>
      <c r="W951" s="135" t="s">
        <v>1315</v>
      </c>
      <c r="X951" s="139">
        <v>37761</v>
      </c>
      <c r="Y951" s="139">
        <v>37761</v>
      </c>
      <c r="Z951" s="135" t="s">
        <v>1316</v>
      </c>
      <c r="AH951" s="72" t="s">
        <v>594</v>
      </c>
      <c r="AI951" s="41">
        <v>37777</v>
      </c>
      <c r="AJ951" s="41" t="s">
        <v>1317</v>
      </c>
      <c r="AK951" s="52" t="s">
        <v>306</v>
      </c>
      <c r="AL951" s="41" t="s">
        <v>1318</v>
      </c>
      <c r="AR951" s="7">
        <v>37845</v>
      </c>
      <c r="AS951" s="74" t="s">
        <v>1340</v>
      </c>
      <c r="BB951" s="167" t="s">
        <v>309</v>
      </c>
      <c r="BC951" s="39">
        <v>37761</v>
      </c>
      <c r="BD951" s="106">
        <v>328</v>
      </c>
      <c r="BE951" s="7" t="s">
        <v>462</v>
      </c>
      <c r="BJ951" s="54" t="s">
        <v>1320</v>
      </c>
      <c r="BK951" s="88">
        <v>37825</v>
      </c>
      <c r="BL951" s="80">
        <v>0</v>
      </c>
      <c r="BM951" s="54" t="s">
        <v>1321</v>
      </c>
      <c r="BV951" s="144" t="s">
        <v>1322</v>
      </c>
      <c r="CQ951" s="87" t="s">
        <v>1323</v>
      </c>
      <c r="CR951" s="7">
        <v>37825</v>
      </c>
      <c r="CS951" s="76">
        <v>7</v>
      </c>
      <c r="CT951" t="s">
        <v>387</v>
      </c>
      <c r="CU951" s="72" t="s">
        <v>516</v>
      </c>
      <c r="CV951" s="7">
        <v>37825</v>
      </c>
      <c r="CW951">
        <v>1</v>
      </c>
      <c r="CX951" t="s">
        <v>387</v>
      </c>
      <c r="CY951" t="s">
        <v>1324</v>
      </c>
      <c r="CZ951" s="7">
        <v>37825</v>
      </c>
      <c r="DA951">
        <v>4</v>
      </c>
      <c r="DB951" t="s">
        <v>387</v>
      </c>
      <c r="DC951" t="s">
        <v>1325</v>
      </c>
      <c r="DD951" s="7">
        <v>37825</v>
      </c>
      <c r="DE951">
        <v>3</v>
      </c>
      <c r="DF951" t="s">
        <v>387</v>
      </c>
      <c r="DO951" s="54" t="s">
        <v>879</v>
      </c>
      <c r="DP951" s="21">
        <v>30</v>
      </c>
      <c r="DQ951" s="21" t="s">
        <v>797</v>
      </c>
      <c r="DR951" s="73" t="s">
        <v>320</v>
      </c>
      <c r="DS951" s="7">
        <v>37795</v>
      </c>
      <c r="DT951" s="106">
        <v>282104</v>
      </c>
      <c r="DU951" t="s">
        <v>1327</v>
      </c>
      <c r="DW951" s="54" t="s">
        <v>879</v>
      </c>
      <c r="DX951" s="106">
        <v>105</v>
      </c>
      <c r="DY951" s="86" t="s">
        <v>1328</v>
      </c>
      <c r="EA951" t="s">
        <v>1345</v>
      </c>
    </row>
    <row r="952" spans="1:132">
      <c r="A952" t="s">
        <v>24</v>
      </c>
      <c r="B952" t="s">
        <v>290</v>
      </c>
      <c r="C952" t="s">
        <v>1310</v>
      </c>
      <c r="D952" t="s">
        <v>1311</v>
      </c>
      <c r="E952">
        <v>2005</v>
      </c>
      <c r="F952">
        <v>2002</v>
      </c>
      <c r="G952" t="s">
        <v>1196</v>
      </c>
      <c r="H952" s="159" t="s">
        <v>448</v>
      </c>
      <c r="L952" t="s">
        <v>652</v>
      </c>
      <c r="M952" s="50" t="s">
        <v>325</v>
      </c>
      <c r="N952" s="15" t="s">
        <v>1332</v>
      </c>
      <c r="O952" s="41" t="s">
        <v>1313</v>
      </c>
      <c r="P952" s="119" t="s">
        <v>1314</v>
      </c>
      <c r="Q952" s="41" t="s">
        <v>377</v>
      </c>
      <c r="W952" s="135" t="s">
        <v>1315</v>
      </c>
      <c r="X952" s="139">
        <v>37771</v>
      </c>
      <c r="Y952" s="139">
        <v>37771</v>
      </c>
      <c r="Z952" s="135" t="s">
        <v>1316</v>
      </c>
      <c r="AH952" s="72" t="s">
        <v>594</v>
      </c>
      <c r="AI952" s="41">
        <v>37777</v>
      </c>
      <c r="AJ952" s="41" t="s">
        <v>1317</v>
      </c>
      <c r="AK952" s="52" t="s">
        <v>306</v>
      </c>
      <c r="AL952" s="41" t="s">
        <v>1318</v>
      </c>
      <c r="AR952" s="7">
        <v>37845</v>
      </c>
      <c r="AS952" s="74" t="s">
        <v>1340</v>
      </c>
      <c r="BB952" s="167" t="s">
        <v>309</v>
      </c>
      <c r="BC952" s="39">
        <v>37771</v>
      </c>
      <c r="BD952" s="106">
        <v>564</v>
      </c>
      <c r="BE952" s="7" t="s">
        <v>462</v>
      </c>
      <c r="BJ952" s="54" t="s">
        <v>1320</v>
      </c>
      <c r="BK952" s="88">
        <v>37825</v>
      </c>
      <c r="BL952" s="80">
        <v>0</v>
      </c>
      <c r="BM952" s="54" t="s">
        <v>1321</v>
      </c>
      <c r="BV952" s="144" t="s">
        <v>1322</v>
      </c>
      <c r="CQ952" s="87" t="s">
        <v>1323</v>
      </c>
      <c r="CR952" s="7">
        <v>37825</v>
      </c>
      <c r="CS952" s="76">
        <v>1</v>
      </c>
      <c r="CT952" t="s">
        <v>387</v>
      </c>
      <c r="CU952" s="72" t="s">
        <v>516</v>
      </c>
      <c r="CV952" s="7">
        <v>37825</v>
      </c>
      <c r="CW952">
        <v>0</v>
      </c>
      <c r="CX952" t="s">
        <v>387</v>
      </c>
      <c r="CY952" t="s">
        <v>1324</v>
      </c>
      <c r="CZ952" s="7">
        <v>37825</v>
      </c>
      <c r="DA952">
        <v>1</v>
      </c>
      <c r="DB952" t="s">
        <v>387</v>
      </c>
      <c r="DC952" t="s">
        <v>1325</v>
      </c>
      <c r="DD952" s="7">
        <v>37825</v>
      </c>
      <c r="DE952">
        <v>0</v>
      </c>
      <c r="DF952" t="s">
        <v>387</v>
      </c>
      <c r="DO952" s="54" t="s">
        <v>879</v>
      </c>
      <c r="DP952" s="21">
        <v>36</v>
      </c>
      <c r="DQ952" s="21" t="s">
        <v>797</v>
      </c>
      <c r="DR952" s="73" t="s">
        <v>320</v>
      </c>
      <c r="DS952" s="7">
        <v>37795</v>
      </c>
      <c r="DT952" s="106">
        <v>354270</v>
      </c>
      <c r="DU952" t="s">
        <v>1327</v>
      </c>
      <c r="DW952" s="54" t="s">
        <v>879</v>
      </c>
      <c r="DX952" s="106">
        <v>93</v>
      </c>
      <c r="DY952" s="86" t="s">
        <v>1328</v>
      </c>
      <c r="EA952" t="s">
        <v>1345</v>
      </c>
    </row>
    <row r="953" spans="1:132">
      <c r="A953" t="s">
        <v>24</v>
      </c>
      <c r="B953" t="s">
        <v>290</v>
      </c>
      <c r="C953" t="s">
        <v>1310</v>
      </c>
      <c r="D953" t="s">
        <v>1311</v>
      </c>
      <c r="E953">
        <v>2005</v>
      </c>
      <c r="F953">
        <v>2002</v>
      </c>
      <c r="G953" t="s">
        <v>1196</v>
      </c>
      <c r="H953" s="159" t="s">
        <v>448</v>
      </c>
      <c r="L953" t="s">
        <v>312</v>
      </c>
      <c r="M953" s="50" t="s">
        <v>298</v>
      </c>
      <c r="N953" s="15" t="s">
        <v>1333</v>
      </c>
      <c r="O953" s="41" t="s">
        <v>1313</v>
      </c>
      <c r="P953" s="119" t="s">
        <v>1314</v>
      </c>
      <c r="Q953" s="41" t="s">
        <v>377</v>
      </c>
      <c r="W953" s="135" t="s">
        <v>1315</v>
      </c>
      <c r="X953" s="139">
        <v>37726</v>
      </c>
      <c r="Y953" s="139">
        <v>37726</v>
      </c>
      <c r="Z953" s="135" t="s">
        <v>1334</v>
      </c>
      <c r="AH953" s="72" t="s">
        <v>594</v>
      </c>
      <c r="AI953" s="41">
        <v>37777</v>
      </c>
      <c r="AJ953" s="41" t="s">
        <v>1317</v>
      </c>
      <c r="AK953" s="52" t="s">
        <v>306</v>
      </c>
      <c r="AL953" s="41" t="s">
        <v>1318</v>
      </c>
      <c r="AM953" s="74" t="s">
        <v>1335</v>
      </c>
      <c r="AR953" s="7" t="s">
        <v>1346</v>
      </c>
      <c r="AS953" s="74" t="s">
        <v>1337</v>
      </c>
      <c r="BB953" s="54" t="s">
        <v>312</v>
      </c>
      <c r="BC953" s="39" t="s">
        <v>312</v>
      </c>
      <c r="BD953" s="61" t="s">
        <v>312</v>
      </c>
      <c r="BE953" s="7" t="s">
        <v>312</v>
      </c>
      <c r="BJ953" s="7" t="s">
        <v>312</v>
      </c>
      <c r="BK953" s="7" t="s">
        <v>312</v>
      </c>
      <c r="BL953" s="7" t="s">
        <v>312</v>
      </c>
      <c r="BM953" s="7" t="s">
        <v>312</v>
      </c>
      <c r="BV953" s="144" t="s">
        <v>1322</v>
      </c>
      <c r="CQ953" s="87" t="s">
        <v>1323</v>
      </c>
      <c r="CR953" s="7">
        <v>37825</v>
      </c>
      <c r="CS953" s="76">
        <v>0</v>
      </c>
      <c r="CT953" t="s">
        <v>387</v>
      </c>
      <c r="CU953" s="72" t="s">
        <v>516</v>
      </c>
      <c r="CV953" s="7">
        <v>37825</v>
      </c>
      <c r="CW953">
        <v>0</v>
      </c>
      <c r="CX953" t="s">
        <v>387</v>
      </c>
      <c r="CY953" t="s">
        <v>1324</v>
      </c>
      <c r="CZ953" s="7">
        <v>37825</v>
      </c>
      <c r="DA953">
        <v>0</v>
      </c>
      <c r="DB953" t="s">
        <v>387</v>
      </c>
      <c r="DC953" t="s">
        <v>1325</v>
      </c>
      <c r="DD953" s="7">
        <v>37825</v>
      </c>
      <c r="DE953">
        <v>0</v>
      </c>
      <c r="DF953" t="s">
        <v>387</v>
      </c>
      <c r="DO953" s="54" t="s">
        <v>879</v>
      </c>
      <c r="DP953" s="21">
        <v>43</v>
      </c>
      <c r="DQ953" s="21" t="s">
        <v>797</v>
      </c>
      <c r="DR953" s="73" t="s">
        <v>320</v>
      </c>
      <c r="DS953" s="7">
        <v>37795</v>
      </c>
      <c r="DT953" s="106">
        <v>268983</v>
      </c>
      <c r="DU953" t="s">
        <v>1327</v>
      </c>
      <c r="DW953" s="54" t="s">
        <v>879</v>
      </c>
      <c r="DX953" s="106">
        <v>99</v>
      </c>
      <c r="DY953" s="86" t="s">
        <v>1328</v>
      </c>
      <c r="EA953" t="s">
        <v>1345</v>
      </c>
    </row>
    <row r="954" spans="1:132">
      <c r="BC954" s="39"/>
      <c r="BD954" s="61"/>
      <c r="CV954" s="7"/>
      <c r="CW954"/>
      <c r="CZ954" s="7"/>
      <c r="DD954" s="7"/>
      <c r="DP954" s="21"/>
      <c r="DW954" s="7"/>
    </row>
    <row r="955" spans="1:132">
      <c r="A955" t="s">
        <v>24</v>
      </c>
      <c r="B955" t="s">
        <v>290</v>
      </c>
      <c r="C955" t="s">
        <v>1310</v>
      </c>
      <c r="D955" t="s">
        <v>1311</v>
      </c>
      <c r="E955">
        <v>2005</v>
      </c>
      <c r="F955">
        <v>2002</v>
      </c>
      <c r="G955" t="s">
        <v>1196</v>
      </c>
      <c r="H955" s="159" t="s">
        <v>448</v>
      </c>
      <c r="L955" t="s">
        <v>652</v>
      </c>
      <c r="M955" s="50" t="s">
        <v>325</v>
      </c>
      <c r="N955" s="15" t="s">
        <v>1338</v>
      </c>
      <c r="O955" s="41" t="s">
        <v>1344</v>
      </c>
      <c r="P955" s="119" t="s">
        <v>1314</v>
      </c>
      <c r="Q955" s="41" t="s">
        <v>377</v>
      </c>
      <c r="W955" s="135" t="s">
        <v>1347</v>
      </c>
      <c r="X955" s="139">
        <v>37753</v>
      </c>
      <c r="AH955" s="72" t="s">
        <v>594</v>
      </c>
      <c r="AI955" s="41">
        <v>37777</v>
      </c>
      <c r="AJ955" s="41" t="s">
        <v>1317</v>
      </c>
      <c r="AK955" s="52" t="s">
        <v>306</v>
      </c>
      <c r="AL955" s="41" t="s">
        <v>1318</v>
      </c>
      <c r="AR955" s="7">
        <v>37845</v>
      </c>
      <c r="AS955" s="74" t="s">
        <v>1340</v>
      </c>
      <c r="BB955" s="167" t="s">
        <v>309</v>
      </c>
      <c r="BC955" s="39">
        <v>37753</v>
      </c>
      <c r="BD955" s="106">
        <v>138</v>
      </c>
      <c r="BE955" s="7" t="s">
        <v>462</v>
      </c>
      <c r="BJ955" s="54" t="s">
        <v>1320</v>
      </c>
      <c r="BK955" s="88">
        <v>37825</v>
      </c>
      <c r="BL955" s="80">
        <v>80</v>
      </c>
      <c r="BM955" s="54" t="s">
        <v>1321</v>
      </c>
      <c r="BV955" s="144" t="s">
        <v>1322</v>
      </c>
      <c r="CQ955" s="87" t="s">
        <v>1323</v>
      </c>
      <c r="CR955" s="7">
        <v>37825</v>
      </c>
      <c r="CS955" s="76">
        <v>12</v>
      </c>
      <c r="CT955" t="s">
        <v>387</v>
      </c>
      <c r="CU955" s="72" t="s">
        <v>516</v>
      </c>
      <c r="CV955" s="7">
        <v>37825</v>
      </c>
      <c r="CW955">
        <v>0</v>
      </c>
      <c r="CX955" t="s">
        <v>387</v>
      </c>
      <c r="CY955" t="s">
        <v>1324</v>
      </c>
      <c r="CZ955" s="7">
        <v>37825</v>
      </c>
      <c r="DA955">
        <v>7</v>
      </c>
      <c r="DB955" t="s">
        <v>387</v>
      </c>
      <c r="DC955" t="s">
        <v>1325</v>
      </c>
      <c r="DD955" s="7">
        <v>37825</v>
      </c>
      <c r="DE955">
        <v>5</v>
      </c>
      <c r="DF955" t="s">
        <v>387</v>
      </c>
      <c r="DO955" s="54" t="s">
        <v>879</v>
      </c>
      <c r="DP955" s="21">
        <v>31</v>
      </c>
      <c r="DQ955" s="21" t="s">
        <v>797</v>
      </c>
      <c r="DR955" s="73" t="s">
        <v>320</v>
      </c>
      <c r="DS955" s="7">
        <v>37795</v>
      </c>
      <c r="DT955" s="106">
        <v>255862</v>
      </c>
      <c r="DU955" t="s">
        <v>1327</v>
      </c>
      <c r="DW955" s="54" t="s">
        <v>879</v>
      </c>
      <c r="DX955" s="106">
        <v>84</v>
      </c>
      <c r="DY955" s="86" t="s">
        <v>1328</v>
      </c>
      <c r="EA955" t="s">
        <v>1345</v>
      </c>
    </row>
    <row r="956" spans="1:132">
      <c r="A956" t="s">
        <v>24</v>
      </c>
      <c r="B956" t="s">
        <v>290</v>
      </c>
      <c r="C956" t="s">
        <v>1310</v>
      </c>
      <c r="D956" t="s">
        <v>1311</v>
      </c>
      <c r="E956">
        <v>2005</v>
      </c>
      <c r="F956">
        <v>2002</v>
      </c>
      <c r="G956" t="s">
        <v>1196</v>
      </c>
      <c r="H956" s="159" t="s">
        <v>448</v>
      </c>
      <c r="L956" t="s">
        <v>652</v>
      </c>
      <c r="M956" s="50" t="s">
        <v>325</v>
      </c>
      <c r="N956" s="15" t="s">
        <v>1341</v>
      </c>
      <c r="O956" s="41" t="s">
        <v>1344</v>
      </c>
      <c r="P956" s="119" t="s">
        <v>1314</v>
      </c>
      <c r="Q956" s="41" t="s">
        <v>377</v>
      </c>
      <c r="W956" s="135" t="s">
        <v>1347</v>
      </c>
      <c r="X956" s="139">
        <v>37761</v>
      </c>
      <c r="AH956" s="72" t="s">
        <v>594</v>
      </c>
      <c r="AI956" s="41">
        <v>37777</v>
      </c>
      <c r="AJ956" s="41" t="s">
        <v>1317</v>
      </c>
      <c r="AK956" s="52" t="s">
        <v>306</v>
      </c>
      <c r="AL956" s="41" t="s">
        <v>1318</v>
      </c>
      <c r="AR956" s="7">
        <v>37845</v>
      </c>
      <c r="AS956" s="74" t="s">
        <v>1340</v>
      </c>
      <c r="BB956" s="167" t="s">
        <v>309</v>
      </c>
      <c r="BC956" s="39">
        <v>37761</v>
      </c>
      <c r="BD956" s="106">
        <v>328</v>
      </c>
      <c r="BE956" s="7" t="s">
        <v>462</v>
      </c>
      <c r="BJ956" s="54" t="s">
        <v>1320</v>
      </c>
      <c r="BK956" s="88">
        <v>37825</v>
      </c>
      <c r="BL956" s="80">
        <v>32</v>
      </c>
      <c r="BM956" s="54" t="s">
        <v>1321</v>
      </c>
      <c r="BV956" s="144" t="s">
        <v>1322</v>
      </c>
      <c r="CQ956" s="87" t="s">
        <v>1323</v>
      </c>
      <c r="CR956" s="7">
        <v>37825</v>
      </c>
      <c r="CS956" s="76">
        <v>13</v>
      </c>
      <c r="CT956" t="s">
        <v>387</v>
      </c>
      <c r="CU956" s="72" t="s">
        <v>516</v>
      </c>
      <c r="CV956" s="7">
        <v>37825</v>
      </c>
      <c r="CW956">
        <v>0</v>
      </c>
      <c r="CX956" t="s">
        <v>387</v>
      </c>
      <c r="CY956" t="s">
        <v>1324</v>
      </c>
      <c r="CZ956" s="7">
        <v>37825</v>
      </c>
      <c r="DA956">
        <v>12</v>
      </c>
      <c r="DB956" t="s">
        <v>387</v>
      </c>
      <c r="DC956" t="s">
        <v>1325</v>
      </c>
      <c r="DD956" s="7">
        <v>37825</v>
      </c>
      <c r="DE956">
        <v>1</v>
      </c>
      <c r="DF956" t="s">
        <v>387</v>
      </c>
      <c r="DO956" s="54" t="s">
        <v>879</v>
      </c>
      <c r="DP956" s="21">
        <v>28</v>
      </c>
      <c r="DQ956" s="21" t="s">
        <v>797</v>
      </c>
      <c r="DR956" s="73" t="s">
        <v>320</v>
      </c>
      <c r="DS956" s="7">
        <v>37795</v>
      </c>
      <c r="DT956" s="106">
        <v>282104</v>
      </c>
      <c r="DU956" t="s">
        <v>1327</v>
      </c>
      <c r="DW956" s="54" t="s">
        <v>879</v>
      </c>
      <c r="DX956" s="106">
        <v>79</v>
      </c>
      <c r="DY956" s="86" t="s">
        <v>1328</v>
      </c>
      <c r="EA956" t="s">
        <v>1345</v>
      </c>
    </row>
    <row r="957" spans="1:132">
      <c r="A957" t="s">
        <v>24</v>
      </c>
      <c r="B957" t="s">
        <v>290</v>
      </c>
      <c r="C957" t="s">
        <v>1310</v>
      </c>
      <c r="D957" t="s">
        <v>1311</v>
      </c>
      <c r="E957">
        <v>2005</v>
      </c>
      <c r="F957">
        <v>2002</v>
      </c>
      <c r="G957" t="s">
        <v>1196</v>
      </c>
      <c r="H957" s="159" t="s">
        <v>448</v>
      </c>
      <c r="L957" t="s">
        <v>652</v>
      </c>
      <c r="M957" s="50" t="s">
        <v>325</v>
      </c>
      <c r="N957" s="15" t="s">
        <v>1342</v>
      </c>
      <c r="O957" s="41" t="s">
        <v>1344</v>
      </c>
      <c r="P957" s="119" t="s">
        <v>1314</v>
      </c>
      <c r="Q957" s="41" t="s">
        <v>377</v>
      </c>
      <c r="W957" s="135" t="s">
        <v>1347</v>
      </c>
      <c r="X957" s="139">
        <v>37771</v>
      </c>
      <c r="AH957" s="72" t="s">
        <v>594</v>
      </c>
      <c r="AI957" s="41">
        <v>37777</v>
      </c>
      <c r="AJ957" s="41" t="s">
        <v>1317</v>
      </c>
      <c r="AK957" s="52" t="s">
        <v>306</v>
      </c>
      <c r="AL957" s="41" t="s">
        <v>1318</v>
      </c>
      <c r="AR957" s="7">
        <v>37845</v>
      </c>
      <c r="AS957" s="74" t="s">
        <v>1340</v>
      </c>
      <c r="BB957" s="167" t="s">
        <v>309</v>
      </c>
      <c r="BC957" s="39">
        <v>37771</v>
      </c>
      <c r="BD957" s="106">
        <v>564</v>
      </c>
      <c r="BE957" s="7" t="s">
        <v>462</v>
      </c>
      <c r="BJ957" s="54" t="s">
        <v>1320</v>
      </c>
      <c r="BK957" s="88">
        <v>37825</v>
      </c>
      <c r="BL957" s="80">
        <v>61</v>
      </c>
      <c r="BM957" s="54" t="s">
        <v>1321</v>
      </c>
      <c r="BV957" s="144" t="s">
        <v>1322</v>
      </c>
      <c r="CQ957" s="87" t="s">
        <v>1323</v>
      </c>
      <c r="CR957" s="7">
        <v>37825</v>
      </c>
      <c r="CS957" s="76">
        <v>14</v>
      </c>
      <c r="CT957" t="s">
        <v>387</v>
      </c>
      <c r="CU957" s="72" t="s">
        <v>516</v>
      </c>
      <c r="CV957" s="7">
        <v>37825</v>
      </c>
      <c r="CW957">
        <v>0</v>
      </c>
      <c r="CX957" t="s">
        <v>387</v>
      </c>
      <c r="CY957" t="s">
        <v>1324</v>
      </c>
      <c r="CZ957" s="7">
        <v>37825</v>
      </c>
      <c r="DA957">
        <v>8</v>
      </c>
      <c r="DB957" t="s">
        <v>387</v>
      </c>
      <c r="DC957" t="s">
        <v>1325</v>
      </c>
      <c r="DD957" s="7">
        <v>37825</v>
      </c>
      <c r="DE957">
        <v>6</v>
      </c>
      <c r="DF957" t="s">
        <v>387</v>
      </c>
      <c r="DO957" s="54" t="s">
        <v>879</v>
      </c>
      <c r="DP957" s="21">
        <v>29</v>
      </c>
      <c r="DQ957" s="21" t="s">
        <v>797</v>
      </c>
      <c r="DR957" s="73" t="s">
        <v>320</v>
      </c>
      <c r="DS957" s="7">
        <v>37795</v>
      </c>
      <c r="DT957" s="106">
        <v>354270</v>
      </c>
      <c r="DU957" t="s">
        <v>1327</v>
      </c>
      <c r="DW957" s="54" t="s">
        <v>879</v>
      </c>
      <c r="DX957" s="106">
        <v>78</v>
      </c>
      <c r="DY957" s="86" t="s">
        <v>1328</v>
      </c>
      <c r="EA957" t="s">
        <v>1345</v>
      </c>
    </row>
    <row r="958" spans="1:132">
      <c r="A958" t="s">
        <v>24</v>
      </c>
      <c r="B958" t="s">
        <v>290</v>
      </c>
      <c r="C958" t="s">
        <v>1310</v>
      </c>
      <c r="D958" t="s">
        <v>1311</v>
      </c>
      <c r="E958">
        <v>2005</v>
      </c>
      <c r="F958">
        <v>2002</v>
      </c>
      <c r="G958" t="s">
        <v>1196</v>
      </c>
      <c r="H958" s="159" t="s">
        <v>448</v>
      </c>
      <c r="L958" t="s">
        <v>312</v>
      </c>
      <c r="M958" s="50" t="s">
        <v>298</v>
      </c>
      <c r="N958" s="15" t="s">
        <v>1333</v>
      </c>
      <c r="O958" s="41" t="s">
        <v>1344</v>
      </c>
      <c r="P958" s="119" t="s">
        <v>1314</v>
      </c>
      <c r="Q958" s="41" t="s">
        <v>377</v>
      </c>
      <c r="W958" s="135" t="s">
        <v>1315</v>
      </c>
      <c r="X958" s="139">
        <v>37726</v>
      </c>
      <c r="Y958" s="139">
        <v>37726</v>
      </c>
      <c r="Z958" s="135" t="s">
        <v>1334</v>
      </c>
      <c r="AH958" s="72" t="s">
        <v>594</v>
      </c>
      <c r="AI958" s="41">
        <v>37777</v>
      </c>
      <c r="AJ958" s="41" t="s">
        <v>1317</v>
      </c>
      <c r="AK958" s="52" t="s">
        <v>306</v>
      </c>
      <c r="AL958" s="41" t="s">
        <v>1318</v>
      </c>
      <c r="AM958" s="74" t="s">
        <v>1335</v>
      </c>
      <c r="AR958" s="7" t="s">
        <v>1346</v>
      </c>
      <c r="AS958" s="74" t="s">
        <v>1337</v>
      </c>
      <c r="BB958" s="54" t="s">
        <v>312</v>
      </c>
      <c r="BC958" s="39" t="s">
        <v>312</v>
      </c>
      <c r="BD958" s="61" t="s">
        <v>312</v>
      </c>
      <c r="BE958" s="7" t="s">
        <v>312</v>
      </c>
      <c r="BJ958" s="7" t="s">
        <v>312</v>
      </c>
      <c r="BK958" s="7" t="s">
        <v>312</v>
      </c>
      <c r="BL958" s="7" t="s">
        <v>312</v>
      </c>
      <c r="BM958" s="7" t="s">
        <v>312</v>
      </c>
      <c r="BV958" s="144" t="s">
        <v>1322</v>
      </c>
      <c r="CQ958" s="87" t="s">
        <v>1323</v>
      </c>
      <c r="CR958" s="7">
        <v>37825</v>
      </c>
      <c r="CS958" s="76">
        <v>0</v>
      </c>
      <c r="CT958" t="s">
        <v>387</v>
      </c>
      <c r="CU958" s="72" t="s">
        <v>516</v>
      </c>
      <c r="CV958" s="7">
        <v>37825</v>
      </c>
      <c r="CW958">
        <v>0</v>
      </c>
      <c r="CX958" t="s">
        <v>387</v>
      </c>
      <c r="CY958" t="s">
        <v>1324</v>
      </c>
      <c r="CZ958" s="7">
        <v>37825</v>
      </c>
      <c r="DA958">
        <v>0</v>
      </c>
      <c r="DB958" t="s">
        <v>387</v>
      </c>
      <c r="DC958" t="s">
        <v>1325</v>
      </c>
      <c r="DD958" s="7">
        <v>37825</v>
      </c>
      <c r="DE958">
        <v>0</v>
      </c>
      <c r="DF958" t="s">
        <v>387</v>
      </c>
      <c r="DO958" s="54" t="s">
        <v>879</v>
      </c>
      <c r="DP958" s="21">
        <v>42</v>
      </c>
      <c r="DQ958" s="21" t="s">
        <v>797</v>
      </c>
      <c r="DR958" s="73" t="s">
        <v>320</v>
      </c>
      <c r="DS958" s="7">
        <v>37795</v>
      </c>
      <c r="DT958" s="106">
        <v>268983</v>
      </c>
      <c r="DU958" t="s">
        <v>1327</v>
      </c>
      <c r="DW958" s="54" t="s">
        <v>879</v>
      </c>
      <c r="DX958" s="106">
        <v>100</v>
      </c>
      <c r="DY958" s="86" t="s">
        <v>1328</v>
      </c>
      <c r="EA958" t="s">
        <v>1345</v>
      </c>
    </row>
    <row r="960" spans="1:132" ht="15.75" customHeight="1">
      <c r="A960" t="s">
        <v>24</v>
      </c>
      <c r="B960" s="21" t="s">
        <v>290</v>
      </c>
      <c r="C960">
        <v>25</v>
      </c>
      <c r="D960" t="s">
        <v>1348</v>
      </c>
      <c r="E960">
        <v>2005</v>
      </c>
      <c r="F960">
        <v>2001</v>
      </c>
      <c r="G960" s="21" t="s">
        <v>370</v>
      </c>
      <c r="H960" t="s">
        <v>448</v>
      </c>
      <c r="J960" s="21" t="s">
        <v>1349</v>
      </c>
      <c r="L960" t="s">
        <v>652</v>
      </c>
      <c r="M960" s="51" t="s">
        <v>325</v>
      </c>
      <c r="N960" s="70" t="s">
        <v>1350</v>
      </c>
      <c r="O960" s="41">
        <v>37189</v>
      </c>
      <c r="P960" s="119" t="s">
        <v>552</v>
      </c>
      <c r="Q960" s="41" t="s">
        <v>1351</v>
      </c>
      <c r="Y960" s="7">
        <v>37380</v>
      </c>
      <c r="Z960" t="s">
        <v>1352</v>
      </c>
      <c r="AH960" s="72" t="s">
        <v>1353</v>
      </c>
      <c r="AI960" s="41">
        <v>37390</v>
      </c>
      <c r="AJ960" s="41" t="s">
        <v>1354</v>
      </c>
      <c r="AK960" s="52" t="s">
        <v>1355</v>
      </c>
      <c r="AL960" s="41" t="s">
        <v>334</v>
      </c>
      <c r="AR960" s="7">
        <v>37419</v>
      </c>
      <c r="AS960" s="72" t="s">
        <v>1352</v>
      </c>
      <c r="AT960" s="73"/>
      <c r="AU960" s="73"/>
      <c r="AV960" s="73"/>
      <c r="AW960" s="73"/>
      <c r="AX960" s="73"/>
      <c r="BB960" s="167" t="s">
        <v>309</v>
      </c>
      <c r="BC960" s="88">
        <v>37361</v>
      </c>
      <c r="BD960" s="117">
        <v>0.28000000000000003</v>
      </c>
      <c r="BE960" s="88" t="s">
        <v>512</v>
      </c>
      <c r="BF960" s="167" t="s">
        <v>309</v>
      </c>
      <c r="BG960" s="88">
        <v>37377</v>
      </c>
      <c r="BH960" s="117">
        <v>0.48</v>
      </c>
      <c r="BI960" s="88" t="s">
        <v>512</v>
      </c>
      <c r="BJ960" s="167"/>
      <c r="BK960" s="42"/>
      <c r="BL960" s="78"/>
      <c r="BM960" s="42"/>
      <c r="BN960" s="167"/>
      <c r="BO960" s="42"/>
      <c r="BP960" s="78"/>
      <c r="BQ960" s="42"/>
      <c r="BV960" s="144" t="s">
        <v>1356</v>
      </c>
      <c r="CA960" s="86" t="s">
        <v>312</v>
      </c>
      <c r="CB960" s="54" t="s">
        <v>312</v>
      </c>
      <c r="CC960" s="80" t="s">
        <v>312</v>
      </c>
      <c r="CD960" s="21" t="s">
        <v>312</v>
      </c>
      <c r="DG960" s="21" t="s">
        <v>1357</v>
      </c>
      <c r="DH960" s="54" t="s">
        <v>1358</v>
      </c>
      <c r="DI960" s="80" t="s">
        <v>1359</v>
      </c>
      <c r="DJ960" s="21" t="s">
        <v>1360</v>
      </c>
      <c r="DK960" s="21" t="s">
        <v>1357</v>
      </c>
      <c r="DL960" s="54" t="s">
        <v>1361</v>
      </c>
      <c r="DM960" s="47" t="s">
        <v>1359</v>
      </c>
      <c r="DN960" s="21" t="s">
        <v>1360</v>
      </c>
      <c r="DO960" s="54" t="s">
        <v>1362</v>
      </c>
      <c r="DP960">
        <v>2.94</v>
      </c>
      <c r="DQ960" t="s">
        <v>512</v>
      </c>
      <c r="DR960" s="168" t="s">
        <v>1363</v>
      </c>
      <c r="DS960" s="163" t="s">
        <v>1364</v>
      </c>
      <c r="DT960" s="61">
        <v>480</v>
      </c>
      <c r="DU960" t="s">
        <v>1365</v>
      </c>
      <c r="EA960" t="s">
        <v>1366</v>
      </c>
    </row>
    <row r="961" spans="1:131" ht="15.75" customHeight="1">
      <c r="A961" t="s">
        <v>24</v>
      </c>
      <c r="B961" s="21" t="s">
        <v>290</v>
      </c>
      <c r="C961">
        <v>25</v>
      </c>
      <c r="D961" t="s">
        <v>1348</v>
      </c>
      <c r="E961">
        <v>2005</v>
      </c>
      <c r="F961">
        <v>2001</v>
      </c>
      <c r="G961" s="21" t="s">
        <v>370</v>
      </c>
      <c r="H961" t="s">
        <v>448</v>
      </c>
      <c r="J961" s="21" t="s">
        <v>1349</v>
      </c>
      <c r="L961" t="s">
        <v>652</v>
      </c>
      <c r="M961" s="51" t="s">
        <v>325</v>
      </c>
      <c r="N961" s="70" t="s">
        <v>1367</v>
      </c>
      <c r="O961" s="41">
        <v>37189</v>
      </c>
      <c r="P961" s="119" t="s">
        <v>552</v>
      </c>
      <c r="Q961" s="41" t="s">
        <v>1351</v>
      </c>
      <c r="Y961" s="7">
        <v>37384</v>
      </c>
      <c r="Z961" t="s">
        <v>1352</v>
      </c>
      <c r="AH961" s="72" t="s">
        <v>1353</v>
      </c>
      <c r="AI961" s="41">
        <v>37390</v>
      </c>
      <c r="AJ961" s="41" t="s">
        <v>1354</v>
      </c>
      <c r="AK961" s="52" t="s">
        <v>1355</v>
      </c>
      <c r="AL961" s="41" t="s">
        <v>334</v>
      </c>
      <c r="AR961" s="7">
        <v>37419</v>
      </c>
      <c r="AS961" s="72" t="s">
        <v>1352</v>
      </c>
      <c r="AT961" s="73"/>
      <c r="AU961" s="73"/>
      <c r="AV961" s="73"/>
      <c r="AW961" s="73"/>
      <c r="AX961" s="73"/>
      <c r="BB961" s="167" t="s">
        <v>309</v>
      </c>
      <c r="BC961" s="88">
        <v>37361</v>
      </c>
      <c r="BD961" s="117">
        <v>0.28000000000000003</v>
      </c>
      <c r="BE961" s="88" t="s">
        <v>512</v>
      </c>
      <c r="BF961" s="167" t="s">
        <v>309</v>
      </c>
      <c r="BG961" s="88">
        <v>37377</v>
      </c>
      <c r="BH961" s="117">
        <v>0.48</v>
      </c>
      <c r="BI961" s="88" t="s">
        <v>512</v>
      </c>
      <c r="BJ961" s="167"/>
      <c r="BK961" s="42"/>
      <c r="BL961" s="78"/>
      <c r="BM961" s="42"/>
      <c r="BN961" s="167"/>
      <c r="BO961" s="42"/>
      <c r="BP961" s="78"/>
      <c r="BQ961" s="42"/>
      <c r="BV961" s="144" t="s">
        <v>1356</v>
      </c>
      <c r="CA961" s="86" t="s">
        <v>312</v>
      </c>
      <c r="CB961" s="54" t="s">
        <v>312</v>
      </c>
      <c r="CC961" s="80" t="s">
        <v>312</v>
      </c>
      <c r="CD961" s="21" t="s">
        <v>312</v>
      </c>
      <c r="DG961" s="21" t="s">
        <v>1357</v>
      </c>
      <c r="DH961" s="54" t="s">
        <v>1358</v>
      </c>
      <c r="DI961" s="80" t="s">
        <v>1359</v>
      </c>
      <c r="DJ961" s="21" t="s">
        <v>1360</v>
      </c>
      <c r="DK961" s="21" t="s">
        <v>1357</v>
      </c>
      <c r="DL961" s="54" t="s">
        <v>1361</v>
      </c>
      <c r="DM961" s="47" t="s">
        <v>1359</v>
      </c>
      <c r="DN961" s="21" t="s">
        <v>1360</v>
      </c>
      <c r="DO961" s="54" t="s">
        <v>1362</v>
      </c>
      <c r="DP961">
        <v>2.81</v>
      </c>
      <c r="DQ961" t="s">
        <v>512</v>
      </c>
      <c r="DR961" s="168" t="s">
        <v>1363</v>
      </c>
      <c r="DS961" s="163" t="s">
        <v>1364</v>
      </c>
      <c r="DT961" s="61">
        <v>460</v>
      </c>
      <c r="DU961" t="s">
        <v>1365</v>
      </c>
      <c r="EA961" t="s">
        <v>1366</v>
      </c>
    </row>
    <row r="962" spans="1:131" ht="15.75" customHeight="1">
      <c r="A962" t="s">
        <v>24</v>
      </c>
      <c r="B962" s="21" t="s">
        <v>290</v>
      </c>
      <c r="C962">
        <v>25</v>
      </c>
      <c r="D962" t="s">
        <v>1348</v>
      </c>
      <c r="E962">
        <v>2005</v>
      </c>
      <c r="F962">
        <v>2001</v>
      </c>
      <c r="G962" s="21" t="s">
        <v>370</v>
      </c>
      <c r="H962" t="s">
        <v>448</v>
      </c>
      <c r="J962" s="21" t="s">
        <v>1349</v>
      </c>
      <c r="L962" t="s">
        <v>652</v>
      </c>
      <c r="M962" s="51" t="s">
        <v>325</v>
      </c>
      <c r="N962" s="70" t="s">
        <v>1368</v>
      </c>
      <c r="O962" s="41">
        <v>37189</v>
      </c>
      <c r="P962" s="119" t="s">
        <v>552</v>
      </c>
      <c r="Q962" s="41" t="s">
        <v>1351</v>
      </c>
      <c r="Y962" s="7">
        <v>37391</v>
      </c>
      <c r="Z962" t="s">
        <v>1352</v>
      </c>
      <c r="AH962" s="72" t="s">
        <v>1353</v>
      </c>
      <c r="AI962" s="41">
        <v>37390</v>
      </c>
      <c r="AJ962" s="41" t="s">
        <v>1354</v>
      </c>
      <c r="AK962" s="52" t="s">
        <v>1355</v>
      </c>
      <c r="AL962" s="41" t="s">
        <v>334</v>
      </c>
      <c r="AR962" s="7">
        <v>37419</v>
      </c>
      <c r="AS962" s="72" t="s">
        <v>1352</v>
      </c>
      <c r="AT962" s="73"/>
      <c r="AU962" s="73"/>
      <c r="AV962" s="73"/>
      <c r="AW962" s="73"/>
      <c r="AX962" s="73"/>
      <c r="BB962" s="167" t="s">
        <v>309</v>
      </c>
      <c r="BC962" s="88">
        <v>37361</v>
      </c>
      <c r="BD962" s="117">
        <v>0.28000000000000003</v>
      </c>
      <c r="BE962" s="88" t="s">
        <v>512</v>
      </c>
      <c r="BF962" s="167" t="s">
        <v>309</v>
      </c>
      <c r="BG962" s="88">
        <v>37377</v>
      </c>
      <c r="BH962" s="117">
        <v>0.48</v>
      </c>
      <c r="BI962" s="88" t="s">
        <v>512</v>
      </c>
      <c r="BJ962" s="167"/>
      <c r="BK962" s="42"/>
      <c r="BL962" s="78"/>
      <c r="BM962" s="42"/>
      <c r="BN962" s="167"/>
      <c r="BO962" s="42"/>
      <c r="BP962" s="78"/>
      <c r="BQ962" s="42"/>
      <c r="BV962" s="144" t="s">
        <v>1356</v>
      </c>
      <c r="CA962" s="86" t="s">
        <v>312</v>
      </c>
      <c r="CB962" s="54" t="s">
        <v>312</v>
      </c>
      <c r="CC962" s="80" t="s">
        <v>312</v>
      </c>
      <c r="CD962" s="21" t="s">
        <v>312</v>
      </c>
      <c r="DG962" s="21" t="s">
        <v>1357</v>
      </c>
      <c r="DH962" s="54" t="s">
        <v>1358</v>
      </c>
      <c r="DI962" s="80" t="s">
        <v>1359</v>
      </c>
      <c r="DJ962" s="21" t="s">
        <v>1360</v>
      </c>
      <c r="DK962" s="21" t="s">
        <v>1357</v>
      </c>
      <c r="DL962" s="54" t="s">
        <v>1361</v>
      </c>
      <c r="DM962" s="47" t="s">
        <v>1359</v>
      </c>
      <c r="DN962" s="21" t="s">
        <v>1360</v>
      </c>
      <c r="DO962" s="54" t="s">
        <v>1362</v>
      </c>
      <c r="DP962">
        <v>3.15</v>
      </c>
      <c r="DQ962" t="s">
        <v>512</v>
      </c>
      <c r="DR962" s="168" t="s">
        <v>1363</v>
      </c>
      <c r="DS962" s="163" t="s">
        <v>1364</v>
      </c>
      <c r="DT962" s="61">
        <v>443</v>
      </c>
      <c r="DU962" t="s">
        <v>1365</v>
      </c>
      <c r="EA962" t="s">
        <v>1366</v>
      </c>
    </row>
    <row r="963" spans="1:131" ht="15.75" customHeight="1">
      <c r="A963" t="s">
        <v>24</v>
      </c>
      <c r="B963" s="21" t="s">
        <v>290</v>
      </c>
      <c r="C963">
        <v>25</v>
      </c>
      <c r="D963" t="s">
        <v>1348</v>
      </c>
      <c r="E963">
        <v>2005</v>
      </c>
      <c r="F963">
        <v>2001</v>
      </c>
      <c r="G963" s="21" t="s">
        <v>370</v>
      </c>
      <c r="H963" t="s">
        <v>448</v>
      </c>
      <c r="J963" s="21" t="s">
        <v>1349</v>
      </c>
      <c r="L963" t="s">
        <v>652</v>
      </c>
      <c r="M963" s="51" t="s">
        <v>325</v>
      </c>
      <c r="N963" s="70" t="s">
        <v>1369</v>
      </c>
      <c r="O963" s="41">
        <v>37189</v>
      </c>
      <c r="P963" s="119" t="s">
        <v>552</v>
      </c>
      <c r="Q963" s="41" t="s">
        <v>1351</v>
      </c>
      <c r="Y963" s="7">
        <v>37380</v>
      </c>
      <c r="Z963" t="s">
        <v>1352</v>
      </c>
      <c r="AH963" s="72" t="s">
        <v>1353</v>
      </c>
      <c r="AI963" s="41">
        <v>37390</v>
      </c>
      <c r="AJ963" s="41" t="s">
        <v>1354</v>
      </c>
      <c r="AK963" s="52" t="s">
        <v>1355</v>
      </c>
      <c r="AL963" s="41" t="s">
        <v>334</v>
      </c>
      <c r="BB963" s="167" t="s">
        <v>309</v>
      </c>
      <c r="BC963" s="88">
        <v>37361</v>
      </c>
      <c r="BD963" s="117">
        <v>0.28000000000000003</v>
      </c>
      <c r="BE963" s="88" t="s">
        <v>512</v>
      </c>
      <c r="BF963" s="167" t="s">
        <v>309</v>
      </c>
      <c r="BG963" s="88">
        <v>37377</v>
      </c>
      <c r="BH963" s="117">
        <v>0.48</v>
      </c>
      <c r="BI963" s="88" t="s">
        <v>512</v>
      </c>
      <c r="BJ963" s="167"/>
      <c r="BK963" s="42"/>
      <c r="BL963" s="78"/>
      <c r="BM963" s="42"/>
      <c r="BN963" s="167"/>
      <c r="BO963" s="42"/>
      <c r="BP963" s="78"/>
      <c r="BQ963" s="42"/>
      <c r="BV963" s="144" t="s">
        <v>1356</v>
      </c>
      <c r="CA963" s="86" t="s">
        <v>312</v>
      </c>
      <c r="CB963" s="54" t="s">
        <v>312</v>
      </c>
      <c r="CC963" s="80" t="s">
        <v>312</v>
      </c>
      <c r="CD963" s="21" t="s">
        <v>312</v>
      </c>
      <c r="DG963" s="21" t="s">
        <v>1357</v>
      </c>
      <c r="DH963" s="54" t="s">
        <v>1358</v>
      </c>
      <c r="DI963" s="80" t="s">
        <v>1359</v>
      </c>
      <c r="DJ963" s="21" t="s">
        <v>1360</v>
      </c>
      <c r="DK963" s="21" t="s">
        <v>1357</v>
      </c>
      <c r="DL963" s="54" t="s">
        <v>1361</v>
      </c>
      <c r="DM963" s="47" t="s">
        <v>1359</v>
      </c>
      <c r="DN963" s="21" t="s">
        <v>1360</v>
      </c>
      <c r="DO963" s="54" t="s">
        <v>1362</v>
      </c>
      <c r="DP963">
        <v>3.01</v>
      </c>
      <c r="DQ963" t="s">
        <v>512</v>
      </c>
      <c r="DR963" s="168" t="s">
        <v>1363</v>
      </c>
      <c r="DS963" s="163" t="s">
        <v>1364</v>
      </c>
      <c r="DT963" s="61">
        <v>431</v>
      </c>
      <c r="DU963" t="s">
        <v>1365</v>
      </c>
      <c r="EA963" t="s">
        <v>1366</v>
      </c>
    </row>
    <row r="964" spans="1:131" ht="15.75" customHeight="1">
      <c r="A964" t="s">
        <v>24</v>
      </c>
      <c r="B964" s="21" t="s">
        <v>290</v>
      </c>
      <c r="C964">
        <v>25</v>
      </c>
      <c r="D964" t="s">
        <v>1348</v>
      </c>
      <c r="E964">
        <v>2005</v>
      </c>
      <c r="F964">
        <v>2001</v>
      </c>
      <c r="G964" s="21" t="s">
        <v>370</v>
      </c>
      <c r="H964" t="s">
        <v>448</v>
      </c>
      <c r="J964" s="21" t="s">
        <v>1349</v>
      </c>
      <c r="L964" t="s">
        <v>652</v>
      </c>
      <c r="M964" s="51" t="s">
        <v>325</v>
      </c>
      <c r="N964" s="70" t="s">
        <v>1370</v>
      </c>
      <c r="O964" s="41">
        <v>37189</v>
      </c>
      <c r="P964" s="119" t="s">
        <v>552</v>
      </c>
      <c r="Q964" s="41" t="s">
        <v>1351</v>
      </c>
      <c r="Y964" s="7">
        <v>37384</v>
      </c>
      <c r="Z964" t="s">
        <v>1352</v>
      </c>
      <c r="AH964" s="72" t="s">
        <v>1353</v>
      </c>
      <c r="AI964" s="41">
        <v>37390</v>
      </c>
      <c r="AJ964" s="41" t="s">
        <v>1354</v>
      </c>
      <c r="AK964" s="52" t="s">
        <v>1355</v>
      </c>
      <c r="AL964" s="41" t="s">
        <v>334</v>
      </c>
      <c r="BB964" s="167" t="s">
        <v>309</v>
      </c>
      <c r="BC964" s="88">
        <v>37361</v>
      </c>
      <c r="BD964" s="117">
        <v>0.28000000000000003</v>
      </c>
      <c r="BE964" s="88" t="s">
        <v>512</v>
      </c>
      <c r="BF964" s="167" t="s">
        <v>309</v>
      </c>
      <c r="BG964" s="88">
        <v>37377</v>
      </c>
      <c r="BH964" s="117">
        <v>0.48</v>
      </c>
      <c r="BI964" s="88" t="s">
        <v>512</v>
      </c>
      <c r="BJ964" s="167"/>
      <c r="BK964" s="42"/>
      <c r="BL964" s="78"/>
      <c r="BM964" s="42"/>
      <c r="BN964" s="167"/>
      <c r="BO964" s="42"/>
      <c r="BP964" s="78"/>
      <c r="BQ964" s="42"/>
      <c r="BV964" s="144" t="s">
        <v>1356</v>
      </c>
      <c r="CA964" s="86" t="s">
        <v>312</v>
      </c>
      <c r="CB964" s="54" t="s">
        <v>312</v>
      </c>
      <c r="CC964" s="80" t="s">
        <v>312</v>
      </c>
      <c r="CD964" s="21" t="s">
        <v>312</v>
      </c>
      <c r="DG964" s="21" t="s">
        <v>1357</v>
      </c>
      <c r="DH964" s="54" t="s">
        <v>1358</v>
      </c>
      <c r="DI964" s="80" t="s">
        <v>1359</v>
      </c>
      <c r="DJ964" s="21" t="s">
        <v>1360</v>
      </c>
      <c r="DK964" s="21" t="s">
        <v>1357</v>
      </c>
      <c r="DL964" s="54" t="s">
        <v>1361</v>
      </c>
      <c r="DM964" s="47" t="s">
        <v>1359</v>
      </c>
      <c r="DN964" s="21" t="s">
        <v>1360</v>
      </c>
      <c r="DO964" s="54" t="s">
        <v>1362</v>
      </c>
      <c r="DP964">
        <v>2.92</v>
      </c>
      <c r="DQ964" t="s">
        <v>512</v>
      </c>
      <c r="DR964" s="168" t="s">
        <v>1363</v>
      </c>
      <c r="DS964" s="163" t="s">
        <v>1364</v>
      </c>
      <c r="DT964" s="61">
        <v>525</v>
      </c>
      <c r="DU964" t="s">
        <v>1365</v>
      </c>
      <c r="EA964" t="s">
        <v>1366</v>
      </c>
    </row>
    <row r="965" spans="1:131" ht="15.75" customHeight="1">
      <c r="A965" t="s">
        <v>24</v>
      </c>
      <c r="B965" s="21" t="s">
        <v>290</v>
      </c>
      <c r="C965">
        <v>25</v>
      </c>
      <c r="D965" t="s">
        <v>1348</v>
      </c>
      <c r="E965">
        <v>2005</v>
      </c>
      <c r="F965">
        <v>2001</v>
      </c>
      <c r="G965" s="21" t="s">
        <v>370</v>
      </c>
      <c r="H965" t="s">
        <v>448</v>
      </c>
      <c r="J965" s="21" t="s">
        <v>1349</v>
      </c>
      <c r="L965" t="s">
        <v>652</v>
      </c>
      <c r="M965" s="51" t="s">
        <v>325</v>
      </c>
      <c r="N965" s="70" t="s">
        <v>1371</v>
      </c>
      <c r="O965" s="41">
        <v>37189</v>
      </c>
      <c r="P965" s="119" t="s">
        <v>552</v>
      </c>
      <c r="Q965" s="41" t="s">
        <v>1351</v>
      </c>
      <c r="Y965" s="7">
        <v>37391</v>
      </c>
      <c r="Z965" t="s">
        <v>1352</v>
      </c>
      <c r="AH965" s="72" t="s">
        <v>1353</v>
      </c>
      <c r="AI965" s="41">
        <v>37390</v>
      </c>
      <c r="AJ965" s="41" t="s">
        <v>1354</v>
      </c>
      <c r="AK965" s="52" t="s">
        <v>1355</v>
      </c>
      <c r="AL965" s="41" t="s">
        <v>334</v>
      </c>
      <c r="BB965" s="167" t="s">
        <v>309</v>
      </c>
      <c r="BC965" s="88">
        <v>37361</v>
      </c>
      <c r="BD965" s="117">
        <v>0.28000000000000003</v>
      </c>
      <c r="BE965" s="88" t="s">
        <v>512</v>
      </c>
      <c r="BF965" s="167" t="s">
        <v>309</v>
      </c>
      <c r="BG965" s="88">
        <v>37377</v>
      </c>
      <c r="BH965" s="117">
        <v>0.48</v>
      </c>
      <c r="BI965" s="88" t="s">
        <v>512</v>
      </c>
      <c r="BJ965" s="167"/>
      <c r="BK965" s="42"/>
      <c r="BL965" s="78"/>
      <c r="BM965" s="42"/>
      <c r="BN965" s="167"/>
      <c r="BO965" s="42"/>
      <c r="BP965" s="78"/>
      <c r="BQ965" s="42"/>
      <c r="BV965" s="144" t="s">
        <v>1356</v>
      </c>
      <c r="CA965" s="86" t="s">
        <v>312</v>
      </c>
      <c r="CB965" s="54" t="s">
        <v>312</v>
      </c>
      <c r="CC965" s="80" t="s">
        <v>312</v>
      </c>
      <c r="CD965" s="21" t="s">
        <v>312</v>
      </c>
      <c r="DG965" s="21" t="s">
        <v>1357</v>
      </c>
      <c r="DH965" s="54" t="s">
        <v>1358</v>
      </c>
      <c r="DI965" s="80" t="s">
        <v>1359</v>
      </c>
      <c r="DJ965" s="21" t="s">
        <v>1360</v>
      </c>
      <c r="DK965" s="21" t="s">
        <v>1357</v>
      </c>
      <c r="DL965" s="54" t="s">
        <v>1361</v>
      </c>
      <c r="DM965" s="47" t="s">
        <v>1359</v>
      </c>
      <c r="DN965" s="21" t="s">
        <v>1360</v>
      </c>
      <c r="DO965" s="54" t="s">
        <v>1362</v>
      </c>
      <c r="DP965">
        <v>3.02</v>
      </c>
      <c r="DQ965" t="s">
        <v>512</v>
      </c>
      <c r="DR965" s="168" t="s">
        <v>1363</v>
      </c>
      <c r="DS965" s="163" t="s">
        <v>1364</v>
      </c>
      <c r="DT965" s="61">
        <v>505</v>
      </c>
      <c r="DU965" t="s">
        <v>1365</v>
      </c>
      <c r="EA965" t="s">
        <v>1366</v>
      </c>
    </row>
    <row r="966" spans="1:131" ht="15.75" customHeight="1">
      <c r="A966" t="s">
        <v>24</v>
      </c>
      <c r="B966" s="21" t="s">
        <v>290</v>
      </c>
      <c r="C966">
        <v>25</v>
      </c>
      <c r="D966" t="s">
        <v>1348</v>
      </c>
      <c r="E966">
        <v>2005</v>
      </c>
      <c r="F966">
        <v>2001</v>
      </c>
      <c r="G966" s="21" t="s">
        <v>370</v>
      </c>
      <c r="H966" t="s">
        <v>448</v>
      </c>
      <c r="J966" s="21" t="s">
        <v>1349</v>
      </c>
      <c r="L966" t="s">
        <v>652</v>
      </c>
      <c r="M966" s="51" t="s">
        <v>325</v>
      </c>
      <c r="N966" s="70" t="s">
        <v>1372</v>
      </c>
      <c r="O966" s="41">
        <v>37189</v>
      </c>
      <c r="P966" s="119" t="s">
        <v>552</v>
      </c>
      <c r="Q966" s="41" t="s">
        <v>1351</v>
      </c>
      <c r="W966" s="135" t="s">
        <v>1373</v>
      </c>
      <c r="X966" s="139">
        <v>37380</v>
      </c>
      <c r="AH966" s="72" t="s">
        <v>1353</v>
      </c>
      <c r="AI966" s="41">
        <v>37390</v>
      </c>
      <c r="AJ966" s="41" t="s">
        <v>1354</v>
      </c>
      <c r="AK966" s="52" t="s">
        <v>1355</v>
      </c>
      <c r="AL966" s="41" t="s">
        <v>334</v>
      </c>
      <c r="AR966" s="7">
        <v>37419</v>
      </c>
      <c r="AS966" s="72" t="s">
        <v>1352</v>
      </c>
      <c r="AT966" s="73"/>
      <c r="AU966" s="73"/>
      <c r="AV966" s="73"/>
      <c r="AW966" s="73"/>
      <c r="AX966" s="73"/>
      <c r="BB966" s="167" t="s">
        <v>309</v>
      </c>
      <c r="BC966" s="88">
        <v>37361</v>
      </c>
      <c r="BD966" s="117">
        <v>0.28000000000000003</v>
      </c>
      <c r="BE966" s="88" t="s">
        <v>512</v>
      </c>
      <c r="BF966" s="167" t="s">
        <v>309</v>
      </c>
      <c r="BG966" s="88">
        <v>37377</v>
      </c>
      <c r="BH966" s="117">
        <v>0.48</v>
      </c>
      <c r="BI966" s="88" t="s">
        <v>512</v>
      </c>
      <c r="BJ966" s="167"/>
      <c r="BK966" s="42"/>
      <c r="BL966" s="78"/>
      <c r="BM966" s="42"/>
      <c r="BN966" s="167"/>
      <c r="BO966" s="42"/>
      <c r="BP966" s="78"/>
      <c r="BQ966" s="42"/>
      <c r="BV966" s="144" t="s">
        <v>1356</v>
      </c>
      <c r="CA966" s="86" t="s">
        <v>312</v>
      </c>
      <c r="CB966" s="54" t="s">
        <v>312</v>
      </c>
      <c r="CC966" s="80" t="s">
        <v>312</v>
      </c>
      <c r="CD966" s="21" t="s">
        <v>312</v>
      </c>
      <c r="DG966" s="21" t="s">
        <v>1357</v>
      </c>
      <c r="DH966" s="54" t="s">
        <v>1358</v>
      </c>
      <c r="DI966" s="80" t="s">
        <v>1359</v>
      </c>
      <c r="DJ966" s="21" t="s">
        <v>1360</v>
      </c>
      <c r="DK966" s="21" t="s">
        <v>1357</v>
      </c>
      <c r="DL966" s="54" t="s">
        <v>1361</v>
      </c>
      <c r="DM966" s="47" t="s">
        <v>1359</v>
      </c>
      <c r="DN966" s="21" t="s">
        <v>1360</v>
      </c>
      <c r="DO966" s="54" t="s">
        <v>1362</v>
      </c>
      <c r="DP966">
        <v>2.78</v>
      </c>
      <c r="DQ966" t="s">
        <v>512</v>
      </c>
      <c r="DR966" s="168" t="s">
        <v>1363</v>
      </c>
      <c r="DS966" s="163" t="s">
        <v>1364</v>
      </c>
      <c r="DT966" s="61">
        <v>374</v>
      </c>
      <c r="DU966" t="s">
        <v>1365</v>
      </c>
      <c r="EA966" t="s">
        <v>1366</v>
      </c>
    </row>
    <row r="967" spans="1:131" ht="15.75" customHeight="1">
      <c r="A967" t="s">
        <v>24</v>
      </c>
      <c r="B967" s="21" t="s">
        <v>290</v>
      </c>
      <c r="C967">
        <v>25</v>
      </c>
      <c r="D967" t="s">
        <v>1348</v>
      </c>
      <c r="E967">
        <v>2005</v>
      </c>
      <c r="F967">
        <v>2001</v>
      </c>
      <c r="G967" s="21" t="s">
        <v>370</v>
      </c>
      <c r="H967" t="s">
        <v>448</v>
      </c>
      <c r="J967" s="21" t="s">
        <v>1349</v>
      </c>
      <c r="L967" t="s">
        <v>652</v>
      </c>
      <c r="M967" s="51" t="s">
        <v>325</v>
      </c>
      <c r="N967" s="70" t="s">
        <v>1374</v>
      </c>
      <c r="O967" s="41">
        <v>37189</v>
      </c>
      <c r="P967" s="119" t="s">
        <v>552</v>
      </c>
      <c r="Q967" s="41" t="s">
        <v>1351</v>
      </c>
      <c r="W967" s="135" t="s">
        <v>1373</v>
      </c>
      <c r="X967" s="139">
        <v>37384</v>
      </c>
      <c r="AH967" s="72" t="s">
        <v>1353</v>
      </c>
      <c r="AI967" s="41">
        <v>37390</v>
      </c>
      <c r="AJ967" s="41" t="s">
        <v>1354</v>
      </c>
      <c r="AK967" s="52" t="s">
        <v>1355</v>
      </c>
      <c r="AL967" s="41" t="s">
        <v>334</v>
      </c>
      <c r="AR967" s="7">
        <v>37419</v>
      </c>
      <c r="AS967" s="72" t="s">
        <v>1352</v>
      </c>
      <c r="AT967" s="73"/>
      <c r="AU967" s="73"/>
      <c r="AV967" s="73"/>
      <c r="AW967" s="73"/>
      <c r="AX967" s="73"/>
      <c r="BB967" s="167" t="s">
        <v>309</v>
      </c>
      <c r="BC967" s="88">
        <v>37361</v>
      </c>
      <c r="BD967" s="117">
        <v>0.28000000000000003</v>
      </c>
      <c r="BE967" s="88" t="s">
        <v>512</v>
      </c>
      <c r="BF967" s="167" t="s">
        <v>309</v>
      </c>
      <c r="BG967" s="88">
        <v>37377</v>
      </c>
      <c r="BH967" s="117">
        <v>0.48</v>
      </c>
      <c r="BI967" s="88" t="s">
        <v>512</v>
      </c>
      <c r="BJ967" s="167"/>
      <c r="BK967" s="42"/>
      <c r="BL967" s="78"/>
      <c r="BM967" s="42"/>
      <c r="BN967" s="167"/>
      <c r="BO967" s="42"/>
      <c r="BP967" s="78"/>
      <c r="BQ967" s="42"/>
      <c r="BV967" s="144" t="s">
        <v>1356</v>
      </c>
      <c r="CA967" s="86" t="s">
        <v>312</v>
      </c>
      <c r="CB967" s="54" t="s">
        <v>312</v>
      </c>
      <c r="CC967" s="80" t="s">
        <v>312</v>
      </c>
      <c r="CD967" s="21" t="s">
        <v>312</v>
      </c>
      <c r="DG967" s="21" t="s">
        <v>1357</v>
      </c>
      <c r="DH967" s="54" t="s">
        <v>1358</v>
      </c>
      <c r="DI967" s="80" t="s">
        <v>1359</v>
      </c>
      <c r="DJ967" s="21" t="s">
        <v>1360</v>
      </c>
      <c r="DK967" s="21" t="s">
        <v>1357</v>
      </c>
      <c r="DL967" s="54" t="s">
        <v>1361</v>
      </c>
      <c r="DM967" s="47" t="s">
        <v>1359</v>
      </c>
      <c r="DN967" s="21" t="s">
        <v>1360</v>
      </c>
      <c r="DO967" s="54" t="s">
        <v>1362</v>
      </c>
      <c r="DP967">
        <v>2.96</v>
      </c>
      <c r="DQ967" t="s">
        <v>512</v>
      </c>
      <c r="DR967" s="168" t="s">
        <v>1363</v>
      </c>
      <c r="DS967" s="163" t="s">
        <v>1364</v>
      </c>
      <c r="DT967" s="61">
        <v>435</v>
      </c>
      <c r="DU967" t="s">
        <v>1365</v>
      </c>
      <c r="EA967" t="s">
        <v>1366</v>
      </c>
    </row>
    <row r="968" spans="1:131" ht="15.75" customHeight="1">
      <c r="A968" t="s">
        <v>24</v>
      </c>
      <c r="B968" s="21" t="s">
        <v>290</v>
      </c>
      <c r="C968">
        <v>25</v>
      </c>
      <c r="D968" t="s">
        <v>1348</v>
      </c>
      <c r="E968">
        <v>2005</v>
      </c>
      <c r="F968">
        <v>2001</v>
      </c>
      <c r="G968" s="21" t="s">
        <v>370</v>
      </c>
      <c r="H968" t="s">
        <v>448</v>
      </c>
      <c r="J968" s="21" t="s">
        <v>1349</v>
      </c>
      <c r="L968" t="s">
        <v>652</v>
      </c>
      <c r="M968" s="51" t="s">
        <v>325</v>
      </c>
      <c r="N968" s="70" t="s">
        <v>1375</v>
      </c>
      <c r="O968" s="41">
        <v>37189</v>
      </c>
      <c r="P968" s="119" t="s">
        <v>552</v>
      </c>
      <c r="Q968" s="41" t="s">
        <v>1351</v>
      </c>
      <c r="W968" s="135" t="s">
        <v>1373</v>
      </c>
      <c r="X968" s="139">
        <v>37391</v>
      </c>
      <c r="AH968" s="72" t="s">
        <v>1353</v>
      </c>
      <c r="AI968" s="41">
        <v>37390</v>
      </c>
      <c r="AJ968" s="41" t="s">
        <v>1354</v>
      </c>
      <c r="AK968" s="52" t="s">
        <v>1355</v>
      </c>
      <c r="AL968" s="41" t="s">
        <v>334</v>
      </c>
      <c r="AR968" s="7">
        <v>37419</v>
      </c>
      <c r="AS968" s="72" t="s">
        <v>1352</v>
      </c>
      <c r="AT968" s="73"/>
      <c r="AU968" s="73"/>
      <c r="AV968" s="73"/>
      <c r="AW968" s="73"/>
      <c r="AX968" s="73"/>
      <c r="BB968" s="167" t="s">
        <v>309</v>
      </c>
      <c r="BC968" s="88">
        <v>37361</v>
      </c>
      <c r="BD968" s="117">
        <v>0.28000000000000003</v>
      </c>
      <c r="BE968" s="88" t="s">
        <v>512</v>
      </c>
      <c r="BF968" s="167" t="s">
        <v>309</v>
      </c>
      <c r="BG968" s="88">
        <v>37377</v>
      </c>
      <c r="BH968" s="117">
        <v>0.48</v>
      </c>
      <c r="BI968" s="88" t="s">
        <v>512</v>
      </c>
      <c r="BJ968" s="167"/>
      <c r="BK968" s="42"/>
      <c r="BL968" s="78"/>
      <c r="BM968" s="42"/>
      <c r="BN968" s="167"/>
      <c r="BO968" s="42"/>
      <c r="BP968" s="78"/>
      <c r="BQ968" s="42"/>
      <c r="BV968" s="144" t="s">
        <v>1356</v>
      </c>
      <c r="CA968" s="86" t="s">
        <v>312</v>
      </c>
      <c r="CB968" s="54" t="s">
        <v>312</v>
      </c>
      <c r="CC968" s="80" t="s">
        <v>312</v>
      </c>
      <c r="CD968" s="21" t="s">
        <v>312</v>
      </c>
      <c r="DG968" s="21" t="s">
        <v>1357</v>
      </c>
      <c r="DH968" s="54" t="s">
        <v>1358</v>
      </c>
      <c r="DI968" s="80" t="s">
        <v>1359</v>
      </c>
      <c r="DJ968" s="21" t="s">
        <v>1360</v>
      </c>
      <c r="DK968" s="21" t="s">
        <v>1357</v>
      </c>
      <c r="DL968" s="54" t="s">
        <v>1361</v>
      </c>
      <c r="DM968" s="47" t="s">
        <v>1359</v>
      </c>
      <c r="DN968" s="21" t="s">
        <v>1360</v>
      </c>
      <c r="DO968" s="54" t="s">
        <v>1362</v>
      </c>
      <c r="DP968">
        <v>3.04</v>
      </c>
      <c r="DQ968" t="s">
        <v>512</v>
      </c>
      <c r="DR968" s="168" t="s">
        <v>1363</v>
      </c>
      <c r="DS968" s="163" t="s">
        <v>1364</v>
      </c>
      <c r="DT968" s="61">
        <v>460</v>
      </c>
      <c r="DU968" t="s">
        <v>1365</v>
      </c>
      <c r="EA968" t="s">
        <v>1366</v>
      </c>
    </row>
    <row r="969" spans="1:131" ht="15.75" customHeight="1">
      <c r="A969" t="s">
        <v>24</v>
      </c>
      <c r="B969" s="21" t="s">
        <v>290</v>
      </c>
      <c r="C969">
        <v>25</v>
      </c>
      <c r="D969" t="s">
        <v>1348</v>
      </c>
      <c r="E969">
        <v>2005</v>
      </c>
      <c r="F969">
        <v>2001</v>
      </c>
      <c r="G969" s="21" t="s">
        <v>370</v>
      </c>
      <c r="H969" t="s">
        <v>448</v>
      </c>
      <c r="J969" s="21" t="s">
        <v>1349</v>
      </c>
      <c r="L969" t="s">
        <v>652</v>
      </c>
      <c r="M969" s="51" t="s">
        <v>325</v>
      </c>
      <c r="N969" s="70" t="s">
        <v>1376</v>
      </c>
      <c r="O969" s="41">
        <v>37189</v>
      </c>
      <c r="P969" s="119" t="s">
        <v>552</v>
      </c>
      <c r="Q969" s="41" t="s">
        <v>1351</v>
      </c>
      <c r="W969" s="135" t="s">
        <v>1373</v>
      </c>
      <c r="X969" s="139">
        <v>37380</v>
      </c>
      <c r="AH969" s="72" t="s">
        <v>1353</v>
      </c>
      <c r="AI969" s="41">
        <v>37390</v>
      </c>
      <c r="AJ969" s="41" t="s">
        <v>1354</v>
      </c>
      <c r="AK969" s="52" t="s">
        <v>1355</v>
      </c>
      <c r="AL969" s="41" t="s">
        <v>334</v>
      </c>
      <c r="BB969" s="167" t="s">
        <v>309</v>
      </c>
      <c r="BC969" s="88">
        <v>37361</v>
      </c>
      <c r="BD969" s="117">
        <v>0.28000000000000003</v>
      </c>
      <c r="BE969" s="88" t="s">
        <v>512</v>
      </c>
      <c r="BF969" s="167" t="s">
        <v>309</v>
      </c>
      <c r="BG969" s="88">
        <v>37377</v>
      </c>
      <c r="BH969" s="117">
        <v>0.48</v>
      </c>
      <c r="BI969" s="88" t="s">
        <v>512</v>
      </c>
      <c r="BK969" s="42"/>
      <c r="BL969" s="78"/>
      <c r="BM969" s="42"/>
      <c r="BN969" s="167" t="s">
        <v>1377</v>
      </c>
      <c r="BO969" s="63" t="s">
        <v>1378</v>
      </c>
      <c r="BP969" s="81">
        <v>3.8</v>
      </c>
      <c r="BQ969" s="63" t="s">
        <v>512</v>
      </c>
      <c r="BR969" s="167"/>
      <c r="BV969" s="144" t="s">
        <v>1356</v>
      </c>
      <c r="CA969" s="86" t="s">
        <v>312</v>
      </c>
      <c r="CB969" s="54" t="s">
        <v>312</v>
      </c>
      <c r="CC969" s="80" t="s">
        <v>312</v>
      </c>
      <c r="CD969" s="21" t="s">
        <v>312</v>
      </c>
      <c r="DG969" s="21" t="s">
        <v>1357</v>
      </c>
      <c r="DH969" s="54" t="s">
        <v>1358</v>
      </c>
      <c r="DI969" s="80" t="s">
        <v>1359</v>
      </c>
      <c r="DJ969" s="21" t="s">
        <v>1360</v>
      </c>
      <c r="DK969" s="21" t="s">
        <v>1357</v>
      </c>
      <c r="DL969" s="54" t="s">
        <v>1361</v>
      </c>
      <c r="DM969" s="47" t="s">
        <v>1359</v>
      </c>
      <c r="DN969" s="21" t="s">
        <v>1360</v>
      </c>
      <c r="DO969" s="54" t="s">
        <v>1362</v>
      </c>
      <c r="DP969">
        <v>2.15</v>
      </c>
      <c r="DQ969" t="s">
        <v>512</v>
      </c>
      <c r="DR969" s="168" t="s">
        <v>1363</v>
      </c>
      <c r="DS969" s="163" t="s">
        <v>1364</v>
      </c>
      <c r="DT969" s="61">
        <v>423</v>
      </c>
      <c r="DU969" t="s">
        <v>1365</v>
      </c>
      <c r="EA969" t="s">
        <v>1366</v>
      </c>
    </row>
    <row r="970" spans="1:131" ht="15.75" customHeight="1">
      <c r="A970" t="s">
        <v>24</v>
      </c>
      <c r="B970" s="21" t="s">
        <v>290</v>
      </c>
      <c r="C970">
        <v>25</v>
      </c>
      <c r="D970" t="s">
        <v>1348</v>
      </c>
      <c r="E970">
        <v>2005</v>
      </c>
      <c r="F970">
        <v>2001</v>
      </c>
      <c r="G970" s="21" t="s">
        <v>370</v>
      </c>
      <c r="H970" t="s">
        <v>448</v>
      </c>
      <c r="J970" s="21" t="s">
        <v>1349</v>
      </c>
      <c r="L970" t="s">
        <v>652</v>
      </c>
      <c r="M970" s="51" t="s">
        <v>325</v>
      </c>
      <c r="N970" s="70" t="s">
        <v>1379</v>
      </c>
      <c r="O970" s="41">
        <v>37189</v>
      </c>
      <c r="P970" s="119" t="s">
        <v>552</v>
      </c>
      <c r="Q970" s="41" t="s">
        <v>1351</v>
      </c>
      <c r="W970" s="135" t="s">
        <v>1373</v>
      </c>
      <c r="X970" s="139">
        <v>37384</v>
      </c>
      <c r="AH970" s="72" t="s">
        <v>1353</v>
      </c>
      <c r="AI970" s="41">
        <v>37390</v>
      </c>
      <c r="AJ970" s="41" t="s">
        <v>1354</v>
      </c>
      <c r="AK970" s="52" t="s">
        <v>1355</v>
      </c>
      <c r="AL970" s="41" t="s">
        <v>334</v>
      </c>
      <c r="BB970" s="167" t="s">
        <v>309</v>
      </c>
      <c r="BC970" s="88">
        <v>37361</v>
      </c>
      <c r="BD970" s="117">
        <v>0.28000000000000003</v>
      </c>
      <c r="BE970" s="88" t="s">
        <v>512</v>
      </c>
      <c r="BF970" s="167" t="s">
        <v>309</v>
      </c>
      <c r="BG970" s="88">
        <v>37377</v>
      </c>
      <c r="BH970" s="117">
        <v>0.48</v>
      </c>
      <c r="BI970" s="88" t="s">
        <v>512</v>
      </c>
      <c r="BK970" s="42"/>
      <c r="BL970" s="78"/>
      <c r="BM970" s="42"/>
      <c r="BN970" s="167" t="s">
        <v>1377</v>
      </c>
      <c r="BO970" s="63" t="s">
        <v>1378</v>
      </c>
      <c r="BP970" s="81">
        <v>2.7</v>
      </c>
      <c r="BQ970" s="63" t="s">
        <v>512</v>
      </c>
      <c r="BR970" s="167"/>
      <c r="BV970" s="144" t="s">
        <v>1356</v>
      </c>
      <c r="CA970" s="86" t="s">
        <v>312</v>
      </c>
      <c r="CB970" s="54" t="s">
        <v>312</v>
      </c>
      <c r="CC970" s="80" t="s">
        <v>312</v>
      </c>
      <c r="CD970" s="21" t="s">
        <v>312</v>
      </c>
      <c r="DG970" s="21" t="s">
        <v>1357</v>
      </c>
      <c r="DH970" s="54" t="s">
        <v>1358</v>
      </c>
      <c r="DI970" s="80" t="s">
        <v>1359</v>
      </c>
      <c r="DJ970" s="21" t="s">
        <v>1360</v>
      </c>
      <c r="DK970" s="21" t="s">
        <v>1357</v>
      </c>
      <c r="DL970" s="54" t="s">
        <v>1361</v>
      </c>
      <c r="DM970" s="47" t="s">
        <v>1359</v>
      </c>
      <c r="DN970" s="21" t="s">
        <v>1360</v>
      </c>
      <c r="DO970" s="54" t="s">
        <v>1362</v>
      </c>
      <c r="DP970">
        <v>2.5</v>
      </c>
      <c r="DQ970" t="s">
        <v>512</v>
      </c>
      <c r="DR970" s="168" t="s">
        <v>1363</v>
      </c>
      <c r="DS970" s="163" t="s">
        <v>1364</v>
      </c>
      <c r="DT970" s="61">
        <v>476</v>
      </c>
      <c r="DU970" t="s">
        <v>1365</v>
      </c>
      <c r="EA970" t="s">
        <v>1366</v>
      </c>
    </row>
    <row r="971" spans="1:131" ht="15.75" customHeight="1">
      <c r="A971" t="s">
        <v>24</v>
      </c>
      <c r="B971" s="21" t="s">
        <v>290</v>
      </c>
      <c r="C971">
        <v>25</v>
      </c>
      <c r="D971" t="s">
        <v>1348</v>
      </c>
      <c r="E971">
        <v>2005</v>
      </c>
      <c r="F971">
        <v>2001</v>
      </c>
      <c r="G971" s="21" t="s">
        <v>370</v>
      </c>
      <c r="H971" t="s">
        <v>448</v>
      </c>
      <c r="J971" s="21" t="s">
        <v>1349</v>
      </c>
      <c r="L971" t="s">
        <v>652</v>
      </c>
      <c r="M971" s="51" t="s">
        <v>325</v>
      </c>
      <c r="N971" s="70" t="s">
        <v>1380</v>
      </c>
      <c r="O971" s="41">
        <v>37189</v>
      </c>
      <c r="P971" s="119" t="s">
        <v>552</v>
      </c>
      <c r="Q971" s="41" t="s">
        <v>1351</v>
      </c>
      <c r="W971" s="135" t="s">
        <v>1373</v>
      </c>
      <c r="X971" s="139">
        <v>37391</v>
      </c>
      <c r="AH971" s="72" t="s">
        <v>1353</v>
      </c>
      <c r="AI971" s="41">
        <v>37390</v>
      </c>
      <c r="AJ971" s="41" t="s">
        <v>1354</v>
      </c>
      <c r="AK971" s="52" t="s">
        <v>1355</v>
      </c>
      <c r="AL971" s="41" t="s">
        <v>334</v>
      </c>
      <c r="BB971" s="167" t="s">
        <v>309</v>
      </c>
      <c r="BC971" s="88">
        <v>37361</v>
      </c>
      <c r="BD971" s="117">
        <v>0.28000000000000003</v>
      </c>
      <c r="BE971" s="88" t="s">
        <v>512</v>
      </c>
      <c r="BF971" s="167" t="s">
        <v>309</v>
      </c>
      <c r="BG971" s="88">
        <v>37377</v>
      </c>
      <c r="BH971" s="117">
        <v>0.48</v>
      </c>
      <c r="BI971" s="88" t="s">
        <v>512</v>
      </c>
      <c r="BK971" s="42"/>
      <c r="BL971" s="78"/>
      <c r="BM971" s="42"/>
      <c r="BN971" s="167" t="s">
        <v>1377</v>
      </c>
      <c r="BO971" s="63" t="s">
        <v>1378</v>
      </c>
      <c r="BP971" s="81">
        <v>1.4</v>
      </c>
      <c r="BQ971" s="63" t="s">
        <v>512</v>
      </c>
      <c r="BR971" s="167"/>
      <c r="BV971" s="144" t="s">
        <v>1356</v>
      </c>
      <c r="CA971" s="86" t="s">
        <v>312</v>
      </c>
      <c r="CB971" s="54" t="s">
        <v>312</v>
      </c>
      <c r="CC971" s="80" t="s">
        <v>312</v>
      </c>
      <c r="CD971" s="21" t="s">
        <v>312</v>
      </c>
      <c r="DG971" s="21" t="s">
        <v>1357</v>
      </c>
      <c r="DH971" s="54" t="s">
        <v>1358</v>
      </c>
      <c r="DI971" s="80" t="s">
        <v>1359</v>
      </c>
      <c r="DJ971" s="21" t="s">
        <v>1360</v>
      </c>
      <c r="DK971" s="21" t="s">
        <v>1357</v>
      </c>
      <c r="DL971" s="54" t="s">
        <v>1361</v>
      </c>
      <c r="DM971" s="47" t="s">
        <v>1359</v>
      </c>
      <c r="DN971" s="21" t="s">
        <v>1360</v>
      </c>
      <c r="DO971" s="54" t="s">
        <v>1362</v>
      </c>
      <c r="DP971">
        <v>3.01</v>
      </c>
      <c r="DQ971" t="s">
        <v>512</v>
      </c>
      <c r="DR971" s="168" t="s">
        <v>1363</v>
      </c>
      <c r="DS971" s="163" t="s">
        <v>1364</v>
      </c>
      <c r="DT971" s="61">
        <v>468</v>
      </c>
      <c r="DU971" t="s">
        <v>1365</v>
      </c>
      <c r="EA971" t="s">
        <v>1366</v>
      </c>
    </row>
    <row r="972" spans="1:131" ht="15.75" customHeight="1">
      <c r="A972" t="s">
        <v>24</v>
      </c>
      <c r="B972" s="21" t="s">
        <v>290</v>
      </c>
      <c r="C972">
        <v>25</v>
      </c>
      <c r="D972" t="s">
        <v>1348</v>
      </c>
      <c r="E972">
        <v>2005</v>
      </c>
      <c r="F972">
        <v>2001</v>
      </c>
      <c r="G972" s="21" t="s">
        <v>370</v>
      </c>
      <c r="H972" t="s">
        <v>448</v>
      </c>
      <c r="J972" s="21" t="s">
        <v>1349</v>
      </c>
      <c r="L972" t="s">
        <v>652</v>
      </c>
      <c r="M972" s="51" t="s">
        <v>325</v>
      </c>
      <c r="N972" s="70" t="s">
        <v>1381</v>
      </c>
      <c r="O972" s="41">
        <v>37189</v>
      </c>
      <c r="P972" s="119" t="s">
        <v>552</v>
      </c>
      <c r="Q972" s="41" t="s">
        <v>1351</v>
      </c>
      <c r="W972" s="135" t="s">
        <v>1382</v>
      </c>
      <c r="X972" s="139" t="s">
        <v>1383</v>
      </c>
      <c r="AH972" s="72" t="s">
        <v>1353</v>
      </c>
      <c r="AI972" s="41">
        <v>37390</v>
      </c>
      <c r="AJ972" s="41" t="s">
        <v>1354</v>
      </c>
      <c r="AK972" s="52" t="s">
        <v>1355</v>
      </c>
      <c r="AL972" s="41" t="s">
        <v>334</v>
      </c>
      <c r="BB972" s="167" t="s">
        <v>309</v>
      </c>
      <c r="BC972" s="88">
        <v>37361</v>
      </c>
      <c r="BD972" s="117">
        <v>0.28000000000000003</v>
      </c>
      <c r="BE972" s="88" t="s">
        <v>512</v>
      </c>
      <c r="BF972" s="167" t="s">
        <v>309</v>
      </c>
      <c r="BG972" s="88">
        <v>37377</v>
      </c>
      <c r="BH972" s="117">
        <v>0.48</v>
      </c>
      <c r="BI972" s="88" t="s">
        <v>512</v>
      </c>
      <c r="BJ972" s="167"/>
      <c r="BK972" s="42"/>
      <c r="BL972" s="78"/>
      <c r="BM972" s="42"/>
      <c r="BN972" s="167"/>
      <c r="BO972" s="42"/>
      <c r="BP972" s="78"/>
      <c r="BQ972" s="42"/>
      <c r="BV972" s="144" t="s">
        <v>1356</v>
      </c>
      <c r="CA972" s="86" t="s">
        <v>312</v>
      </c>
      <c r="CB972" s="54" t="s">
        <v>312</v>
      </c>
      <c r="CC972" s="80" t="s">
        <v>312</v>
      </c>
      <c r="CD972" s="21" t="s">
        <v>312</v>
      </c>
      <c r="DG972" s="21" t="s">
        <v>1357</v>
      </c>
      <c r="DH972" s="54" t="s">
        <v>1358</v>
      </c>
      <c r="DI972" s="80" t="s">
        <v>1359</v>
      </c>
      <c r="DJ972" s="21" t="s">
        <v>1360</v>
      </c>
      <c r="DK972" s="21" t="s">
        <v>1357</v>
      </c>
      <c r="DL972" s="54" t="s">
        <v>1361</v>
      </c>
      <c r="DM972" s="47" t="s">
        <v>1359</v>
      </c>
      <c r="DN972" s="21" t="s">
        <v>1360</v>
      </c>
      <c r="DO972" s="54" t="s">
        <v>1362</v>
      </c>
      <c r="DP972" s="86" t="s">
        <v>312</v>
      </c>
      <c r="DQ972" t="s">
        <v>512</v>
      </c>
      <c r="DR972" s="168" t="s">
        <v>1363</v>
      </c>
      <c r="DS972" s="163" t="s">
        <v>1364</v>
      </c>
      <c r="DT972" s="86" t="s">
        <v>312</v>
      </c>
      <c r="DU972" t="s">
        <v>1365</v>
      </c>
      <c r="EA972" t="s">
        <v>1366</v>
      </c>
    </row>
    <row r="973" spans="1:131" ht="15.75" customHeight="1">
      <c r="A973" t="s">
        <v>24</v>
      </c>
      <c r="B973" s="21" t="s">
        <v>290</v>
      </c>
      <c r="C973">
        <v>25</v>
      </c>
      <c r="D973" t="s">
        <v>1348</v>
      </c>
      <c r="E973">
        <v>2005</v>
      </c>
      <c r="F973">
        <v>2001</v>
      </c>
      <c r="G973" s="21" t="s">
        <v>370</v>
      </c>
      <c r="H973" t="s">
        <v>448</v>
      </c>
      <c r="J973" s="21" t="s">
        <v>1349</v>
      </c>
      <c r="L973" t="s">
        <v>652</v>
      </c>
      <c r="M973" s="51" t="s">
        <v>325</v>
      </c>
      <c r="N973" s="70" t="s">
        <v>1384</v>
      </c>
      <c r="O973" s="41">
        <v>37189</v>
      </c>
      <c r="P973" s="119" t="s">
        <v>552</v>
      </c>
      <c r="Q973" s="41" t="s">
        <v>1351</v>
      </c>
      <c r="W973" s="135" t="s">
        <v>1382</v>
      </c>
      <c r="X973" s="139" t="s">
        <v>1385</v>
      </c>
      <c r="AH973" s="72" t="s">
        <v>1353</v>
      </c>
      <c r="AI973" s="41">
        <v>37390</v>
      </c>
      <c r="AJ973" s="41" t="s">
        <v>1354</v>
      </c>
      <c r="AK973" s="52" t="s">
        <v>1355</v>
      </c>
      <c r="AL973" s="41" t="s">
        <v>334</v>
      </c>
      <c r="BB973" s="167" t="s">
        <v>309</v>
      </c>
      <c r="BC973" s="88">
        <v>37361</v>
      </c>
      <c r="BD973" s="117">
        <v>0.28000000000000003</v>
      </c>
      <c r="BE973" s="88" t="s">
        <v>512</v>
      </c>
      <c r="BF973" s="167" t="s">
        <v>309</v>
      </c>
      <c r="BG973" s="88">
        <v>37377</v>
      </c>
      <c r="BH973" s="117">
        <v>0.48</v>
      </c>
      <c r="BI973" s="88" t="s">
        <v>512</v>
      </c>
      <c r="BJ973" s="167"/>
      <c r="BK973" s="42"/>
      <c r="BL973" s="78"/>
      <c r="BM973" s="42"/>
      <c r="BN973" s="167"/>
      <c r="BO973" s="42"/>
      <c r="BP973" s="78"/>
      <c r="BQ973" s="42"/>
      <c r="BV973" s="144" t="s">
        <v>1356</v>
      </c>
      <c r="CA973" s="86" t="s">
        <v>312</v>
      </c>
      <c r="CB973" s="54" t="s">
        <v>312</v>
      </c>
      <c r="CC973" s="80" t="s">
        <v>312</v>
      </c>
      <c r="CD973" s="21" t="s">
        <v>312</v>
      </c>
      <c r="DG973" s="21" t="s">
        <v>1357</v>
      </c>
      <c r="DH973" s="54" t="s">
        <v>1358</v>
      </c>
      <c r="DI973" s="80" t="s">
        <v>1359</v>
      </c>
      <c r="DJ973" s="21" t="s">
        <v>1360</v>
      </c>
      <c r="DK973" s="21" t="s">
        <v>1357</v>
      </c>
      <c r="DL973" s="54" t="s">
        <v>1361</v>
      </c>
      <c r="DM973" s="47" t="s">
        <v>1359</v>
      </c>
      <c r="DN973" s="21" t="s">
        <v>1360</v>
      </c>
      <c r="DO973" s="54" t="s">
        <v>1362</v>
      </c>
      <c r="DP973" s="86" t="s">
        <v>312</v>
      </c>
      <c r="DQ973" t="s">
        <v>512</v>
      </c>
      <c r="DR973" s="168" t="s">
        <v>1363</v>
      </c>
      <c r="DS973" s="163" t="s">
        <v>1364</v>
      </c>
      <c r="DT973" s="86" t="s">
        <v>312</v>
      </c>
      <c r="DU973" t="s">
        <v>1365</v>
      </c>
      <c r="EA973" t="s">
        <v>1366</v>
      </c>
    </row>
    <row r="974" spans="1:131" ht="15.75" customHeight="1">
      <c r="A974" t="s">
        <v>24</v>
      </c>
      <c r="B974" s="21" t="s">
        <v>290</v>
      </c>
      <c r="C974">
        <v>25</v>
      </c>
      <c r="D974" t="s">
        <v>1348</v>
      </c>
      <c r="E974">
        <v>2005</v>
      </c>
      <c r="F974">
        <v>2001</v>
      </c>
      <c r="G974" s="21" t="s">
        <v>370</v>
      </c>
      <c r="H974" t="s">
        <v>448</v>
      </c>
      <c r="J974" s="21" t="s">
        <v>1349</v>
      </c>
      <c r="L974" t="s">
        <v>652</v>
      </c>
      <c r="M974" s="51" t="s">
        <v>325</v>
      </c>
      <c r="N974" s="70" t="s">
        <v>1386</v>
      </c>
      <c r="O974" s="41">
        <v>37189</v>
      </c>
      <c r="P974" s="119" t="s">
        <v>552</v>
      </c>
      <c r="Q974" s="41" t="s">
        <v>1351</v>
      </c>
      <c r="W974" s="135" t="s">
        <v>1382</v>
      </c>
      <c r="X974" s="139" t="s">
        <v>1387</v>
      </c>
      <c r="AH974" s="72" t="s">
        <v>1353</v>
      </c>
      <c r="AI974" s="41">
        <v>37390</v>
      </c>
      <c r="AJ974" s="41" t="s">
        <v>1354</v>
      </c>
      <c r="AK974" s="52" t="s">
        <v>1355</v>
      </c>
      <c r="AL974" s="41" t="s">
        <v>334</v>
      </c>
      <c r="BB974" s="167" t="s">
        <v>309</v>
      </c>
      <c r="BC974" s="88">
        <v>37361</v>
      </c>
      <c r="BD974" s="117">
        <v>0.28000000000000003</v>
      </c>
      <c r="BE974" s="88" t="s">
        <v>512</v>
      </c>
      <c r="BF974" s="167" t="s">
        <v>309</v>
      </c>
      <c r="BG974" s="88">
        <v>37377</v>
      </c>
      <c r="BH974" s="117">
        <v>0.48</v>
      </c>
      <c r="BI974" s="88" t="s">
        <v>512</v>
      </c>
      <c r="BJ974" s="167"/>
      <c r="BK974" s="42"/>
      <c r="BL974" s="78"/>
      <c r="BM974" s="42"/>
      <c r="BN974" s="167"/>
      <c r="BO974" s="42"/>
      <c r="BP974" s="78"/>
      <c r="BQ974" s="42"/>
      <c r="BV974" s="144" t="s">
        <v>1356</v>
      </c>
      <c r="CA974" s="86" t="s">
        <v>312</v>
      </c>
      <c r="CB974" s="54" t="s">
        <v>312</v>
      </c>
      <c r="CC974" s="80" t="s">
        <v>312</v>
      </c>
      <c r="CD974" s="21" t="s">
        <v>312</v>
      </c>
      <c r="DG974" s="21" t="s">
        <v>1357</v>
      </c>
      <c r="DH974" s="54" t="s">
        <v>1358</v>
      </c>
      <c r="DI974" s="80" t="s">
        <v>1359</v>
      </c>
      <c r="DJ974" s="21" t="s">
        <v>1360</v>
      </c>
      <c r="DK974" s="21" t="s">
        <v>1357</v>
      </c>
      <c r="DL974" s="54" t="s">
        <v>1361</v>
      </c>
      <c r="DM974" s="47" t="s">
        <v>1359</v>
      </c>
      <c r="DN974" s="21" t="s">
        <v>1360</v>
      </c>
      <c r="DO974" s="54" t="s">
        <v>1362</v>
      </c>
      <c r="DP974" s="86" t="s">
        <v>312</v>
      </c>
      <c r="DQ974" t="s">
        <v>512</v>
      </c>
      <c r="DR974" s="168" t="s">
        <v>1363</v>
      </c>
      <c r="DS974" s="163" t="s">
        <v>1364</v>
      </c>
      <c r="DT974" s="86" t="s">
        <v>312</v>
      </c>
      <c r="DU974" t="s">
        <v>1365</v>
      </c>
      <c r="EA974" t="s">
        <v>1366</v>
      </c>
    </row>
    <row r="975" spans="1:131" ht="15.75" customHeight="1">
      <c r="A975" t="s">
        <v>24</v>
      </c>
      <c r="B975" s="21" t="s">
        <v>290</v>
      </c>
      <c r="C975">
        <v>25</v>
      </c>
      <c r="D975" t="s">
        <v>1348</v>
      </c>
      <c r="E975">
        <v>2005</v>
      </c>
      <c r="F975">
        <v>2001</v>
      </c>
      <c r="G975" s="21" t="s">
        <v>370</v>
      </c>
      <c r="H975" t="s">
        <v>448</v>
      </c>
      <c r="J975" s="21" t="s">
        <v>1349</v>
      </c>
      <c r="L975" t="s">
        <v>312</v>
      </c>
      <c r="M975" s="50" t="s">
        <v>298</v>
      </c>
      <c r="N975" s="70" t="s">
        <v>1388</v>
      </c>
      <c r="O975" s="41" t="s">
        <v>312</v>
      </c>
      <c r="P975" s="119" t="s">
        <v>312</v>
      </c>
      <c r="Q975" s="41" t="s">
        <v>312</v>
      </c>
      <c r="W975" s="135" t="s">
        <v>312</v>
      </c>
      <c r="AH975" s="72" t="s">
        <v>1353</v>
      </c>
      <c r="AI975" s="41">
        <v>37390</v>
      </c>
      <c r="AJ975" s="41" t="s">
        <v>1354</v>
      </c>
      <c r="AK975" s="52" t="s">
        <v>1355</v>
      </c>
      <c r="AL975" s="41" t="s">
        <v>334</v>
      </c>
      <c r="AR975" s="7">
        <v>37419</v>
      </c>
      <c r="AS975" s="72" t="s">
        <v>1352</v>
      </c>
      <c r="AT975" s="73"/>
      <c r="AU975" s="73"/>
      <c r="AV975" s="73"/>
      <c r="AW975" s="73"/>
      <c r="AX975" s="73"/>
      <c r="BB975" s="54" t="s">
        <v>312</v>
      </c>
      <c r="BC975" s="54" t="s">
        <v>312</v>
      </c>
      <c r="BD975" s="80" t="s">
        <v>312</v>
      </c>
      <c r="BE975" s="54" t="s">
        <v>312</v>
      </c>
      <c r="BF975" s="54" t="s">
        <v>312</v>
      </c>
      <c r="BG975" s="54" t="s">
        <v>312</v>
      </c>
      <c r="BH975" s="54" t="s">
        <v>312</v>
      </c>
      <c r="BI975" s="54" t="s">
        <v>312</v>
      </c>
      <c r="BJ975" s="54" t="s">
        <v>312</v>
      </c>
      <c r="BK975" s="54" t="s">
        <v>312</v>
      </c>
      <c r="BL975" s="54" t="s">
        <v>312</v>
      </c>
      <c r="BM975" s="54" t="s">
        <v>312</v>
      </c>
      <c r="BN975" s="54" t="s">
        <v>312</v>
      </c>
      <c r="BO975" s="54" t="s">
        <v>312</v>
      </c>
      <c r="BP975" s="54" t="s">
        <v>312</v>
      </c>
      <c r="BQ975" s="54" t="s">
        <v>312</v>
      </c>
      <c r="BV975" s="144" t="s">
        <v>1356</v>
      </c>
      <c r="CA975" s="86" t="s">
        <v>312</v>
      </c>
      <c r="CB975" s="54" t="s">
        <v>312</v>
      </c>
      <c r="CC975" s="80" t="s">
        <v>312</v>
      </c>
      <c r="CD975" s="21" t="s">
        <v>312</v>
      </c>
      <c r="DG975" s="21" t="s">
        <v>1357</v>
      </c>
      <c r="DH975" s="54" t="s">
        <v>1358</v>
      </c>
      <c r="DI975" s="80" t="s">
        <v>1359</v>
      </c>
      <c r="DJ975" s="21" t="s">
        <v>1360</v>
      </c>
      <c r="DK975" s="21" t="s">
        <v>1357</v>
      </c>
      <c r="DL975" s="54" t="s">
        <v>1361</v>
      </c>
      <c r="DM975" s="47" t="s">
        <v>1359</v>
      </c>
      <c r="DN975" s="21" t="s">
        <v>1360</v>
      </c>
      <c r="DO975" s="54" t="s">
        <v>1362</v>
      </c>
      <c r="DP975">
        <v>2.83</v>
      </c>
      <c r="DQ975" t="s">
        <v>512</v>
      </c>
      <c r="DR975" s="168" t="s">
        <v>1363</v>
      </c>
      <c r="DS975" s="163" t="s">
        <v>1364</v>
      </c>
      <c r="DT975" s="61">
        <v>493</v>
      </c>
      <c r="DU975" t="s">
        <v>1365</v>
      </c>
      <c r="EA975" t="s">
        <v>1366</v>
      </c>
    </row>
    <row r="976" spans="1:131" ht="15.75" customHeight="1">
      <c r="A976" t="s">
        <v>24</v>
      </c>
      <c r="B976" s="21" t="s">
        <v>290</v>
      </c>
      <c r="C976">
        <v>25</v>
      </c>
      <c r="D976" t="s">
        <v>1348</v>
      </c>
      <c r="E976">
        <v>2005</v>
      </c>
      <c r="F976">
        <v>2001</v>
      </c>
      <c r="G976" s="21" t="s">
        <v>370</v>
      </c>
      <c r="H976" t="s">
        <v>448</v>
      </c>
      <c r="J976" s="21" t="s">
        <v>1349</v>
      </c>
      <c r="L976" t="s">
        <v>312</v>
      </c>
      <c r="M976" s="50" t="s">
        <v>298</v>
      </c>
      <c r="N976" s="70" t="s">
        <v>1389</v>
      </c>
      <c r="O976" s="41" t="s">
        <v>312</v>
      </c>
      <c r="P976" s="119" t="s">
        <v>312</v>
      </c>
      <c r="Q976" s="41" t="s">
        <v>312</v>
      </c>
      <c r="W976" s="135" t="s">
        <v>312</v>
      </c>
      <c r="Y976" s="7">
        <v>37384</v>
      </c>
      <c r="Z976" t="s">
        <v>1352</v>
      </c>
      <c r="AH976" s="72" t="s">
        <v>1353</v>
      </c>
      <c r="AI976" s="41">
        <v>37390</v>
      </c>
      <c r="AJ976" s="41" t="s">
        <v>1354</v>
      </c>
      <c r="AK976" s="52" t="s">
        <v>1355</v>
      </c>
      <c r="AL976" s="41" t="s">
        <v>334</v>
      </c>
      <c r="AR976" s="7">
        <v>37419</v>
      </c>
      <c r="AS976" s="72" t="s">
        <v>1352</v>
      </c>
      <c r="AT976" s="73"/>
      <c r="AU976" s="73"/>
      <c r="AV976" s="73"/>
      <c r="AW976" s="73"/>
      <c r="AX976" s="73"/>
      <c r="BB976" s="54" t="s">
        <v>312</v>
      </c>
      <c r="BC976" s="54" t="s">
        <v>312</v>
      </c>
      <c r="BD976" s="80" t="s">
        <v>312</v>
      </c>
      <c r="BE976" s="54" t="s">
        <v>312</v>
      </c>
      <c r="BF976" s="54" t="s">
        <v>312</v>
      </c>
      <c r="BG976" s="54" t="s">
        <v>312</v>
      </c>
      <c r="BH976" s="54" t="s">
        <v>312</v>
      </c>
      <c r="BI976" s="54" t="s">
        <v>312</v>
      </c>
      <c r="BJ976" s="54" t="s">
        <v>312</v>
      </c>
      <c r="BK976" s="54" t="s">
        <v>312</v>
      </c>
      <c r="BL976" s="54" t="s">
        <v>312</v>
      </c>
      <c r="BM976" s="54" t="s">
        <v>312</v>
      </c>
      <c r="BN976" s="54" t="s">
        <v>312</v>
      </c>
      <c r="BO976" s="54" t="s">
        <v>312</v>
      </c>
      <c r="BP976" s="54" t="s">
        <v>312</v>
      </c>
      <c r="BQ976" s="54" t="s">
        <v>312</v>
      </c>
      <c r="BV976" s="144" t="s">
        <v>1356</v>
      </c>
      <c r="CA976" s="86" t="s">
        <v>312</v>
      </c>
      <c r="CB976" s="54" t="s">
        <v>312</v>
      </c>
      <c r="CC976" s="80" t="s">
        <v>312</v>
      </c>
      <c r="CD976" s="21" t="s">
        <v>312</v>
      </c>
      <c r="DG976" s="21" t="s">
        <v>1357</v>
      </c>
      <c r="DH976" s="54" t="s">
        <v>1358</v>
      </c>
      <c r="DI976" s="80" t="s">
        <v>1359</v>
      </c>
      <c r="DJ976" s="21" t="s">
        <v>1360</v>
      </c>
      <c r="DK976" s="21" t="s">
        <v>1357</v>
      </c>
      <c r="DL976" s="54" t="s">
        <v>1361</v>
      </c>
      <c r="DM976" s="47" t="s">
        <v>1359</v>
      </c>
      <c r="DN976" s="21" t="s">
        <v>1360</v>
      </c>
      <c r="DO976" s="54" t="s">
        <v>1362</v>
      </c>
      <c r="DP976">
        <v>2.75</v>
      </c>
      <c r="DQ976" t="s">
        <v>512</v>
      </c>
      <c r="DR976" s="168" t="s">
        <v>1363</v>
      </c>
      <c r="DS976" s="163" t="s">
        <v>1364</v>
      </c>
      <c r="DT976" s="61">
        <v>431</v>
      </c>
      <c r="DU976" t="s">
        <v>1365</v>
      </c>
      <c r="EA976" t="s">
        <v>1366</v>
      </c>
    </row>
    <row r="977" spans="1:131" ht="15.75" customHeight="1">
      <c r="A977" t="s">
        <v>24</v>
      </c>
      <c r="B977" s="21" t="s">
        <v>290</v>
      </c>
      <c r="C977">
        <v>25</v>
      </c>
      <c r="D977" t="s">
        <v>1348</v>
      </c>
      <c r="E977">
        <v>2005</v>
      </c>
      <c r="F977">
        <v>2001</v>
      </c>
      <c r="G977" s="21" t="s">
        <v>370</v>
      </c>
      <c r="H977" t="s">
        <v>448</v>
      </c>
      <c r="J977" s="21" t="s">
        <v>1349</v>
      </c>
      <c r="L977" t="s">
        <v>652</v>
      </c>
      <c r="M977" s="50" t="s">
        <v>325</v>
      </c>
      <c r="N977" s="70" t="s">
        <v>1390</v>
      </c>
      <c r="O977" s="41">
        <v>37189</v>
      </c>
      <c r="P977" s="119" t="s">
        <v>552</v>
      </c>
      <c r="Q977" s="41" t="s">
        <v>1351</v>
      </c>
      <c r="Y977" s="7">
        <v>37398</v>
      </c>
      <c r="Z977" t="s">
        <v>1352</v>
      </c>
      <c r="AH977" s="72" t="s">
        <v>1353</v>
      </c>
      <c r="AI977" s="41">
        <v>37414</v>
      </c>
      <c r="AJ977" s="41" t="s">
        <v>1354</v>
      </c>
      <c r="AK977" s="52" t="s">
        <v>1355</v>
      </c>
      <c r="AL977" s="41" t="s">
        <v>334</v>
      </c>
      <c r="AR977" s="7">
        <v>37440</v>
      </c>
      <c r="AS977" s="72" t="s">
        <v>1352</v>
      </c>
      <c r="AT977" s="73"/>
      <c r="AU977" s="73"/>
      <c r="AV977" s="73"/>
      <c r="AW977" s="73"/>
      <c r="AX977" s="73"/>
      <c r="BB977" s="167" t="s">
        <v>309</v>
      </c>
      <c r="BC977" s="88">
        <v>37361</v>
      </c>
      <c r="BD977" s="117">
        <v>0.28000000000000003</v>
      </c>
      <c r="BE977" s="88" t="s">
        <v>512</v>
      </c>
      <c r="BF977" s="167" t="s">
        <v>309</v>
      </c>
      <c r="BG977" s="88">
        <v>37377</v>
      </c>
      <c r="BH977" s="117">
        <v>0.48</v>
      </c>
      <c r="BI977" s="88" t="s">
        <v>512</v>
      </c>
      <c r="BJ977" s="167"/>
      <c r="BK977" s="42"/>
      <c r="BL977" s="78"/>
      <c r="BM977" s="42"/>
      <c r="BN977" s="167"/>
      <c r="BO977" s="42"/>
      <c r="BP977" s="78"/>
      <c r="BQ977" s="42"/>
      <c r="BV977" s="144" t="s">
        <v>1356</v>
      </c>
      <c r="CA977" s="86" t="s">
        <v>312</v>
      </c>
      <c r="CB977" s="54" t="s">
        <v>312</v>
      </c>
      <c r="CC977" s="80" t="s">
        <v>312</v>
      </c>
      <c r="CD977" s="21" t="s">
        <v>312</v>
      </c>
      <c r="DG977" s="21" t="s">
        <v>1357</v>
      </c>
      <c r="DH977" s="54" t="s">
        <v>1358</v>
      </c>
      <c r="DI977" s="80" t="s">
        <v>1359</v>
      </c>
      <c r="DJ977" s="21" t="s">
        <v>1360</v>
      </c>
      <c r="DK977" s="21" t="s">
        <v>1357</v>
      </c>
      <c r="DL977" s="54" t="s">
        <v>1361</v>
      </c>
      <c r="DM977" s="47" t="s">
        <v>1359</v>
      </c>
      <c r="DN977" s="21" t="s">
        <v>1360</v>
      </c>
      <c r="DO977" s="54" t="s">
        <v>1362</v>
      </c>
      <c r="DP977">
        <v>2.4500000000000002</v>
      </c>
      <c r="DQ977" t="s">
        <v>512</v>
      </c>
      <c r="DR977" s="168" t="s">
        <v>1363</v>
      </c>
      <c r="DS977" s="163" t="s">
        <v>1364</v>
      </c>
      <c r="DT977" s="61">
        <v>456</v>
      </c>
      <c r="DU977" t="s">
        <v>1365</v>
      </c>
      <c r="EA977" t="s">
        <v>1366</v>
      </c>
    </row>
    <row r="978" spans="1:131" ht="15.75" customHeight="1">
      <c r="A978" t="s">
        <v>24</v>
      </c>
      <c r="B978" s="21" t="s">
        <v>290</v>
      </c>
      <c r="C978">
        <v>25</v>
      </c>
      <c r="D978" t="s">
        <v>1348</v>
      </c>
      <c r="E978">
        <v>2005</v>
      </c>
      <c r="F978">
        <v>2001</v>
      </c>
      <c r="G978" s="21" t="s">
        <v>370</v>
      </c>
      <c r="H978" t="s">
        <v>448</v>
      </c>
      <c r="J978" s="21" t="s">
        <v>1349</v>
      </c>
      <c r="L978" t="s">
        <v>652</v>
      </c>
      <c r="M978" s="50" t="s">
        <v>325</v>
      </c>
      <c r="N978" s="70" t="s">
        <v>1391</v>
      </c>
      <c r="O978" s="41">
        <v>37189</v>
      </c>
      <c r="P978" s="119" t="s">
        <v>552</v>
      </c>
      <c r="Q978" s="41" t="s">
        <v>1351</v>
      </c>
      <c r="Y978" s="7">
        <v>37398</v>
      </c>
      <c r="Z978" t="s">
        <v>1352</v>
      </c>
      <c r="AH978" s="72" t="s">
        <v>1353</v>
      </c>
      <c r="AI978" s="41">
        <v>37414</v>
      </c>
      <c r="AJ978" s="41" t="s">
        <v>1354</v>
      </c>
      <c r="AK978" s="52" t="s">
        <v>1355</v>
      </c>
      <c r="AL978" s="41" t="s">
        <v>334</v>
      </c>
      <c r="BB978" s="167" t="s">
        <v>309</v>
      </c>
      <c r="BC978" s="88">
        <v>37361</v>
      </c>
      <c r="BD978" s="117">
        <v>0.28000000000000003</v>
      </c>
      <c r="BE978" s="88" t="s">
        <v>512</v>
      </c>
      <c r="BF978" s="167" t="s">
        <v>309</v>
      </c>
      <c r="BG978" s="88">
        <v>37377</v>
      </c>
      <c r="BH978" s="117">
        <v>0.48</v>
      </c>
      <c r="BI978" s="88" t="s">
        <v>512</v>
      </c>
      <c r="BJ978" s="167"/>
      <c r="BK978" s="42"/>
      <c r="BL978" s="78"/>
      <c r="BM978" s="42"/>
      <c r="BN978" s="167"/>
      <c r="BO978" s="42"/>
      <c r="BP978" s="78"/>
      <c r="BQ978" s="42"/>
      <c r="BV978" s="144" t="s">
        <v>1356</v>
      </c>
      <c r="CA978" s="86" t="s">
        <v>312</v>
      </c>
      <c r="CB978" s="54" t="s">
        <v>312</v>
      </c>
      <c r="CC978" s="80" t="s">
        <v>312</v>
      </c>
      <c r="CD978" s="21" t="s">
        <v>312</v>
      </c>
      <c r="DG978" s="21" t="s">
        <v>1357</v>
      </c>
      <c r="DH978" s="54" t="s">
        <v>1358</v>
      </c>
      <c r="DI978" s="80" t="s">
        <v>1359</v>
      </c>
      <c r="DJ978" s="21" t="s">
        <v>1360</v>
      </c>
      <c r="DK978" s="21" t="s">
        <v>1357</v>
      </c>
      <c r="DL978" s="54" t="s">
        <v>1361</v>
      </c>
      <c r="DM978" s="47" t="s">
        <v>1359</v>
      </c>
      <c r="DN978" s="21" t="s">
        <v>1360</v>
      </c>
      <c r="DO978" s="54" t="s">
        <v>1362</v>
      </c>
      <c r="DP978">
        <v>2.5499999999999998</v>
      </c>
      <c r="DQ978" t="s">
        <v>512</v>
      </c>
      <c r="DR978" s="168" t="s">
        <v>1363</v>
      </c>
      <c r="DS978" s="163" t="s">
        <v>1364</v>
      </c>
      <c r="DT978" s="61">
        <v>456</v>
      </c>
      <c r="DU978" t="s">
        <v>1365</v>
      </c>
      <c r="EA978" t="s">
        <v>1366</v>
      </c>
    </row>
    <row r="979" spans="1:131" ht="15.75" customHeight="1">
      <c r="A979" t="s">
        <v>24</v>
      </c>
      <c r="B979" s="21" t="s">
        <v>290</v>
      </c>
      <c r="C979">
        <v>25</v>
      </c>
      <c r="D979" t="s">
        <v>1348</v>
      </c>
      <c r="E979">
        <v>2005</v>
      </c>
      <c r="F979">
        <v>2001</v>
      </c>
      <c r="G979" s="21" t="s">
        <v>370</v>
      </c>
      <c r="H979" t="s">
        <v>448</v>
      </c>
      <c r="J979" s="21" t="s">
        <v>1349</v>
      </c>
      <c r="L979" t="s">
        <v>652</v>
      </c>
      <c r="M979" s="50" t="s">
        <v>325</v>
      </c>
      <c r="N979" s="70" t="s">
        <v>1392</v>
      </c>
      <c r="O979" s="41">
        <v>37189</v>
      </c>
      <c r="P979" s="119" t="s">
        <v>552</v>
      </c>
      <c r="Q979" s="41" t="s">
        <v>1351</v>
      </c>
      <c r="W979" s="135" t="s">
        <v>1373</v>
      </c>
      <c r="X979" s="139">
        <v>37398</v>
      </c>
      <c r="AH979" s="72" t="s">
        <v>1353</v>
      </c>
      <c r="AI979" s="41">
        <v>37414</v>
      </c>
      <c r="AJ979" s="41" t="s">
        <v>1354</v>
      </c>
      <c r="AK979" s="52" t="s">
        <v>1355</v>
      </c>
      <c r="AL979" s="41" t="s">
        <v>334</v>
      </c>
      <c r="AR979" s="7">
        <v>37440</v>
      </c>
      <c r="AS979" s="72" t="s">
        <v>1352</v>
      </c>
      <c r="AT979" s="73"/>
      <c r="AU979" s="73"/>
      <c r="AV979" s="73"/>
      <c r="AW979" s="73"/>
      <c r="AX979" s="73"/>
      <c r="BB979" s="167" t="s">
        <v>309</v>
      </c>
      <c r="BC979" s="88">
        <v>37361</v>
      </c>
      <c r="BD979" s="117">
        <v>0.28000000000000003</v>
      </c>
      <c r="BE979" s="88" t="s">
        <v>512</v>
      </c>
      <c r="BF979" s="167" t="s">
        <v>309</v>
      </c>
      <c r="BG979" s="88">
        <v>37377</v>
      </c>
      <c r="BH979" s="117">
        <v>0.48</v>
      </c>
      <c r="BI979" s="88" t="s">
        <v>512</v>
      </c>
      <c r="BJ979" s="167"/>
      <c r="BK979" s="42"/>
      <c r="BL979" s="78"/>
      <c r="BM979" s="42"/>
      <c r="BN979" s="167"/>
      <c r="BO979" s="42"/>
      <c r="BP979" s="78"/>
      <c r="BQ979" s="42"/>
      <c r="BV979" s="144" t="s">
        <v>1356</v>
      </c>
      <c r="CA979" s="86" t="s">
        <v>312</v>
      </c>
      <c r="CB979" s="54" t="s">
        <v>312</v>
      </c>
      <c r="CC979" s="80" t="s">
        <v>312</v>
      </c>
      <c r="CD979" s="21" t="s">
        <v>312</v>
      </c>
      <c r="DG979" s="21" t="s">
        <v>1357</v>
      </c>
      <c r="DH979" s="54" t="s">
        <v>1358</v>
      </c>
      <c r="DI979" s="80" t="s">
        <v>1359</v>
      </c>
      <c r="DJ979" s="21" t="s">
        <v>1360</v>
      </c>
      <c r="DK979" s="21" t="s">
        <v>1357</v>
      </c>
      <c r="DL979" s="54" t="s">
        <v>1361</v>
      </c>
      <c r="DM979" s="47" t="s">
        <v>1359</v>
      </c>
      <c r="DN979" s="21" t="s">
        <v>1360</v>
      </c>
      <c r="DO979" s="54" t="s">
        <v>1362</v>
      </c>
      <c r="DP979">
        <v>2.2400000000000002</v>
      </c>
      <c r="DQ979" t="s">
        <v>512</v>
      </c>
      <c r="DR979" s="168" t="s">
        <v>1363</v>
      </c>
      <c r="DS979" s="163" t="s">
        <v>1364</v>
      </c>
      <c r="DT979" s="61">
        <v>415</v>
      </c>
      <c r="DU979" t="s">
        <v>1365</v>
      </c>
      <c r="EA979" t="s">
        <v>1366</v>
      </c>
    </row>
    <row r="980" spans="1:131" ht="15.75" customHeight="1">
      <c r="A980" t="s">
        <v>24</v>
      </c>
      <c r="B980" s="21" t="s">
        <v>290</v>
      </c>
      <c r="C980">
        <v>25</v>
      </c>
      <c r="D980" t="s">
        <v>1348</v>
      </c>
      <c r="E980">
        <v>2005</v>
      </c>
      <c r="F980">
        <v>2001</v>
      </c>
      <c r="G980" s="21" t="s">
        <v>370</v>
      </c>
      <c r="H980" t="s">
        <v>448</v>
      </c>
      <c r="J980" s="21" t="s">
        <v>1349</v>
      </c>
      <c r="L980" t="s">
        <v>652</v>
      </c>
      <c r="M980" s="50" t="s">
        <v>325</v>
      </c>
      <c r="N980" s="70" t="s">
        <v>1393</v>
      </c>
      <c r="O980" s="41">
        <v>37189</v>
      </c>
      <c r="P980" s="119" t="s">
        <v>552</v>
      </c>
      <c r="Q980" s="41" t="s">
        <v>1351</v>
      </c>
      <c r="W980" s="135" t="s">
        <v>1373</v>
      </c>
      <c r="X980" s="139">
        <v>37398</v>
      </c>
      <c r="AH980" s="72" t="s">
        <v>1353</v>
      </c>
      <c r="AI980" s="41">
        <v>37414</v>
      </c>
      <c r="AJ980" s="41" t="s">
        <v>1354</v>
      </c>
      <c r="AK980" s="52" t="s">
        <v>1355</v>
      </c>
      <c r="AL980" s="41" t="s">
        <v>334</v>
      </c>
      <c r="BB980" s="167" t="s">
        <v>309</v>
      </c>
      <c r="BC980" s="88">
        <v>37361</v>
      </c>
      <c r="BD980" s="117">
        <v>0.28000000000000003</v>
      </c>
      <c r="BE980" s="88" t="s">
        <v>512</v>
      </c>
      <c r="BF980" s="167" t="s">
        <v>309</v>
      </c>
      <c r="BG980" s="88">
        <v>37377</v>
      </c>
      <c r="BH980" s="117">
        <v>0.48</v>
      </c>
      <c r="BI980" s="88" t="s">
        <v>512</v>
      </c>
      <c r="BJ980" s="167"/>
      <c r="BK980" s="42"/>
      <c r="BL980" s="78"/>
      <c r="BM980" s="42"/>
      <c r="BN980" s="167"/>
      <c r="BO980" s="42"/>
      <c r="BP980" s="78"/>
      <c r="BQ980" s="42"/>
      <c r="BV980" s="144" t="s">
        <v>1356</v>
      </c>
      <c r="CA980" s="86" t="s">
        <v>312</v>
      </c>
      <c r="CB980" s="54" t="s">
        <v>312</v>
      </c>
      <c r="CC980" s="80" t="s">
        <v>312</v>
      </c>
      <c r="CD980" s="21" t="s">
        <v>312</v>
      </c>
      <c r="DG980" s="21" t="s">
        <v>1357</v>
      </c>
      <c r="DH980" s="54" t="s">
        <v>1358</v>
      </c>
      <c r="DI980" s="80" t="s">
        <v>1359</v>
      </c>
      <c r="DJ980" s="21" t="s">
        <v>1360</v>
      </c>
      <c r="DK980" s="21" t="s">
        <v>1357</v>
      </c>
      <c r="DL980" s="54" t="s">
        <v>1361</v>
      </c>
      <c r="DM980" s="47" t="s">
        <v>1359</v>
      </c>
      <c r="DN980" s="21" t="s">
        <v>1360</v>
      </c>
      <c r="DO980" s="54" t="s">
        <v>1362</v>
      </c>
      <c r="DP980">
        <v>2.41</v>
      </c>
      <c r="DQ980" t="s">
        <v>512</v>
      </c>
      <c r="DR980" s="168" t="s">
        <v>1363</v>
      </c>
      <c r="DS980" s="163" t="s">
        <v>1364</v>
      </c>
      <c r="DT980" s="61">
        <v>484</v>
      </c>
      <c r="DU980" t="s">
        <v>1365</v>
      </c>
      <c r="EA980" t="s">
        <v>1366</v>
      </c>
    </row>
    <row r="981" spans="1:131" ht="15.75" customHeight="1">
      <c r="A981" t="s">
        <v>24</v>
      </c>
      <c r="B981" s="21" t="s">
        <v>290</v>
      </c>
      <c r="C981">
        <v>25</v>
      </c>
      <c r="D981" t="s">
        <v>1348</v>
      </c>
      <c r="E981">
        <v>2005</v>
      </c>
      <c r="F981">
        <v>2001</v>
      </c>
      <c r="G981" s="21" t="s">
        <v>370</v>
      </c>
      <c r="H981" t="s">
        <v>448</v>
      </c>
      <c r="J981" s="21" t="s">
        <v>1349</v>
      </c>
      <c r="L981" t="s">
        <v>312</v>
      </c>
      <c r="M981" s="50" t="s">
        <v>298</v>
      </c>
      <c r="N981" s="71" t="s">
        <v>1394</v>
      </c>
      <c r="O981" s="41" t="s">
        <v>312</v>
      </c>
      <c r="P981" s="119" t="s">
        <v>312</v>
      </c>
      <c r="Q981" s="41" t="s">
        <v>312</v>
      </c>
      <c r="W981" s="135" t="s">
        <v>312</v>
      </c>
      <c r="Y981" s="7">
        <v>37398</v>
      </c>
      <c r="Z981" t="s">
        <v>1352</v>
      </c>
      <c r="AH981" s="72" t="s">
        <v>1353</v>
      </c>
      <c r="AI981" s="41">
        <v>37414</v>
      </c>
      <c r="AJ981" s="41" t="s">
        <v>1354</v>
      </c>
      <c r="AK981" s="52" t="s">
        <v>1355</v>
      </c>
      <c r="AL981" s="41" t="s">
        <v>334</v>
      </c>
      <c r="AR981" s="7">
        <v>37440</v>
      </c>
      <c r="AS981" s="72" t="s">
        <v>1352</v>
      </c>
      <c r="AT981" s="73"/>
      <c r="AU981" s="73"/>
      <c r="AV981" s="73"/>
      <c r="AW981" s="73"/>
      <c r="AX981" s="73"/>
      <c r="BB981" s="54" t="s">
        <v>312</v>
      </c>
      <c r="BC981" s="54" t="s">
        <v>312</v>
      </c>
      <c r="BD981" s="80" t="s">
        <v>312</v>
      </c>
      <c r="BE981" s="54" t="s">
        <v>312</v>
      </c>
      <c r="BF981" s="54" t="s">
        <v>312</v>
      </c>
      <c r="BG981" s="54" t="s">
        <v>312</v>
      </c>
      <c r="BH981" s="54" t="s">
        <v>312</v>
      </c>
      <c r="BI981" s="54" t="s">
        <v>312</v>
      </c>
      <c r="BJ981" s="54" t="s">
        <v>312</v>
      </c>
      <c r="BK981" s="54" t="s">
        <v>312</v>
      </c>
      <c r="BL981" s="54" t="s">
        <v>312</v>
      </c>
      <c r="BM981" s="54" t="s">
        <v>312</v>
      </c>
      <c r="BN981" s="54" t="s">
        <v>312</v>
      </c>
      <c r="BO981" s="54" t="s">
        <v>312</v>
      </c>
      <c r="BP981" s="54" t="s">
        <v>312</v>
      </c>
      <c r="BQ981" s="54" t="s">
        <v>312</v>
      </c>
      <c r="BV981" s="144" t="s">
        <v>1356</v>
      </c>
      <c r="CA981" s="86" t="s">
        <v>312</v>
      </c>
      <c r="CB981" s="54" t="s">
        <v>312</v>
      </c>
      <c r="CC981" s="80" t="s">
        <v>312</v>
      </c>
      <c r="CD981" s="21" t="s">
        <v>312</v>
      </c>
      <c r="DG981" s="21" t="s">
        <v>1357</v>
      </c>
      <c r="DH981" s="54" t="s">
        <v>1358</v>
      </c>
      <c r="DI981" s="80" t="s">
        <v>1359</v>
      </c>
      <c r="DJ981" s="21" t="s">
        <v>1360</v>
      </c>
      <c r="DK981" s="21" t="s">
        <v>1357</v>
      </c>
      <c r="DL981" s="54" t="s">
        <v>1358</v>
      </c>
      <c r="DM981" s="47" t="s">
        <v>1359</v>
      </c>
      <c r="DN981" s="21" t="s">
        <v>1360</v>
      </c>
      <c r="DO981" s="54" t="s">
        <v>1362</v>
      </c>
      <c r="DP981">
        <v>2.58</v>
      </c>
      <c r="DQ981" t="s">
        <v>512</v>
      </c>
      <c r="DR981" s="168" t="s">
        <v>1363</v>
      </c>
      <c r="DS981" s="163" t="s">
        <v>1364</v>
      </c>
      <c r="DT981" s="61">
        <v>517</v>
      </c>
      <c r="DU981" t="s">
        <v>1365</v>
      </c>
      <c r="EA981" t="s">
        <v>1366</v>
      </c>
    </row>
    <row r="982" spans="1:131" ht="15.75" customHeight="1">
      <c r="G982" s="21"/>
      <c r="DG982" s="21"/>
      <c r="DH982" s="54"/>
      <c r="DI982" s="80"/>
      <c r="DJ982" s="21"/>
    </row>
    <row r="983" spans="1:131" ht="15.75" customHeight="1">
      <c r="A983" t="s">
        <v>24</v>
      </c>
      <c r="B983" s="21" t="s">
        <v>290</v>
      </c>
      <c r="C983">
        <v>25</v>
      </c>
      <c r="D983" t="s">
        <v>1348</v>
      </c>
      <c r="E983">
        <v>2005</v>
      </c>
      <c r="F983">
        <v>2002</v>
      </c>
      <c r="G983" s="21" t="s">
        <v>370</v>
      </c>
      <c r="H983" t="s">
        <v>448</v>
      </c>
      <c r="J983" s="21" t="s">
        <v>1349</v>
      </c>
      <c r="L983" t="s">
        <v>652</v>
      </c>
      <c r="M983" s="51" t="s">
        <v>325</v>
      </c>
      <c r="N983" s="70" t="s">
        <v>1350</v>
      </c>
      <c r="O983" s="41">
        <v>37561</v>
      </c>
      <c r="P983" s="119" t="s">
        <v>552</v>
      </c>
      <c r="Q983" s="41" t="s">
        <v>1351</v>
      </c>
      <c r="Y983" s="7">
        <v>37754</v>
      </c>
      <c r="Z983" t="s">
        <v>1352</v>
      </c>
      <c r="AH983" s="72" t="s">
        <v>1353</v>
      </c>
      <c r="AI983" s="41">
        <v>37777</v>
      </c>
      <c r="AJ983" s="41" t="s">
        <v>1354</v>
      </c>
      <c r="AK983" s="52" t="s">
        <v>1355</v>
      </c>
      <c r="AL983" s="41" t="s">
        <v>334</v>
      </c>
      <c r="AR983" s="7">
        <v>37803</v>
      </c>
      <c r="AS983" s="72" t="s">
        <v>1352</v>
      </c>
      <c r="AT983" s="73"/>
      <c r="AU983" s="73"/>
      <c r="AV983" s="73"/>
      <c r="AW983" s="73"/>
      <c r="AX983" s="73"/>
      <c r="BB983" s="167" t="s">
        <v>309</v>
      </c>
      <c r="BC983" s="88">
        <v>37726</v>
      </c>
      <c r="BD983" s="117">
        <v>0.01</v>
      </c>
      <c r="BE983" s="88" t="s">
        <v>512</v>
      </c>
      <c r="BF983" s="167" t="s">
        <v>309</v>
      </c>
      <c r="BG983" s="88">
        <v>37754</v>
      </c>
      <c r="BH983" s="117">
        <v>0.15</v>
      </c>
      <c r="BI983" s="88" t="s">
        <v>512</v>
      </c>
      <c r="BJ983" s="167"/>
      <c r="BK983" s="42"/>
      <c r="BL983" s="78"/>
      <c r="BM983" s="42"/>
      <c r="BN983" s="167"/>
      <c r="BO983" s="42"/>
      <c r="BP983" s="78"/>
      <c r="BQ983" s="42"/>
      <c r="BV983" s="144" t="s">
        <v>1356</v>
      </c>
      <c r="CA983" s="21"/>
      <c r="CB983" s="21"/>
      <c r="CC983" s="21"/>
      <c r="CD983" s="21"/>
      <c r="DG983" s="21" t="s">
        <v>1357</v>
      </c>
      <c r="DH983" s="54" t="s">
        <v>1361</v>
      </c>
      <c r="DI983" s="80" t="s">
        <v>1359</v>
      </c>
      <c r="DJ983" s="21" t="s">
        <v>1360</v>
      </c>
      <c r="DK983" s="21" t="s">
        <v>1357</v>
      </c>
      <c r="DL983" s="54" t="s">
        <v>1361</v>
      </c>
      <c r="DM983" s="47" t="s">
        <v>1359</v>
      </c>
      <c r="DN983" s="21" t="s">
        <v>1360</v>
      </c>
      <c r="DO983" s="54" t="s">
        <v>1395</v>
      </c>
      <c r="DP983">
        <v>1.42</v>
      </c>
      <c r="DQ983" t="s">
        <v>512</v>
      </c>
      <c r="DR983" s="168" t="s">
        <v>1363</v>
      </c>
      <c r="DS983" s="163" t="s">
        <v>1364</v>
      </c>
      <c r="DT983" s="61">
        <v>347</v>
      </c>
      <c r="DU983" t="s">
        <v>1365</v>
      </c>
      <c r="EA983" t="s">
        <v>1396</v>
      </c>
    </row>
    <row r="984" spans="1:131" ht="15.75" customHeight="1">
      <c r="A984" t="s">
        <v>24</v>
      </c>
      <c r="B984" s="21" t="s">
        <v>290</v>
      </c>
      <c r="C984">
        <v>25</v>
      </c>
      <c r="D984" t="s">
        <v>1348</v>
      </c>
      <c r="E984">
        <v>2005</v>
      </c>
      <c r="F984">
        <v>2002</v>
      </c>
      <c r="G984" s="21" t="s">
        <v>370</v>
      </c>
      <c r="H984" t="s">
        <v>448</v>
      </c>
      <c r="J984" s="21" t="s">
        <v>1349</v>
      </c>
      <c r="L984" t="s">
        <v>652</v>
      </c>
      <c r="M984" s="51" t="s">
        <v>325</v>
      </c>
      <c r="N984" s="70" t="s">
        <v>1367</v>
      </c>
      <c r="O984" s="41">
        <v>37561</v>
      </c>
      <c r="P984" s="119" t="s">
        <v>552</v>
      </c>
      <c r="Q984" s="41" t="s">
        <v>1351</v>
      </c>
      <c r="Y984" s="7">
        <v>37770</v>
      </c>
      <c r="Z984" t="s">
        <v>1352</v>
      </c>
      <c r="AH984" s="72" t="s">
        <v>1353</v>
      </c>
      <c r="AI984" s="41">
        <v>37777</v>
      </c>
      <c r="AJ984" s="41" t="s">
        <v>1354</v>
      </c>
      <c r="AK984" s="52" t="s">
        <v>1355</v>
      </c>
      <c r="AL984" s="41" t="s">
        <v>334</v>
      </c>
      <c r="AR984" s="7">
        <v>37803</v>
      </c>
      <c r="AS984" s="72" t="s">
        <v>1352</v>
      </c>
      <c r="AT984" s="73"/>
      <c r="AU984" s="73"/>
      <c r="AV984" s="73"/>
      <c r="AW984" s="73"/>
      <c r="AX984" s="73"/>
      <c r="BB984" s="167" t="s">
        <v>309</v>
      </c>
      <c r="BC984" s="88">
        <v>37726</v>
      </c>
      <c r="BD984" s="117">
        <v>0.01</v>
      </c>
      <c r="BE984" s="88" t="s">
        <v>512</v>
      </c>
      <c r="BF984" s="167" t="s">
        <v>309</v>
      </c>
      <c r="BG984" s="88">
        <v>37754</v>
      </c>
      <c r="BH984" s="117">
        <v>0.15</v>
      </c>
      <c r="BI984" s="88" t="s">
        <v>512</v>
      </c>
      <c r="BJ984" s="167"/>
      <c r="BK984" s="42"/>
      <c r="BL984" s="78"/>
      <c r="BM984" s="42"/>
      <c r="BN984" s="167"/>
      <c r="BO984" s="42"/>
      <c r="BP984" s="78"/>
      <c r="BQ984" s="42"/>
      <c r="BV984" s="144" t="s">
        <v>1356</v>
      </c>
      <c r="CA984" s="21"/>
      <c r="CB984" s="21"/>
      <c r="CC984" s="21"/>
      <c r="CD984" s="21"/>
      <c r="DG984" s="21" t="s">
        <v>1357</v>
      </c>
      <c r="DH984" s="54" t="s">
        <v>1361</v>
      </c>
      <c r="DI984" s="80" t="s">
        <v>1359</v>
      </c>
      <c r="DJ984" s="21" t="s">
        <v>1360</v>
      </c>
      <c r="DK984" s="21" t="s">
        <v>1357</v>
      </c>
      <c r="DL984" s="54" t="s">
        <v>1361</v>
      </c>
      <c r="DM984" s="47" t="s">
        <v>1359</v>
      </c>
      <c r="DN984" s="21" t="s">
        <v>1360</v>
      </c>
      <c r="DO984" s="54" t="s">
        <v>1395</v>
      </c>
      <c r="DP984">
        <v>1.3</v>
      </c>
      <c r="DQ984" t="s">
        <v>512</v>
      </c>
      <c r="DR984" s="168" t="s">
        <v>1363</v>
      </c>
      <c r="DS984" s="163" t="s">
        <v>1364</v>
      </c>
      <c r="DT984" s="61">
        <v>338</v>
      </c>
      <c r="DU984" t="s">
        <v>1365</v>
      </c>
      <c r="EA984" t="s">
        <v>1396</v>
      </c>
    </row>
    <row r="985" spans="1:131" ht="15.75" customHeight="1">
      <c r="A985" t="s">
        <v>24</v>
      </c>
      <c r="B985" s="21" t="s">
        <v>290</v>
      </c>
      <c r="C985">
        <v>25</v>
      </c>
      <c r="D985" t="s">
        <v>1348</v>
      </c>
      <c r="E985">
        <v>2005</v>
      </c>
      <c r="F985">
        <v>2002</v>
      </c>
      <c r="G985" s="21" t="s">
        <v>370</v>
      </c>
      <c r="H985" t="s">
        <v>448</v>
      </c>
      <c r="J985" s="21" t="s">
        <v>1349</v>
      </c>
      <c r="L985" t="s">
        <v>652</v>
      </c>
      <c r="M985" s="51" t="s">
        <v>325</v>
      </c>
      <c r="N985" s="70" t="s">
        <v>1368</v>
      </c>
      <c r="O985" s="41">
        <v>37561</v>
      </c>
      <c r="P985" s="119" t="s">
        <v>552</v>
      </c>
      <c r="Q985" s="41" t="s">
        <v>1351</v>
      </c>
      <c r="Y985" s="7">
        <v>37774</v>
      </c>
      <c r="Z985" t="s">
        <v>1352</v>
      </c>
      <c r="AH985" s="72" t="s">
        <v>1353</v>
      </c>
      <c r="AI985" s="41">
        <v>37777</v>
      </c>
      <c r="AJ985" s="41" t="s">
        <v>1354</v>
      </c>
      <c r="AK985" s="52" t="s">
        <v>1355</v>
      </c>
      <c r="AL985" s="41" t="s">
        <v>334</v>
      </c>
      <c r="AR985" s="7">
        <v>37803</v>
      </c>
      <c r="AS985" s="72" t="s">
        <v>1352</v>
      </c>
      <c r="AT985" s="73"/>
      <c r="AU985" s="73"/>
      <c r="AV985" s="73"/>
      <c r="AW985" s="73"/>
      <c r="AX985" s="73"/>
      <c r="BB985" s="167" t="s">
        <v>309</v>
      </c>
      <c r="BC985" s="88">
        <v>37726</v>
      </c>
      <c r="BD985" s="117">
        <v>0.01</v>
      </c>
      <c r="BE985" s="88" t="s">
        <v>512</v>
      </c>
      <c r="BF985" s="167" t="s">
        <v>309</v>
      </c>
      <c r="BG985" s="88">
        <v>37754</v>
      </c>
      <c r="BH985" s="117">
        <v>0.15</v>
      </c>
      <c r="BI985" s="88" t="s">
        <v>512</v>
      </c>
      <c r="BJ985" s="167"/>
      <c r="BK985" s="42"/>
      <c r="BL985" s="78"/>
      <c r="BM985" s="42"/>
      <c r="BN985" s="167"/>
      <c r="BO985" s="42"/>
      <c r="BP985" s="78"/>
      <c r="BQ985" s="42"/>
      <c r="BV985" s="144" t="s">
        <v>1356</v>
      </c>
      <c r="CA985" s="21"/>
      <c r="CB985" s="21"/>
      <c r="CC985" s="21"/>
      <c r="CD985" s="21"/>
      <c r="DG985" s="21" t="s">
        <v>1357</v>
      </c>
      <c r="DH985" s="54" t="s">
        <v>1361</v>
      </c>
      <c r="DI985" s="80" t="s">
        <v>1359</v>
      </c>
      <c r="DJ985" s="21" t="s">
        <v>1360</v>
      </c>
      <c r="DK985" s="21" t="s">
        <v>1357</v>
      </c>
      <c r="DL985" s="54" t="s">
        <v>1361</v>
      </c>
      <c r="DM985" s="47" t="s">
        <v>1359</v>
      </c>
      <c r="DN985" s="21" t="s">
        <v>1360</v>
      </c>
      <c r="DO985" s="54" t="s">
        <v>1395</v>
      </c>
      <c r="DP985">
        <v>1.6</v>
      </c>
      <c r="DQ985" t="s">
        <v>512</v>
      </c>
      <c r="DR985" s="168" t="s">
        <v>1363</v>
      </c>
      <c r="DS985" s="163" t="s">
        <v>1364</v>
      </c>
      <c r="DT985" s="61">
        <v>303</v>
      </c>
      <c r="DU985" t="s">
        <v>1365</v>
      </c>
      <c r="EA985" t="s">
        <v>1396</v>
      </c>
    </row>
    <row r="986" spans="1:131" ht="15.75" customHeight="1">
      <c r="A986" t="s">
        <v>24</v>
      </c>
      <c r="B986" s="21" t="s">
        <v>290</v>
      </c>
      <c r="C986">
        <v>25</v>
      </c>
      <c r="D986" t="s">
        <v>1348</v>
      </c>
      <c r="E986">
        <v>2005</v>
      </c>
      <c r="F986">
        <v>2002</v>
      </c>
      <c r="G986" s="21" t="s">
        <v>370</v>
      </c>
      <c r="H986" t="s">
        <v>448</v>
      </c>
      <c r="J986" s="21" t="s">
        <v>1349</v>
      </c>
      <c r="L986" t="s">
        <v>652</v>
      </c>
      <c r="M986" s="51" t="s">
        <v>325</v>
      </c>
      <c r="N986" s="70" t="s">
        <v>1369</v>
      </c>
      <c r="O986" s="41">
        <v>37561</v>
      </c>
      <c r="P986" s="119" t="s">
        <v>552</v>
      </c>
      <c r="Q986" s="41" t="s">
        <v>1351</v>
      </c>
      <c r="Y986" s="7">
        <v>37754</v>
      </c>
      <c r="Z986" t="s">
        <v>1352</v>
      </c>
      <c r="AH986" s="72" t="s">
        <v>1353</v>
      </c>
      <c r="AI986" s="41">
        <v>37777</v>
      </c>
      <c r="AJ986" s="41" t="s">
        <v>1354</v>
      </c>
      <c r="AK986" s="52" t="s">
        <v>1355</v>
      </c>
      <c r="AL986" s="41" t="s">
        <v>334</v>
      </c>
      <c r="BB986" s="167" t="s">
        <v>309</v>
      </c>
      <c r="BC986" s="88">
        <v>37726</v>
      </c>
      <c r="BD986" s="117">
        <v>0.01</v>
      </c>
      <c r="BE986" s="88" t="s">
        <v>512</v>
      </c>
      <c r="BF986" s="167" t="s">
        <v>309</v>
      </c>
      <c r="BG986" s="88">
        <v>37754</v>
      </c>
      <c r="BH986" s="117">
        <v>0.15</v>
      </c>
      <c r="BI986" s="88" t="s">
        <v>512</v>
      </c>
      <c r="BJ986" s="167"/>
      <c r="BK986" s="42"/>
      <c r="BL986" s="78"/>
      <c r="BM986" s="42"/>
      <c r="BN986" s="167"/>
      <c r="BO986" s="42"/>
      <c r="BP986" s="78"/>
      <c r="BQ986" s="42"/>
      <c r="BV986" s="144" t="s">
        <v>1356</v>
      </c>
      <c r="CA986" s="21"/>
      <c r="CB986" s="21"/>
      <c r="CC986" s="21"/>
      <c r="CD986" s="21"/>
      <c r="DG986" s="21" t="s">
        <v>1357</v>
      </c>
      <c r="DH986" s="54" t="s">
        <v>1361</v>
      </c>
      <c r="DI986" s="80" t="s">
        <v>1359</v>
      </c>
      <c r="DJ986" s="21" t="s">
        <v>1360</v>
      </c>
      <c r="DK986" s="21" t="s">
        <v>1357</v>
      </c>
      <c r="DL986" s="54" t="s">
        <v>1361</v>
      </c>
      <c r="DM986" s="47" t="s">
        <v>1359</v>
      </c>
      <c r="DN986" s="21" t="s">
        <v>1360</v>
      </c>
      <c r="DO986" s="54" t="s">
        <v>1395</v>
      </c>
      <c r="DP986">
        <v>1.63</v>
      </c>
      <c r="DQ986" t="s">
        <v>512</v>
      </c>
      <c r="DR986" s="168" t="s">
        <v>1363</v>
      </c>
      <c r="DS986" s="163" t="s">
        <v>1364</v>
      </c>
      <c r="DT986" s="61">
        <v>390</v>
      </c>
      <c r="DU986" t="s">
        <v>1365</v>
      </c>
      <c r="EA986" t="s">
        <v>1396</v>
      </c>
    </row>
    <row r="987" spans="1:131" ht="15.75" customHeight="1">
      <c r="A987" t="s">
        <v>24</v>
      </c>
      <c r="B987" s="21" t="s">
        <v>290</v>
      </c>
      <c r="C987">
        <v>25</v>
      </c>
      <c r="D987" t="s">
        <v>1348</v>
      </c>
      <c r="E987">
        <v>2005</v>
      </c>
      <c r="F987">
        <v>2002</v>
      </c>
      <c r="G987" s="21" t="s">
        <v>370</v>
      </c>
      <c r="H987" t="s">
        <v>448</v>
      </c>
      <c r="J987" s="21" t="s">
        <v>1349</v>
      </c>
      <c r="L987" t="s">
        <v>652</v>
      </c>
      <c r="M987" s="51" t="s">
        <v>325</v>
      </c>
      <c r="N987" s="70" t="s">
        <v>1370</v>
      </c>
      <c r="O987" s="41">
        <v>37561</v>
      </c>
      <c r="P987" s="119" t="s">
        <v>552</v>
      </c>
      <c r="Q987" s="41" t="s">
        <v>1351</v>
      </c>
      <c r="Y987" s="7">
        <v>37770</v>
      </c>
      <c r="Z987" t="s">
        <v>1352</v>
      </c>
      <c r="AH987" s="72" t="s">
        <v>1353</v>
      </c>
      <c r="AI987" s="41">
        <v>37777</v>
      </c>
      <c r="AJ987" s="41" t="s">
        <v>1354</v>
      </c>
      <c r="AK987" s="52" t="s">
        <v>1355</v>
      </c>
      <c r="AL987" s="41" t="s">
        <v>334</v>
      </c>
      <c r="BB987" s="167" t="s">
        <v>309</v>
      </c>
      <c r="BC987" s="88">
        <v>37726</v>
      </c>
      <c r="BD987" s="117">
        <v>0.01</v>
      </c>
      <c r="BE987" s="88" t="s">
        <v>512</v>
      </c>
      <c r="BF987" s="167" t="s">
        <v>309</v>
      </c>
      <c r="BG987" s="88">
        <v>37754</v>
      </c>
      <c r="BH987" s="117">
        <v>0.15</v>
      </c>
      <c r="BI987" s="88" t="s">
        <v>512</v>
      </c>
      <c r="BJ987" s="167"/>
      <c r="BK987" s="42"/>
      <c r="BL987" s="78"/>
      <c r="BM987" s="42"/>
      <c r="BN987" s="167"/>
      <c r="BO987" s="42"/>
      <c r="BP987" s="78"/>
      <c r="BQ987" s="42"/>
      <c r="BV987" s="144" t="s">
        <v>1356</v>
      </c>
      <c r="CA987" s="21"/>
      <c r="CB987" s="21"/>
      <c r="CC987" s="21"/>
      <c r="CD987" s="21"/>
      <c r="DG987" s="21" t="s">
        <v>1357</v>
      </c>
      <c r="DH987" s="54" t="s">
        <v>1361</v>
      </c>
      <c r="DI987" s="80" t="s">
        <v>1359</v>
      </c>
      <c r="DJ987" s="21" t="s">
        <v>1360</v>
      </c>
      <c r="DK987" s="21" t="s">
        <v>1357</v>
      </c>
      <c r="DL987" s="54" t="s">
        <v>1361</v>
      </c>
      <c r="DM987" s="47" t="s">
        <v>1359</v>
      </c>
      <c r="DN987" s="21" t="s">
        <v>1360</v>
      </c>
      <c r="DO987" s="54" t="s">
        <v>1395</v>
      </c>
      <c r="DP987">
        <v>1.51</v>
      </c>
      <c r="DQ987" t="s">
        <v>512</v>
      </c>
      <c r="DR987" s="168" t="s">
        <v>1363</v>
      </c>
      <c r="DS987" s="163" t="s">
        <v>1364</v>
      </c>
      <c r="DT987" s="61">
        <v>332</v>
      </c>
      <c r="DU987" t="s">
        <v>1365</v>
      </c>
      <c r="EA987" t="s">
        <v>1396</v>
      </c>
    </row>
    <row r="988" spans="1:131" ht="15.75" customHeight="1">
      <c r="A988" t="s">
        <v>24</v>
      </c>
      <c r="B988" s="21" t="s">
        <v>290</v>
      </c>
      <c r="C988">
        <v>25</v>
      </c>
      <c r="D988" t="s">
        <v>1348</v>
      </c>
      <c r="E988">
        <v>2005</v>
      </c>
      <c r="F988">
        <v>2002</v>
      </c>
      <c r="G988" s="21" t="s">
        <v>370</v>
      </c>
      <c r="H988" t="s">
        <v>448</v>
      </c>
      <c r="J988" s="21" t="s">
        <v>1349</v>
      </c>
      <c r="L988" t="s">
        <v>652</v>
      </c>
      <c r="M988" s="51" t="s">
        <v>325</v>
      </c>
      <c r="N988" s="70" t="s">
        <v>1371</v>
      </c>
      <c r="O988" s="41">
        <v>37561</v>
      </c>
      <c r="P988" s="119" t="s">
        <v>552</v>
      </c>
      <c r="Q988" s="41" t="s">
        <v>1351</v>
      </c>
      <c r="Y988" s="7">
        <v>37774</v>
      </c>
      <c r="Z988" t="s">
        <v>1352</v>
      </c>
      <c r="AH988" s="72" t="s">
        <v>1353</v>
      </c>
      <c r="AI988" s="41">
        <v>37777</v>
      </c>
      <c r="AJ988" s="41" t="s">
        <v>1354</v>
      </c>
      <c r="AK988" s="52" t="s">
        <v>1355</v>
      </c>
      <c r="AL988" s="41" t="s">
        <v>334</v>
      </c>
      <c r="BB988" s="167" t="s">
        <v>309</v>
      </c>
      <c r="BC988" s="88">
        <v>37726</v>
      </c>
      <c r="BD988" s="117">
        <v>0.01</v>
      </c>
      <c r="BE988" s="88" t="s">
        <v>512</v>
      </c>
      <c r="BF988" s="167" t="s">
        <v>309</v>
      </c>
      <c r="BG988" s="88">
        <v>37754</v>
      </c>
      <c r="BH988" s="117">
        <v>0.15</v>
      </c>
      <c r="BI988" s="88" t="s">
        <v>512</v>
      </c>
      <c r="BJ988" s="167"/>
      <c r="BK988" s="42"/>
      <c r="BL988" s="78"/>
      <c r="BM988" s="42"/>
      <c r="BN988" s="167"/>
      <c r="BO988" s="42"/>
      <c r="BP988" s="78"/>
      <c r="BQ988" s="42"/>
      <c r="BV988" s="144" t="s">
        <v>1356</v>
      </c>
      <c r="CA988" s="21"/>
      <c r="CB988" s="21"/>
      <c r="CC988" s="21"/>
      <c r="CD988" s="21"/>
      <c r="DG988" s="21" t="s">
        <v>1357</v>
      </c>
      <c r="DH988" s="54" t="s">
        <v>1361</v>
      </c>
      <c r="DI988" s="80" t="s">
        <v>1359</v>
      </c>
      <c r="DJ988" s="21" t="s">
        <v>1360</v>
      </c>
      <c r="DK988" s="21" t="s">
        <v>1357</v>
      </c>
      <c r="DL988" s="54" t="s">
        <v>1361</v>
      </c>
      <c r="DM988" s="47" t="s">
        <v>1359</v>
      </c>
      <c r="DN988" s="21" t="s">
        <v>1360</v>
      </c>
      <c r="DO988" s="54" t="s">
        <v>1395</v>
      </c>
      <c r="DP988">
        <v>1.74</v>
      </c>
      <c r="DQ988" t="s">
        <v>512</v>
      </c>
      <c r="DR988" s="168" t="s">
        <v>1363</v>
      </c>
      <c r="DS988" s="163" t="s">
        <v>1364</v>
      </c>
      <c r="DT988" s="61">
        <v>299</v>
      </c>
      <c r="DU988" t="s">
        <v>1365</v>
      </c>
      <c r="EA988" t="s">
        <v>1396</v>
      </c>
    </row>
    <row r="989" spans="1:131" ht="15.75" customHeight="1">
      <c r="A989" t="s">
        <v>24</v>
      </c>
      <c r="B989" s="21" t="s">
        <v>290</v>
      </c>
      <c r="C989">
        <v>25</v>
      </c>
      <c r="D989" t="s">
        <v>1348</v>
      </c>
      <c r="E989">
        <v>2005</v>
      </c>
      <c r="F989">
        <v>2002</v>
      </c>
      <c r="G989" s="21" t="s">
        <v>370</v>
      </c>
      <c r="H989" t="s">
        <v>448</v>
      </c>
      <c r="J989" s="21" t="s">
        <v>1349</v>
      </c>
      <c r="L989" t="s">
        <v>652</v>
      </c>
      <c r="M989" s="51" t="s">
        <v>325</v>
      </c>
      <c r="N989" s="70" t="s">
        <v>1372</v>
      </c>
      <c r="O989" s="41">
        <v>37561</v>
      </c>
      <c r="P989" s="119" t="s">
        <v>552</v>
      </c>
      <c r="Q989" s="41" t="s">
        <v>1351</v>
      </c>
      <c r="W989" s="135" t="s">
        <v>1373</v>
      </c>
      <c r="X989" s="139">
        <v>37754</v>
      </c>
      <c r="AH989" s="72" t="s">
        <v>1353</v>
      </c>
      <c r="AI989" s="41">
        <v>37777</v>
      </c>
      <c r="AJ989" s="41" t="s">
        <v>1354</v>
      </c>
      <c r="AK989" s="52" t="s">
        <v>1355</v>
      </c>
      <c r="AL989" s="41" t="s">
        <v>334</v>
      </c>
      <c r="AR989" s="7">
        <v>37803</v>
      </c>
      <c r="AS989" s="72" t="s">
        <v>1352</v>
      </c>
      <c r="AT989" s="73"/>
      <c r="AU989" s="73"/>
      <c r="AV989" s="73"/>
      <c r="AW989" s="73"/>
      <c r="AX989" s="73"/>
      <c r="BB989" s="167" t="s">
        <v>309</v>
      </c>
      <c r="BC989" s="88">
        <v>37726</v>
      </c>
      <c r="BD989" s="117">
        <v>0.01</v>
      </c>
      <c r="BE989" s="88" t="s">
        <v>512</v>
      </c>
      <c r="BF989" s="167" t="s">
        <v>309</v>
      </c>
      <c r="BG989" s="88">
        <v>37754</v>
      </c>
      <c r="BH989" s="117">
        <v>0.15</v>
      </c>
      <c r="BI989" s="88" t="s">
        <v>512</v>
      </c>
      <c r="BJ989" s="167"/>
      <c r="BK989" s="42"/>
      <c r="BL989" s="78"/>
      <c r="BM989" s="42"/>
      <c r="BN989" s="167"/>
      <c r="BO989" s="42"/>
      <c r="BP989" s="78"/>
      <c r="BQ989" s="42"/>
      <c r="BV989" s="144" t="s">
        <v>1356</v>
      </c>
      <c r="CA989" s="21"/>
      <c r="CB989" s="21"/>
      <c r="CC989" s="21"/>
      <c r="CD989" s="21"/>
      <c r="DG989" s="21" t="s">
        <v>1357</v>
      </c>
      <c r="DH989" s="54" t="s">
        <v>1361</v>
      </c>
      <c r="DI989" s="80" t="s">
        <v>1359</v>
      </c>
      <c r="DJ989" s="21" t="s">
        <v>1360</v>
      </c>
      <c r="DK989" s="21" t="s">
        <v>1357</v>
      </c>
      <c r="DL989" s="54" t="s">
        <v>1361</v>
      </c>
      <c r="DM989" s="47" t="s">
        <v>1359</v>
      </c>
      <c r="DN989" s="21" t="s">
        <v>1360</v>
      </c>
      <c r="DO989" s="54" t="s">
        <v>1395</v>
      </c>
      <c r="DP989">
        <v>1.5</v>
      </c>
      <c r="DQ989" t="s">
        <v>512</v>
      </c>
      <c r="DR989" s="168" t="s">
        <v>1363</v>
      </c>
      <c r="DS989" s="163" t="s">
        <v>1364</v>
      </c>
      <c r="DT989" s="61">
        <v>301</v>
      </c>
      <c r="DU989" t="s">
        <v>1365</v>
      </c>
      <c r="EA989" t="s">
        <v>1396</v>
      </c>
    </row>
    <row r="990" spans="1:131" ht="15.75" customHeight="1">
      <c r="A990" t="s">
        <v>24</v>
      </c>
      <c r="B990" s="21" t="s">
        <v>290</v>
      </c>
      <c r="C990">
        <v>25</v>
      </c>
      <c r="D990" t="s">
        <v>1348</v>
      </c>
      <c r="E990">
        <v>2005</v>
      </c>
      <c r="F990">
        <v>2002</v>
      </c>
      <c r="G990" s="21" t="s">
        <v>370</v>
      </c>
      <c r="H990" t="s">
        <v>448</v>
      </c>
      <c r="J990" s="21" t="s">
        <v>1349</v>
      </c>
      <c r="L990" t="s">
        <v>652</v>
      </c>
      <c r="M990" s="51" t="s">
        <v>325</v>
      </c>
      <c r="N990" s="70" t="s">
        <v>1374</v>
      </c>
      <c r="O990" s="41">
        <v>37561</v>
      </c>
      <c r="P990" s="119" t="s">
        <v>552</v>
      </c>
      <c r="Q990" s="41" t="s">
        <v>1351</v>
      </c>
      <c r="W990" s="135" t="s">
        <v>1373</v>
      </c>
      <c r="X990" s="139">
        <v>37770</v>
      </c>
      <c r="AH990" s="72" t="s">
        <v>1353</v>
      </c>
      <c r="AI990" s="41">
        <v>37777</v>
      </c>
      <c r="AJ990" s="41" t="s">
        <v>1354</v>
      </c>
      <c r="AK990" s="52" t="s">
        <v>1355</v>
      </c>
      <c r="AL990" s="41" t="s">
        <v>334</v>
      </c>
      <c r="AR990" s="7">
        <v>37803</v>
      </c>
      <c r="AS990" s="72" t="s">
        <v>1352</v>
      </c>
      <c r="AT990" s="73"/>
      <c r="AU990" s="73"/>
      <c r="AV990" s="73"/>
      <c r="AW990" s="73"/>
      <c r="AX990" s="73"/>
      <c r="BB990" s="167" t="s">
        <v>309</v>
      </c>
      <c r="BC990" s="88">
        <v>37726</v>
      </c>
      <c r="BD990" s="117">
        <v>0.01</v>
      </c>
      <c r="BE990" s="88" t="s">
        <v>512</v>
      </c>
      <c r="BF990" s="167" t="s">
        <v>309</v>
      </c>
      <c r="BG990" s="88">
        <v>37754</v>
      </c>
      <c r="BH990" s="117">
        <v>0.15</v>
      </c>
      <c r="BI990" s="88" t="s">
        <v>512</v>
      </c>
      <c r="BJ990" s="167"/>
      <c r="BK990" s="42"/>
      <c r="BL990" s="78"/>
      <c r="BM990" s="42"/>
      <c r="BN990" s="167"/>
      <c r="BO990" s="42"/>
      <c r="BP990" s="78"/>
      <c r="BQ990" s="42"/>
      <c r="BV990" s="144" t="s">
        <v>1356</v>
      </c>
      <c r="CA990" s="21"/>
      <c r="CB990" s="21"/>
      <c r="CC990" s="21"/>
      <c r="CD990" s="21"/>
      <c r="DG990" s="21" t="s">
        <v>1357</v>
      </c>
      <c r="DH990" s="54" t="s">
        <v>1361</v>
      </c>
      <c r="DI990" s="80" t="s">
        <v>1359</v>
      </c>
      <c r="DJ990" s="21" t="s">
        <v>1360</v>
      </c>
      <c r="DK990" s="21" t="s">
        <v>1357</v>
      </c>
      <c r="DL990" s="54" t="s">
        <v>1361</v>
      </c>
      <c r="DM990" s="47" t="s">
        <v>1359</v>
      </c>
      <c r="DN990" s="21" t="s">
        <v>1360</v>
      </c>
      <c r="DO990" s="54" t="s">
        <v>1395</v>
      </c>
      <c r="DP990">
        <v>1.5</v>
      </c>
      <c r="DQ990" t="s">
        <v>512</v>
      </c>
      <c r="DR990" s="168" t="s">
        <v>1363</v>
      </c>
      <c r="DS990" s="163" t="s">
        <v>1364</v>
      </c>
      <c r="DT990" s="61">
        <v>340</v>
      </c>
      <c r="DU990" t="s">
        <v>1365</v>
      </c>
      <c r="EA990" t="s">
        <v>1396</v>
      </c>
    </row>
    <row r="991" spans="1:131" ht="15.75" customHeight="1">
      <c r="A991" t="s">
        <v>24</v>
      </c>
      <c r="B991" s="21" t="s">
        <v>290</v>
      </c>
      <c r="C991">
        <v>25</v>
      </c>
      <c r="D991" t="s">
        <v>1348</v>
      </c>
      <c r="E991">
        <v>2005</v>
      </c>
      <c r="F991">
        <v>2002</v>
      </c>
      <c r="G991" s="21" t="s">
        <v>370</v>
      </c>
      <c r="H991" t="s">
        <v>448</v>
      </c>
      <c r="J991" s="21" t="s">
        <v>1349</v>
      </c>
      <c r="L991" t="s">
        <v>652</v>
      </c>
      <c r="M991" s="51" t="s">
        <v>325</v>
      </c>
      <c r="N991" s="70" t="s">
        <v>1375</v>
      </c>
      <c r="O991" s="41">
        <v>37561</v>
      </c>
      <c r="P991" s="119" t="s">
        <v>552</v>
      </c>
      <c r="Q991" s="41" t="s">
        <v>1351</v>
      </c>
      <c r="W991" s="135" t="s">
        <v>1373</v>
      </c>
      <c r="X991" s="139">
        <v>37774</v>
      </c>
      <c r="AH991" s="72" t="s">
        <v>1353</v>
      </c>
      <c r="AI991" s="41">
        <v>37777</v>
      </c>
      <c r="AJ991" s="41" t="s">
        <v>1354</v>
      </c>
      <c r="AK991" s="52" t="s">
        <v>1355</v>
      </c>
      <c r="AL991" s="41" t="s">
        <v>334</v>
      </c>
      <c r="AR991" s="7">
        <v>37803</v>
      </c>
      <c r="AS991" s="72" t="s">
        <v>1352</v>
      </c>
      <c r="AT991" s="73"/>
      <c r="AU991" s="73"/>
      <c r="AV991" s="73"/>
      <c r="AW991" s="73"/>
      <c r="AX991" s="73"/>
      <c r="BB991" s="167" t="s">
        <v>309</v>
      </c>
      <c r="BC991" s="88">
        <v>37726</v>
      </c>
      <c r="BD991" s="117">
        <v>0.01</v>
      </c>
      <c r="BE991" s="88" t="s">
        <v>512</v>
      </c>
      <c r="BF991" s="167" t="s">
        <v>309</v>
      </c>
      <c r="BG991" s="88">
        <v>37754</v>
      </c>
      <c r="BH991" s="117">
        <v>0.15</v>
      </c>
      <c r="BI991" s="88" t="s">
        <v>512</v>
      </c>
      <c r="BJ991" s="167"/>
      <c r="BK991" s="42"/>
      <c r="BL991" s="78"/>
      <c r="BM991" s="42"/>
      <c r="BN991" s="167"/>
      <c r="BO991" s="42"/>
      <c r="BP991" s="78"/>
      <c r="BQ991" s="42"/>
      <c r="BV991" s="144" t="s">
        <v>1356</v>
      </c>
      <c r="CA991" s="21"/>
      <c r="CB991" s="21"/>
      <c r="CC991" s="21"/>
      <c r="CD991" s="21"/>
      <c r="DG991" s="21" t="s">
        <v>1357</v>
      </c>
      <c r="DH991" s="54" t="s">
        <v>1361</v>
      </c>
      <c r="DI991" s="80" t="s">
        <v>1359</v>
      </c>
      <c r="DJ991" s="21" t="s">
        <v>1360</v>
      </c>
      <c r="DK991" s="21" t="s">
        <v>1357</v>
      </c>
      <c r="DL991" s="54" t="s">
        <v>1361</v>
      </c>
      <c r="DM991" s="47" t="s">
        <v>1359</v>
      </c>
      <c r="DN991" s="21" t="s">
        <v>1360</v>
      </c>
      <c r="DO991" s="54" t="s">
        <v>1395</v>
      </c>
      <c r="DP991">
        <v>1.5</v>
      </c>
      <c r="DQ991" t="s">
        <v>512</v>
      </c>
      <c r="DR991" s="168" t="s">
        <v>1363</v>
      </c>
      <c r="DS991" s="163" t="s">
        <v>1364</v>
      </c>
      <c r="DT991" s="61">
        <v>281</v>
      </c>
      <c r="DU991" t="s">
        <v>1365</v>
      </c>
      <c r="EA991" t="s">
        <v>1396</v>
      </c>
    </row>
    <row r="992" spans="1:131" ht="15.75" customHeight="1">
      <c r="A992" t="s">
        <v>24</v>
      </c>
      <c r="B992" s="21" t="s">
        <v>290</v>
      </c>
      <c r="C992">
        <v>25</v>
      </c>
      <c r="D992" t="s">
        <v>1348</v>
      </c>
      <c r="E992">
        <v>2005</v>
      </c>
      <c r="F992">
        <v>2002</v>
      </c>
      <c r="G992" s="21" t="s">
        <v>370</v>
      </c>
      <c r="H992" t="s">
        <v>448</v>
      </c>
      <c r="J992" s="21" t="s">
        <v>1349</v>
      </c>
      <c r="L992" t="s">
        <v>652</v>
      </c>
      <c r="M992" s="51" t="s">
        <v>325</v>
      </c>
      <c r="N992" s="70" t="s">
        <v>1376</v>
      </c>
      <c r="O992" s="41">
        <v>37561</v>
      </c>
      <c r="P992" s="119" t="s">
        <v>552</v>
      </c>
      <c r="Q992" s="41" t="s">
        <v>1351</v>
      </c>
      <c r="W992" s="135" t="s">
        <v>1373</v>
      </c>
      <c r="X992" s="139">
        <v>37754</v>
      </c>
      <c r="AH992" s="72" t="s">
        <v>1353</v>
      </c>
      <c r="AI992" s="41">
        <v>37777</v>
      </c>
      <c r="AJ992" s="41" t="s">
        <v>1354</v>
      </c>
      <c r="AK992" s="52" t="s">
        <v>1355</v>
      </c>
      <c r="AL992" s="41" t="s">
        <v>334</v>
      </c>
      <c r="BB992" s="167" t="s">
        <v>309</v>
      </c>
      <c r="BC992" s="88">
        <v>37726</v>
      </c>
      <c r="BD992" s="117">
        <v>0.01</v>
      </c>
      <c r="BE992" s="88" t="s">
        <v>512</v>
      </c>
      <c r="BF992" s="167" t="s">
        <v>309</v>
      </c>
      <c r="BG992" s="88">
        <v>37754</v>
      </c>
      <c r="BH992" s="117">
        <v>0.15</v>
      </c>
      <c r="BI992" s="88" t="s">
        <v>512</v>
      </c>
      <c r="BJ992" s="167"/>
      <c r="BK992" s="42"/>
      <c r="BL992" s="78"/>
      <c r="BM992" s="42"/>
      <c r="BN992" s="167" t="s">
        <v>1377</v>
      </c>
      <c r="BO992" s="54" t="s">
        <v>1397</v>
      </c>
      <c r="BP992" s="80">
        <v>2.9</v>
      </c>
      <c r="BQ992" s="54" t="s">
        <v>512</v>
      </c>
      <c r="BV992" s="144" t="s">
        <v>1356</v>
      </c>
      <c r="CA992" s="86" t="s">
        <v>1398</v>
      </c>
      <c r="CB992" s="54" t="s">
        <v>1399</v>
      </c>
      <c r="CC992" s="78"/>
      <c r="CD992" s="32"/>
      <c r="DG992" s="21" t="s">
        <v>1357</v>
      </c>
      <c r="DH992" s="54" t="s">
        <v>1361</v>
      </c>
      <c r="DI992" s="80" t="s">
        <v>1359</v>
      </c>
      <c r="DJ992" s="21" t="s">
        <v>1360</v>
      </c>
      <c r="DK992" s="21" t="s">
        <v>1357</v>
      </c>
      <c r="DL992" s="54" t="s">
        <v>1361</v>
      </c>
      <c r="DM992" s="47" t="s">
        <v>1359</v>
      </c>
      <c r="DN992" s="21" t="s">
        <v>1360</v>
      </c>
      <c r="DO992" s="54" t="s">
        <v>1395</v>
      </c>
      <c r="DP992">
        <v>1.04</v>
      </c>
      <c r="DQ992" t="s">
        <v>512</v>
      </c>
      <c r="DR992" s="168" t="s">
        <v>1363</v>
      </c>
      <c r="DS992" s="163" t="s">
        <v>1364</v>
      </c>
      <c r="DT992" s="61">
        <v>342</v>
      </c>
      <c r="DU992" t="s">
        <v>1365</v>
      </c>
      <c r="EA992" t="s">
        <v>1396</v>
      </c>
    </row>
    <row r="993" spans="1:131" ht="15.75" customHeight="1">
      <c r="A993" t="s">
        <v>24</v>
      </c>
      <c r="B993" s="21" t="s">
        <v>290</v>
      </c>
      <c r="C993">
        <v>25</v>
      </c>
      <c r="D993" t="s">
        <v>1348</v>
      </c>
      <c r="E993">
        <v>2005</v>
      </c>
      <c r="F993">
        <v>2002</v>
      </c>
      <c r="G993" s="21" t="s">
        <v>370</v>
      </c>
      <c r="H993" t="s">
        <v>448</v>
      </c>
      <c r="J993" s="21" t="s">
        <v>1349</v>
      </c>
      <c r="L993" t="s">
        <v>652</v>
      </c>
      <c r="M993" s="51" t="s">
        <v>325</v>
      </c>
      <c r="N993" s="70" t="s">
        <v>1379</v>
      </c>
      <c r="O993" s="41">
        <v>37561</v>
      </c>
      <c r="P993" s="119" t="s">
        <v>552</v>
      </c>
      <c r="Q993" s="41" t="s">
        <v>1351</v>
      </c>
      <c r="W993" s="135" t="s">
        <v>1373</v>
      </c>
      <c r="X993" s="139">
        <v>37770</v>
      </c>
      <c r="AH993" s="72" t="s">
        <v>1353</v>
      </c>
      <c r="AI993" s="41">
        <v>37777</v>
      </c>
      <c r="AJ993" s="41" t="s">
        <v>1354</v>
      </c>
      <c r="AK993" s="52" t="s">
        <v>1355</v>
      </c>
      <c r="AL993" s="41" t="s">
        <v>334</v>
      </c>
      <c r="BB993" s="167" t="s">
        <v>309</v>
      </c>
      <c r="BC993" s="88">
        <v>37726</v>
      </c>
      <c r="BD993" s="117">
        <v>0.01</v>
      </c>
      <c r="BE993" s="88" t="s">
        <v>512</v>
      </c>
      <c r="BF993" s="167" t="s">
        <v>309</v>
      </c>
      <c r="BG993" s="88">
        <v>37754</v>
      </c>
      <c r="BH993" s="117">
        <v>0.15</v>
      </c>
      <c r="BI993" s="88" t="s">
        <v>512</v>
      </c>
      <c r="BJ993" s="167"/>
      <c r="BK993" s="42"/>
      <c r="BL993" s="78"/>
      <c r="BM993" s="42"/>
      <c r="BN993" s="167" t="s">
        <v>1377</v>
      </c>
      <c r="BO993" s="54" t="s">
        <v>1397</v>
      </c>
      <c r="BP993" s="80">
        <v>2.2000000000000002</v>
      </c>
      <c r="BQ993" s="54" t="s">
        <v>512</v>
      </c>
      <c r="BV993" s="144" t="s">
        <v>1356</v>
      </c>
      <c r="CA993" s="86" t="s">
        <v>1398</v>
      </c>
      <c r="CB993" s="54" t="s">
        <v>1399</v>
      </c>
      <c r="CC993" s="78"/>
      <c r="CD993" s="32"/>
      <c r="DG993" s="21" t="s">
        <v>1357</v>
      </c>
      <c r="DH993" s="54" t="s">
        <v>1361</v>
      </c>
      <c r="DI993" s="80" t="s">
        <v>1359</v>
      </c>
      <c r="DJ993" s="21" t="s">
        <v>1360</v>
      </c>
      <c r="DK993" s="21" t="s">
        <v>1357</v>
      </c>
      <c r="DL993" s="54" t="s">
        <v>1361</v>
      </c>
      <c r="DM993" s="47" t="s">
        <v>1359</v>
      </c>
      <c r="DN993" s="21" t="s">
        <v>1360</v>
      </c>
      <c r="DO993" s="54" t="s">
        <v>1395</v>
      </c>
      <c r="DP993">
        <v>1.27</v>
      </c>
      <c r="DQ993" t="s">
        <v>512</v>
      </c>
      <c r="DR993" s="168" t="s">
        <v>1363</v>
      </c>
      <c r="DS993" s="163" t="s">
        <v>1364</v>
      </c>
      <c r="DT993" s="61">
        <v>336</v>
      </c>
      <c r="DU993" t="s">
        <v>1365</v>
      </c>
      <c r="EA993" t="s">
        <v>1396</v>
      </c>
    </row>
    <row r="994" spans="1:131" ht="15.75" customHeight="1">
      <c r="A994" t="s">
        <v>24</v>
      </c>
      <c r="B994" s="21" t="s">
        <v>290</v>
      </c>
      <c r="C994">
        <v>25</v>
      </c>
      <c r="D994" t="s">
        <v>1348</v>
      </c>
      <c r="E994">
        <v>2005</v>
      </c>
      <c r="F994">
        <v>2002</v>
      </c>
      <c r="G994" s="21" t="s">
        <v>370</v>
      </c>
      <c r="H994" t="s">
        <v>448</v>
      </c>
      <c r="J994" s="21" t="s">
        <v>1349</v>
      </c>
      <c r="L994" t="s">
        <v>652</v>
      </c>
      <c r="M994" s="51" t="s">
        <v>325</v>
      </c>
      <c r="N994" s="70" t="s">
        <v>1380</v>
      </c>
      <c r="O994" s="41">
        <v>37561</v>
      </c>
      <c r="P994" s="119" t="s">
        <v>552</v>
      </c>
      <c r="Q994" s="41" t="s">
        <v>1351</v>
      </c>
      <c r="W994" s="135" t="s">
        <v>1373</v>
      </c>
      <c r="X994" s="139">
        <v>37774</v>
      </c>
      <c r="AH994" s="72" t="s">
        <v>1353</v>
      </c>
      <c r="AI994" s="41">
        <v>37777</v>
      </c>
      <c r="AJ994" s="41" t="s">
        <v>1354</v>
      </c>
      <c r="AK994" s="52" t="s">
        <v>1355</v>
      </c>
      <c r="AL994" s="41" t="s">
        <v>334</v>
      </c>
      <c r="BB994" s="167" t="s">
        <v>309</v>
      </c>
      <c r="BC994" s="88">
        <v>37726</v>
      </c>
      <c r="BD994" s="117">
        <v>0.01</v>
      </c>
      <c r="BE994" s="88" t="s">
        <v>512</v>
      </c>
      <c r="BF994" s="167" t="s">
        <v>309</v>
      </c>
      <c r="BG994" s="88">
        <v>37754</v>
      </c>
      <c r="BH994" s="117">
        <v>0.15</v>
      </c>
      <c r="BI994" s="88" t="s">
        <v>512</v>
      </c>
      <c r="BJ994" s="167"/>
      <c r="BK994" s="42"/>
      <c r="BL994" s="78"/>
      <c r="BM994" s="42"/>
      <c r="BN994" s="167" t="s">
        <v>1377</v>
      </c>
      <c r="BO994" s="54" t="s">
        <v>1397</v>
      </c>
      <c r="BP994" s="80">
        <v>1.5</v>
      </c>
      <c r="BQ994" s="54" t="s">
        <v>512</v>
      </c>
      <c r="BV994" s="144" t="s">
        <v>1356</v>
      </c>
      <c r="CA994" s="86" t="s">
        <v>1398</v>
      </c>
      <c r="CB994" s="54" t="s">
        <v>1399</v>
      </c>
      <c r="CC994" s="78"/>
      <c r="CD994" s="32"/>
      <c r="DG994" s="21" t="s">
        <v>1357</v>
      </c>
      <c r="DH994" s="54" t="s">
        <v>1361</v>
      </c>
      <c r="DI994" s="80" t="s">
        <v>1359</v>
      </c>
      <c r="DJ994" s="21" t="s">
        <v>1360</v>
      </c>
      <c r="DK994" s="21" t="s">
        <v>1357</v>
      </c>
      <c r="DL994" s="54" t="s">
        <v>1361</v>
      </c>
      <c r="DM994" s="47" t="s">
        <v>1359</v>
      </c>
      <c r="DN994" s="21" t="s">
        <v>1360</v>
      </c>
      <c r="DO994" s="54" t="s">
        <v>1395</v>
      </c>
      <c r="DP994">
        <v>1.04</v>
      </c>
      <c r="DQ994" t="s">
        <v>512</v>
      </c>
      <c r="DR994" s="168" t="s">
        <v>1363</v>
      </c>
      <c r="DS994" s="163" t="s">
        <v>1364</v>
      </c>
      <c r="DT994" s="61">
        <v>293</v>
      </c>
      <c r="DU994" t="s">
        <v>1365</v>
      </c>
      <c r="EA994" t="s">
        <v>1396</v>
      </c>
    </row>
    <row r="995" spans="1:131" ht="15.75" customHeight="1">
      <c r="A995" t="s">
        <v>24</v>
      </c>
      <c r="B995" s="21" t="s">
        <v>290</v>
      </c>
      <c r="C995">
        <v>25</v>
      </c>
      <c r="D995" t="s">
        <v>1348</v>
      </c>
      <c r="E995">
        <v>2005</v>
      </c>
      <c r="F995">
        <v>2002</v>
      </c>
      <c r="G995" s="21" t="s">
        <v>370</v>
      </c>
      <c r="H995" t="s">
        <v>448</v>
      </c>
      <c r="J995" s="21" t="s">
        <v>1349</v>
      </c>
      <c r="L995" t="s">
        <v>652</v>
      </c>
      <c r="M995" s="51" t="s">
        <v>325</v>
      </c>
      <c r="N995" s="70" t="s">
        <v>1381</v>
      </c>
      <c r="O995" s="41">
        <v>37561</v>
      </c>
      <c r="P995" s="119" t="s">
        <v>552</v>
      </c>
      <c r="Q995" s="41" t="s">
        <v>1351</v>
      </c>
      <c r="W995" s="135" t="s">
        <v>1382</v>
      </c>
      <c r="X995" s="139" t="s">
        <v>1400</v>
      </c>
      <c r="AH995" s="72" t="s">
        <v>1353</v>
      </c>
      <c r="AI995" s="41">
        <v>37777</v>
      </c>
      <c r="AJ995" s="41" t="s">
        <v>1354</v>
      </c>
      <c r="AK995" s="52" t="s">
        <v>1355</v>
      </c>
      <c r="AL995" s="41" t="s">
        <v>334</v>
      </c>
      <c r="BB995" s="167" t="s">
        <v>309</v>
      </c>
      <c r="BC995" s="88">
        <v>37726</v>
      </c>
      <c r="BD995" s="117">
        <v>0.01</v>
      </c>
      <c r="BE995" s="88" t="s">
        <v>512</v>
      </c>
      <c r="BF995" s="167" t="s">
        <v>309</v>
      </c>
      <c r="BG995" s="88">
        <v>37754</v>
      </c>
      <c r="BH995" s="117">
        <v>0.15</v>
      </c>
      <c r="BI995" s="88" t="s">
        <v>512</v>
      </c>
      <c r="BJ995" s="167"/>
      <c r="BK995" s="42"/>
      <c r="BL995" s="78"/>
      <c r="BM995" s="42"/>
      <c r="BN995" s="167"/>
      <c r="BO995" s="42"/>
      <c r="BP995" s="78"/>
      <c r="BQ995" s="42"/>
      <c r="BV995" s="144" t="s">
        <v>1356</v>
      </c>
      <c r="CA995" s="21"/>
      <c r="CB995" s="21"/>
      <c r="CC995" s="21"/>
      <c r="CD995" s="21"/>
      <c r="DG995" s="21" t="s">
        <v>1357</v>
      </c>
      <c r="DH995" s="54" t="s">
        <v>1361</v>
      </c>
      <c r="DI995" s="80" t="s">
        <v>1359</v>
      </c>
      <c r="DJ995" s="21" t="s">
        <v>1360</v>
      </c>
      <c r="DK995" s="21" t="s">
        <v>1357</v>
      </c>
      <c r="DL995" s="54" t="s">
        <v>1361</v>
      </c>
      <c r="DM995" s="47" t="s">
        <v>1359</v>
      </c>
      <c r="DN995" s="21" t="s">
        <v>1360</v>
      </c>
      <c r="DO995" s="54" t="s">
        <v>1395</v>
      </c>
      <c r="DP995">
        <v>1.21</v>
      </c>
      <c r="DQ995" t="s">
        <v>512</v>
      </c>
      <c r="DR995" s="168" t="s">
        <v>1363</v>
      </c>
      <c r="DS995" s="163" t="s">
        <v>1364</v>
      </c>
      <c r="DT995" s="61">
        <v>263</v>
      </c>
      <c r="DU995" t="s">
        <v>1365</v>
      </c>
      <c r="EA995" t="s">
        <v>1396</v>
      </c>
    </row>
    <row r="996" spans="1:131" ht="15.75" customHeight="1">
      <c r="A996" t="s">
        <v>24</v>
      </c>
      <c r="B996" s="21" t="s">
        <v>290</v>
      </c>
      <c r="C996">
        <v>25</v>
      </c>
      <c r="D996" t="s">
        <v>1348</v>
      </c>
      <c r="E996">
        <v>2005</v>
      </c>
      <c r="F996">
        <v>2002</v>
      </c>
      <c r="G996" s="21" t="s">
        <v>370</v>
      </c>
      <c r="H996" t="s">
        <v>448</v>
      </c>
      <c r="J996" s="21" t="s">
        <v>1349</v>
      </c>
      <c r="L996" t="s">
        <v>652</v>
      </c>
      <c r="M996" s="51" t="s">
        <v>325</v>
      </c>
      <c r="N996" s="70" t="s">
        <v>1384</v>
      </c>
      <c r="O996" s="41">
        <v>37561</v>
      </c>
      <c r="P996" s="119" t="s">
        <v>552</v>
      </c>
      <c r="Q996" s="41" t="s">
        <v>1351</v>
      </c>
      <c r="W996" s="135" t="s">
        <v>1382</v>
      </c>
      <c r="X996" s="139" t="s">
        <v>1401</v>
      </c>
      <c r="AH996" s="72" t="s">
        <v>1353</v>
      </c>
      <c r="AI996" s="41">
        <v>37777</v>
      </c>
      <c r="AJ996" s="41" t="s">
        <v>1354</v>
      </c>
      <c r="AK996" s="52" t="s">
        <v>1355</v>
      </c>
      <c r="AL996" s="41" t="s">
        <v>334</v>
      </c>
      <c r="BB996" s="167" t="s">
        <v>309</v>
      </c>
      <c r="BC996" s="88">
        <v>37726</v>
      </c>
      <c r="BD996" s="117">
        <v>0.01</v>
      </c>
      <c r="BE996" s="88" t="s">
        <v>512</v>
      </c>
      <c r="BF996" s="167" t="s">
        <v>309</v>
      </c>
      <c r="BG996" s="88">
        <v>37754</v>
      </c>
      <c r="BH996" s="117">
        <v>0.15</v>
      </c>
      <c r="BI996" s="88" t="s">
        <v>512</v>
      </c>
      <c r="BJ996" s="167"/>
      <c r="BK996" s="42"/>
      <c r="BL996" s="78"/>
      <c r="BM996" s="42"/>
      <c r="BN996" s="167"/>
      <c r="BO996" s="42"/>
      <c r="BP996" s="78"/>
      <c r="BQ996" s="42"/>
      <c r="BV996" s="144" t="s">
        <v>1356</v>
      </c>
      <c r="CA996" s="21"/>
      <c r="CB996" s="21"/>
      <c r="CC996" s="21"/>
      <c r="CD996" s="21"/>
      <c r="DG996" s="21" t="s">
        <v>1357</v>
      </c>
      <c r="DH996" s="54" t="s">
        <v>1361</v>
      </c>
      <c r="DI996" s="80" t="s">
        <v>1359</v>
      </c>
      <c r="DJ996" s="21" t="s">
        <v>1360</v>
      </c>
      <c r="DK996" s="21" t="s">
        <v>1357</v>
      </c>
      <c r="DL996" s="54" t="s">
        <v>1361</v>
      </c>
      <c r="DM996" s="47" t="s">
        <v>1359</v>
      </c>
      <c r="DN996" s="21" t="s">
        <v>1360</v>
      </c>
      <c r="DO996" s="54" t="s">
        <v>1395</v>
      </c>
      <c r="DP996">
        <v>1.23</v>
      </c>
      <c r="DQ996" t="s">
        <v>512</v>
      </c>
      <c r="DR996" s="168" t="s">
        <v>1363</v>
      </c>
      <c r="DS996" s="163" t="s">
        <v>1364</v>
      </c>
      <c r="DT996" s="61">
        <v>288</v>
      </c>
      <c r="DU996" t="s">
        <v>1365</v>
      </c>
      <c r="EA996" t="s">
        <v>1396</v>
      </c>
    </row>
    <row r="997" spans="1:131" ht="15.75" customHeight="1">
      <c r="A997" t="s">
        <v>24</v>
      </c>
      <c r="B997" s="21" t="s">
        <v>290</v>
      </c>
      <c r="C997">
        <v>25</v>
      </c>
      <c r="D997" t="s">
        <v>1348</v>
      </c>
      <c r="E997">
        <v>2005</v>
      </c>
      <c r="F997">
        <v>2002</v>
      </c>
      <c r="G997" s="21" t="s">
        <v>370</v>
      </c>
      <c r="H997" t="s">
        <v>448</v>
      </c>
      <c r="J997" s="21" t="s">
        <v>1349</v>
      </c>
      <c r="L997" t="s">
        <v>652</v>
      </c>
      <c r="M997" s="51" t="s">
        <v>325</v>
      </c>
      <c r="N997" s="70" t="s">
        <v>1386</v>
      </c>
      <c r="O997" s="41">
        <v>37561</v>
      </c>
      <c r="P997" s="119" t="s">
        <v>552</v>
      </c>
      <c r="Q997" s="41" t="s">
        <v>1351</v>
      </c>
      <c r="W997" s="135" t="s">
        <v>1382</v>
      </c>
      <c r="X997" s="139" t="s">
        <v>1402</v>
      </c>
      <c r="AH997" s="72" t="s">
        <v>1353</v>
      </c>
      <c r="AI997" s="41">
        <v>37777</v>
      </c>
      <c r="AJ997" s="41" t="s">
        <v>1354</v>
      </c>
      <c r="AK997" s="52" t="s">
        <v>1355</v>
      </c>
      <c r="AL997" s="41" t="s">
        <v>334</v>
      </c>
      <c r="BB997" s="167" t="s">
        <v>309</v>
      </c>
      <c r="BC997" s="88">
        <v>37726</v>
      </c>
      <c r="BD997" s="117">
        <v>0.01</v>
      </c>
      <c r="BE997" s="88" t="s">
        <v>512</v>
      </c>
      <c r="BF997" s="167" t="s">
        <v>309</v>
      </c>
      <c r="BG997" s="88">
        <v>37754</v>
      </c>
      <c r="BH997" s="117">
        <v>0.15</v>
      </c>
      <c r="BI997" s="88" t="s">
        <v>512</v>
      </c>
      <c r="BJ997" s="167"/>
      <c r="BK997" s="42"/>
      <c r="BL997" s="78"/>
      <c r="BM997" s="42"/>
      <c r="BN997" s="167"/>
      <c r="BO997" s="42"/>
      <c r="BP997" s="78"/>
      <c r="BQ997" s="42"/>
      <c r="BV997" s="144" t="s">
        <v>1356</v>
      </c>
      <c r="CA997" s="21"/>
      <c r="CB997" s="21"/>
      <c r="CC997" s="21"/>
      <c r="CD997" s="21"/>
      <c r="DG997" s="21" t="s">
        <v>1357</v>
      </c>
      <c r="DH997" s="54" t="s">
        <v>1361</v>
      </c>
      <c r="DI997" s="80" t="s">
        <v>1359</v>
      </c>
      <c r="DJ997" s="21" t="s">
        <v>1360</v>
      </c>
      <c r="DK997" s="21" t="s">
        <v>1357</v>
      </c>
      <c r="DL997" s="54" t="s">
        <v>1361</v>
      </c>
      <c r="DM997" s="47" t="s">
        <v>1359</v>
      </c>
      <c r="DN997" s="21" t="s">
        <v>1360</v>
      </c>
      <c r="DO997" s="54" t="s">
        <v>1395</v>
      </c>
      <c r="DP997">
        <v>1.21</v>
      </c>
      <c r="DQ997" t="s">
        <v>512</v>
      </c>
      <c r="DR997" s="168" t="s">
        <v>1363</v>
      </c>
      <c r="DS997" s="163" t="s">
        <v>1364</v>
      </c>
      <c r="DT997" s="61">
        <v>319</v>
      </c>
      <c r="DU997" t="s">
        <v>1365</v>
      </c>
      <c r="EA997" t="s">
        <v>1396</v>
      </c>
    </row>
    <row r="998" spans="1:131" ht="15.75" customHeight="1">
      <c r="A998" t="s">
        <v>24</v>
      </c>
      <c r="B998" s="21" t="s">
        <v>290</v>
      </c>
      <c r="C998">
        <v>25</v>
      </c>
      <c r="D998" t="s">
        <v>1348</v>
      </c>
      <c r="E998">
        <v>2005</v>
      </c>
      <c r="F998">
        <v>2002</v>
      </c>
      <c r="G998" s="21" t="s">
        <v>370</v>
      </c>
      <c r="H998" t="s">
        <v>448</v>
      </c>
      <c r="J998" s="21" t="s">
        <v>1349</v>
      </c>
      <c r="L998" t="s">
        <v>312</v>
      </c>
      <c r="M998" s="50" t="s">
        <v>298</v>
      </c>
      <c r="N998" s="70" t="s">
        <v>1388</v>
      </c>
      <c r="O998" s="41" t="s">
        <v>312</v>
      </c>
      <c r="P998" s="119" t="s">
        <v>312</v>
      </c>
      <c r="Q998" s="41" t="s">
        <v>312</v>
      </c>
      <c r="W998" s="135" t="s">
        <v>312</v>
      </c>
      <c r="AH998" s="72" t="s">
        <v>1353</v>
      </c>
      <c r="AI998" s="41">
        <v>37777</v>
      </c>
      <c r="AJ998" s="41" t="s">
        <v>1354</v>
      </c>
      <c r="AK998" s="52" t="s">
        <v>1355</v>
      </c>
      <c r="AL998" s="41" t="s">
        <v>334</v>
      </c>
      <c r="AR998" s="7">
        <v>37803</v>
      </c>
      <c r="AS998" s="72" t="s">
        <v>1352</v>
      </c>
      <c r="AT998" s="73"/>
      <c r="AU998" s="73"/>
      <c r="AV998" s="73"/>
      <c r="AW998" s="73"/>
      <c r="AX998" s="73"/>
      <c r="BB998" s="54" t="s">
        <v>312</v>
      </c>
      <c r="BC998" s="54" t="s">
        <v>312</v>
      </c>
      <c r="BD998" s="80" t="s">
        <v>312</v>
      </c>
      <c r="BE998" s="54" t="s">
        <v>312</v>
      </c>
      <c r="BF998" s="54" t="s">
        <v>312</v>
      </c>
      <c r="BG998" s="54" t="s">
        <v>312</v>
      </c>
      <c r="BH998" s="54" t="s">
        <v>312</v>
      </c>
      <c r="BI998" s="54" t="s">
        <v>312</v>
      </c>
      <c r="BJ998" s="54" t="s">
        <v>312</v>
      </c>
      <c r="BK998" s="54" t="s">
        <v>312</v>
      </c>
      <c r="BL998" s="54" t="s">
        <v>312</v>
      </c>
      <c r="BM998" s="54" t="s">
        <v>312</v>
      </c>
      <c r="BN998" s="54" t="s">
        <v>312</v>
      </c>
      <c r="BO998" s="54" t="s">
        <v>312</v>
      </c>
      <c r="BP998" s="54" t="s">
        <v>312</v>
      </c>
      <c r="BQ998" s="54" t="s">
        <v>312</v>
      </c>
      <c r="BV998" s="144" t="s">
        <v>1356</v>
      </c>
      <c r="CA998" s="86" t="s">
        <v>1398</v>
      </c>
      <c r="CB998" s="54" t="s">
        <v>1399</v>
      </c>
      <c r="CC998" s="78"/>
      <c r="CD998" s="32"/>
      <c r="DG998" s="21" t="s">
        <v>1357</v>
      </c>
      <c r="DH998" s="54" t="s">
        <v>1361</v>
      </c>
      <c r="DI998" s="80" t="s">
        <v>1359</v>
      </c>
      <c r="DJ998" s="21" t="s">
        <v>1360</v>
      </c>
      <c r="DK998" s="21" t="s">
        <v>1357</v>
      </c>
      <c r="DL998" s="54" t="s">
        <v>1361</v>
      </c>
      <c r="DM998" s="47" t="s">
        <v>1359</v>
      </c>
      <c r="DN998" s="21" t="s">
        <v>1360</v>
      </c>
      <c r="DO998" s="54" t="s">
        <v>1395</v>
      </c>
      <c r="DP998">
        <v>1.51</v>
      </c>
      <c r="DQ998" t="s">
        <v>512</v>
      </c>
      <c r="DR998" s="168" t="s">
        <v>1363</v>
      </c>
      <c r="DS998" s="163" t="s">
        <v>1364</v>
      </c>
      <c r="DT998" s="61">
        <v>326</v>
      </c>
      <c r="DU998" t="s">
        <v>1365</v>
      </c>
      <c r="EA998" t="s">
        <v>1396</v>
      </c>
    </row>
    <row r="999" spans="1:131" ht="15.75" customHeight="1">
      <c r="A999" t="s">
        <v>24</v>
      </c>
      <c r="B999" s="21" t="s">
        <v>290</v>
      </c>
      <c r="C999">
        <v>25</v>
      </c>
      <c r="D999" t="s">
        <v>1348</v>
      </c>
      <c r="E999">
        <v>2005</v>
      </c>
      <c r="F999">
        <v>2002</v>
      </c>
      <c r="G999" s="21" t="s">
        <v>370</v>
      </c>
      <c r="H999" t="s">
        <v>448</v>
      </c>
      <c r="J999" s="21" t="s">
        <v>1349</v>
      </c>
      <c r="L999" t="s">
        <v>312</v>
      </c>
      <c r="M999" s="50" t="s">
        <v>298</v>
      </c>
      <c r="N999" s="70" t="s">
        <v>1389</v>
      </c>
      <c r="O999" s="41" t="s">
        <v>312</v>
      </c>
      <c r="P999" s="119" t="s">
        <v>312</v>
      </c>
      <c r="Q999" s="41" t="s">
        <v>312</v>
      </c>
      <c r="W999" s="135" t="s">
        <v>312</v>
      </c>
      <c r="Y999" s="7">
        <v>37770</v>
      </c>
      <c r="Z999" t="s">
        <v>1352</v>
      </c>
      <c r="AH999" s="72" t="s">
        <v>1353</v>
      </c>
      <c r="AI999" s="41">
        <v>37777</v>
      </c>
      <c r="AJ999" s="41" t="s">
        <v>1354</v>
      </c>
      <c r="AK999" s="52" t="s">
        <v>1355</v>
      </c>
      <c r="AL999" s="41" t="s">
        <v>334</v>
      </c>
      <c r="AR999" s="7">
        <v>37803</v>
      </c>
      <c r="AS999" s="72" t="s">
        <v>1352</v>
      </c>
      <c r="AT999" s="73"/>
      <c r="AU999" s="73"/>
      <c r="AV999" s="73"/>
      <c r="AW999" s="73"/>
      <c r="AX999" s="73"/>
      <c r="BB999" s="54" t="s">
        <v>312</v>
      </c>
      <c r="BC999" s="54" t="s">
        <v>312</v>
      </c>
      <c r="BD999" s="80" t="s">
        <v>312</v>
      </c>
      <c r="BE999" s="54" t="s">
        <v>312</v>
      </c>
      <c r="BF999" s="54" t="s">
        <v>312</v>
      </c>
      <c r="BG999" s="54" t="s">
        <v>312</v>
      </c>
      <c r="BH999" s="54" t="s">
        <v>312</v>
      </c>
      <c r="BI999" s="54" t="s">
        <v>312</v>
      </c>
      <c r="BJ999" s="54" t="s">
        <v>312</v>
      </c>
      <c r="BK999" s="54" t="s">
        <v>312</v>
      </c>
      <c r="BL999" s="54" t="s">
        <v>312</v>
      </c>
      <c r="BM999" s="54" t="s">
        <v>312</v>
      </c>
      <c r="BN999" s="54" t="s">
        <v>312</v>
      </c>
      <c r="BO999" s="54" t="s">
        <v>312</v>
      </c>
      <c r="BP999" s="54" t="s">
        <v>312</v>
      </c>
      <c r="BQ999" s="54" t="s">
        <v>312</v>
      </c>
      <c r="BV999" s="144" t="s">
        <v>1356</v>
      </c>
      <c r="CA999" s="21"/>
      <c r="CB999" s="54"/>
      <c r="CC999" s="80"/>
      <c r="CD999" s="21"/>
      <c r="DG999" s="21" t="s">
        <v>1357</v>
      </c>
      <c r="DH999" s="54" t="s">
        <v>1361</v>
      </c>
      <c r="DI999" s="80" t="s">
        <v>1359</v>
      </c>
      <c r="DJ999" s="21" t="s">
        <v>1360</v>
      </c>
      <c r="DK999" s="21" t="s">
        <v>1357</v>
      </c>
      <c r="DL999" s="54" t="s">
        <v>1361</v>
      </c>
      <c r="DM999" s="47" t="s">
        <v>1359</v>
      </c>
      <c r="DN999" s="21" t="s">
        <v>1360</v>
      </c>
      <c r="DO999" s="54" t="s">
        <v>1395</v>
      </c>
      <c r="DP999">
        <v>1.44</v>
      </c>
      <c r="DQ999" t="s">
        <v>512</v>
      </c>
      <c r="DR999" s="168" t="s">
        <v>1363</v>
      </c>
      <c r="DS999" s="163" t="s">
        <v>1364</v>
      </c>
      <c r="DT999" s="61">
        <v>281</v>
      </c>
      <c r="DU999" t="s">
        <v>1365</v>
      </c>
      <c r="EA999" t="s">
        <v>1396</v>
      </c>
    </row>
    <row r="1000" spans="1:131" ht="15.75" customHeight="1">
      <c r="A1000" t="s">
        <v>24</v>
      </c>
      <c r="B1000" s="21" t="s">
        <v>290</v>
      </c>
      <c r="C1000">
        <v>25</v>
      </c>
      <c r="D1000" t="s">
        <v>1348</v>
      </c>
      <c r="E1000">
        <v>2005</v>
      </c>
      <c r="F1000">
        <v>2002</v>
      </c>
      <c r="G1000" s="21" t="s">
        <v>370</v>
      </c>
      <c r="H1000" t="s">
        <v>448</v>
      </c>
      <c r="J1000" s="21" t="s">
        <v>1349</v>
      </c>
      <c r="L1000" t="s">
        <v>652</v>
      </c>
      <c r="M1000" s="50" t="s">
        <v>325</v>
      </c>
      <c r="N1000" s="70" t="s">
        <v>1390</v>
      </c>
      <c r="O1000" s="41">
        <v>37561</v>
      </c>
      <c r="P1000" s="119" t="s">
        <v>552</v>
      </c>
      <c r="Q1000" s="41" t="s">
        <v>1351</v>
      </c>
      <c r="Y1000" s="7">
        <v>37789</v>
      </c>
      <c r="Z1000" t="s">
        <v>1352</v>
      </c>
      <c r="AH1000" s="72" t="s">
        <v>1353</v>
      </c>
      <c r="AI1000" s="41">
        <v>37795</v>
      </c>
      <c r="AJ1000" s="41" t="s">
        <v>1354</v>
      </c>
      <c r="AK1000" s="52" t="s">
        <v>1355</v>
      </c>
      <c r="AL1000" s="41" t="s">
        <v>334</v>
      </c>
      <c r="AR1000" s="7">
        <v>37831</v>
      </c>
      <c r="AS1000" s="72" t="s">
        <v>1352</v>
      </c>
      <c r="AT1000" s="73"/>
      <c r="AU1000" s="73"/>
      <c r="AV1000" s="73"/>
      <c r="AW1000" s="73"/>
      <c r="AX1000" s="73"/>
      <c r="BB1000" s="167" t="s">
        <v>309</v>
      </c>
      <c r="BC1000" s="88">
        <v>37726</v>
      </c>
      <c r="BD1000" s="117">
        <v>0.01</v>
      </c>
      <c r="BE1000" s="88" t="s">
        <v>512</v>
      </c>
      <c r="BF1000" s="167" t="s">
        <v>309</v>
      </c>
      <c r="BG1000" s="88">
        <v>37754</v>
      </c>
      <c r="BH1000" s="117">
        <v>0.15</v>
      </c>
      <c r="BI1000" s="88" t="s">
        <v>512</v>
      </c>
      <c r="BJ1000" s="167"/>
      <c r="BK1000" s="42"/>
      <c r="BL1000" s="78"/>
      <c r="BM1000" s="42"/>
      <c r="BN1000" s="167"/>
      <c r="BO1000" s="42"/>
      <c r="BP1000" s="78"/>
      <c r="BQ1000" s="42"/>
      <c r="BV1000" s="144" t="s">
        <v>1356</v>
      </c>
      <c r="CA1000" s="21"/>
      <c r="CB1000" s="54"/>
      <c r="CC1000" s="80"/>
      <c r="CD1000" s="21"/>
      <c r="DG1000" s="21" t="s">
        <v>1357</v>
      </c>
      <c r="DH1000" s="54" t="s">
        <v>1361</v>
      </c>
      <c r="DI1000" s="80" t="s">
        <v>1359</v>
      </c>
      <c r="DJ1000" s="21" t="s">
        <v>1360</v>
      </c>
      <c r="DK1000" s="21" t="s">
        <v>1357</v>
      </c>
      <c r="DL1000" s="54" t="s">
        <v>1361</v>
      </c>
      <c r="DM1000" s="47" t="s">
        <v>1359</v>
      </c>
      <c r="DN1000" s="21" t="s">
        <v>1360</v>
      </c>
      <c r="DO1000" s="54" t="s">
        <v>1395</v>
      </c>
      <c r="DP1000">
        <v>1.05</v>
      </c>
      <c r="DQ1000" t="s">
        <v>512</v>
      </c>
      <c r="DR1000" s="168" t="s">
        <v>1363</v>
      </c>
      <c r="DS1000" s="163" t="s">
        <v>1364</v>
      </c>
      <c r="DT1000" s="61">
        <v>254</v>
      </c>
      <c r="DU1000" t="s">
        <v>1365</v>
      </c>
      <c r="EA1000" t="s">
        <v>1396</v>
      </c>
    </row>
    <row r="1001" spans="1:131" ht="15.75" customHeight="1">
      <c r="A1001" t="s">
        <v>24</v>
      </c>
      <c r="B1001" s="21" t="s">
        <v>290</v>
      </c>
      <c r="C1001">
        <v>25</v>
      </c>
      <c r="D1001" t="s">
        <v>1348</v>
      </c>
      <c r="E1001">
        <v>2005</v>
      </c>
      <c r="F1001">
        <v>2002</v>
      </c>
      <c r="G1001" s="21" t="s">
        <v>370</v>
      </c>
      <c r="H1001" t="s">
        <v>448</v>
      </c>
      <c r="J1001" s="21" t="s">
        <v>1349</v>
      </c>
      <c r="L1001" t="s">
        <v>652</v>
      </c>
      <c r="M1001" s="50" t="s">
        <v>325</v>
      </c>
      <c r="N1001" s="70" t="s">
        <v>1391</v>
      </c>
      <c r="O1001" s="41">
        <v>37561</v>
      </c>
      <c r="P1001" s="119" t="s">
        <v>552</v>
      </c>
      <c r="Q1001" s="41" t="s">
        <v>1351</v>
      </c>
      <c r="Y1001" s="7">
        <v>37789</v>
      </c>
      <c r="Z1001" t="s">
        <v>1352</v>
      </c>
      <c r="AH1001" s="72" t="s">
        <v>1353</v>
      </c>
      <c r="AI1001" s="41">
        <v>37795</v>
      </c>
      <c r="AJ1001" s="41" t="s">
        <v>1354</v>
      </c>
      <c r="AK1001" s="52" t="s">
        <v>1355</v>
      </c>
      <c r="AL1001" s="41" t="s">
        <v>334</v>
      </c>
      <c r="BB1001" s="167" t="s">
        <v>309</v>
      </c>
      <c r="BC1001" s="88">
        <v>37726</v>
      </c>
      <c r="BD1001" s="117">
        <v>0.01</v>
      </c>
      <c r="BE1001" s="88" t="s">
        <v>512</v>
      </c>
      <c r="BF1001" s="167" t="s">
        <v>309</v>
      </c>
      <c r="BG1001" s="88">
        <v>37754</v>
      </c>
      <c r="BH1001" s="117">
        <v>0.15</v>
      </c>
      <c r="BI1001" s="88" t="s">
        <v>512</v>
      </c>
      <c r="BJ1001" s="167"/>
      <c r="BK1001" s="42"/>
      <c r="BL1001" s="78"/>
      <c r="BM1001" s="42"/>
      <c r="BN1001" s="167"/>
      <c r="BO1001" s="42"/>
      <c r="BP1001" s="78"/>
      <c r="BQ1001" s="42"/>
      <c r="BV1001" s="144" t="s">
        <v>1356</v>
      </c>
      <c r="CA1001" s="21"/>
      <c r="CB1001" s="54"/>
      <c r="CC1001" s="80"/>
      <c r="CD1001" s="21"/>
      <c r="DG1001" s="21" t="s">
        <v>1357</v>
      </c>
      <c r="DH1001" s="54" t="s">
        <v>1361</v>
      </c>
      <c r="DI1001" s="80" t="s">
        <v>1359</v>
      </c>
      <c r="DJ1001" s="21" t="s">
        <v>1360</v>
      </c>
      <c r="DK1001" s="21" t="s">
        <v>1357</v>
      </c>
      <c r="DL1001" s="54" t="s">
        <v>1361</v>
      </c>
      <c r="DM1001" s="47" t="s">
        <v>1359</v>
      </c>
      <c r="DN1001" s="21" t="s">
        <v>1360</v>
      </c>
      <c r="DO1001" s="54" t="s">
        <v>1395</v>
      </c>
      <c r="DP1001">
        <v>1.1599999999999999</v>
      </c>
      <c r="DQ1001" t="s">
        <v>512</v>
      </c>
      <c r="DR1001" s="168" t="s">
        <v>1363</v>
      </c>
      <c r="DS1001" s="163" t="s">
        <v>1364</v>
      </c>
      <c r="DT1001" s="61">
        <v>322</v>
      </c>
      <c r="DU1001" t="s">
        <v>1365</v>
      </c>
      <c r="EA1001" t="s">
        <v>1396</v>
      </c>
    </row>
    <row r="1002" spans="1:131" ht="15.75" customHeight="1">
      <c r="A1002" t="s">
        <v>24</v>
      </c>
      <c r="B1002" s="21" t="s">
        <v>290</v>
      </c>
      <c r="C1002">
        <v>25</v>
      </c>
      <c r="D1002" t="s">
        <v>1348</v>
      </c>
      <c r="E1002">
        <v>2005</v>
      </c>
      <c r="F1002">
        <v>2002</v>
      </c>
      <c r="G1002" s="21" t="s">
        <v>370</v>
      </c>
      <c r="H1002" t="s">
        <v>448</v>
      </c>
      <c r="J1002" s="21" t="s">
        <v>1349</v>
      </c>
      <c r="L1002" t="s">
        <v>652</v>
      </c>
      <c r="M1002" s="50" t="s">
        <v>325</v>
      </c>
      <c r="N1002" s="70" t="s">
        <v>1392</v>
      </c>
      <c r="O1002" s="41">
        <v>37561</v>
      </c>
      <c r="P1002" s="119" t="s">
        <v>552</v>
      </c>
      <c r="Q1002" s="41" t="s">
        <v>1351</v>
      </c>
      <c r="W1002" s="135" t="s">
        <v>1373</v>
      </c>
      <c r="X1002" s="139">
        <v>37789</v>
      </c>
      <c r="AH1002" s="72" t="s">
        <v>1353</v>
      </c>
      <c r="AI1002" s="41">
        <v>37795</v>
      </c>
      <c r="AJ1002" s="41" t="s">
        <v>1354</v>
      </c>
      <c r="AK1002" s="52" t="s">
        <v>1355</v>
      </c>
      <c r="AL1002" s="41" t="s">
        <v>334</v>
      </c>
      <c r="AR1002" s="7">
        <v>37831</v>
      </c>
      <c r="AS1002" s="72" t="s">
        <v>1352</v>
      </c>
      <c r="AT1002" s="73"/>
      <c r="AU1002" s="73"/>
      <c r="AV1002" s="73"/>
      <c r="AW1002" s="73"/>
      <c r="AX1002" s="73"/>
      <c r="BB1002" s="167" t="s">
        <v>309</v>
      </c>
      <c r="BC1002" s="88">
        <v>37726</v>
      </c>
      <c r="BD1002" s="117">
        <v>0.01</v>
      </c>
      <c r="BE1002" s="88" t="s">
        <v>512</v>
      </c>
      <c r="BF1002" s="167" t="s">
        <v>309</v>
      </c>
      <c r="BG1002" s="88">
        <v>37754</v>
      </c>
      <c r="BH1002" s="117">
        <v>0.15</v>
      </c>
      <c r="BI1002" s="88" t="s">
        <v>512</v>
      </c>
      <c r="BJ1002" s="167"/>
      <c r="BK1002" s="42"/>
      <c r="BL1002" s="78"/>
      <c r="BM1002" s="42"/>
      <c r="BN1002" s="167"/>
      <c r="BO1002" s="42"/>
      <c r="BP1002" s="78"/>
      <c r="BQ1002" s="42"/>
      <c r="BV1002" s="144" t="s">
        <v>1356</v>
      </c>
      <c r="CA1002" s="21"/>
      <c r="CB1002" s="54"/>
      <c r="CC1002" s="80"/>
      <c r="CD1002" s="21"/>
      <c r="DG1002" s="21" t="s">
        <v>1357</v>
      </c>
      <c r="DH1002" s="54" t="s">
        <v>1361</v>
      </c>
      <c r="DI1002" s="80" t="s">
        <v>1359</v>
      </c>
      <c r="DJ1002" s="21" t="s">
        <v>1360</v>
      </c>
      <c r="DK1002" s="21" t="s">
        <v>1357</v>
      </c>
      <c r="DL1002" s="54" t="s">
        <v>1361</v>
      </c>
      <c r="DM1002" s="47" t="s">
        <v>1359</v>
      </c>
      <c r="DN1002" s="21" t="s">
        <v>1360</v>
      </c>
      <c r="DO1002" s="54" t="s">
        <v>1395</v>
      </c>
      <c r="DP1002">
        <v>0.56999999999999995</v>
      </c>
      <c r="DQ1002" t="s">
        <v>512</v>
      </c>
      <c r="DR1002" s="168" t="s">
        <v>1363</v>
      </c>
      <c r="DS1002" s="163" t="s">
        <v>1364</v>
      </c>
      <c r="DT1002" s="61">
        <v>209</v>
      </c>
      <c r="DU1002" t="s">
        <v>1365</v>
      </c>
      <c r="EA1002" t="s">
        <v>1396</v>
      </c>
    </row>
    <row r="1003" spans="1:131" ht="15.75" customHeight="1">
      <c r="A1003" t="s">
        <v>24</v>
      </c>
      <c r="B1003" s="21" t="s">
        <v>290</v>
      </c>
      <c r="C1003">
        <v>25</v>
      </c>
      <c r="D1003" t="s">
        <v>1348</v>
      </c>
      <c r="E1003">
        <v>2005</v>
      </c>
      <c r="F1003">
        <v>2002</v>
      </c>
      <c r="G1003" s="21" t="s">
        <v>370</v>
      </c>
      <c r="H1003" t="s">
        <v>448</v>
      </c>
      <c r="J1003" s="21" t="s">
        <v>1349</v>
      </c>
      <c r="L1003" t="s">
        <v>652</v>
      </c>
      <c r="M1003" s="50" t="s">
        <v>325</v>
      </c>
      <c r="N1003" s="70" t="s">
        <v>1393</v>
      </c>
      <c r="O1003" s="41">
        <v>37561</v>
      </c>
      <c r="P1003" s="119" t="s">
        <v>552</v>
      </c>
      <c r="Q1003" s="41" t="s">
        <v>1351</v>
      </c>
      <c r="W1003" s="135" t="s">
        <v>1373</v>
      </c>
      <c r="X1003" s="139">
        <v>37789</v>
      </c>
      <c r="AH1003" s="72" t="s">
        <v>1353</v>
      </c>
      <c r="AI1003" s="41">
        <v>37795</v>
      </c>
      <c r="AJ1003" s="41" t="s">
        <v>1354</v>
      </c>
      <c r="AK1003" s="52" t="s">
        <v>1355</v>
      </c>
      <c r="AL1003" s="41" t="s">
        <v>334</v>
      </c>
      <c r="BB1003" s="167" t="s">
        <v>309</v>
      </c>
      <c r="BC1003" s="88">
        <v>37726</v>
      </c>
      <c r="BD1003" s="117">
        <v>0.01</v>
      </c>
      <c r="BE1003" s="88" t="s">
        <v>512</v>
      </c>
      <c r="BF1003" s="167" t="s">
        <v>309</v>
      </c>
      <c r="BG1003" s="88">
        <v>37754</v>
      </c>
      <c r="BH1003" s="117">
        <v>0.15</v>
      </c>
      <c r="BI1003" s="88" t="s">
        <v>512</v>
      </c>
      <c r="BJ1003" s="167"/>
      <c r="BK1003" s="42"/>
      <c r="BL1003" s="78"/>
      <c r="BM1003" s="42"/>
      <c r="BN1003" s="167" t="s">
        <v>1377</v>
      </c>
      <c r="BO1003" s="54" t="s">
        <v>1397</v>
      </c>
      <c r="BP1003" s="80">
        <v>0.05</v>
      </c>
      <c r="BQ1003" s="54" t="s">
        <v>512</v>
      </c>
      <c r="BV1003" s="144" t="s">
        <v>1356</v>
      </c>
      <c r="CA1003" s="86" t="s">
        <v>1398</v>
      </c>
      <c r="CB1003" s="54" t="s">
        <v>1399</v>
      </c>
      <c r="CC1003" s="78"/>
      <c r="CD1003" s="32"/>
      <c r="DG1003" s="21" t="s">
        <v>1357</v>
      </c>
      <c r="DH1003" s="54" t="s">
        <v>1361</v>
      </c>
      <c r="DI1003" s="80" t="s">
        <v>1359</v>
      </c>
      <c r="DJ1003" s="21" t="s">
        <v>1360</v>
      </c>
      <c r="DK1003" s="21" t="s">
        <v>1357</v>
      </c>
      <c r="DL1003" s="54" t="s">
        <v>1361</v>
      </c>
      <c r="DM1003" s="47" t="s">
        <v>1359</v>
      </c>
      <c r="DN1003" s="21" t="s">
        <v>1360</v>
      </c>
      <c r="DO1003" s="54" t="s">
        <v>1395</v>
      </c>
      <c r="DP1003">
        <v>0.49</v>
      </c>
      <c r="DQ1003" t="s">
        <v>512</v>
      </c>
      <c r="DR1003" s="168" t="s">
        <v>1363</v>
      </c>
      <c r="DS1003" s="163" t="s">
        <v>1364</v>
      </c>
      <c r="DT1003" s="61">
        <v>226</v>
      </c>
      <c r="DU1003" t="s">
        <v>1365</v>
      </c>
      <c r="EA1003" t="s">
        <v>1396</v>
      </c>
    </row>
    <row r="1004" spans="1:131" ht="15.75" customHeight="1">
      <c r="A1004" t="s">
        <v>24</v>
      </c>
      <c r="B1004" s="21" t="s">
        <v>290</v>
      </c>
      <c r="C1004">
        <v>25</v>
      </c>
      <c r="D1004" t="s">
        <v>1348</v>
      </c>
      <c r="E1004">
        <v>2005</v>
      </c>
      <c r="F1004">
        <v>2002</v>
      </c>
      <c r="G1004" s="21" t="s">
        <v>370</v>
      </c>
      <c r="H1004" t="s">
        <v>448</v>
      </c>
      <c r="J1004" s="21" t="s">
        <v>1349</v>
      </c>
      <c r="L1004" t="s">
        <v>312</v>
      </c>
      <c r="M1004" s="50" t="s">
        <v>298</v>
      </c>
      <c r="N1004" s="71" t="s">
        <v>1394</v>
      </c>
      <c r="O1004" s="41" t="s">
        <v>312</v>
      </c>
      <c r="P1004" s="119" t="s">
        <v>312</v>
      </c>
      <c r="Q1004" s="41" t="s">
        <v>312</v>
      </c>
      <c r="W1004" s="135" t="s">
        <v>312</v>
      </c>
      <c r="Y1004" s="7">
        <v>37789</v>
      </c>
      <c r="Z1004" t="s">
        <v>1352</v>
      </c>
      <c r="AH1004" s="72" t="s">
        <v>1353</v>
      </c>
      <c r="AI1004" s="41">
        <v>37795</v>
      </c>
      <c r="AJ1004" s="41" t="s">
        <v>1354</v>
      </c>
      <c r="AK1004" s="52" t="s">
        <v>1355</v>
      </c>
      <c r="AL1004" s="41" t="s">
        <v>334</v>
      </c>
      <c r="AR1004" s="7">
        <v>37831</v>
      </c>
      <c r="AS1004" s="72" t="s">
        <v>1352</v>
      </c>
      <c r="AT1004" s="73"/>
      <c r="AU1004" s="73"/>
      <c r="AV1004" s="73"/>
      <c r="AW1004" s="73"/>
      <c r="AX1004" s="73"/>
      <c r="BB1004" s="54" t="s">
        <v>312</v>
      </c>
      <c r="BC1004" s="54" t="s">
        <v>312</v>
      </c>
      <c r="BD1004" s="80" t="s">
        <v>312</v>
      </c>
      <c r="BE1004" s="54" t="s">
        <v>312</v>
      </c>
      <c r="BF1004" s="54" t="s">
        <v>312</v>
      </c>
      <c r="BG1004" s="54" t="s">
        <v>312</v>
      </c>
      <c r="BH1004" s="54" t="s">
        <v>312</v>
      </c>
      <c r="BI1004" s="54" t="s">
        <v>312</v>
      </c>
      <c r="BJ1004" s="54" t="s">
        <v>312</v>
      </c>
      <c r="BK1004" s="54" t="s">
        <v>312</v>
      </c>
      <c r="BL1004" s="54" t="s">
        <v>312</v>
      </c>
      <c r="BM1004" s="54" t="s">
        <v>312</v>
      </c>
      <c r="BN1004" s="54" t="s">
        <v>312</v>
      </c>
      <c r="BO1004" s="54" t="s">
        <v>312</v>
      </c>
      <c r="BP1004" s="54" t="s">
        <v>312</v>
      </c>
      <c r="BQ1004" s="54" t="s">
        <v>312</v>
      </c>
      <c r="BV1004" s="144" t="s">
        <v>1356</v>
      </c>
      <c r="CA1004" s="21"/>
      <c r="CB1004" s="54"/>
      <c r="CC1004" s="80"/>
      <c r="CD1004" s="21"/>
      <c r="DG1004" s="21" t="s">
        <v>1357</v>
      </c>
      <c r="DH1004" s="54" t="s">
        <v>1361</v>
      </c>
      <c r="DI1004" s="80" t="s">
        <v>1359</v>
      </c>
      <c r="DJ1004" s="21" t="s">
        <v>1360</v>
      </c>
      <c r="DK1004" s="21" t="s">
        <v>1357</v>
      </c>
      <c r="DL1004" s="54" t="s">
        <v>1361</v>
      </c>
      <c r="DM1004" s="47" t="s">
        <v>1359</v>
      </c>
      <c r="DN1004" s="21" t="s">
        <v>1360</v>
      </c>
      <c r="DO1004" s="54" t="s">
        <v>1395</v>
      </c>
      <c r="DP1004">
        <v>1.18</v>
      </c>
      <c r="DQ1004" t="s">
        <v>512</v>
      </c>
      <c r="DR1004" s="168" t="s">
        <v>1363</v>
      </c>
      <c r="DS1004" s="163" t="s">
        <v>1364</v>
      </c>
      <c r="DT1004" s="61">
        <v>287</v>
      </c>
      <c r="DU1004" t="s">
        <v>1365</v>
      </c>
      <c r="EA1004" t="s">
        <v>1396</v>
      </c>
    </row>
    <row r="1005" spans="1:131" ht="15.75" customHeight="1"/>
    <row r="1006" spans="1:131" ht="15.75" customHeight="1">
      <c r="A1006" t="s">
        <v>24</v>
      </c>
      <c r="B1006" s="21" t="s">
        <v>290</v>
      </c>
      <c r="C1006">
        <v>25</v>
      </c>
      <c r="D1006" t="s">
        <v>1348</v>
      </c>
      <c r="E1006">
        <v>2005</v>
      </c>
      <c r="F1006">
        <v>2001</v>
      </c>
      <c r="G1006" s="21" t="s">
        <v>815</v>
      </c>
      <c r="H1006" t="s">
        <v>448</v>
      </c>
      <c r="J1006" s="21" t="s">
        <v>1349</v>
      </c>
      <c r="L1006" t="s">
        <v>652</v>
      </c>
      <c r="M1006" s="51" t="s">
        <v>325</v>
      </c>
      <c r="N1006" s="70" t="s">
        <v>1350</v>
      </c>
      <c r="O1006" s="41">
        <v>37182</v>
      </c>
      <c r="P1006" s="119" t="s">
        <v>552</v>
      </c>
      <c r="Q1006" s="41" t="s">
        <v>1403</v>
      </c>
      <c r="Y1006" s="7">
        <v>37377</v>
      </c>
      <c r="Z1006" t="s">
        <v>1352</v>
      </c>
      <c r="AH1006" s="72" t="s">
        <v>1353</v>
      </c>
      <c r="AI1006" s="41">
        <v>37390</v>
      </c>
      <c r="AJ1006" s="41" t="s">
        <v>1354</v>
      </c>
      <c r="AK1006" s="52" t="s">
        <v>1404</v>
      </c>
      <c r="AL1006" s="41" t="s">
        <v>334</v>
      </c>
      <c r="AR1006" s="7">
        <v>37420</v>
      </c>
      <c r="AS1006" s="72" t="s">
        <v>1352</v>
      </c>
      <c r="AT1006" s="73"/>
      <c r="AU1006" s="73"/>
      <c r="AV1006" s="73"/>
      <c r="AW1006" s="73"/>
      <c r="AX1006" s="73"/>
      <c r="BB1006" s="167" t="s">
        <v>309</v>
      </c>
      <c r="BC1006" s="88">
        <v>37361</v>
      </c>
      <c r="BD1006" s="117">
        <v>0.31</v>
      </c>
      <c r="BE1006" s="88" t="s">
        <v>512</v>
      </c>
      <c r="BF1006" s="167" t="s">
        <v>309</v>
      </c>
      <c r="BG1006" s="88">
        <v>37377</v>
      </c>
      <c r="BH1006" s="117">
        <v>0.38</v>
      </c>
      <c r="BI1006" s="88" t="s">
        <v>512</v>
      </c>
      <c r="BJ1006" s="167"/>
      <c r="BK1006" s="42"/>
      <c r="BL1006" s="78"/>
      <c r="BM1006" s="42"/>
      <c r="BN1006" s="167"/>
      <c r="BO1006" s="42"/>
      <c r="BP1006" s="78"/>
      <c r="BQ1006" s="42"/>
      <c r="BV1006" s="144" t="s">
        <v>1405</v>
      </c>
      <c r="CA1006" s="21"/>
      <c r="CB1006" s="21"/>
      <c r="CC1006" s="21"/>
      <c r="CD1006" s="21"/>
      <c r="DC1006" s="86" t="s">
        <v>1398</v>
      </c>
      <c r="DD1006" s="32" t="s">
        <v>1406</v>
      </c>
      <c r="DE1006" s="32"/>
      <c r="DF1006" s="32" t="s">
        <v>462</v>
      </c>
      <c r="DG1006" s="21" t="s">
        <v>1407</v>
      </c>
      <c r="DH1006" s="54" t="s">
        <v>1408</v>
      </c>
      <c r="DI1006" s="76">
        <v>38.6</v>
      </c>
      <c r="DJ1006" s="21" t="s">
        <v>462</v>
      </c>
      <c r="DK1006" s="21" t="s">
        <v>1409</v>
      </c>
      <c r="DL1006" s="54" t="s">
        <v>1408</v>
      </c>
      <c r="DM1006" s="61">
        <v>6.7</v>
      </c>
      <c r="DN1006" s="21" t="s">
        <v>462</v>
      </c>
      <c r="DO1006" s="54" t="s">
        <v>1362</v>
      </c>
      <c r="DP1006">
        <v>2.89</v>
      </c>
      <c r="DQ1006" t="s">
        <v>512</v>
      </c>
      <c r="DR1006" s="168" t="s">
        <v>1363</v>
      </c>
      <c r="DS1006" s="163" t="s">
        <v>1364</v>
      </c>
      <c r="DT1006" s="61">
        <v>474</v>
      </c>
      <c r="DU1006" t="s">
        <v>1365</v>
      </c>
      <c r="EA1006" t="s">
        <v>1366</v>
      </c>
    </row>
    <row r="1007" spans="1:131" ht="15.75" customHeight="1">
      <c r="A1007" t="s">
        <v>24</v>
      </c>
      <c r="B1007" s="21" t="s">
        <v>290</v>
      </c>
      <c r="C1007">
        <v>25</v>
      </c>
      <c r="D1007" t="s">
        <v>1348</v>
      </c>
      <c r="E1007">
        <v>2005</v>
      </c>
      <c r="F1007">
        <v>2001</v>
      </c>
      <c r="G1007" s="21" t="s">
        <v>815</v>
      </c>
      <c r="H1007" t="s">
        <v>448</v>
      </c>
      <c r="J1007" s="21" t="s">
        <v>1349</v>
      </c>
      <c r="L1007" t="s">
        <v>652</v>
      </c>
      <c r="M1007" s="51" t="s">
        <v>325</v>
      </c>
      <c r="N1007" s="70" t="s">
        <v>1367</v>
      </c>
      <c r="O1007" s="41">
        <v>37182</v>
      </c>
      <c r="P1007" s="119" t="s">
        <v>552</v>
      </c>
      <c r="Q1007" s="41" t="s">
        <v>1403</v>
      </c>
      <c r="Y1007" s="7">
        <v>37384</v>
      </c>
      <c r="Z1007" t="s">
        <v>1352</v>
      </c>
      <c r="AH1007" s="72" t="s">
        <v>1353</v>
      </c>
      <c r="AI1007" s="41">
        <v>37390</v>
      </c>
      <c r="AJ1007" s="41" t="s">
        <v>1354</v>
      </c>
      <c r="AK1007" s="52" t="s">
        <v>1404</v>
      </c>
      <c r="AL1007" s="41" t="s">
        <v>334</v>
      </c>
      <c r="AR1007" s="7">
        <v>37420</v>
      </c>
      <c r="AS1007" s="72" t="s">
        <v>1352</v>
      </c>
      <c r="AT1007" s="73"/>
      <c r="AU1007" s="73"/>
      <c r="AV1007" s="73"/>
      <c r="AW1007" s="73"/>
      <c r="AX1007" s="73"/>
      <c r="BB1007" s="167" t="s">
        <v>309</v>
      </c>
      <c r="BC1007" s="88">
        <v>37361</v>
      </c>
      <c r="BD1007" s="117">
        <v>0.31</v>
      </c>
      <c r="BE1007" s="88" t="s">
        <v>512</v>
      </c>
      <c r="BF1007" s="167" t="s">
        <v>309</v>
      </c>
      <c r="BG1007" s="88">
        <v>37377</v>
      </c>
      <c r="BH1007" s="117">
        <v>0.38</v>
      </c>
      <c r="BI1007" s="88" t="s">
        <v>512</v>
      </c>
      <c r="BJ1007" s="167"/>
      <c r="BK1007" s="42"/>
      <c r="BL1007" s="78"/>
      <c r="BM1007" s="42"/>
      <c r="BN1007" s="167"/>
      <c r="BO1007" s="42"/>
      <c r="BP1007" s="78"/>
      <c r="BQ1007" s="42"/>
      <c r="BV1007" s="144" t="s">
        <v>1405</v>
      </c>
      <c r="CA1007" s="21"/>
      <c r="CB1007" s="21"/>
      <c r="CC1007" s="21"/>
      <c r="CD1007" s="21"/>
      <c r="DC1007" s="86" t="s">
        <v>1398</v>
      </c>
      <c r="DD1007" s="32" t="s">
        <v>1406</v>
      </c>
      <c r="DE1007" s="32"/>
      <c r="DF1007" s="32" t="s">
        <v>462</v>
      </c>
      <c r="DG1007" s="21" t="s">
        <v>1407</v>
      </c>
      <c r="DH1007" s="54" t="s">
        <v>1408</v>
      </c>
      <c r="DI1007" s="76">
        <v>26.8</v>
      </c>
      <c r="DJ1007" s="21" t="s">
        <v>462</v>
      </c>
      <c r="DK1007" s="21" t="s">
        <v>1409</v>
      </c>
      <c r="DL1007" s="54" t="s">
        <v>1408</v>
      </c>
      <c r="DM1007" s="61">
        <v>0</v>
      </c>
      <c r="DN1007" s="21" t="s">
        <v>462</v>
      </c>
      <c r="DO1007" s="54" t="s">
        <v>1362</v>
      </c>
      <c r="DP1007">
        <v>2.9</v>
      </c>
      <c r="DQ1007" t="s">
        <v>512</v>
      </c>
      <c r="DR1007" s="168" t="s">
        <v>1363</v>
      </c>
      <c r="DS1007" s="163" t="s">
        <v>1364</v>
      </c>
      <c r="DT1007" s="61">
        <v>446</v>
      </c>
      <c r="DU1007" t="s">
        <v>1365</v>
      </c>
      <c r="EA1007" t="s">
        <v>1366</v>
      </c>
    </row>
    <row r="1008" spans="1:131" ht="15.75" customHeight="1">
      <c r="A1008" t="s">
        <v>24</v>
      </c>
      <c r="B1008" s="21" t="s">
        <v>290</v>
      </c>
      <c r="C1008">
        <v>25</v>
      </c>
      <c r="D1008" t="s">
        <v>1348</v>
      </c>
      <c r="E1008">
        <v>2005</v>
      </c>
      <c r="F1008">
        <v>2001</v>
      </c>
      <c r="G1008" s="21" t="s">
        <v>815</v>
      </c>
      <c r="H1008" t="s">
        <v>448</v>
      </c>
      <c r="J1008" s="21" t="s">
        <v>1349</v>
      </c>
      <c r="L1008" t="s">
        <v>652</v>
      </c>
      <c r="M1008" s="51" t="s">
        <v>325</v>
      </c>
      <c r="N1008" s="70" t="s">
        <v>1368</v>
      </c>
      <c r="O1008" s="41">
        <v>37182</v>
      </c>
      <c r="P1008" s="119" t="s">
        <v>552</v>
      </c>
      <c r="Q1008" s="41" t="s">
        <v>1403</v>
      </c>
      <c r="Y1008" s="7">
        <v>37396</v>
      </c>
      <c r="Z1008" t="s">
        <v>1352</v>
      </c>
      <c r="AH1008" s="72" t="s">
        <v>1353</v>
      </c>
      <c r="AI1008" s="41">
        <v>37390</v>
      </c>
      <c r="AJ1008" s="41" t="s">
        <v>1354</v>
      </c>
      <c r="AK1008" s="52" t="s">
        <v>1404</v>
      </c>
      <c r="AL1008" s="41" t="s">
        <v>334</v>
      </c>
      <c r="AR1008" s="7">
        <v>37420</v>
      </c>
      <c r="AS1008" s="72" t="s">
        <v>1352</v>
      </c>
      <c r="AT1008" s="73"/>
      <c r="AU1008" s="73"/>
      <c r="AV1008" s="73"/>
      <c r="AW1008" s="73"/>
      <c r="AX1008" s="73"/>
      <c r="BB1008" s="167" t="s">
        <v>309</v>
      </c>
      <c r="BC1008" s="88">
        <v>37361</v>
      </c>
      <c r="BD1008" s="117">
        <v>0.31</v>
      </c>
      <c r="BE1008" s="88" t="s">
        <v>512</v>
      </c>
      <c r="BF1008" s="167" t="s">
        <v>309</v>
      </c>
      <c r="BG1008" s="88">
        <v>37377</v>
      </c>
      <c r="BH1008" s="117">
        <v>0.38</v>
      </c>
      <c r="BI1008" s="88" t="s">
        <v>512</v>
      </c>
      <c r="BJ1008" s="167"/>
      <c r="BK1008" s="42"/>
      <c r="BL1008" s="78"/>
      <c r="BM1008" s="42"/>
      <c r="BN1008" s="167"/>
      <c r="BO1008" s="42"/>
      <c r="BP1008" s="78"/>
      <c r="BQ1008" s="42"/>
      <c r="BV1008" s="144" t="s">
        <v>1405</v>
      </c>
      <c r="CA1008" s="21"/>
      <c r="CB1008" s="21"/>
      <c r="CC1008" s="21"/>
      <c r="CD1008" s="21"/>
      <c r="DC1008" s="86" t="s">
        <v>1398</v>
      </c>
      <c r="DD1008" s="32" t="s">
        <v>1406</v>
      </c>
      <c r="DE1008" s="32"/>
      <c r="DF1008" s="32" t="s">
        <v>462</v>
      </c>
      <c r="DG1008" s="21" t="s">
        <v>1407</v>
      </c>
      <c r="DH1008" s="54" t="s">
        <v>1408</v>
      </c>
      <c r="DI1008" s="76">
        <v>29.2</v>
      </c>
      <c r="DJ1008" s="21" t="s">
        <v>462</v>
      </c>
      <c r="DK1008" s="21" t="s">
        <v>1409</v>
      </c>
      <c r="DL1008" s="54" t="s">
        <v>1408</v>
      </c>
      <c r="DM1008" s="61">
        <v>0</v>
      </c>
      <c r="DN1008" s="21" t="s">
        <v>462</v>
      </c>
      <c r="DO1008" s="54" t="s">
        <v>1362</v>
      </c>
      <c r="DP1008">
        <v>3.31</v>
      </c>
      <c r="DQ1008" t="s">
        <v>512</v>
      </c>
      <c r="DR1008" s="168" t="s">
        <v>1363</v>
      </c>
      <c r="DS1008" s="163" t="s">
        <v>1364</v>
      </c>
      <c r="DT1008" s="61">
        <v>477</v>
      </c>
      <c r="DU1008" t="s">
        <v>1365</v>
      </c>
      <c r="EA1008" t="s">
        <v>1366</v>
      </c>
    </row>
    <row r="1009" spans="1:131" ht="15.75" customHeight="1">
      <c r="A1009" t="s">
        <v>24</v>
      </c>
      <c r="B1009" s="21" t="s">
        <v>290</v>
      </c>
      <c r="C1009">
        <v>25</v>
      </c>
      <c r="D1009" t="s">
        <v>1348</v>
      </c>
      <c r="E1009">
        <v>2005</v>
      </c>
      <c r="F1009">
        <v>2001</v>
      </c>
      <c r="G1009" s="21" t="s">
        <v>815</v>
      </c>
      <c r="H1009" t="s">
        <v>448</v>
      </c>
      <c r="J1009" s="21" t="s">
        <v>1349</v>
      </c>
      <c r="L1009" t="s">
        <v>652</v>
      </c>
      <c r="M1009" s="51" t="s">
        <v>325</v>
      </c>
      <c r="N1009" s="70" t="s">
        <v>1369</v>
      </c>
      <c r="O1009" s="41">
        <v>37182</v>
      </c>
      <c r="P1009" s="119" t="s">
        <v>552</v>
      </c>
      <c r="Q1009" s="41" t="s">
        <v>1403</v>
      </c>
      <c r="Y1009" s="7">
        <v>37377</v>
      </c>
      <c r="Z1009" t="s">
        <v>1352</v>
      </c>
      <c r="AH1009" s="72" t="s">
        <v>1353</v>
      </c>
      <c r="AI1009" s="41">
        <v>37390</v>
      </c>
      <c r="AJ1009" s="41" t="s">
        <v>1354</v>
      </c>
      <c r="AK1009" s="52" t="s">
        <v>1404</v>
      </c>
      <c r="AL1009" s="41" t="s">
        <v>334</v>
      </c>
      <c r="BB1009" s="167" t="s">
        <v>309</v>
      </c>
      <c r="BC1009" s="88">
        <v>37361</v>
      </c>
      <c r="BD1009" s="117">
        <v>0.31</v>
      </c>
      <c r="BE1009" s="88" t="s">
        <v>512</v>
      </c>
      <c r="BF1009" s="167" t="s">
        <v>309</v>
      </c>
      <c r="BG1009" s="88">
        <v>37377</v>
      </c>
      <c r="BH1009" s="117">
        <v>0.38</v>
      </c>
      <c r="BI1009" s="88" t="s">
        <v>512</v>
      </c>
      <c r="BJ1009" s="167"/>
      <c r="BK1009" s="42"/>
      <c r="BL1009" s="78"/>
      <c r="BM1009" s="42"/>
      <c r="BN1009" s="167"/>
      <c r="BO1009" s="42"/>
      <c r="BP1009" s="78"/>
      <c r="BQ1009" s="42"/>
      <c r="BV1009" s="144" t="s">
        <v>1405</v>
      </c>
      <c r="CA1009" s="21"/>
      <c r="CB1009" s="21"/>
      <c r="CC1009" s="21"/>
      <c r="CD1009" s="21"/>
      <c r="DC1009" s="86" t="s">
        <v>1398</v>
      </c>
      <c r="DD1009" s="32" t="s">
        <v>1406</v>
      </c>
      <c r="DE1009" s="32"/>
      <c r="DF1009" s="32" t="s">
        <v>462</v>
      </c>
      <c r="DG1009" s="21" t="s">
        <v>1407</v>
      </c>
      <c r="DH1009" s="54" t="s">
        <v>1408</v>
      </c>
      <c r="DI1009" s="76">
        <v>294.60000000000002</v>
      </c>
      <c r="DJ1009" s="21" t="s">
        <v>462</v>
      </c>
      <c r="DK1009" s="21" t="s">
        <v>1409</v>
      </c>
      <c r="DL1009" s="54" t="s">
        <v>1408</v>
      </c>
      <c r="DM1009" s="61">
        <v>50.2</v>
      </c>
      <c r="DN1009" s="21" t="s">
        <v>462</v>
      </c>
      <c r="DO1009" s="54" t="s">
        <v>1362</v>
      </c>
      <c r="DP1009">
        <v>0.3</v>
      </c>
      <c r="DQ1009" t="s">
        <v>512</v>
      </c>
      <c r="DR1009" s="168" t="s">
        <v>1363</v>
      </c>
      <c r="DS1009" s="163" t="s">
        <v>1364</v>
      </c>
      <c r="DT1009" s="61">
        <v>428</v>
      </c>
      <c r="DU1009" t="s">
        <v>1365</v>
      </c>
      <c r="EA1009" t="s">
        <v>1366</v>
      </c>
    </row>
    <row r="1010" spans="1:131" ht="15.75" customHeight="1">
      <c r="A1010" t="s">
        <v>24</v>
      </c>
      <c r="B1010" s="21" t="s">
        <v>290</v>
      </c>
      <c r="C1010">
        <v>25</v>
      </c>
      <c r="D1010" t="s">
        <v>1348</v>
      </c>
      <c r="E1010">
        <v>2005</v>
      </c>
      <c r="F1010">
        <v>2001</v>
      </c>
      <c r="G1010" s="21" t="s">
        <v>815</v>
      </c>
      <c r="H1010" t="s">
        <v>448</v>
      </c>
      <c r="J1010" s="21" t="s">
        <v>1349</v>
      </c>
      <c r="L1010" t="s">
        <v>652</v>
      </c>
      <c r="M1010" s="51" t="s">
        <v>325</v>
      </c>
      <c r="N1010" s="70" t="s">
        <v>1370</v>
      </c>
      <c r="O1010" s="41">
        <v>37182</v>
      </c>
      <c r="P1010" s="119" t="s">
        <v>552</v>
      </c>
      <c r="Q1010" s="41" t="s">
        <v>1403</v>
      </c>
      <c r="Y1010" s="7">
        <v>37384</v>
      </c>
      <c r="Z1010" t="s">
        <v>1352</v>
      </c>
      <c r="AH1010" s="72" t="s">
        <v>1353</v>
      </c>
      <c r="AI1010" s="41">
        <v>37390</v>
      </c>
      <c r="AJ1010" s="41" t="s">
        <v>1354</v>
      </c>
      <c r="AK1010" s="52" t="s">
        <v>1404</v>
      </c>
      <c r="AL1010" s="41" t="s">
        <v>334</v>
      </c>
      <c r="BB1010" s="167" t="s">
        <v>309</v>
      </c>
      <c r="BC1010" s="88">
        <v>37361</v>
      </c>
      <c r="BD1010" s="117">
        <v>0.31</v>
      </c>
      <c r="BE1010" s="88" t="s">
        <v>512</v>
      </c>
      <c r="BF1010" s="167" t="s">
        <v>309</v>
      </c>
      <c r="BG1010" s="88">
        <v>37377</v>
      </c>
      <c r="BH1010" s="117">
        <v>0.38</v>
      </c>
      <c r="BI1010" s="88" t="s">
        <v>512</v>
      </c>
      <c r="BJ1010" s="167"/>
      <c r="BK1010" s="42"/>
      <c r="BL1010" s="78"/>
      <c r="BM1010" s="42"/>
      <c r="BN1010" s="167"/>
      <c r="BO1010" s="42"/>
      <c r="BP1010" s="78"/>
      <c r="BQ1010" s="42"/>
      <c r="BV1010" s="144" t="s">
        <v>1405</v>
      </c>
      <c r="CA1010" s="21"/>
      <c r="CB1010" s="21"/>
      <c r="CC1010" s="21"/>
      <c r="CD1010" s="21"/>
      <c r="DC1010" s="86" t="s">
        <v>1398</v>
      </c>
      <c r="DD1010" s="32" t="s">
        <v>1406</v>
      </c>
      <c r="DE1010" s="32"/>
      <c r="DF1010" s="32" t="s">
        <v>462</v>
      </c>
      <c r="DG1010" s="21" t="s">
        <v>1407</v>
      </c>
      <c r="DH1010" s="54" t="s">
        <v>1408</v>
      </c>
      <c r="DI1010" s="76">
        <v>201.5</v>
      </c>
      <c r="DJ1010" s="21" t="s">
        <v>462</v>
      </c>
      <c r="DK1010" s="21" t="s">
        <v>1409</v>
      </c>
      <c r="DL1010" s="54" t="s">
        <v>1408</v>
      </c>
      <c r="DM1010" s="61">
        <v>19.8</v>
      </c>
      <c r="DN1010" s="21" t="s">
        <v>462</v>
      </c>
      <c r="DO1010" s="54" t="s">
        <v>1362</v>
      </c>
      <c r="DP1010">
        <v>0.78</v>
      </c>
      <c r="DQ1010" t="s">
        <v>512</v>
      </c>
      <c r="DR1010" s="168" t="s">
        <v>1363</v>
      </c>
      <c r="DS1010" s="163" t="s">
        <v>1364</v>
      </c>
      <c r="DT1010" s="61">
        <v>418</v>
      </c>
      <c r="DU1010" t="s">
        <v>1365</v>
      </c>
      <c r="EA1010" t="s">
        <v>1366</v>
      </c>
    </row>
    <row r="1011" spans="1:131" ht="15.75" customHeight="1">
      <c r="A1011" t="s">
        <v>24</v>
      </c>
      <c r="B1011" s="21" t="s">
        <v>290</v>
      </c>
      <c r="C1011">
        <v>25</v>
      </c>
      <c r="D1011" t="s">
        <v>1348</v>
      </c>
      <c r="E1011">
        <v>2005</v>
      </c>
      <c r="F1011">
        <v>2001</v>
      </c>
      <c r="G1011" s="21" t="s">
        <v>815</v>
      </c>
      <c r="H1011" t="s">
        <v>448</v>
      </c>
      <c r="J1011" s="21" t="s">
        <v>1349</v>
      </c>
      <c r="L1011" t="s">
        <v>652</v>
      </c>
      <c r="M1011" s="51" t="s">
        <v>325</v>
      </c>
      <c r="N1011" s="70" t="s">
        <v>1371</v>
      </c>
      <c r="O1011" s="41">
        <v>37182</v>
      </c>
      <c r="P1011" s="119" t="s">
        <v>552</v>
      </c>
      <c r="Q1011" s="41" t="s">
        <v>1403</v>
      </c>
      <c r="Y1011" s="7">
        <v>37396</v>
      </c>
      <c r="Z1011" t="s">
        <v>1352</v>
      </c>
      <c r="AH1011" s="72" t="s">
        <v>1353</v>
      </c>
      <c r="AI1011" s="41">
        <v>37390</v>
      </c>
      <c r="AJ1011" s="41" t="s">
        <v>1354</v>
      </c>
      <c r="AK1011" s="52" t="s">
        <v>1404</v>
      </c>
      <c r="AL1011" s="41" t="s">
        <v>334</v>
      </c>
      <c r="BB1011" s="167" t="s">
        <v>309</v>
      </c>
      <c r="BC1011" s="88">
        <v>37361</v>
      </c>
      <c r="BD1011" s="117">
        <v>0.31</v>
      </c>
      <c r="BE1011" s="88" t="s">
        <v>512</v>
      </c>
      <c r="BF1011" s="167" t="s">
        <v>309</v>
      </c>
      <c r="BG1011" s="88">
        <v>37377</v>
      </c>
      <c r="BH1011" s="117">
        <v>0.38</v>
      </c>
      <c r="BI1011" s="88" t="s">
        <v>512</v>
      </c>
      <c r="BJ1011" s="167"/>
      <c r="BK1011" s="42"/>
      <c r="BL1011" s="78"/>
      <c r="BM1011" s="42"/>
      <c r="BN1011" s="167"/>
      <c r="BO1011" s="42"/>
      <c r="BP1011" s="78"/>
      <c r="BQ1011" s="42"/>
      <c r="BV1011" s="144" t="s">
        <v>1405</v>
      </c>
      <c r="CA1011" s="21"/>
      <c r="CB1011" s="21"/>
      <c r="CC1011" s="21"/>
      <c r="CD1011" s="21"/>
      <c r="DC1011" s="86" t="s">
        <v>1398</v>
      </c>
      <c r="DD1011" s="32" t="s">
        <v>1406</v>
      </c>
      <c r="DE1011" s="32"/>
      <c r="DF1011" s="32" t="s">
        <v>462</v>
      </c>
      <c r="DG1011" s="21" t="s">
        <v>1407</v>
      </c>
      <c r="DH1011" s="54" t="s">
        <v>1408</v>
      </c>
      <c r="DI1011" s="76">
        <v>143.5</v>
      </c>
      <c r="DJ1011" s="21" t="s">
        <v>462</v>
      </c>
      <c r="DK1011" s="21" t="s">
        <v>1409</v>
      </c>
      <c r="DL1011" s="54" t="s">
        <v>1408</v>
      </c>
      <c r="DM1011" s="61">
        <v>2.8</v>
      </c>
      <c r="DN1011" s="21" t="s">
        <v>462</v>
      </c>
      <c r="DO1011" s="54" t="s">
        <v>1362</v>
      </c>
      <c r="DP1011">
        <v>1.06</v>
      </c>
      <c r="DQ1011" t="s">
        <v>512</v>
      </c>
      <c r="DR1011" s="168" t="s">
        <v>1363</v>
      </c>
      <c r="DS1011" s="163" t="s">
        <v>1364</v>
      </c>
      <c r="DT1011" s="61">
        <v>461</v>
      </c>
      <c r="DU1011" t="s">
        <v>1365</v>
      </c>
      <c r="EA1011" t="s">
        <v>1366</v>
      </c>
    </row>
    <row r="1012" spans="1:131" ht="15.75" customHeight="1">
      <c r="A1012" t="s">
        <v>24</v>
      </c>
      <c r="B1012" s="21" t="s">
        <v>290</v>
      </c>
      <c r="C1012">
        <v>25</v>
      </c>
      <c r="D1012" t="s">
        <v>1348</v>
      </c>
      <c r="E1012">
        <v>2005</v>
      </c>
      <c r="F1012">
        <v>2001</v>
      </c>
      <c r="G1012" s="21" t="s">
        <v>815</v>
      </c>
      <c r="H1012" t="s">
        <v>448</v>
      </c>
      <c r="J1012" s="21" t="s">
        <v>1349</v>
      </c>
      <c r="L1012" t="s">
        <v>652</v>
      </c>
      <c r="M1012" s="51" t="s">
        <v>325</v>
      </c>
      <c r="N1012" s="70" t="s">
        <v>1372</v>
      </c>
      <c r="O1012" s="41">
        <v>37182</v>
      </c>
      <c r="P1012" s="119" t="s">
        <v>552</v>
      </c>
      <c r="Q1012" s="41" t="s">
        <v>1403</v>
      </c>
      <c r="W1012" s="135" t="s">
        <v>1373</v>
      </c>
      <c r="X1012" s="139">
        <v>37377</v>
      </c>
      <c r="AH1012" s="72" t="s">
        <v>1353</v>
      </c>
      <c r="AI1012" s="41">
        <v>37390</v>
      </c>
      <c r="AJ1012" s="41" t="s">
        <v>1354</v>
      </c>
      <c r="AK1012" s="52" t="s">
        <v>1404</v>
      </c>
      <c r="AL1012" s="41" t="s">
        <v>334</v>
      </c>
      <c r="AR1012" s="7">
        <v>37420</v>
      </c>
      <c r="AS1012" s="72" t="s">
        <v>1352</v>
      </c>
      <c r="AT1012" s="73"/>
      <c r="AU1012" s="73"/>
      <c r="AV1012" s="73"/>
      <c r="AW1012" s="73"/>
      <c r="AX1012" s="73"/>
      <c r="BB1012" s="167" t="s">
        <v>309</v>
      </c>
      <c r="BC1012" s="88">
        <v>37361</v>
      </c>
      <c r="BD1012" s="117">
        <v>0.31</v>
      </c>
      <c r="BE1012" s="88" t="s">
        <v>512</v>
      </c>
      <c r="BF1012" s="167" t="s">
        <v>309</v>
      </c>
      <c r="BG1012" s="88">
        <v>37377</v>
      </c>
      <c r="BH1012" s="117">
        <v>0.38</v>
      </c>
      <c r="BI1012" s="88" t="s">
        <v>512</v>
      </c>
      <c r="BJ1012" s="167"/>
      <c r="BK1012" s="42"/>
      <c r="BL1012" s="78"/>
      <c r="BM1012" s="42"/>
      <c r="BN1012" s="167"/>
      <c r="BO1012" s="42"/>
      <c r="BP1012" s="78"/>
      <c r="BQ1012" s="42"/>
      <c r="BV1012" s="144" t="s">
        <v>1405</v>
      </c>
      <c r="CA1012" s="21"/>
      <c r="CB1012" s="21"/>
      <c r="CC1012" s="21"/>
      <c r="CD1012" s="21"/>
      <c r="DC1012" s="86" t="s">
        <v>1398</v>
      </c>
      <c r="DD1012" s="32" t="s">
        <v>1406</v>
      </c>
      <c r="DE1012" s="32"/>
      <c r="DF1012" s="32" t="s">
        <v>462</v>
      </c>
      <c r="DG1012" s="21" t="s">
        <v>1407</v>
      </c>
      <c r="DH1012" s="54" t="s">
        <v>1408</v>
      </c>
      <c r="DI1012" s="76">
        <v>47.8</v>
      </c>
      <c r="DJ1012" s="21" t="s">
        <v>462</v>
      </c>
      <c r="DK1012" s="21" t="s">
        <v>1409</v>
      </c>
      <c r="DL1012" s="54" t="s">
        <v>1408</v>
      </c>
      <c r="DM1012" s="61">
        <v>0</v>
      </c>
      <c r="DN1012" s="21" t="s">
        <v>462</v>
      </c>
      <c r="DO1012" s="54" t="s">
        <v>1362</v>
      </c>
      <c r="DP1012">
        <v>2.13</v>
      </c>
      <c r="DQ1012" t="s">
        <v>512</v>
      </c>
      <c r="DR1012" s="168" t="s">
        <v>1363</v>
      </c>
      <c r="DS1012" s="163" t="s">
        <v>1364</v>
      </c>
      <c r="DT1012" s="61">
        <v>392</v>
      </c>
      <c r="DU1012" t="s">
        <v>1365</v>
      </c>
      <c r="EA1012" t="s">
        <v>1366</v>
      </c>
    </row>
    <row r="1013" spans="1:131" ht="15.75" customHeight="1">
      <c r="A1013" t="s">
        <v>24</v>
      </c>
      <c r="B1013" s="21" t="s">
        <v>290</v>
      </c>
      <c r="C1013">
        <v>25</v>
      </c>
      <c r="D1013" t="s">
        <v>1348</v>
      </c>
      <c r="E1013">
        <v>2005</v>
      </c>
      <c r="F1013">
        <v>2001</v>
      </c>
      <c r="G1013" s="21" t="s">
        <v>815</v>
      </c>
      <c r="H1013" t="s">
        <v>448</v>
      </c>
      <c r="J1013" s="21" t="s">
        <v>1349</v>
      </c>
      <c r="L1013" t="s">
        <v>652</v>
      </c>
      <c r="M1013" s="51" t="s">
        <v>325</v>
      </c>
      <c r="N1013" s="70" t="s">
        <v>1374</v>
      </c>
      <c r="O1013" s="41">
        <v>37182</v>
      </c>
      <c r="P1013" s="119" t="s">
        <v>552</v>
      </c>
      <c r="Q1013" s="41" t="s">
        <v>1403</v>
      </c>
      <c r="W1013" s="135" t="s">
        <v>1373</v>
      </c>
      <c r="X1013" s="139">
        <v>37384</v>
      </c>
      <c r="AH1013" s="72" t="s">
        <v>1353</v>
      </c>
      <c r="AI1013" s="41">
        <v>37390</v>
      </c>
      <c r="AJ1013" s="41" t="s">
        <v>1354</v>
      </c>
      <c r="AK1013" s="52" t="s">
        <v>1404</v>
      </c>
      <c r="AL1013" s="41" t="s">
        <v>334</v>
      </c>
      <c r="AR1013" s="7">
        <v>37420</v>
      </c>
      <c r="AS1013" s="72" t="s">
        <v>1352</v>
      </c>
      <c r="AT1013" s="73"/>
      <c r="AU1013" s="73"/>
      <c r="AV1013" s="73"/>
      <c r="AW1013" s="73"/>
      <c r="AX1013" s="73"/>
      <c r="BB1013" s="167" t="s">
        <v>309</v>
      </c>
      <c r="BC1013" s="88">
        <v>37361</v>
      </c>
      <c r="BD1013" s="117">
        <v>0.31</v>
      </c>
      <c r="BE1013" s="88" t="s">
        <v>512</v>
      </c>
      <c r="BF1013" s="167" t="s">
        <v>309</v>
      </c>
      <c r="BG1013" s="88">
        <v>37377</v>
      </c>
      <c r="BH1013" s="117">
        <v>0.38</v>
      </c>
      <c r="BI1013" s="88" t="s">
        <v>512</v>
      </c>
      <c r="BJ1013" s="167"/>
      <c r="BK1013" s="42"/>
      <c r="BL1013" s="78"/>
      <c r="BM1013" s="42"/>
      <c r="BN1013" s="167"/>
      <c r="BO1013" s="42"/>
      <c r="BP1013" s="78"/>
      <c r="BQ1013" s="42"/>
      <c r="BV1013" s="144" t="s">
        <v>1405</v>
      </c>
      <c r="CA1013" s="21"/>
      <c r="CB1013" s="21"/>
      <c r="CC1013" s="21"/>
      <c r="CD1013" s="21"/>
      <c r="DC1013" s="86" t="s">
        <v>1398</v>
      </c>
      <c r="DD1013" s="32" t="s">
        <v>1406</v>
      </c>
      <c r="DE1013" s="32"/>
      <c r="DF1013" s="32" t="s">
        <v>462</v>
      </c>
      <c r="DG1013" s="21" t="s">
        <v>1407</v>
      </c>
      <c r="DH1013" s="54" t="s">
        <v>1408</v>
      </c>
      <c r="DI1013" s="76">
        <v>73.099999999999994</v>
      </c>
      <c r="DJ1013" s="21" t="s">
        <v>462</v>
      </c>
      <c r="DK1013" s="21" t="s">
        <v>1409</v>
      </c>
      <c r="DL1013" s="54" t="s">
        <v>1408</v>
      </c>
      <c r="DM1013" s="61">
        <v>0</v>
      </c>
      <c r="DN1013" s="21" t="s">
        <v>462</v>
      </c>
      <c r="DO1013" s="54" t="s">
        <v>1362</v>
      </c>
      <c r="DP1013">
        <v>2.69</v>
      </c>
      <c r="DQ1013" t="s">
        <v>512</v>
      </c>
      <c r="DR1013" s="168" t="s">
        <v>1363</v>
      </c>
      <c r="DS1013" s="163" t="s">
        <v>1364</v>
      </c>
      <c r="DT1013" s="61">
        <v>413</v>
      </c>
      <c r="DU1013" t="s">
        <v>1365</v>
      </c>
      <c r="EA1013" t="s">
        <v>1366</v>
      </c>
    </row>
    <row r="1014" spans="1:131" ht="15.75" customHeight="1">
      <c r="A1014" t="s">
        <v>24</v>
      </c>
      <c r="B1014" s="21" t="s">
        <v>290</v>
      </c>
      <c r="C1014">
        <v>25</v>
      </c>
      <c r="D1014" t="s">
        <v>1348</v>
      </c>
      <c r="E1014">
        <v>2005</v>
      </c>
      <c r="F1014">
        <v>2001</v>
      </c>
      <c r="G1014" s="21" t="s">
        <v>815</v>
      </c>
      <c r="H1014" t="s">
        <v>448</v>
      </c>
      <c r="J1014" s="21" t="s">
        <v>1349</v>
      </c>
      <c r="L1014" t="s">
        <v>652</v>
      </c>
      <c r="M1014" s="51" t="s">
        <v>325</v>
      </c>
      <c r="N1014" s="70" t="s">
        <v>1375</v>
      </c>
      <c r="O1014" s="41">
        <v>37182</v>
      </c>
      <c r="P1014" s="119" t="s">
        <v>552</v>
      </c>
      <c r="Q1014" s="41" t="s">
        <v>1403</v>
      </c>
      <c r="W1014" s="135" t="s">
        <v>1373</v>
      </c>
      <c r="X1014" s="139">
        <v>37396</v>
      </c>
      <c r="AH1014" s="72" t="s">
        <v>1353</v>
      </c>
      <c r="AI1014" s="41">
        <v>37390</v>
      </c>
      <c r="AJ1014" s="41" t="s">
        <v>1354</v>
      </c>
      <c r="AK1014" s="52" t="s">
        <v>1404</v>
      </c>
      <c r="AL1014" s="41" t="s">
        <v>334</v>
      </c>
      <c r="AR1014" s="7">
        <v>37420</v>
      </c>
      <c r="AS1014" s="72" t="s">
        <v>1352</v>
      </c>
      <c r="AT1014" s="73"/>
      <c r="AU1014" s="73"/>
      <c r="AV1014" s="73"/>
      <c r="AW1014" s="73"/>
      <c r="AX1014" s="73"/>
      <c r="BB1014" s="167" t="s">
        <v>309</v>
      </c>
      <c r="BC1014" s="88">
        <v>37361</v>
      </c>
      <c r="BD1014" s="117">
        <v>0.31</v>
      </c>
      <c r="BE1014" s="88" t="s">
        <v>512</v>
      </c>
      <c r="BF1014" s="167" t="s">
        <v>309</v>
      </c>
      <c r="BG1014" s="88">
        <v>37377</v>
      </c>
      <c r="BH1014" s="117">
        <v>0.38</v>
      </c>
      <c r="BI1014" s="88" t="s">
        <v>512</v>
      </c>
      <c r="BJ1014" s="167"/>
      <c r="BK1014" s="42"/>
      <c r="BL1014" s="78"/>
      <c r="BM1014" s="42"/>
      <c r="BN1014" s="167"/>
      <c r="BO1014" s="42"/>
      <c r="BP1014" s="78"/>
      <c r="BQ1014" s="42"/>
      <c r="BV1014" s="144" t="s">
        <v>1405</v>
      </c>
      <c r="CA1014" s="21"/>
      <c r="CB1014" s="21"/>
      <c r="CC1014" s="21"/>
      <c r="CD1014" s="21"/>
      <c r="DC1014" s="86" t="s">
        <v>1398</v>
      </c>
      <c r="DD1014" s="32" t="s">
        <v>1406</v>
      </c>
      <c r="DE1014" s="32"/>
      <c r="DF1014" s="32" t="s">
        <v>462</v>
      </c>
      <c r="DG1014" s="21" t="s">
        <v>1407</v>
      </c>
      <c r="DH1014" s="54" t="s">
        <v>1408</v>
      </c>
      <c r="DI1014" s="76">
        <v>20.5</v>
      </c>
      <c r="DJ1014" s="21" t="s">
        <v>462</v>
      </c>
      <c r="DK1014" s="21" t="s">
        <v>1409</v>
      </c>
      <c r="DL1014" s="54" t="s">
        <v>1408</v>
      </c>
      <c r="DM1014" s="61">
        <v>0.4</v>
      </c>
      <c r="DN1014" s="21" t="s">
        <v>462</v>
      </c>
      <c r="DO1014" s="54" t="s">
        <v>1362</v>
      </c>
      <c r="DP1014">
        <v>2.92</v>
      </c>
      <c r="DQ1014" t="s">
        <v>512</v>
      </c>
      <c r="DR1014" s="168" t="s">
        <v>1363</v>
      </c>
      <c r="DS1014" s="163" t="s">
        <v>1364</v>
      </c>
      <c r="DT1014" s="61">
        <v>361</v>
      </c>
      <c r="DU1014" t="s">
        <v>1365</v>
      </c>
      <c r="EA1014" t="s">
        <v>1366</v>
      </c>
    </row>
    <row r="1015" spans="1:131" ht="15.75" customHeight="1">
      <c r="A1015" t="s">
        <v>24</v>
      </c>
      <c r="B1015" s="21" t="s">
        <v>290</v>
      </c>
      <c r="C1015">
        <v>25</v>
      </c>
      <c r="D1015" t="s">
        <v>1348</v>
      </c>
      <c r="E1015">
        <v>2005</v>
      </c>
      <c r="F1015">
        <v>2001</v>
      </c>
      <c r="G1015" s="21" t="s">
        <v>815</v>
      </c>
      <c r="H1015" t="s">
        <v>448</v>
      </c>
      <c r="J1015" s="21" t="s">
        <v>1349</v>
      </c>
      <c r="L1015" t="s">
        <v>652</v>
      </c>
      <c r="M1015" s="51" t="s">
        <v>325</v>
      </c>
      <c r="N1015" s="70" t="s">
        <v>1376</v>
      </c>
      <c r="O1015" s="41">
        <v>37182</v>
      </c>
      <c r="P1015" s="119" t="s">
        <v>552</v>
      </c>
      <c r="Q1015" s="41" t="s">
        <v>1403</v>
      </c>
      <c r="W1015" s="135" t="s">
        <v>1373</v>
      </c>
      <c r="X1015" s="139">
        <v>37377</v>
      </c>
      <c r="AH1015" s="72" t="s">
        <v>1353</v>
      </c>
      <c r="AI1015" s="41">
        <v>37390</v>
      </c>
      <c r="AJ1015" s="41" t="s">
        <v>1354</v>
      </c>
      <c r="AK1015" s="52" t="s">
        <v>1404</v>
      </c>
      <c r="AL1015" s="41" t="s">
        <v>334</v>
      </c>
      <c r="BB1015" s="167" t="s">
        <v>309</v>
      </c>
      <c r="BC1015" s="88">
        <v>37361</v>
      </c>
      <c r="BD1015" s="117">
        <v>0.31</v>
      </c>
      <c r="BE1015" s="88" t="s">
        <v>512</v>
      </c>
      <c r="BF1015" s="167" t="s">
        <v>309</v>
      </c>
      <c r="BG1015" s="88">
        <v>37377</v>
      </c>
      <c r="BH1015" s="117">
        <v>0.38</v>
      </c>
      <c r="BI1015" s="88" t="s">
        <v>512</v>
      </c>
      <c r="BJ1015" s="167"/>
      <c r="BK1015" s="42"/>
      <c r="BL1015" s="78"/>
      <c r="BM1015" s="42"/>
      <c r="BN1015" s="167" t="s">
        <v>1377</v>
      </c>
      <c r="BO1015" s="63" t="s">
        <v>1378</v>
      </c>
      <c r="BP1015" s="81">
        <v>3.8</v>
      </c>
      <c r="BQ1015" s="63" t="s">
        <v>512</v>
      </c>
      <c r="BV1015" s="144" t="s">
        <v>1405</v>
      </c>
      <c r="CA1015" s="86" t="s">
        <v>1398</v>
      </c>
      <c r="CB1015" s="54" t="s">
        <v>1399</v>
      </c>
      <c r="CC1015" s="78"/>
      <c r="CD1015" s="32"/>
      <c r="DC1015" s="86" t="s">
        <v>1398</v>
      </c>
      <c r="DD1015" s="32" t="s">
        <v>1406</v>
      </c>
      <c r="DE1015" s="32"/>
      <c r="DF1015" s="32" t="s">
        <v>462</v>
      </c>
      <c r="DG1015" s="21" t="s">
        <v>1407</v>
      </c>
      <c r="DH1015" s="54" t="s">
        <v>1408</v>
      </c>
      <c r="DI1015" s="76">
        <v>103.9</v>
      </c>
      <c r="DJ1015" s="21" t="s">
        <v>462</v>
      </c>
      <c r="DK1015" s="21" t="s">
        <v>1409</v>
      </c>
      <c r="DL1015" s="54" t="s">
        <v>1408</v>
      </c>
      <c r="DM1015" s="61">
        <v>34.5</v>
      </c>
      <c r="DN1015" s="21" t="s">
        <v>462</v>
      </c>
      <c r="DO1015" s="54" t="s">
        <v>1362</v>
      </c>
      <c r="DP1015">
        <v>0.37</v>
      </c>
      <c r="DQ1015" t="s">
        <v>512</v>
      </c>
      <c r="DR1015" s="168" t="s">
        <v>1363</v>
      </c>
      <c r="DS1015" s="163" t="s">
        <v>1364</v>
      </c>
      <c r="DT1015" s="61">
        <v>354</v>
      </c>
      <c r="DU1015" t="s">
        <v>1365</v>
      </c>
      <c r="EA1015" t="s">
        <v>1366</v>
      </c>
    </row>
    <row r="1016" spans="1:131" ht="15.75" customHeight="1">
      <c r="A1016" t="s">
        <v>24</v>
      </c>
      <c r="B1016" s="21" t="s">
        <v>290</v>
      </c>
      <c r="C1016">
        <v>25</v>
      </c>
      <c r="D1016" t="s">
        <v>1348</v>
      </c>
      <c r="E1016">
        <v>2005</v>
      </c>
      <c r="F1016">
        <v>2001</v>
      </c>
      <c r="G1016" s="21" t="s">
        <v>815</v>
      </c>
      <c r="H1016" t="s">
        <v>448</v>
      </c>
      <c r="J1016" s="21" t="s">
        <v>1349</v>
      </c>
      <c r="L1016" t="s">
        <v>652</v>
      </c>
      <c r="M1016" s="51" t="s">
        <v>325</v>
      </c>
      <c r="N1016" s="70" t="s">
        <v>1379</v>
      </c>
      <c r="O1016" s="41">
        <v>37182</v>
      </c>
      <c r="P1016" s="119" t="s">
        <v>552</v>
      </c>
      <c r="Q1016" s="41" t="s">
        <v>1403</v>
      </c>
      <c r="W1016" s="135" t="s">
        <v>1373</v>
      </c>
      <c r="X1016" s="139">
        <v>37384</v>
      </c>
      <c r="AH1016" s="72" t="s">
        <v>1353</v>
      </c>
      <c r="AI1016" s="41">
        <v>37390</v>
      </c>
      <c r="AJ1016" s="41" t="s">
        <v>1354</v>
      </c>
      <c r="AK1016" s="52" t="s">
        <v>1404</v>
      </c>
      <c r="AL1016" s="41" t="s">
        <v>334</v>
      </c>
      <c r="BB1016" s="167" t="s">
        <v>309</v>
      </c>
      <c r="BC1016" s="88">
        <v>37361</v>
      </c>
      <c r="BD1016" s="117">
        <v>0.31</v>
      </c>
      <c r="BE1016" s="88" t="s">
        <v>512</v>
      </c>
      <c r="BF1016" s="167" t="s">
        <v>309</v>
      </c>
      <c r="BG1016" s="88">
        <v>37377</v>
      </c>
      <c r="BH1016" s="117">
        <v>0.38</v>
      </c>
      <c r="BI1016" s="88" t="s">
        <v>512</v>
      </c>
      <c r="BJ1016" s="167"/>
      <c r="BK1016" s="42"/>
      <c r="BL1016" s="78"/>
      <c r="BM1016" s="42"/>
      <c r="BN1016" s="167" t="s">
        <v>1377</v>
      </c>
      <c r="BO1016" s="63" t="s">
        <v>1378</v>
      </c>
      <c r="BP1016" s="81">
        <v>2.7</v>
      </c>
      <c r="BQ1016" s="63" t="s">
        <v>512</v>
      </c>
      <c r="BV1016" s="144" t="s">
        <v>1405</v>
      </c>
      <c r="CA1016" s="86" t="s">
        <v>1398</v>
      </c>
      <c r="CB1016" s="54" t="s">
        <v>1399</v>
      </c>
      <c r="CC1016" s="78"/>
      <c r="CD1016" s="32"/>
      <c r="DC1016" s="86" t="s">
        <v>1398</v>
      </c>
      <c r="DD1016" s="32" t="s">
        <v>1406</v>
      </c>
      <c r="DE1016" s="32"/>
      <c r="DF1016" s="32" t="s">
        <v>462</v>
      </c>
      <c r="DG1016" s="21" t="s">
        <v>1407</v>
      </c>
      <c r="DH1016" s="54" t="s">
        <v>1408</v>
      </c>
      <c r="DI1016" s="76">
        <v>21</v>
      </c>
      <c r="DJ1016" s="21" t="s">
        <v>462</v>
      </c>
      <c r="DK1016" s="21" t="s">
        <v>1409</v>
      </c>
      <c r="DL1016" s="54" t="s">
        <v>1408</v>
      </c>
      <c r="DM1016" s="61">
        <v>69.2</v>
      </c>
      <c r="DN1016" s="21" t="s">
        <v>462</v>
      </c>
      <c r="DO1016" s="54" t="s">
        <v>1362</v>
      </c>
      <c r="DP1016">
        <v>1.29</v>
      </c>
      <c r="DQ1016" t="s">
        <v>512</v>
      </c>
      <c r="DR1016" s="168" t="s">
        <v>1363</v>
      </c>
      <c r="DS1016" s="163" t="s">
        <v>1364</v>
      </c>
      <c r="DT1016" s="61">
        <v>397</v>
      </c>
      <c r="DU1016" t="s">
        <v>1365</v>
      </c>
      <c r="EA1016" t="s">
        <v>1366</v>
      </c>
    </row>
    <row r="1017" spans="1:131" ht="15.75" customHeight="1">
      <c r="A1017" t="s">
        <v>24</v>
      </c>
      <c r="B1017" s="21" t="s">
        <v>290</v>
      </c>
      <c r="C1017">
        <v>25</v>
      </c>
      <c r="D1017" t="s">
        <v>1348</v>
      </c>
      <c r="E1017">
        <v>2005</v>
      </c>
      <c r="F1017">
        <v>2001</v>
      </c>
      <c r="G1017" s="21" t="s">
        <v>815</v>
      </c>
      <c r="H1017" t="s">
        <v>448</v>
      </c>
      <c r="J1017" s="21" t="s">
        <v>1349</v>
      </c>
      <c r="L1017" t="s">
        <v>652</v>
      </c>
      <c r="M1017" s="51" t="s">
        <v>325</v>
      </c>
      <c r="N1017" s="70" t="s">
        <v>1380</v>
      </c>
      <c r="O1017" s="41">
        <v>37182</v>
      </c>
      <c r="P1017" s="119" t="s">
        <v>552</v>
      </c>
      <c r="Q1017" s="41" t="s">
        <v>1403</v>
      </c>
      <c r="W1017" s="135" t="s">
        <v>1373</v>
      </c>
      <c r="X1017" s="139">
        <v>37396</v>
      </c>
      <c r="AH1017" s="72" t="s">
        <v>1353</v>
      </c>
      <c r="AI1017" s="41">
        <v>37390</v>
      </c>
      <c r="AJ1017" s="41" t="s">
        <v>1354</v>
      </c>
      <c r="AK1017" s="52" t="s">
        <v>1404</v>
      </c>
      <c r="AL1017" s="41" t="s">
        <v>334</v>
      </c>
      <c r="BB1017" s="167" t="s">
        <v>309</v>
      </c>
      <c r="BC1017" s="88">
        <v>37361</v>
      </c>
      <c r="BD1017" s="117">
        <v>0.31</v>
      </c>
      <c r="BE1017" s="88" t="s">
        <v>512</v>
      </c>
      <c r="BF1017" s="167" t="s">
        <v>309</v>
      </c>
      <c r="BG1017" s="88">
        <v>37377</v>
      </c>
      <c r="BH1017" s="117">
        <v>0.38</v>
      </c>
      <c r="BI1017" s="88" t="s">
        <v>512</v>
      </c>
      <c r="BJ1017" s="167"/>
      <c r="BK1017" s="42"/>
      <c r="BL1017" s="78"/>
      <c r="BM1017" s="42"/>
      <c r="BN1017" s="167" t="s">
        <v>1377</v>
      </c>
      <c r="BO1017" s="63" t="s">
        <v>1378</v>
      </c>
      <c r="BP1017" s="81">
        <v>1.4</v>
      </c>
      <c r="BQ1017" s="63" t="s">
        <v>512</v>
      </c>
      <c r="BV1017" s="144" t="s">
        <v>1405</v>
      </c>
      <c r="CA1017" s="86" t="s">
        <v>1398</v>
      </c>
      <c r="CB1017" s="54" t="s">
        <v>1399</v>
      </c>
      <c r="CC1017" s="78"/>
      <c r="CD1017" s="32"/>
      <c r="DC1017" s="86" t="s">
        <v>1398</v>
      </c>
      <c r="DD1017" s="32" t="s">
        <v>1406</v>
      </c>
      <c r="DE1017" s="32"/>
      <c r="DF1017" s="32" t="s">
        <v>462</v>
      </c>
      <c r="DG1017" s="21" t="s">
        <v>1407</v>
      </c>
      <c r="DH1017" s="54" t="s">
        <v>1408</v>
      </c>
      <c r="DI1017" s="76">
        <v>84</v>
      </c>
      <c r="DJ1017" s="21" t="s">
        <v>462</v>
      </c>
      <c r="DK1017" s="21" t="s">
        <v>1409</v>
      </c>
      <c r="DL1017" s="54" t="s">
        <v>1408</v>
      </c>
      <c r="DM1017" s="61">
        <v>37</v>
      </c>
      <c r="DN1017" s="21" t="s">
        <v>462</v>
      </c>
      <c r="DO1017" s="54" t="s">
        <v>1362</v>
      </c>
      <c r="DP1017">
        <v>0.83</v>
      </c>
      <c r="DQ1017" t="s">
        <v>512</v>
      </c>
      <c r="DR1017" s="168" t="s">
        <v>1363</v>
      </c>
      <c r="DS1017" s="163" t="s">
        <v>1364</v>
      </c>
      <c r="DT1017" s="61">
        <v>382</v>
      </c>
      <c r="DU1017" t="s">
        <v>1365</v>
      </c>
      <c r="EA1017" t="s">
        <v>1366</v>
      </c>
    </row>
    <row r="1018" spans="1:131" ht="15.75" customHeight="1">
      <c r="A1018" t="s">
        <v>24</v>
      </c>
      <c r="B1018" s="21" t="s">
        <v>290</v>
      </c>
      <c r="C1018">
        <v>25</v>
      </c>
      <c r="D1018" t="s">
        <v>1348</v>
      </c>
      <c r="E1018">
        <v>2005</v>
      </c>
      <c r="F1018">
        <v>2001</v>
      </c>
      <c r="G1018" s="21" t="s">
        <v>815</v>
      </c>
      <c r="H1018" t="s">
        <v>448</v>
      </c>
      <c r="J1018" s="21" t="s">
        <v>1349</v>
      </c>
      <c r="L1018" t="s">
        <v>652</v>
      </c>
      <c r="M1018" s="51" t="s">
        <v>325</v>
      </c>
      <c r="N1018" s="70" t="s">
        <v>1381</v>
      </c>
      <c r="O1018" s="41">
        <v>37182</v>
      </c>
      <c r="P1018" s="119" t="s">
        <v>552</v>
      </c>
      <c r="Q1018" s="41" t="s">
        <v>1403</v>
      </c>
      <c r="W1018" s="135" t="s">
        <v>1382</v>
      </c>
      <c r="X1018" s="139" t="s">
        <v>1410</v>
      </c>
      <c r="AH1018" s="72" t="s">
        <v>1353</v>
      </c>
      <c r="AI1018" s="41">
        <v>37390</v>
      </c>
      <c r="AJ1018" s="41" t="s">
        <v>1354</v>
      </c>
      <c r="AK1018" s="52" t="s">
        <v>1404</v>
      </c>
      <c r="AL1018" s="41" t="s">
        <v>334</v>
      </c>
      <c r="BB1018" s="167" t="s">
        <v>309</v>
      </c>
      <c r="BC1018" s="88">
        <v>37361</v>
      </c>
      <c r="BD1018" s="117">
        <v>0.31</v>
      </c>
      <c r="BE1018" s="88" t="s">
        <v>512</v>
      </c>
      <c r="BF1018" s="167" t="s">
        <v>309</v>
      </c>
      <c r="BG1018" s="88">
        <v>37377</v>
      </c>
      <c r="BH1018" s="117">
        <v>0.38</v>
      </c>
      <c r="BI1018" s="88" t="s">
        <v>512</v>
      </c>
      <c r="BJ1018" s="167"/>
      <c r="BK1018" s="42"/>
      <c r="BL1018" s="78"/>
      <c r="BM1018" s="42"/>
      <c r="BN1018" s="167"/>
      <c r="BO1018" s="42"/>
      <c r="BP1018" s="78"/>
      <c r="BQ1018" s="42"/>
      <c r="BV1018" s="144" t="s">
        <v>1405</v>
      </c>
      <c r="CA1018" s="21"/>
      <c r="CB1018" s="21"/>
      <c r="CC1018" s="21"/>
      <c r="CD1018" s="21"/>
      <c r="DC1018" s="86" t="s">
        <v>1398</v>
      </c>
      <c r="DD1018" s="32" t="s">
        <v>1406</v>
      </c>
      <c r="DE1018" s="32"/>
      <c r="DF1018" s="32" t="s">
        <v>462</v>
      </c>
      <c r="DG1018" s="21" t="s">
        <v>1407</v>
      </c>
      <c r="DH1018" s="54" t="s">
        <v>1408</v>
      </c>
      <c r="DI1018" s="76">
        <v>30.9</v>
      </c>
      <c r="DJ1018" s="21" t="s">
        <v>462</v>
      </c>
      <c r="DK1018" s="21" t="s">
        <v>1409</v>
      </c>
      <c r="DL1018" s="54" t="s">
        <v>1408</v>
      </c>
      <c r="DM1018" s="61">
        <v>78</v>
      </c>
      <c r="DN1018" s="21" t="s">
        <v>462</v>
      </c>
      <c r="DO1018" s="54" t="s">
        <v>1362</v>
      </c>
      <c r="DP1018">
        <v>0.46</v>
      </c>
      <c r="DQ1018" t="s">
        <v>512</v>
      </c>
      <c r="DR1018" s="168" t="s">
        <v>1363</v>
      </c>
      <c r="DS1018" s="163" t="s">
        <v>1364</v>
      </c>
      <c r="DT1018" s="61">
        <v>325</v>
      </c>
      <c r="DU1018" t="s">
        <v>1365</v>
      </c>
      <c r="EA1018" t="s">
        <v>1366</v>
      </c>
    </row>
    <row r="1019" spans="1:131" ht="15.75" customHeight="1">
      <c r="A1019" t="s">
        <v>24</v>
      </c>
      <c r="B1019" s="21" t="s">
        <v>290</v>
      </c>
      <c r="C1019">
        <v>25</v>
      </c>
      <c r="D1019" t="s">
        <v>1348</v>
      </c>
      <c r="E1019">
        <v>2005</v>
      </c>
      <c r="F1019">
        <v>2001</v>
      </c>
      <c r="G1019" s="21" t="s">
        <v>815</v>
      </c>
      <c r="H1019" t="s">
        <v>448</v>
      </c>
      <c r="J1019" s="21" t="s">
        <v>1349</v>
      </c>
      <c r="L1019" t="s">
        <v>652</v>
      </c>
      <c r="M1019" s="51" t="s">
        <v>325</v>
      </c>
      <c r="N1019" s="70" t="s">
        <v>1384</v>
      </c>
      <c r="O1019" s="41">
        <v>37182</v>
      </c>
      <c r="P1019" s="119" t="s">
        <v>552</v>
      </c>
      <c r="Q1019" s="41" t="s">
        <v>1403</v>
      </c>
      <c r="W1019" s="135" t="s">
        <v>1382</v>
      </c>
      <c r="X1019" s="139" t="s">
        <v>1411</v>
      </c>
      <c r="AH1019" s="72" t="s">
        <v>1353</v>
      </c>
      <c r="AI1019" s="41">
        <v>37390</v>
      </c>
      <c r="AJ1019" s="41" t="s">
        <v>1354</v>
      </c>
      <c r="AK1019" s="52" t="s">
        <v>1404</v>
      </c>
      <c r="AL1019" s="41" t="s">
        <v>334</v>
      </c>
      <c r="BB1019" s="167" t="s">
        <v>309</v>
      </c>
      <c r="BC1019" s="88">
        <v>37361</v>
      </c>
      <c r="BD1019" s="117">
        <v>0.31</v>
      </c>
      <c r="BE1019" s="88" t="s">
        <v>512</v>
      </c>
      <c r="BF1019" s="167" t="s">
        <v>309</v>
      </c>
      <c r="BG1019" s="88">
        <v>37377</v>
      </c>
      <c r="BH1019" s="117">
        <v>0.38</v>
      </c>
      <c r="BI1019" s="88" t="s">
        <v>512</v>
      </c>
      <c r="BJ1019" s="167"/>
      <c r="BK1019" s="42"/>
      <c r="BL1019" s="78"/>
      <c r="BM1019" s="42"/>
      <c r="BN1019" s="167"/>
      <c r="BO1019" s="42"/>
      <c r="BP1019" s="78"/>
      <c r="BQ1019" s="42"/>
      <c r="BV1019" s="144" t="s">
        <v>1405</v>
      </c>
      <c r="CA1019" s="21"/>
      <c r="CB1019" s="21"/>
      <c r="CC1019" s="21"/>
      <c r="CD1019" s="21"/>
      <c r="DC1019" s="86" t="s">
        <v>1398</v>
      </c>
      <c r="DD1019" s="32" t="s">
        <v>1406</v>
      </c>
      <c r="DE1019" s="32"/>
      <c r="DF1019" s="32" t="s">
        <v>462</v>
      </c>
      <c r="DG1019" s="21" t="s">
        <v>1407</v>
      </c>
      <c r="DH1019" s="54" t="s">
        <v>1408</v>
      </c>
      <c r="DI1019" s="76">
        <v>27.3</v>
      </c>
      <c r="DJ1019" s="21" t="s">
        <v>462</v>
      </c>
      <c r="DK1019" s="21" t="s">
        <v>1409</v>
      </c>
      <c r="DL1019" s="54" t="s">
        <v>1408</v>
      </c>
      <c r="DM1019" s="61">
        <v>82.8</v>
      </c>
      <c r="DN1019" s="21" t="s">
        <v>462</v>
      </c>
      <c r="DO1019" s="54" t="s">
        <v>1362</v>
      </c>
      <c r="DP1019">
        <v>0.49</v>
      </c>
      <c r="DQ1019" t="s">
        <v>512</v>
      </c>
      <c r="DR1019" s="168" t="s">
        <v>1363</v>
      </c>
      <c r="DS1019" s="163" t="s">
        <v>1364</v>
      </c>
      <c r="DT1019" s="61">
        <v>325</v>
      </c>
      <c r="DU1019" t="s">
        <v>1365</v>
      </c>
      <c r="EA1019" t="s">
        <v>1366</v>
      </c>
    </row>
    <row r="1020" spans="1:131" ht="15.75" customHeight="1">
      <c r="A1020" t="s">
        <v>24</v>
      </c>
      <c r="B1020" s="21" t="s">
        <v>290</v>
      </c>
      <c r="C1020">
        <v>25</v>
      </c>
      <c r="D1020" t="s">
        <v>1348</v>
      </c>
      <c r="E1020">
        <v>2005</v>
      </c>
      <c r="F1020">
        <v>2001</v>
      </c>
      <c r="G1020" s="21" t="s">
        <v>815</v>
      </c>
      <c r="H1020" t="s">
        <v>448</v>
      </c>
      <c r="J1020" s="21" t="s">
        <v>1349</v>
      </c>
      <c r="L1020" t="s">
        <v>652</v>
      </c>
      <c r="M1020" s="51" t="s">
        <v>325</v>
      </c>
      <c r="N1020" s="70" t="s">
        <v>1386</v>
      </c>
      <c r="O1020" s="41">
        <v>37182</v>
      </c>
      <c r="P1020" s="119" t="s">
        <v>552</v>
      </c>
      <c r="Q1020" s="41" t="s">
        <v>1403</v>
      </c>
      <c r="W1020" s="135" t="s">
        <v>1382</v>
      </c>
      <c r="X1020" s="139" t="s">
        <v>1412</v>
      </c>
      <c r="AH1020" s="72" t="s">
        <v>1353</v>
      </c>
      <c r="AI1020" s="41">
        <v>37390</v>
      </c>
      <c r="AJ1020" s="41" t="s">
        <v>1354</v>
      </c>
      <c r="AK1020" s="52" t="s">
        <v>1404</v>
      </c>
      <c r="AL1020" s="41" t="s">
        <v>334</v>
      </c>
      <c r="BB1020" s="167" t="s">
        <v>309</v>
      </c>
      <c r="BC1020" s="88">
        <v>37361</v>
      </c>
      <c r="BD1020" s="117">
        <v>0.31</v>
      </c>
      <c r="BE1020" s="88" t="s">
        <v>512</v>
      </c>
      <c r="BF1020" s="167" t="s">
        <v>309</v>
      </c>
      <c r="BG1020" s="88">
        <v>37377</v>
      </c>
      <c r="BH1020" s="117">
        <v>0.38</v>
      </c>
      <c r="BI1020" s="88" t="s">
        <v>512</v>
      </c>
      <c r="BJ1020" s="167"/>
      <c r="BK1020" s="42"/>
      <c r="BL1020" s="78"/>
      <c r="BM1020" s="42"/>
      <c r="BN1020" s="167"/>
      <c r="BO1020" s="42"/>
      <c r="BP1020" s="78"/>
      <c r="BQ1020" s="42"/>
      <c r="BV1020" s="144" t="s">
        <v>1405</v>
      </c>
      <c r="CA1020" s="21"/>
      <c r="CB1020" s="21"/>
      <c r="CC1020" s="21"/>
      <c r="CD1020" s="21"/>
      <c r="DC1020" s="86" t="s">
        <v>1398</v>
      </c>
      <c r="DD1020" s="32" t="s">
        <v>1406</v>
      </c>
      <c r="DE1020" s="32"/>
      <c r="DF1020" s="32" t="s">
        <v>462</v>
      </c>
      <c r="DG1020" s="21" t="s">
        <v>1407</v>
      </c>
      <c r="DH1020" s="54" t="s">
        <v>1408</v>
      </c>
      <c r="DI1020" s="76">
        <v>40.200000000000003</v>
      </c>
      <c r="DJ1020" s="21" t="s">
        <v>462</v>
      </c>
      <c r="DK1020" s="21" t="s">
        <v>1409</v>
      </c>
      <c r="DL1020" s="54" t="s">
        <v>1408</v>
      </c>
      <c r="DM1020" s="61">
        <v>58.7</v>
      </c>
      <c r="DN1020" s="21" t="s">
        <v>462</v>
      </c>
      <c r="DO1020" s="54" t="s">
        <v>1362</v>
      </c>
      <c r="DP1020">
        <v>0.88</v>
      </c>
      <c r="DQ1020" t="s">
        <v>512</v>
      </c>
      <c r="DR1020" s="168" t="s">
        <v>1363</v>
      </c>
      <c r="DS1020" s="163" t="s">
        <v>1364</v>
      </c>
      <c r="DT1020" s="61">
        <v>387</v>
      </c>
      <c r="DU1020" t="s">
        <v>1365</v>
      </c>
      <c r="EA1020" t="s">
        <v>1366</v>
      </c>
    </row>
    <row r="1021" spans="1:131" ht="15.75" customHeight="1">
      <c r="A1021" t="s">
        <v>24</v>
      </c>
      <c r="B1021" s="21" t="s">
        <v>290</v>
      </c>
      <c r="C1021">
        <v>25</v>
      </c>
      <c r="D1021" t="s">
        <v>1348</v>
      </c>
      <c r="E1021">
        <v>2005</v>
      </c>
      <c r="F1021">
        <v>2001</v>
      </c>
      <c r="G1021" s="21" t="s">
        <v>815</v>
      </c>
      <c r="H1021" t="s">
        <v>448</v>
      </c>
      <c r="J1021" s="21" t="s">
        <v>1349</v>
      </c>
      <c r="L1021" t="s">
        <v>312</v>
      </c>
      <c r="M1021" s="50" t="s">
        <v>298</v>
      </c>
      <c r="N1021" s="70" t="s">
        <v>1388</v>
      </c>
      <c r="O1021" s="41" t="s">
        <v>312</v>
      </c>
      <c r="P1021" s="119" t="s">
        <v>312</v>
      </c>
      <c r="Q1021" s="41" t="s">
        <v>312</v>
      </c>
      <c r="W1021" s="135" t="s">
        <v>312</v>
      </c>
      <c r="AH1021" s="72" t="s">
        <v>1353</v>
      </c>
      <c r="AI1021" s="41">
        <v>37390</v>
      </c>
      <c r="AJ1021" s="41" t="s">
        <v>1354</v>
      </c>
      <c r="AK1021" s="52" t="s">
        <v>1404</v>
      </c>
      <c r="AL1021" s="41" t="s">
        <v>334</v>
      </c>
      <c r="AR1021" s="7">
        <v>37420</v>
      </c>
      <c r="AS1021" s="72" t="s">
        <v>1352</v>
      </c>
      <c r="AT1021" s="73"/>
      <c r="AU1021" s="73"/>
      <c r="AV1021" s="73"/>
      <c r="AW1021" s="73"/>
      <c r="AX1021" s="73"/>
      <c r="BB1021" s="54" t="s">
        <v>312</v>
      </c>
      <c r="BC1021" s="54" t="s">
        <v>312</v>
      </c>
      <c r="BD1021" s="80" t="s">
        <v>312</v>
      </c>
      <c r="BE1021" s="54" t="s">
        <v>312</v>
      </c>
      <c r="BF1021" s="54" t="s">
        <v>312</v>
      </c>
      <c r="BG1021" s="54" t="s">
        <v>312</v>
      </c>
      <c r="BH1021" s="54" t="s">
        <v>312</v>
      </c>
      <c r="BI1021" s="54" t="s">
        <v>312</v>
      </c>
      <c r="BJ1021" s="54" t="s">
        <v>312</v>
      </c>
      <c r="BK1021" s="54" t="s">
        <v>312</v>
      </c>
      <c r="BL1021" s="54" t="s">
        <v>312</v>
      </c>
      <c r="BM1021" s="54" t="s">
        <v>312</v>
      </c>
      <c r="BN1021" s="54" t="s">
        <v>312</v>
      </c>
      <c r="BO1021" s="54" t="s">
        <v>312</v>
      </c>
      <c r="BP1021" s="54" t="s">
        <v>312</v>
      </c>
      <c r="BQ1021" s="54" t="s">
        <v>312</v>
      </c>
      <c r="BV1021" s="144" t="s">
        <v>1405</v>
      </c>
      <c r="CA1021" s="86" t="s">
        <v>1398</v>
      </c>
      <c r="CB1021" s="54" t="s">
        <v>1399</v>
      </c>
      <c r="CC1021" s="78"/>
      <c r="CD1021" s="32"/>
      <c r="DC1021" s="86" t="s">
        <v>1398</v>
      </c>
      <c r="DD1021" s="32" t="s">
        <v>1406</v>
      </c>
      <c r="DE1021" s="32"/>
      <c r="DF1021" s="32" t="s">
        <v>462</v>
      </c>
      <c r="DG1021" s="21" t="s">
        <v>1407</v>
      </c>
      <c r="DH1021" s="54" t="s">
        <v>1408</v>
      </c>
      <c r="DI1021" s="76">
        <v>64.400000000000006</v>
      </c>
      <c r="DJ1021" s="21" t="s">
        <v>462</v>
      </c>
      <c r="DK1021" s="21" t="s">
        <v>1409</v>
      </c>
      <c r="DL1021" s="54" t="s">
        <v>1408</v>
      </c>
      <c r="DM1021" s="61">
        <v>0</v>
      </c>
      <c r="DN1021" s="21" t="s">
        <v>462</v>
      </c>
      <c r="DO1021" s="54" t="s">
        <v>1362</v>
      </c>
      <c r="DP1021">
        <v>2.84</v>
      </c>
      <c r="DQ1021" t="s">
        <v>512</v>
      </c>
      <c r="DR1021" s="168" t="s">
        <v>1363</v>
      </c>
      <c r="DS1021" s="163" t="s">
        <v>1364</v>
      </c>
      <c r="DT1021" s="61">
        <v>479</v>
      </c>
      <c r="DU1021" t="s">
        <v>1365</v>
      </c>
      <c r="EA1021" t="s">
        <v>1366</v>
      </c>
    </row>
    <row r="1022" spans="1:131" ht="15.75" customHeight="1">
      <c r="A1022" t="s">
        <v>24</v>
      </c>
      <c r="B1022" s="21" t="s">
        <v>290</v>
      </c>
      <c r="C1022">
        <v>25</v>
      </c>
      <c r="D1022" t="s">
        <v>1348</v>
      </c>
      <c r="E1022">
        <v>2005</v>
      </c>
      <c r="F1022">
        <v>2001</v>
      </c>
      <c r="G1022" s="21" t="s">
        <v>815</v>
      </c>
      <c r="H1022" t="s">
        <v>448</v>
      </c>
      <c r="J1022" s="21" t="s">
        <v>1349</v>
      </c>
      <c r="L1022" t="s">
        <v>312</v>
      </c>
      <c r="M1022" s="50" t="s">
        <v>298</v>
      </c>
      <c r="N1022" s="70" t="s">
        <v>1389</v>
      </c>
      <c r="O1022" s="41" t="s">
        <v>312</v>
      </c>
      <c r="P1022" s="119" t="s">
        <v>312</v>
      </c>
      <c r="Q1022" s="41" t="s">
        <v>312</v>
      </c>
      <c r="W1022" s="135" t="s">
        <v>312</v>
      </c>
      <c r="Y1022" s="7">
        <v>37384</v>
      </c>
      <c r="Z1022" t="s">
        <v>1352</v>
      </c>
      <c r="AH1022" s="72" t="s">
        <v>1353</v>
      </c>
      <c r="AI1022" s="41">
        <v>37390</v>
      </c>
      <c r="AJ1022" s="41" t="s">
        <v>1354</v>
      </c>
      <c r="AK1022" s="52" t="s">
        <v>1404</v>
      </c>
      <c r="AL1022" s="41" t="s">
        <v>334</v>
      </c>
      <c r="AR1022" s="7">
        <v>37420</v>
      </c>
      <c r="AS1022" s="72" t="s">
        <v>1352</v>
      </c>
      <c r="AT1022" s="73"/>
      <c r="AU1022" s="73"/>
      <c r="AV1022" s="73"/>
      <c r="AW1022" s="73"/>
      <c r="AX1022" s="73"/>
      <c r="BB1022" s="54" t="s">
        <v>312</v>
      </c>
      <c r="BC1022" s="54" t="s">
        <v>312</v>
      </c>
      <c r="BD1022" s="80" t="s">
        <v>312</v>
      </c>
      <c r="BE1022" s="54" t="s">
        <v>312</v>
      </c>
      <c r="BF1022" s="54" t="s">
        <v>312</v>
      </c>
      <c r="BG1022" s="54" t="s">
        <v>312</v>
      </c>
      <c r="BH1022" s="54" t="s">
        <v>312</v>
      </c>
      <c r="BI1022" s="54" t="s">
        <v>312</v>
      </c>
      <c r="BJ1022" s="54" t="s">
        <v>312</v>
      </c>
      <c r="BK1022" s="54" t="s">
        <v>312</v>
      </c>
      <c r="BL1022" s="54" t="s">
        <v>312</v>
      </c>
      <c r="BM1022" s="54" t="s">
        <v>312</v>
      </c>
      <c r="BN1022" s="54" t="s">
        <v>312</v>
      </c>
      <c r="BO1022" s="54" t="s">
        <v>312</v>
      </c>
      <c r="BP1022" s="54" t="s">
        <v>312</v>
      </c>
      <c r="BQ1022" s="54" t="s">
        <v>312</v>
      </c>
      <c r="BV1022" s="144" t="s">
        <v>1405</v>
      </c>
      <c r="CA1022" s="21"/>
      <c r="CB1022" s="54"/>
      <c r="CC1022" s="80"/>
      <c r="CD1022" s="21"/>
      <c r="DC1022" s="86" t="s">
        <v>1398</v>
      </c>
      <c r="DD1022" s="32" t="s">
        <v>1406</v>
      </c>
      <c r="DE1022" s="32"/>
      <c r="DF1022" s="32" t="s">
        <v>462</v>
      </c>
      <c r="DG1022" s="21" t="s">
        <v>1407</v>
      </c>
      <c r="DH1022" s="54" t="s">
        <v>1408</v>
      </c>
      <c r="DI1022" s="76">
        <v>59.9</v>
      </c>
      <c r="DJ1022" s="21" t="s">
        <v>462</v>
      </c>
      <c r="DK1022" s="21" t="s">
        <v>1409</v>
      </c>
      <c r="DL1022" s="54" t="s">
        <v>1408</v>
      </c>
      <c r="DM1022" s="61">
        <v>0.2</v>
      </c>
      <c r="DN1022" s="21" t="s">
        <v>462</v>
      </c>
      <c r="DO1022" s="54" t="s">
        <v>1362</v>
      </c>
      <c r="DP1022">
        <v>2.57</v>
      </c>
      <c r="DQ1022" t="s">
        <v>512</v>
      </c>
      <c r="DR1022" s="168" t="s">
        <v>1363</v>
      </c>
      <c r="DS1022" s="163" t="s">
        <v>1364</v>
      </c>
      <c r="DT1022" s="61">
        <v>365</v>
      </c>
      <c r="DU1022" t="s">
        <v>1365</v>
      </c>
      <c r="EA1022" t="s">
        <v>1366</v>
      </c>
    </row>
    <row r="1023" spans="1:131" ht="15.75" customHeight="1">
      <c r="A1023" t="s">
        <v>24</v>
      </c>
      <c r="B1023" s="21" t="s">
        <v>290</v>
      </c>
      <c r="C1023">
        <v>25</v>
      </c>
      <c r="D1023" t="s">
        <v>1348</v>
      </c>
      <c r="E1023">
        <v>2005</v>
      </c>
      <c r="F1023">
        <v>2001</v>
      </c>
      <c r="G1023" s="21" t="s">
        <v>815</v>
      </c>
      <c r="H1023" t="s">
        <v>448</v>
      </c>
      <c r="J1023" s="21" t="s">
        <v>1349</v>
      </c>
      <c r="L1023" t="s">
        <v>652</v>
      </c>
      <c r="M1023" s="50" t="s">
        <v>325</v>
      </c>
      <c r="N1023" s="70" t="s">
        <v>1390</v>
      </c>
      <c r="O1023" s="41">
        <v>37182</v>
      </c>
      <c r="P1023" s="119" t="s">
        <v>552</v>
      </c>
      <c r="Q1023" s="41" t="s">
        <v>1403</v>
      </c>
      <c r="Y1023" s="7">
        <v>37404</v>
      </c>
      <c r="Z1023" t="s">
        <v>1352</v>
      </c>
      <c r="AH1023" s="72" t="s">
        <v>1353</v>
      </c>
      <c r="AI1023" s="41">
        <v>37406</v>
      </c>
      <c r="AJ1023" s="41" t="s">
        <v>1354</v>
      </c>
      <c r="AK1023" s="52" t="s">
        <v>1404</v>
      </c>
      <c r="AL1023" s="41" t="s">
        <v>334</v>
      </c>
      <c r="AR1023" s="7">
        <v>37434</v>
      </c>
      <c r="AS1023" s="72" t="s">
        <v>1352</v>
      </c>
      <c r="AT1023" s="73"/>
      <c r="AU1023" s="73"/>
      <c r="AV1023" s="73"/>
      <c r="AW1023" s="73"/>
      <c r="AX1023" s="73"/>
      <c r="BB1023" s="167" t="s">
        <v>309</v>
      </c>
      <c r="BC1023" s="88">
        <v>37361</v>
      </c>
      <c r="BD1023" s="117">
        <v>0.31</v>
      </c>
      <c r="BE1023" s="88" t="s">
        <v>512</v>
      </c>
      <c r="BF1023" s="167" t="s">
        <v>309</v>
      </c>
      <c r="BG1023" s="88">
        <v>37377</v>
      </c>
      <c r="BH1023" s="117">
        <v>0.38</v>
      </c>
      <c r="BI1023" s="88" t="s">
        <v>512</v>
      </c>
      <c r="BJ1023" s="167"/>
      <c r="BK1023" s="42"/>
      <c r="BL1023" s="78"/>
      <c r="BM1023" s="42"/>
      <c r="BN1023" s="167"/>
      <c r="BO1023" s="42"/>
      <c r="BP1023" s="78"/>
      <c r="BQ1023" s="42"/>
      <c r="BV1023" s="144" t="s">
        <v>1405</v>
      </c>
      <c r="CA1023" s="21"/>
      <c r="CB1023" s="54"/>
      <c r="CC1023" s="80"/>
      <c r="CD1023" s="21"/>
      <c r="DC1023" s="86" t="s">
        <v>1398</v>
      </c>
      <c r="DD1023" s="32" t="s">
        <v>1406</v>
      </c>
      <c r="DE1023" s="32"/>
      <c r="DF1023" s="32" t="s">
        <v>462</v>
      </c>
      <c r="DG1023" s="21" t="s">
        <v>1407</v>
      </c>
      <c r="DH1023" s="54" t="s">
        <v>1408</v>
      </c>
      <c r="DI1023" s="76">
        <v>3.5</v>
      </c>
      <c r="DJ1023" s="21" t="s">
        <v>462</v>
      </c>
      <c r="DK1023" s="21" t="s">
        <v>1409</v>
      </c>
      <c r="DL1023" s="54" t="s">
        <v>1408</v>
      </c>
      <c r="DM1023" s="61">
        <v>4</v>
      </c>
      <c r="DN1023" s="21" t="s">
        <v>462</v>
      </c>
      <c r="DO1023" s="54" t="s">
        <v>1362</v>
      </c>
      <c r="DP1023">
        <v>3.14</v>
      </c>
      <c r="DQ1023" t="s">
        <v>512</v>
      </c>
      <c r="DR1023" s="168" t="s">
        <v>1363</v>
      </c>
      <c r="DS1023" s="163" t="s">
        <v>1364</v>
      </c>
      <c r="DT1023" s="61">
        <v>490</v>
      </c>
      <c r="DU1023" t="s">
        <v>1365</v>
      </c>
      <c r="EA1023" t="s">
        <v>1366</v>
      </c>
    </row>
    <row r="1024" spans="1:131" ht="15.75" customHeight="1">
      <c r="A1024" t="s">
        <v>24</v>
      </c>
      <c r="B1024" s="21" t="s">
        <v>290</v>
      </c>
      <c r="C1024">
        <v>25</v>
      </c>
      <c r="D1024" t="s">
        <v>1348</v>
      </c>
      <c r="E1024">
        <v>2005</v>
      </c>
      <c r="F1024">
        <v>2001</v>
      </c>
      <c r="G1024" s="21" t="s">
        <v>815</v>
      </c>
      <c r="H1024" t="s">
        <v>448</v>
      </c>
      <c r="J1024" s="21" t="s">
        <v>1349</v>
      </c>
      <c r="L1024" t="s">
        <v>652</v>
      </c>
      <c r="M1024" s="50" t="s">
        <v>325</v>
      </c>
      <c r="N1024" s="70" t="s">
        <v>1391</v>
      </c>
      <c r="O1024" s="41">
        <v>37182</v>
      </c>
      <c r="P1024" s="119" t="s">
        <v>552</v>
      </c>
      <c r="Q1024" s="41" t="s">
        <v>1403</v>
      </c>
      <c r="Y1024" s="7">
        <v>37404</v>
      </c>
      <c r="Z1024" t="s">
        <v>1352</v>
      </c>
      <c r="AH1024" s="72" t="s">
        <v>1353</v>
      </c>
      <c r="AI1024" s="41">
        <v>37406</v>
      </c>
      <c r="AJ1024" s="41" t="s">
        <v>1354</v>
      </c>
      <c r="AK1024" s="52" t="s">
        <v>1404</v>
      </c>
      <c r="AL1024" s="41" t="s">
        <v>334</v>
      </c>
      <c r="BB1024" s="167" t="s">
        <v>309</v>
      </c>
      <c r="BC1024" s="88">
        <v>37361</v>
      </c>
      <c r="BD1024" s="117">
        <v>0.31</v>
      </c>
      <c r="BE1024" s="88" t="s">
        <v>512</v>
      </c>
      <c r="BF1024" s="167" t="s">
        <v>309</v>
      </c>
      <c r="BG1024" s="88">
        <v>37377</v>
      </c>
      <c r="BH1024" s="117">
        <v>0.38</v>
      </c>
      <c r="BI1024" s="88" t="s">
        <v>512</v>
      </c>
      <c r="BJ1024" s="167"/>
      <c r="BK1024" s="42"/>
      <c r="BL1024" s="78"/>
      <c r="BM1024" s="42"/>
      <c r="BN1024" s="167"/>
      <c r="BO1024" s="42"/>
      <c r="BP1024" s="78"/>
      <c r="BQ1024" s="42"/>
      <c r="BV1024" s="144" t="s">
        <v>1405</v>
      </c>
      <c r="CA1024" s="21"/>
      <c r="CB1024" s="54"/>
      <c r="CC1024" s="80"/>
      <c r="CD1024" s="21"/>
      <c r="DC1024" s="86" t="s">
        <v>1398</v>
      </c>
      <c r="DD1024" s="32" t="s">
        <v>1406</v>
      </c>
      <c r="DE1024" s="32"/>
      <c r="DF1024" s="32" t="s">
        <v>462</v>
      </c>
      <c r="DG1024" s="21" t="s">
        <v>1407</v>
      </c>
      <c r="DH1024" s="54" t="s">
        <v>1408</v>
      </c>
      <c r="DI1024" s="76">
        <v>188</v>
      </c>
      <c r="DJ1024" s="21" t="s">
        <v>462</v>
      </c>
      <c r="DK1024" s="21" t="s">
        <v>1409</v>
      </c>
      <c r="DL1024" s="54" t="s">
        <v>1408</v>
      </c>
      <c r="DM1024" s="61">
        <v>15</v>
      </c>
      <c r="DN1024" s="21" t="s">
        <v>462</v>
      </c>
      <c r="DO1024" s="54" t="s">
        <v>1362</v>
      </c>
      <c r="DP1024">
        <v>0.74</v>
      </c>
      <c r="DQ1024" t="s">
        <v>512</v>
      </c>
      <c r="DR1024" s="168" t="s">
        <v>1363</v>
      </c>
      <c r="DS1024" s="163" t="s">
        <v>1364</v>
      </c>
      <c r="DT1024" s="61">
        <v>489</v>
      </c>
      <c r="DU1024" t="s">
        <v>1365</v>
      </c>
      <c r="EA1024" t="s">
        <v>1366</v>
      </c>
    </row>
    <row r="1025" spans="1:131" ht="15.75" customHeight="1">
      <c r="A1025" t="s">
        <v>24</v>
      </c>
      <c r="B1025" s="21" t="s">
        <v>290</v>
      </c>
      <c r="C1025">
        <v>25</v>
      </c>
      <c r="D1025" t="s">
        <v>1348</v>
      </c>
      <c r="E1025">
        <v>2005</v>
      </c>
      <c r="F1025">
        <v>2001</v>
      </c>
      <c r="G1025" s="21" t="s">
        <v>815</v>
      </c>
      <c r="H1025" t="s">
        <v>448</v>
      </c>
      <c r="J1025" s="21" t="s">
        <v>1349</v>
      </c>
      <c r="L1025" t="s">
        <v>652</v>
      </c>
      <c r="M1025" s="50" t="s">
        <v>325</v>
      </c>
      <c r="N1025" s="70" t="s">
        <v>1392</v>
      </c>
      <c r="O1025" s="41">
        <v>37182</v>
      </c>
      <c r="P1025" s="119" t="s">
        <v>552</v>
      </c>
      <c r="Q1025" s="41" t="s">
        <v>1403</v>
      </c>
      <c r="W1025" s="135" t="s">
        <v>1373</v>
      </c>
      <c r="X1025" s="139">
        <v>37404</v>
      </c>
      <c r="AH1025" s="72" t="s">
        <v>1353</v>
      </c>
      <c r="AI1025" s="41">
        <v>37406</v>
      </c>
      <c r="AJ1025" s="41" t="s">
        <v>1354</v>
      </c>
      <c r="AK1025" s="52" t="s">
        <v>1404</v>
      </c>
      <c r="AL1025" s="41" t="s">
        <v>334</v>
      </c>
      <c r="AR1025" s="7">
        <v>37434</v>
      </c>
      <c r="AS1025" s="72" t="s">
        <v>1352</v>
      </c>
      <c r="AT1025" s="73"/>
      <c r="AU1025" s="73"/>
      <c r="AV1025" s="73"/>
      <c r="AW1025" s="73"/>
      <c r="AX1025" s="73"/>
      <c r="BB1025" s="167" t="s">
        <v>309</v>
      </c>
      <c r="BC1025" s="88">
        <v>37361</v>
      </c>
      <c r="BD1025" s="117">
        <v>0.31</v>
      </c>
      <c r="BE1025" s="88" t="s">
        <v>512</v>
      </c>
      <c r="BF1025" s="167" t="s">
        <v>309</v>
      </c>
      <c r="BG1025" s="88">
        <v>37377</v>
      </c>
      <c r="BH1025" s="117">
        <v>0.38</v>
      </c>
      <c r="BI1025" s="88" t="s">
        <v>512</v>
      </c>
      <c r="BJ1025" s="167"/>
      <c r="BK1025" s="42"/>
      <c r="BL1025" s="78"/>
      <c r="BM1025" s="42"/>
      <c r="BN1025" s="167"/>
      <c r="BO1025" s="42"/>
      <c r="BP1025" s="78"/>
      <c r="BQ1025" s="42"/>
      <c r="BV1025" s="144" t="s">
        <v>1405</v>
      </c>
      <c r="CA1025" s="21"/>
      <c r="CB1025" s="54"/>
      <c r="CC1025" s="80"/>
      <c r="CD1025" s="21"/>
      <c r="DC1025" s="86" t="s">
        <v>1398</v>
      </c>
      <c r="DD1025" s="32" t="s">
        <v>1406</v>
      </c>
      <c r="DE1025" s="32"/>
      <c r="DF1025" s="32" t="s">
        <v>462</v>
      </c>
      <c r="DG1025" s="21" t="s">
        <v>1407</v>
      </c>
      <c r="DH1025" s="54" t="s">
        <v>1408</v>
      </c>
      <c r="DI1025" s="76">
        <v>0.4</v>
      </c>
      <c r="DJ1025" s="21" t="s">
        <v>462</v>
      </c>
      <c r="DK1025" s="21" t="s">
        <v>1409</v>
      </c>
      <c r="DL1025" s="54" t="s">
        <v>1408</v>
      </c>
      <c r="DM1025" s="61">
        <v>0</v>
      </c>
      <c r="DN1025" s="21" t="s">
        <v>462</v>
      </c>
      <c r="DO1025" s="54" t="s">
        <v>1362</v>
      </c>
      <c r="DP1025">
        <v>3.01</v>
      </c>
      <c r="DQ1025" t="s">
        <v>512</v>
      </c>
      <c r="DR1025" s="168" t="s">
        <v>1363</v>
      </c>
      <c r="DS1025" s="163" t="s">
        <v>1364</v>
      </c>
      <c r="DT1025" s="61">
        <v>435</v>
      </c>
      <c r="DU1025" t="s">
        <v>1365</v>
      </c>
      <c r="EA1025" t="s">
        <v>1366</v>
      </c>
    </row>
    <row r="1026" spans="1:131" ht="15.75" customHeight="1">
      <c r="A1026" t="s">
        <v>24</v>
      </c>
      <c r="B1026" s="21" t="s">
        <v>290</v>
      </c>
      <c r="C1026">
        <v>25</v>
      </c>
      <c r="D1026" t="s">
        <v>1348</v>
      </c>
      <c r="E1026">
        <v>2005</v>
      </c>
      <c r="F1026">
        <v>2001</v>
      </c>
      <c r="G1026" s="21" t="s">
        <v>815</v>
      </c>
      <c r="H1026" t="s">
        <v>448</v>
      </c>
      <c r="J1026" s="21" t="s">
        <v>1349</v>
      </c>
      <c r="L1026" t="s">
        <v>652</v>
      </c>
      <c r="M1026" s="50" t="s">
        <v>325</v>
      </c>
      <c r="N1026" s="70" t="s">
        <v>1393</v>
      </c>
      <c r="O1026" s="41">
        <v>37182</v>
      </c>
      <c r="P1026" s="119" t="s">
        <v>552</v>
      </c>
      <c r="Q1026" s="41" t="s">
        <v>1403</v>
      </c>
      <c r="W1026" s="135" t="s">
        <v>1373</v>
      </c>
      <c r="X1026" s="139">
        <v>37404</v>
      </c>
      <c r="AH1026" s="72" t="s">
        <v>1353</v>
      </c>
      <c r="AI1026" s="41">
        <v>37406</v>
      </c>
      <c r="AJ1026" s="41" t="s">
        <v>1354</v>
      </c>
      <c r="AK1026" s="52" t="s">
        <v>1404</v>
      </c>
      <c r="AL1026" s="41" t="s">
        <v>334</v>
      </c>
      <c r="BB1026" s="167" t="s">
        <v>309</v>
      </c>
      <c r="BC1026" s="88">
        <v>37361</v>
      </c>
      <c r="BD1026" s="117">
        <v>0.31</v>
      </c>
      <c r="BE1026" s="88" t="s">
        <v>512</v>
      </c>
      <c r="BF1026" s="167" t="s">
        <v>309</v>
      </c>
      <c r="BG1026" s="88">
        <v>37377</v>
      </c>
      <c r="BH1026" s="117">
        <v>0.38</v>
      </c>
      <c r="BI1026" s="88" t="s">
        <v>512</v>
      </c>
      <c r="BJ1026" s="167"/>
      <c r="BK1026" s="42"/>
      <c r="BL1026" s="78"/>
      <c r="BM1026" s="42"/>
      <c r="BN1026" s="167"/>
      <c r="BO1026" s="42"/>
      <c r="BP1026" s="78"/>
      <c r="BQ1026" s="42"/>
      <c r="BV1026" s="144" t="s">
        <v>1405</v>
      </c>
      <c r="CA1026" s="86" t="s">
        <v>1398</v>
      </c>
      <c r="CB1026" s="54" t="s">
        <v>1399</v>
      </c>
      <c r="CC1026" s="78"/>
      <c r="CD1026" s="32"/>
      <c r="DC1026" s="86" t="s">
        <v>1398</v>
      </c>
      <c r="DD1026" s="32" t="s">
        <v>1406</v>
      </c>
      <c r="DE1026" s="32"/>
      <c r="DF1026" s="32" t="s">
        <v>462</v>
      </c>
      <c r="DG1026" s="21" t="s">
        <v>1407</v>
      </c>
      <c r="DH1026" s="54" t="s">
        <v>1408</v>
      </c>
      <c r="DI1026" s="76">
        <v>52.8</v>
      </c>
      <c r="DJ1026" s="21" t="s">
        <v>462</v>
      </c>
      <c r="DK1026" s="21" t="s">
        <v>1409</v>
      </c>
      <c r="DL1026" s="54" t="s">
        <v>1408</v>
      </c>
      <c r="DM1026" s="61">
        <v>57.6</v>
      </c>
      <c r="DN1026" s="21" t="s">
        <v>462</v>
      </c>
      <c r="DO1026" s="54" t="s">
        <v>1362</v>
      </c>
      <c r="DP1026">
        <v>0.62</v>
      </c>
      <c r="DQ1026" t="s">
        <v>512</v>
      </c>
      <c r="DR1026" s="168" t="s">
        <v>1363</v>
      </c>
      <c r="DS1026" s="163" t="s">
        <v>1364</v>
      </c>
      <c r="DT1026" s="61">
        <v>446</v>
      </c>
      <c r="DU1026" t="s">
        <v>1365</v>
      </c>
      <c r="EA1026" t="s">
        <v>1366</v>
      </c>
    </row>
    <row r="1027" spans="1:131" ht="15.75" customHeight="1">
      <c r="A1027" t="s">
        <v>24</v>
      </c>
      <c r="B1027" s="21" t="s">
        <v>290</v>
      </c>
      <c r="C1027">
        <v>25</v>
      </c>
      <c r="D1027" t="s">
        <v>1348</v>
      </c>
      <c r="E1027">
        <v>2005</v>
      </c>
      <c r="F1027">
        <v>2001</v>
      </c>
      <c r="G1027" s="21" t="s">
        <v>815</v>
      </c>
      <c r="H1027" t="s">
        <v>448</v>
      </c>
      <c r="J1027" s="21" t="s">
        <v>1349</v>
      </c>
      <c r="L1027" t="s">
        <v>312</v>
      </c>
      <c r="M1027" s="50" t="s">
        <v>298</v>
      </c>
      <c r="N1027" s="71" t="s">
        <v>1394</v>
      </c>
      <c r="O1027" s="41" t="s">
        <v>312</v>
      </c>
      <c r="P1027" s="119" t="s">
        <v>312</v>
      </c>
      <c r="Q1027" s="41" t="s">
        <v>312</v>
      </c>
      <c r="W1027" s="135" t="s">
        <v>312</v>
      </c>
      <c r="Y1027" s="7">
        <v>37404</v>
      </c>
      <c r="Z1027" t="s">
        <v>1352</v>
      </c>
      <c r="AH1027" s="72" t="s">
        <v>1353</v>
      </c>
      <c r="AI1027" s="41">
        <v>37406</v>
      </c>
      <c r="AJ1027" s="41" t="s">
        <v>1354</v>
      </c>
      <c r="AK1027" s="52" t="s">
        <v>1404</v>
      </c>
      <c r="AL1027" s="41" t="s">
        <v>334</v>
      </c>
      <c r="AR1027" s="7">
        <v>37434</v>
      </c>
      <c r="AS1027" s="72" t="s">
        <v>1352</v>
      </c>
      <c r="AT1027" s="73"/>
      <c r="AU1027" s="73"/>
      <c r="AV1027" s="73"/>
      <c r="AW1027" s="73"/>
      <c r="AX1027" s="73"/>
      <c r="BB1027" s="54" t="s">
        <v>312</v>
      </c>
      <c r="BC1027" s="54" t="s">
        <v>312</v>
      </c>
      <c r="BD1027" s="80" t="s">
        <v>312</v>
      </c>
      <c r="BE1027" s="54" t="s">
        <v>312</v>
      </c>
      <c r="BF1027" s="54" t="s">
        <v>312</v>
      </c>
      <c r="BG1027" s="54" t="s">
        <v>312</v>
      </c>
      <c r="BH1027" s="54" t="s">
        <v>312</v>
      </c>
      <c r="BI1027" s="54" t="s">
        <v>312</v>
      </c>
      <c r="BJ1027" s="54" t="s">
        <v>312</v>
      </c>
      <c r="BK1027" s="54" t="s">
        <v>312</v>
      </c>
      <c r="BL1027" s="80" t="s">
        <v>312</v>
      </c>
      <c r="BM1027" s="54" t="s">
        <v>312</v>
      </c>
      <c r="BN1027" s="54" t="s">
        <v>312</v>
      </c>
      <c r="BO1027" s="54" t="s">
        <v>312</v>
      </c>
      <c r="BP1027" s="54" t="s">
        <v>312</v>
      </c>
      <c r="BQ1027" s="54" t="s">
        <v>312</v>
      </c>
      <c r="BV1027" s="144" t="s">
        <v>1405</v>
      </c>
      <c r="CA1027" s="21"/>
      <c r="CB1027" s="54"/>
      <c r="CC1027" s="80"/>
      <c r="CD1027" s="21"/>
      <c r="DC1027" s="86" t="s">
        <v>1398</v>
      </c>
      <c r="DD1027" s="32" t="s">
        <v>1406</v>
      </c>
      <c r="DE1027" s="32"/>
      <c r="DF1027" s="32" t="s">
        <v>462</v>
      </c>
      <c r="DG1027" s="21" t="s">
        <v>1407</v>
      </c>
      <c r="DH1027" s="54" t="s">
        <v>1408</v>
      </c>
      <c r="DI1027" s="76">
        <v>1.2</v>
      </c>
      <c r="DJ1027" s="21" t="s">
        <v>462</v>
      </c>
      <c r="DK1027" s="21" t="s">
        <v>1409</v>
      </c>
      <c r="DL1027" s="54" t="s">
        <v>1408</v>
      </c>
      <c r="DM1027" s="61">
        <v>0</v>
      </c>
      <c r="DN1027" s="21" t="s">
        <v>462</v>
      </c>
      <c r="DO1027" s="54" t="s">
        <v>1362</v>
      </c>
      <c r="DP1027">
        <v>3.58</v>
      </c>
      <c r="DQ1027" t="s">
        <v>512</v>
      </c>
      <c r="DR1027" s="168" t="s">
        <v>1363</v>
      </c>
      <c r="DS1027" s="163" t="s">
        <v>1364</v>
      </c>
      <c r="DT1027" s="61">
        <v>487</v>
      </c>
      <c r="DU1027" t="s">
        <v>1365</v>
      </c>
      <c r="EA1027" t="s">
        <v>1366</v>
      </c>
    </row>
    <row r="1028" spans="1:131" ht="15.75" customHeight="1">
      <c r="G1028" s="21"/>
      <c r="DG1028" s="21"/>
      <c r="DK1028" s="21"/>
    </row>
    <row r="1029" spans="1:131" ht="15.75" customHeight="1">
      <c r="A1029" t="s">
        <v>24</v>
      </c>
      <c r="B1029" s="21" t="s">
        <v>290</v>
      </c>
      <c r="C1029">
        <v>25</v>
      </c>
      <c r="D1029" t="s">
        <v>1348</v>
      </c>
      <c r="E1029">
        <v>2005</v>
      </c>
      <c r="F1029">
        <v>2002</v>
      </c>
      <c r="G1029" s="21" t="s">
        <v>815</v>
      </c>
      <c r="H1029" t="s">
        <v>448</v>
      </c>
      <c r="J1029" s="21" t="s">
        <v>1349</v>
      </c>
      <c r="L1029" t="s">
        <v>652</v>
      </c>
      <c r="M1029" s="51" t="s">
        <v>325</v>
      </c>
      <c r="N1029" s="70" t="s">
        <v>1350</v>
      </c>
      <c r="O1029" s="41">
        <v>37540</v>
      </c>
      <c r="P1029" s="119" t="s">
        <v>552</v>
      </c>
      <c r="Q1029" s="41" t="s">
        <v>1403</v>
      </c>
      <c r="Y1029" s="7">
        <v>37742</v>
      </c>
      <c r="Z1029" t="s">
        <v>1352</v>
      </c>
      <c r="AH1029" s="72" t="s">
        <v>1353</v>
      </c>
      <c r="AI1029" s="41">
        <v>37756</v>
      </c>
      <c r="AJ1029" s="41" t="s">
        <v>1354</v>
      </c>
      <c r="AK1029" s="52" t="s">
        <v>1404</v>
      </c>
      <c r="AL1029" s="41" t="s">
        <v>334</v>
      </c>
      <c r="AR1029" s="7">
        <v>37792</v>
      </c>
      <c r="AS1029" s="72" t="s">
        <v>1352</v>
      </c>
      <c r="AT1029" s="73"/>
      <c r="AU1029" s="73"/>
      <c r="AV1029" s="73"/>
      <c r="AW1029" s="73"/>
      <c r="AX1029" s="73"/>
      <c r="BB1029" s="167" t="s">
        <v>309</v>
      </c>
      <c r="BC1029" s="88">
        <v>37726</v>
      </c>
      <c r="BD1029" s="117">
        <v>0.06</v>
      </c>
      <c r="BE1029" s="88" t="s">
        <v>512</v>
      </c>
      <c r="BF1029" s="167" t="s">
        <v>309</v>
      </c>
      <c r="BG1029" s="88">
        <v>37742</v>
      </c>
      <c r="BH1029" s="117">
        <v>0.15</v>
      </c>
      <c r="BI1029" s="88" t="s">
        <v>512</v>
      </c>
      <c r="BJ1029" s="167"/>
      <c r="BK1029" s="42"/>
      <c r="BL1029" s="78"/>
      <c r="BM1029" s="42"/>
      <c r="BO1029" s="42"/>
      <c r="BP1029" s="78"/>
      <c r="BQ1029" s="42"/>
      <c r="BV1029" s="144" t="s">
        <v>1413</v>
      </c>
      <c r="CA1029" s="21"/>
      <c r="CB1029" s="21"/>
      <c r="CC1029" s="21"/>
      <c r="CD1029" s="21"/>
      <c r="DC1029" s="86" t="s">
        <v>1398</v>
      </c>
      <c r="DD1029" s="32" t="s">
        <v>1406</v>
      </c>
      <c r="DE1029" s="32"/>
      <c r="DF1029" s="32" t="s">
        <v>462</v>
      </c>
      <c r="DG1029" s="21" t="s">
        <v>1414</v>
      </c>
      <c r="DH1029" s="54" t="s">
        <v>1415</v>
      </c>
      <c r="DI1029" s="76">
        <v>0</v>
      </c>
      <c r="DJ1029" s="21" t="s">
        <v>462</v>
      </c>
      <c r="DK1029" s="21" t="s">
        <v>1416</v>
      </c>
      <c r="DL1029" s="54" t="s">
        <v>1415</v>
      </c>
      <c r="DM1029" s="61">
        <v>0</v>
      </c>
      <c r="DN1029" s="21" t="s">
        <v>462</v>
      </c>
      <c r="DO1029" s="54" t="s">
        <v>1395</v>
      </c>
      <c r="DP1029">
        <v>2.66</v>
      </c>
      <c r="DQ1029" t="s">
        <v>512</v>
      </c>
      <c r="DR1029" s="168" t="s">
        <v>1363</v>
      </c>
      <c r="DS1029" s="163" t="s">
        <v>1364</v>
      </c>
      <c r="DT1029" s="61">
        <v>492</v>
      </c>
      <c r="DU1029" t="s">
        <v>1365</v>
      </c>
      <c r="EA1029" t="s">
        <v>1396</v>
      </c>
    </row>
    <row r="1030" spans="1:131" ht="15.75" customHeight="1">
      <c r="A1030" t="s">
        <v>24</v>
      </c>
      <c r="B1030" s="21" t="s">
        <v>290</v>
      </c>
      <c r="C1030">
        <v>25</v>
      </c>
      <c r="D1030" t="s">
        <v>1348</v>
      </c>
      <c r="E1030">
        <v>2005</v>
      </c>
      <c r="F1030">
        <v>2002</v>
      </c>
      <c r="G1030" s="21" t="s">
        <v>815</v>
      </c>
      <c r="H1030" t="s">
        <v>448</v>
      </c>
      <c r="J1030" s="21" t="s">
        <v>1349</v>
      </c>
      <c r="L1030" t="s">
        <v>652</v>
      </c>
      <c r="M1030" s="51" t="s">
        <v>325</v>
      </c>
      <c r="N1030" s="70" t="s">
        <v>1367</v>
      </c>
      <c r="O1030" s="41">
        <v>37540</v>
      </c>
      <c r="P1030" s="119" t="s">
        <v>552</v>
      </c>
      <c r="Q1030" s="41" t="s">
        <v>1403</v>
      </c>
      <c r="Y1030" s="7">
        <v>37748</v>
      </c>
      <c r="Z1030" t="s">
        <v>1352</v>
      </c>
      <c r="AH1030" s="72" t="s">
        <v>1353</v>
      </c>
      <c r="AI1030" s="41">
        <v>37756</v>
      </c>
      <c r="AJ1030" s="41" t="s">
        <v>1354</v>
      </c>
      <c r="AK1030" s="52" t="s">
        <v>1404</v>
      </c>
      <c r="AL1030" s="41" t="s">
        <v>334</v>
      </c>
      <c r="AR1030" s="7">
        <v>37792</v>
      </c>
      <c r="AS1030" s="72" t="s">
        <v>1352</v>
      </c>
      <c r="AT1030" s="73"/>
      <c r="AU1030" s="73"/>
      <c r="AV1030" s="73"/>
      <c r="AW1030" s="73"/>
      <c r="AX1030" s="73"/>
      <c r="BB1030" s="167" t="s">
        <v>309</v>
      </c>
      <c r="BC1030" s="88">
        <v>37726</v>
      </c>
      <c r="BD1030" s="117">
        <v>0.06</v>
      </c>
      <c r="BE1030" s="88" t="s">
        <v>512</v>
      </c>
      <c r="BF1030" s="167" t="s">
        <v>309</v>
      </c>
      <c r="BG1030" s="88">
        <v>37742</v>
      </c>
      <c r="BH1030" s="117">
        <v>0.15</v>
      </c>
      <c r="BI1030" s="88" t="s">
        <v>512</v>
      </c>
      <c r="BJ1030" s="167"/>
      <c r="BK1030" s="42"/>
      <c r="BL1030" s="78"/>
      <c r="BM1030" s="42"/>
      <c r="BO1030" s="42"/>
      <c r="BP1030" s="78"/>
      <c r="BQ1030" s="42"/>
      <c r="BV1030" s="144" t="s">
        <v>1413</v>
      </c>
      <c r="CA1030" s="21"/>
      <c r="CB1030" s="21"/>
      <c r="CC1030" s="21"/>
      <c r="CD1030" s="21"/>
      <c r="DC1030" s="86" t="s">
        <v>1398</v>
      </c>
      <c r="DD1030" s="32" t="s">
        <v>1406</v>
      </c>
      <c r="DE1030" s="32"/>
      <c r="DF1030" s="32" t="s">
        <v>462</v>
      </c>
      <c r="DG1030" s="21" t="s">
        <v>1414</v>
      </c>
      <c r="DH1030" s="54" t="s">
        <v>1415</v>
      </c>
      <c r="DI1030" s="76">
        <v>0</v>
      </c>
      <c r="DJ1030" s="21" t="s">
        <v>462</v>
      </c>
      <c r="DK1030" s="21" t="s">
        <v>1416</v>
      </c>
      <c r="DL1030" s="54" t="s">
        <v>1415</v>
      </c>
      <c r="DM1030" s="61">
        <v>0</v>
      </c>
      <c r="DN1030" s="21" t="s">
        <v>462</v>
      </c>
      <c r="DO1030" s="54" t="s">
        <v>1395</v>
      </c>
      <c r="DP1030">
        <v>2.5499999999999998</v>
      </c>
      <c r="DQ1030" t="s">
        <v>512</v>
      </c>
      <c r="DR1030" s="168" t="s">
        <v>1363</v>
      </c>
      <c r="DS1030" s="163" t="s">
        <v>1364</v>
      </c>
      <c r="DT1030" s="61">
        <v>568</v>
      </c>
      <c r="DU1030" t="s">
        <v>1365</v>
      </c>
      <c r="EA1030" t="s">
        <v>1396</v>
      </c>
    </row>
    <row r="1031" spans="1:131" ht="15.75" customHeight="1">
      <c r="A1031" t="s">
        <v>24</v>
      </c>
      <c r="B1031" s="21" t="s">
        <v>290</v>
      </c>
      <c r="C1031">
        <v>25</v>
      </c>
      <c r="D1031" t="s">
        <v>1348</v>
      </c>
      <c r="E1031">
        <v>2005</v>
      </c>
      <c r="F1031">
        <v>2002</v>
      </c>
      <c r="G1031" s="21" t="s">
        <v>815</v>
      </c>
      <c r="H1031" t="s">
        <v>448</v>
      </c>
      <c r="J1031" s="21" t="s">
        <v>1349</v>
      </c>
      <c r="L1031" t="s">
        <v>652</v>
      </c>
      <c r="M1031" s="51" t="s">
        <v>325</v>
      </c>
      <c r="N1031" s="70" t="s">
        <v>1368</v>
      </c>
      <c r="O1031" s="41">
        <v>37540</v>
      </c>
      <c r="P1031" s="119" t="s">
        <v>552</v>
      </c>
      <c r="Q1031" s="41" t="s">
        <v>1403</v>
      </c>
      <c r="Y1031" s="7">
        <v>37755</v>
      </c>
      <c r="Z1031" t="s">
        <v>1352</v>
      </c>
      <c r="AH1031" s="72" t="s">
        <v>1353</v>
      </c>
      <c r="AI1031" s="41">
        <v>37756</v>
      </c>
      <c r="AJ1031" s="41" t="s">
        <v>1354</v>
      </c>
      <c r="AK1031" s="52" t="s">
        <v>1404</v>
      </c>
      <c r="AL1031" s="41" t="s">
        <v>334</v>
      </c>
      <c r="AR1031" s="7">
        <v>37792</v>
      </c>
      <c r="AS1031" s="72" t="s">
        <v>1352</v>
      </c>
      <c r="AT1031" s="73"/>
      <c r="AU1031" s="73"/>
      <c r="AV1031" s="73"/>
      <c r="AW1031" s="73"/>
      <c r="AX1031" s="73"/>
      <c r="BB1031" s="167" t="s">
        <v>309</v>
      </c>
      <c r="BC1031" s="88">
        <v>37726</v>
      </c>
      <c r="BD1031" s="117">
        <v>0.06</v>
      </c>
      <c r="BE1031" s="88" t="s">
        <v>512</v>
      </c>
      <c r="BF1031" s="167" t="s">
        <v>309</v>
      </c>
      <c r="BG1031" s="88">
        <v>37742</v>
      </c>
      <c r="BH1031" s="117">
        <v>0.15</v>
      </c>
      <c r="BI1031" s="88" t="s">
        <v>512</v>
      </c>
      <c r="BJ1031" s="167"/>
      <c r="BK1031" s="42"/>
      <c r="BL1031" s="78"/>
      <c r="BM1031" s="42"/>
      <c r="BO1031" s="42"/>
      <c r="BP1031" s="78"/>
      <c r="BQ1031" s="42"/>
      <c r="BV1031" s="144" t="s">
        <v>1413</v>
      </c>
      <c r="CA1031" s="21"/>
      <c r="CB1031" s="21"/>
      <c r="CC1031" s="21"/>
      <c r="CD1031" s="21"/>
      <c r="DC1031" s="86" t="s">
        <v>1398</v>
      </c>
      <c r="DD1031" s="32" t="s">
        <v>1406</v>
      </c>
      <c r="DE1031" s="32"/>
      <c r="DF1031" s="32" t="s">
        <v>462</v>
      </c>
      <c r="DG1031" s="21" t="s">
        <v>1414</v>
      </c>
      <c r="DH1031" s="54" t="s">
        <v>1415</v>
      </c>
      <c r="DI1031" s="76">
        <v>0.1</v>
      </c>
      <c r="DJ1031" s="21" t="s">
        <v>462</v>
      </c>
      <c r="DK1031" s="21" t="s">
        <v>1416</v>
      </c>
      <c r="DL1031" s="54" t="s">
        <v>1415</v>
      </c>
      <c r="DM1031" s="61">
        <v>0.5</v>
      </c>
      <c r="DN1031" s="21" t="s">
        <v>462</v>
      </c>
      <c r="DO1031" s="54" t="s">
        <v>1395</v>
      </c>
      <c r="DP1031">
        <v>2.1800000000000002</v>
      </c>
      <c r="DQ1031" t="s">
        <v>512</v>
      </c>
      <c r="DR1031" s="168" t="s">
        <v>1363</v>
      </c>
      <c r="DS1031" s="163" t="s">
        <v>1364</v>
      </c>
      <c r="DT1031" s="61">
        <v>476</v>
      </c>
      <c r="DU1031" t="s">
        <v>1365</v>
      </c>
      <c r="EA1031" t="s">
        <v>1396</v>
      </c>
    </row>
    <row r="1032" spans="1:131" ht="15.75" customHeight="1">
      <c r="A1032" t="s">
        <v>24</v>
      </c>
      <c r="B1032" s="21" t="s">
        <v>290</v>
      </c>
      <c r="C1032">
        <v>25</v>
      </c>
      <c r="D1032" t="s">
        <v>1348</v>
      </c>
      <c r="E1032">
        <v>2005</v>
      </c>
      <c r="F1032">
        <v>2002</v>
      </c>
      <c r="G1032" s="21" t="s">
        <v>815</v>
      </c>
      <c r="H1032" t="s">
        <v>448</v>
      </c>
      <c r="J1032" s="21" t="s">
        <v>1349</v>
      </c>
      <c r="L1032" t="s">
        <v>652</v>
      </c>
      <c r="M1032" s="51" t="s">
        <v>325</v>
      </c>
      <c r="N1032" s="70" t="s">
        <v>1369</v>
      </c>
      <c r="O1032" s="41">
        <v>37540</v>
      </c>
      <c r="P1032" s="119" t="s">
        <v>552</v>
      </c>
      <c r="Q1032" s="41" t="s">
        <v>1403</v>
      </c>
      <c r="Y1032" s="7">
        <v>37742</v>
      </c>
      <c r="Z1032" t="s">
        <v>1352</v>
      </c>
      <c r="AH1032" s="72" t="s">
        <v>1353</v>
      </c>
      <c r="AI1032" s="41">
        <v>37756</v>
      </c>
      <c r="AJ1032" s="41" t="s">
        <v>1354</v>
      </c>
      <c r="AK1032" s="52" t="s">
        <v>1404</v>
      </c>
      <c r="AL1032" s="41" t="s">
        <v>334</v>
      </c>
      <c r="BB1032" s="167" t="s">
        <v>309</v>
      </c>
      <c r="BC1032" s="88">
        <v>37726</v>
      </c>
      <c r="BD1032" s="117">
        <v>0.06</v>
      </c>
      <c r="BE1032" s="88" t="s">
        <v>512</v>
      </c>
      <c r="BF1032" s="167" t="s">
        <v>309</v>
      </c>
      <c r="BG1032" s="88">
        <v>37742</v>
      </c>
      <c r="BH1032" s="117">
        <v>0.15</v>
      </c>
      <c r="BI1032" s="88" t="s">
        <v>512</v>
      </c>
      <c r="BJ1032" s="167"/>
      <c r="BK1032" s="42"/>
      <c r="BL1032" s="78"/>
      <c r="BM1032" s="42"/>
      <c r="BO1032" s="42"/>
      <c r="BP1032" s="78"/>
      <c r="BQ1032" s="42"/>
      <c r="BV1032" s="144" t="s">
        <v>1413</v>
      </c>
      <c r="CA1032" s="21"/>
      <c r="CB1032" s="21"/>
      <c r="CC1032" s="21"/>
      <c r="CD1032" s="21"/>
      <c r="DC1032" s="86" t="s">
        <v>1398</v>
      </c>
      <c r="DD1032" s="32" t="s">
        <v>1406</v>
      </c>
      <c r="DE1032" s="32"/>
      <c r="DF1032" s="32" t="s">
        <v>462</v>
      </c>
      <c r="DG1032" s="21" t="s">
        <v>1414</v>
      </c>
      <c r="DH1032" s="54" t="s">
        <v>1415</v>
      </c>
      <c r="DI1032" s="76">
        <v>73</v>
      </c>
      <c r="DJ1032" s="21" t="s">
        <v>462</v>
      </c>
      <c r="DK1032" s="21" t="s">
        <v>1416</v>
      </c>
      <c r="DL1032" s="54" t="s">
        <v>1415</v>
      </c>
      <c r="DM1032" s="61">
        <v>157.19999999999999</v>
      </c>
      <c r="DN1032" s="21" t="s">
        <v>462</v>
      </c>
      <c r="DO1032" s="54" t="s">
        <v>1395</v>
      </c>
      <c r="DP1032">
        <v>1.1599999999999999</v>
      </c>
      <c r="DQ1032" t="s">
        <v>512</v>
      </c>
      <c r="DR1032" s="168" t="s">
        <v>1363</v>
      </c>
      <c r="DS1032" s="163" t="s">
        <v>1364</v>
      </c>
      <c r="DT1032" s="61">
        <v>505</v>
      </c>
      <c r="DU1032" t="s">
        <v>1365</v>
      </c>
      <c r="EA1032" t="s">
        <v>1396</v>
      </c>
    </row>
    <row r="1033" spans="1:131" ht="15.75" customHeight="1">
      <c r="A1033" t="s">
        <v>24</v>
      </c>
      <c r="B1033" s="21" t="s">
        <v>290</v>
      </c>
      <c r="C1033">
        <v>25</v>
      </c>
      <c r="D1033" t="s">
        <v>1348</v>
      </c>
      <c r="E1033">
        <v>2005</v>
      </c>
      <c r="F1033">
        <v>2002</v>
      </c>
      <c r="G1033" s="21" t="s">
        <v>815</v>
      </c>
      <c r="H1033" t="s">
        <v>448</v>
      </c>
      <c r="J1033" s="21" t="s">
        <v>1349</v>
      </c>
      <c r="L1033" t="s">
        <v>652</v>
      </c>
      <c r="M1033" s="51" t="s">
        <v>325</v>
      </c>
      <c r="N1033" s="70" t="s">
        <v>1370</v>
      </c>
      <c r="O1033" s="41">
        <v>37540</v>
      </c>
      <c r="P1033" s="119" t="s">
        <v>552</v>
      </c>
      <c r="Q1033" s="41" t="s">
        <v>1403</v>
      </c>
      <c r="Y1033" s="7">
        <v>37748</v>
      </c>
      <c r="Z1033" t="s">
        <v>1352</v>
      </c>
      <c r="AH1033" s="72" t="s">
        <v>1353</v>
      </c>
      <c r="AI1033" s="41">
        <v>37756</v>
      </c>
      <c r="AJ1033" s="41" t="s">
        <v>1354</v>
      </c>
      <c r="AK1033" s="52" t="s">
        <v>1404</v>
      </c>
      <c r="AL1033" s="41" t="s">
        <v>334</v>
      </c>
      <c r="BB1033" s="167" t="s">
        <v>309</v>
      </c>
      <c r="BC1033" s="88">
        <v>37726</v>
      </c>
      <c r="BD1033" s="117">
        <v>0.06</v>
      </c>
      <c r="BE1033" s="88" t="s">
        <v>512</v>
      </c>
      <c r="BF1033" s="167" t="s">
        <v>309</v>
      </c>
      <c r="BG1033" s="88">
        <v>37742</v>
      </c>
      <c r="BH1033" s="117">
        <v>0.15</v>
      </c>
      <c r="BI1033" s="88" t="s">
        <v>512</v>
      </c>
      <c r="BJ1033" s="167"/>
      <c r="BK1033" s="42"/>
      <c r="BL1033" s="78"/>
      <c r="BM1033" s="42"/>
      <c r="BO1033" s="42"/>
      <c r="BP1033" s="78"/>
      <c r="BQ1033" s="42"/>
      <c r="BV1033" s="144" t="s">
        <v>1413</v>
      </c>
      <c r="CA1033" s="21"/>
      <c r="CB1033" s="21"/>
      <c r="CC1033" s="21"/>
      <c r="CD1033" s="21"/>
      <c r="DC1033" s="86" t="s">
        <v>1398</v>
      </c>
      <c r="DD1033" s="32" t="s">
        <v>1406</v>
      </c>
      <c r="DE1033" s="32"/>
      <c r="DF1033" s="32" t="s">
        <v>462</v>
      </c>
      <c r="DG1033" s="21" t="s">
        <v>1414</v>
      </c>
      <c r="DH1033" s="54" t="s">
        <v>1415</v>
      </c>
      <c r="DI1033" s="76">
        <v>149.69999999999999</v>
      </c>
      <c r="DJ1033" s="21" t="s">
        <v>462</v>
      </c>
      <c r="DK1033" s="21" t="s">
        <v>1416</v>
      </c>
      <c r="DL1033" s="54" t="s">
        <v>1415</v>
      </c>
      <c r="DM1033" s="61">
        <v>85.5</v>
      </c>
      <c r="DN1033" s="21" t="s">
        <v>462</v>
      </c>
      <c r="DO1033" s="54" t="s">
        <v>1395</v>
      </c>
      <c r="DP1033">
        <v>0.95</v>
      </c>
      <c r="DQ1033" t="s">
        <v>512</v>
      </c>
      <c r="DR1033" s="168" t="s">
        <v>1363</v>
      </c>
      <c r="DS1033" s="163" t="s">
        <v>1364</v>
      </c>
      <c r="DT1033" s="61">
        <v>449</v>
      </c>
      <c r="DU1033" t="s">
        <v>1365</v>
      </c>
      <c r="EA1033" t="s">
        <v>1396</v>
      </c>
    </row>
    <row r="1034" spans="1:131" ht="15.75" customHeight="1">
      <c r="A1034" t="s">
        <v>24</v>
      </c>
      <c r="B1034" s="21" t="s">
        <v>290</v>
      </c>
      <c r="C1034">
        <v>25</v>
      </c>
      <c r="D1034" t="s">
        <v>1348</v>
      </c>
      <c r="E1034">
        <v>2005</v>
      </c>
      <c r="F1034">
        <v>2002</v>
      </c>
      <c r="G1034" s="21" t="s">
        <v>815</v>
      </c>
      <c r="H1034" t="s">
        <v>448</v>
      </c>
      <c r="J1034" s="21" t="s">
        <v>1349</v>
      </c>
      <c r="L1034" t="s">
        <v>652</v>
      </c>
      <c r="M1034" s="51" t="s">
        <v>325</v>
      </c>
      <c r="N1034" s="70" t="s">
        <v>1371</v>
      </c>
      <c r="O1034" s="41">
        <v>37540</v>
      </c>
      <c r="P1034" s="119" t="s">
        <v>552</v>
      </c>
      <c r="Q1034" s="41" t="s">
        <v>1403</v>
      </c>
      <c r="Y1034" s="7">
        <v>37755</v>
      </c>
      <c r="Z1034" t="s">
        <v>1352</v>
      </c>
      <c r="AH1034" s="72" t="s">
        <v>1353</v>
      </c>
      <c r="AI1034" s="41">
        <v>37756</v>
      </c>
      <c r="AJ1034" s="41" t="s">
        <v>1354</v>
      </c>
      <c r="AK1034" s="52" t="s">
        <v>1404</v>
      </c>
      <c r="AL1034" s="41" t="s">
        <v>334</v>
      </c>
      <c r="BB1034" s="167" t="s">
        <v>309</v>
      </c>
      <c r="BC1034" s="88">
        <v>37726</v>
      </c>
      <c r="BD1034" s="117">
        <v>0.06</v>
      </c>
      <c r="BE1034" s="88" t="s">
        <v>512</v>
      </c>
      <c r="BF1034" s="167" t="s">
        <v>309</v>
      </c>
      <c r="BG1034" s="88">
        <v>37742</v>
      </c>
      <c r="BH1034" s="117">
        <v>0.15</v>
      </c>
      <c r="BI1034" s="88" t="s">
        <v>512</v>
      </c>
      <c r="BJ1034" s="167"/>
      <c r="BK1034" s="42"/>
      <c r="BL1034" s="78"/>
      <c r="BM1034" s="42"/>
      <c r="BO1034" s="42"/>
      <c r="BP1034" s="78"/>
      <c r="BQ1034" s="42"/>
      <c r="BV1034" s="144" t="s">
        <v>1413</v>
      </c>
      <c r="CA1034" s="21"/>
      <c r="CB1034" s="21"/>
      <c r="CC1034" s="21"/>
      <c r="CD1034" s="21"/>
      <c r="DC1034" s="86" t="s">
        <v>1398</v>
      </c>
      <c r="DD1034" s="32" t="s">
        <v>1406</v>
      </c>
      <c r="DE1034" s="32"/>
      <c r="DF1034" s="32" t="s">
        <v>462</v>
      </c>
      <c r="DG1034" s="21" t="s">
        <v>1414</v>
      </c>
      <c r="DH1034" s="54" t="s">
        <v>1415</v>
      </c>
      <c r="DI1034" s="76">
        <v>144.6</v>
      </c>
      <c r="DJ1034" s="21" t="s">
        <v>462</v>
      </c>
      <c r="DK1034" s="21" t="s">
        <v>1416</v>
      </c>
      <c r="DL1034" s="54" t="s">
        <v>1415</v>
      </c>
      <c r="DM1034" s="61">
        <v>69.2</v>
      </c>
      <c r="DN1034" s="21" t="s">
        <v>462</v>
      </c>
      <c r="DO1034" s="54" t="s">
        <v>1395</v>
      </c>
      <c r="DP1034">
        <v>1.28</v>
      </c>
      <c r="DQ1034" t="s">
        <v>512</v>
      </c>
      <c r="DR1034" s="168" t="s">
        <v>1363</v>
      </c>
      <c r="DS1034" s="163" t="s">
        <v>1364</v>
      </c>
      <c r="DT1034" s="61">
        <v>502</v>
      </c>
      <c r="DU1034" t="s">
        <v>1365</v>
      </c>
      <c r="EA1034" t="s">
        <v>1396</v>
      </c>
    </row>
    <row r="1035" spans="1:131" ht="15.75" customHeight="1">
      <c r="A1035" t="s">
        <v>24</v>
      </c>
      <c r="B1035" s="21" t="s">
        <v>290</v>
      </c>
      <c r="C1035">
        <v>25</v>
      </c>
      <c r="D1035" t="s">
        <v>1348</v>
      </c>
      <c r="E1035">
        <v>2005</v>
      </c>
      <c r="F1035">
        <v>2002</v>
      </c>
      <c r="G1035" s="21" t="s">
        <v>815</v>
      </c>
      <c r="H1035" t="s">
        <v>448</v>
      </c>
      <c r="J1035" s="21" t="s">
        <v>1349</v>
      </c>
      <c r="L1035" t="s">
        <v>652</v>
      </c>
      <c r="M1035" s="51" t="s">
        <v>325</v>
      </c>
      <c r="N1035" s="70" t="s">
        <v>1372</v>
      </c>
      <c r="O1035" s="41">
        <v>37540</v>
      </c>
      <c r="P1035" s="119" t="s">
        <v>552</v>
      </c>
      <c r="Q1035" s="41" t="s">
        <v>1403</v>
      </c>
      <c r="W1035" s="135" t="s">
        <v>1373</v>
      </c>
      <c r="X1035" s="139">
        <v>37742</v>
      </c>
      <c r="AH1035" s="72" t="s">
        <v>1353</v>
      </c>
      <c r="AI1035" s="41">
        <v>37756</v>
      </c>
      <c r="AJ1035" s="41" t="s">
        <v>1354</v>
      </c>
      <c r="AK1035" s="52" t="s">
        <v>1404</v>
      </c>
      <c r="AL1035" s="41" t="s">
        <v>334</v>
      </c>
      <c r="AR1035" s="7">
        <v>37792</v>
      </c>
      <c r="AS1035" s="72" t="s">
        <v>1352</v>
      </c>
      <c r="AT1035" s="73"/>
      <c r="AU1035" s="73"/>
      <c r="AV1035" s="73"/>
      <c r="AW1035" s="73"/>
      <c r="AX1035" s="73"/>
      <c r="BB1035" s="167" t="s">
        <v>309</v>
      </c>
      <c r="BC1035" s="88">
        <v>37726</v>
      </c>
      <c r="BD1035" s="117">
        <v>0.06</v>
      </c>
      <c r="BE1035" s="88" t="s">
        <v>512</v>
      </c>
      <c r="BF1035" s="167" t="s">
        <v>309</v>
      </c>
      <c r="BG1035" s="88">
        <v>37742</v>
      </c>
      <c r="BH1035" s="117">
        <v>0.15</v>
      </c>
      <c r="BI1035" s="88" t="s">
        <v>512</v>
      </c>
      <c r="BJ1035" s="167"/>
      <c r="BK1035" s="42"/>
      <c r="BL1035" s="78"/>
      <c r="BM1035" s="42"/>
      <c r="BO1035" s="42"/>
      <c r="BP1035" s="78"/>
      <c r="BQ1035" s="42"/>
      <c r="BV1035" s="144" t="s">
        <v>1413</v>
      </c>
      <c r="CA1035" s="21"/>
      <c r="CB1035" s="21"/>
      <c r="CC1035" s="21"/>
      <c r="CD1035" s="21"/>
      <c r="DC1035" s="86" t="s">
        <v>1398</v>
      </c>
      <c r="DD1035" s="32" t="s">
        <v>1406</v>
      </c>
      <c r="DE1035" s="32"/>
      <c r="DF1035" s="32" t="s">
        <v>462</v>
      </c>
      <c r="DG1035" s="21" t="s">
        <v>1414</v>
      </c>
      <c r="DH1035" s="54" t="s">
        <v>1415</v>
      </c>
      <c r="DI1035" s="76">
        <v>26.4</v>
      </c>
      <c r="DJ1035" s="21" t="s">
        <v>462</v>
      </c>
      <c r="DK1035" s="21" t="s">
        <v>1416</v>
      </c>
      <c r="DL1035" s="54" t="s">
        <v>1415</v>
      </c>
      <c r="DM1035" s="61">
        <v>8.8000000000000007</v>
      </c>
      <c r="DN1035" s="21" t="s">
        <v>462</v>
      </c>
      <c r="DO1035" s="54" t="s">
        <v>1395</v>
      </c>
      <c r="DP1035">
        <v>1.74</v>
      </c>
      <c r="DQ1035" t="s">
        <v>512</v>
      </c>
      <c r="DR1035" s="168" t="s">
        <v>1363</v>
      </c>
      <c r="DS1035" s="163" t="s">
        <v>1364</v>
      </c>
      <c r="DT1035" s="61">
        <v>440</v>
      </c>
      <c r="DU1035" t="s">
        <v>1365</v>
      </c>
      <c r="EA1035" t="s">
        <v>1396</v>
      </c>
    </row>
    <row r="1036" spans="1:131" ht="15.75" customHeight="1">
      <c r="A1036" t="s">
        <v>24</v>
      </c>
      <c r="B1036" s="21" t="s">
        <v>290</v>
      </c>
      <c r="C1036">
        <v>25</v>
      </c>
      <c r="D1036" t="s">
        <v>1348</v>
      </c>
      <c r="E1036">
        <v>2005</v>
      </c>
      <c r="F1036">
        <v>2002</v>
      </c>
      <c r="G1036" s="21" t="s">
        <v>815</v>
      </c>
      <c r="H1036" t="s">
        <v>448</v>
      </c>
      <c r="J1036" s="21" t="s">
        <v>1349</v>
      </c>
      <c r="L1036" t="s">
        <v>652</v>
      </c>
      <c r="M1036" s="51" t="s">
        <v>325</v>
      </c>
      <c r="N1036" s="70" t="s">
        <v>1374</v>
      </c>
      <c r="O1036" s="41">
        <v>37540</v>
      </c>
      <c r="P1036" s="119" t="s">
        <v>552</v>
      </c>
      <c r="Q1036" s="41" t="s">
        <v>1403</v>
      </c>
      <c r="W1036" s="135" t="s">
        <v>1373</v>
      </c>
      <c r="X1036" s="139">
        <v>37748</v>
      </c>
      <c r="AH1036" s="72" t="s">
        <v>1353</v>
      </c>
      <c r="AI1036" s="41">
        <v>37756</v>
      </c>
      <c r="AJ1036" s="41" t="s">
        <v>1354</v>
      </c>
      <c r="AK1036" s="52" t="s">
        <v>1404</v>
      </c>
      <c r="AL1036" s="41" t="s">
        <v>334</v>
      </c>
      <c r="AR1036" s="7">
        <v>37792</v>
      </c>
      <c r="AS1036" s="72" t="s">
        <v>1352</v>
      </c>
      <c r="AT1036" s="73"/>
      <c r="AU1036" s="73"/>
      <c r="AV1036" s="73"/>
      <c r="AW1036" s="73"/>
      <c r="AX1036" s="73"/>
      <c r="BB1036" s="167" t="s">
        <v>309</v>
      </c>
      <c r="BC1036" s="88">
        <v>37726</v>
      </c>
      <c r="BD1036" s="117">
        <v>0.06</v>
      </c>
      <c r="BE1036" s="88" t="s">
        <v>512</v>
      </c>
      <c r="BF1036" s="167" t="s">
        <v>309</v>
      </c>
      <c r="BG1036" s="88">
        <v>37742</v>
      </c>
      <c r="BH1036" s="117">
        <v>0.15</v>
      </c>
      <c r="BI1036" s="88" t="s">
        <v>512</v>
      </c>
      <c r="BJ1036" s="167"/>
      <c r="BK1036" s="42"/>
      <c r="BL1036" s="78"/>
      <c r="BM1036" s="42"/>
      <c r="BO1036" s="42"/>
      <c r="BP1036" s="78"/>
      <c r="BQ1036" s="42"/>
      <c r="BV1036" s="144" t="s">
        <v>1413</v>
      </c>
      <c r="CA1036" s="21"/>
      <c r="CB1036" s="21"/>
      <c r="CC1036" s="21"/>
      <c r="CD1036" s="21"/>
      <c r="DC1036" s="86" t="s">
        <v>1398</v>
      </c>
      <c r="DD1036" s="32" t="s">
        <v>1406</v>
      </c>
      <c r="DE1036" s="32"/>
      <c r="DF1036" s="32" t="s">
        <v>462</v>
      </c>
      <c r="DG1036" s="21" t="s">
        <v>1414</v>
      </c>
      <c r="DH1036" s="54" t="s">
        <v>1415</v>
      </c>
      <c r="DI1036" s="76">
        <v>15.8</v>
      </c>
      <c r="DJ1036" s="21" t="s">
        <v>462</v>
      </c>
      <c r="DK1036" s="21" t="s">
        <v>1416</v>
      </c>
      <c r="DL1036" s="54" t="s">
        <v>1415</v>
      </c>
      <c r="DM1036" s="61">
        <v>18.8</v>
      </c>
      <c r="DN1036" s="21" t="s">
        <v>462</v>
      </c>
      <c r="DO1036" s="54" t="s">
        <v>1395</v>
      </c>
      <c r="DP1036">
        <v>1.97</v>
      </c>
      <c r="DQ1036" t="s">
        <v>512</v>
      </c>
      <c r="DR1036" s="168" t="s">
        <v>1363</v>
      </c>
      <c r="DS1036" s="163" t="s">
        <v>1364</v>
      </c>
      <c r="DT1036" s="61">
        <v>482</v>
      </c>
      <c r="DU1036" t="s">
        <v>1365</v>
      </c>
      <c r="EA1036" t="s">
        <v>1396</v>
      </c>
    </row>
    <row r="1037" spans="1:131" ht="15.75" customHeight="1">
      <c r="A1037" t="s">
        <v>24</v>
      </c>
      <c r="B1037" s="21" t="s">
        <v>290</v>
      </c>
      <c r="C1037">
        <v>25</v>
      </c>
      <c r="D1037" t="s">
        <v>1348</v>
      </c>
      <c r="E1037">
        <v>2005</v>
      </c>
      <c r="F1037">
        <v>2002</v>
      </c>
      <c r="G1037" s="21" t="s">
        <v>815</v>
      </c>
      <c r="H1037" t="s">
        <v>448</v>
      </c>
      <c r="J1037" s="21" t="s">
        <v>1349</v>
      </c>
      <c r="L1037" t="s">
        <v>652</v>
      </c>
      <c r="M1037" s="51" t="s">
        <v>325</v>
      </c>
      <c r="N1037" s="70" t="s">
        <v>1375</v>
      </c>
      <c r="O1037" s="41">
        <v>37540</v>
      </c>
      <c r="P1037" s="119" t="s">
        <v>552</v>
      </c>
      <c r="Q1037" s="41" t="s">
        <v>1403</v>
      </c>
      <c r="W1037" s="135" t="s">
        <v>1373</v>
      </c>
      <c r="X1037" s="139">
        <v>37755</v>
      </c>
      <c r="AH1037" s="72" t="s">
        <v>1353</v>
      </c>
      <c r="AI1037" s="41">
        <v>37756</v>
      </c>
      <c r="AJ1037" s="41" t="s">
        <v>1354</v>
      </c>
      <c r="AK1037" s="52" t="s">
        <v>1404</v>
      </c>
      <c r="AL1037" s="41" t="s">
        <v>334</v>
      </c>
      <c r="AR1037" s="7">
        <v>37792</v>
      </c>
      <c r="AS1037" s="72" t="s">
        <v>1352</v>
      </c>
      <c r="AT1037" s="73"/>
      <c r="AU1037" s="73"/>
      <c r="AV1037" s="73"/>
      <c r="AW1037" s="73"/>
      <c r="AX1037" s="73"/>
      <c r="BB1037" s="167" t="s">
        <v>309</v>
      </c>
      <c r="BC1037" s="88">
        <v>37726</v>
      </c>
      <c r="BD1037" s="117">
        <v>0.06</v>
      </c>
      <c r="BE1037" s="88" t="s">
        <v>512</v>
      </c>
      <c r="BF1037" s="167" t="s">
        <v>309</v>
      </c>
      <c r="BG1037" s="88">
        <v>37742</v>
      </c>
      <c r="BH1037" s="117">
        <v>0.15</v>
      </c>
      <c r="BI1037" s="88" t="s">
        <v>512</v>
      </c>
      <c r="BJ1037" s="167"/>
      <c r="BK1037" s="42"/>
      <c r="BL1037" s="78"/>
      <c r="BM1037" s="42"/>
      <c r="BO1037" s="42"/>
      <c r="BP1037" s="78"/>
      <c r="BQ1037" s="42"/>
      <c r="BV1037" s="144" t="s">
        <v>1413</v>
      </c>
      <c r="CA1037" s="21"/>
      <c r="CB1037" s="21"/>
      <c r="CC1037" s="21"/>
      <c r="CD1037" s="21"/>
      <c r="DC1037" s="86" t="s">
        <v>1398</v>
      </c>
      <c r="DD1037" s="32" t="s">
        <v>1406</v>
      </c>
      <c r="DE1037" s="32"/>
      <c r="DF1037" s="32" t="s">
        <v>462</v>
      </c>
      <c r="DG1037" s="21" t="s">
        <v>1414</v>
      </c>
      <c r="DH1037" s="54" t="s">
        <v>1415</v>
      </c>
      <c r="DI1037" s="76">
        <v>16.899999999999999</v>
      </c>
      <c r="DJ1037" s="21" t="s">
        <v>462</v>
      </c>
      <c r="DK1037" s="21" t="s">
        <v>1416</v>
      </c>
      <c r="DL1037" s="54" t="s">
        <v>1415</v>
      </c>
      <c r="DM1037" s="61">
        <v>22.3</v>
      </c>
      <c r="DN1037" s="21" t="s">
        <v>462</v>
      </c>
      <c r="DO1037" s="54" t="s">
        <v>1395</v>
      </c>
      <c r="DP1037">
        <v>2.19</v>
      </c>
      <c r="DQ1037" t="s">
        <v>512</v>
      </c>
      <c r="DR1037" s="168" t="s">
        <v>1363</v>
      </c>
      <c r="DS1037" s="163" t="s">
        <v>1364</v>
      </c>
      <c r="DT1037" s="61">
        <v>440</v>
      </c>
      <c r="DU1037" t="s">
        <v>1365</v>
      </c>
      <c r="EA1037" t="s">
        <v>1396</v>
      </c>
    </row>
    <row r="1038" spans="1:131" ht="15.75" customHeight="1">
      <c r="A1038" t="s">
        <v>24</v>
      </c>
      <c r="B1038" s="21" t="s">
        <v>290</v>
      </c>
      <c r="C1038">
        <v>25</v>
      </c>
      <c r="D1038" t="s">
        <v>1348</v>
      </c>
      <c r="E1038">
        <v>2005</v>
      </c>
      <c r="F1038">
        <v>2002</v>
      </c>
      <c r="G1038" s="21" t="s">
        <v>815</v>
      </c>
      <c r="H1038" t="s">
        <v>448</v>
      </c>
      <c r="J1038" s="21" t="s">
        <v>1349</v>
      </c>
      <c r="L1038" t="s">
        <v>652</v>
      </c>
      <c r="M1038" s="51" t="s">
        <v>325</v>
      </c>
      <c r="N1038" s="70" t="s">
        <v>1376</v>
      </c>
      <c r="O1038" s="41">
        <v>37540</v>
      </c>
      <c r="P1038" s="119" t="s">
        <v>552</v>
      </c>
      <c r="Q1038" s="41" t="s">
        <v>1403</v>
      </c>
      <c r="W1038" s="135" t="s">
        <v>1373</v>
      </c>
      <c r="X1038" s="139">
        <v>37742</v>
      </c>
      <c r="AH1038" s="72" t="s">
        <v>1353</v>
      </c>
      <c r="AI1038" s="41">
        <v>37756</v>
      </c>
      <c r="AJ1038" s="41" t="s">
        <v>1354</v>
      </c>
      <c r="AK1038" s="52" t="s">
        <v>1404</v>
      </c>
      <c r="AL1038" s="41" t="s">
        <v>334</v>
      </c>
      <c r="BB1038" s="167" t="s">
        <v>309</v>
      </c>
      <c r="BC1038" s="88">
        <v>37726</v>
      </c>
      <c r="BD1038" s="117">
        <v>0.06</v>
      </c>
      <c r="BE1038" s="88" t="s">
        <v>512</v>
      </c>
      <c r="BF1038" s="167" t="s">
        <v>309</v>
      </c>
      <c r="BG1038" s="88">
        <v>37742</v>
      </c>
      <c r="BH1038" s="117">
        <v>0.15</v>
      </c>
      <c r="BI1038" s="88" t="s">
        <v>512</v>
      </c>
      <c r="BJ1038" s="167"/>
      <c r="BK1038" s="42"/>
      <c r="BL1038" s="78"/>
      <c r="BM1038" s="42"/>
      <c r="BN1038" s="167" t="s">
        <v>1377</v>
      </c>
      <c r="BO1038" s="54" t="s">
        <v>1397</v>
      </c>
      <c r="BP1038" s="80">
        <v>6.3</v>
      </c>
      <c r="BQ1038" s="54" t="s">
        <v>512</v>
      </c>
      <c r="BV1038" s="144" t="s">
        <v>1413</v>
      </c>
      <c r="CA1038" s="86" t="s">
        <v>1398</v>
      </c>
      <c r="CB1038" s="54" t="s">
        <v>1399</v>
      </c>
      <c r="CC1038" s="78"/>
      <c r="CD1038" s="32"/>
      <c r="DC1038" s="86" t="s">
        <v>1398</v>
      </c>
      <c r="DD1038" s="32" t="s">
        <v>1406</v>
      </c>
      <c r="DE1038" s="32"/>
      <c r="DF1038" s="32" t="s">
        <v>462</v>
      </c>
      <c r="DG1038" s="21" t="s">
        <v>1414</v>
      </c>
      <c r="DH1038" s="54" t="s">
        <v>1415</v>
      </c>
      <c r="DI1038" s="76">
        <v>27.4</v>
      </c>
      <c r="DJ1038" s="21" t="s">
        <v>462</v>
      </c>
      <c r="DK1038" s="21" t="s">
        <v>1416</v>
      </c>
      <c r="DL1038" s="54" t="s">
        <v>1415</v>
      </c>
      <c r="DM1038" s="61">
        <v>23.8</v>
      </c>
      <c r="DN1038" s="21" t="s">
        <v>462</v>
      </c>
      <c r="DO1038" s="54" t="s">
        <v>1395</v>
      </c>
      <c r="DP1038">
        <v>0.73</v>
      </c>
      <c r="DQ1038" t="s">
        <v>512</v>
      </c>
      <c r="DR1038" s="168" t="s">
        <v>1363</v>
      </c>
      <c r="DS1038" s="163" t="s">
        <v>1364</v>
      </c>
      <c r="DT1038" s="61">
        <v>358</v>
      </c>
      <c r="DU1038" t="s">
        <v>1365</v>
      </c>
      <c r="EA1038" t="s">
        <v>1396</v>
      </c>
    </row>
    <row r="1039" spans="1:131" ht="15.75" customHeight="1">
      <c r="A1039" t="s">
        <v>24</v>
      </c>
      <c r="B1039" s="21" t="s">
        <v>290</v>
      </c>
      <c r="C1039">
        <v>25</v>
      </c>
      <c r="D1039" t="s">
        <v>1348</v>
      </c>
      <c r="E1039">
        <v>2005</v>
      </c>
      <c r="F1039">
        <v>2002</v>
      </c>
      <c r="G1039" s="21" t="s">
        <v>815</v>
      </c>
      <c r="H1039" t="s">
        <v>448</v>
      </c>
      <c r="J1039" s="21" t="s">
        <v>1349</v>
      </c>
      <c r="L1039" t="s">
        <v>652</v>
      </c>
      <c r="M1039" s="51" t="s">
        <v>325</v>
      </c>
      <c r="N1039" s="70" t="s">
        <v>1379</v>
      </c>
      <c r="O1039" s="41">
        <v>37540</v>
      </c>
      <c r="P1039" s="119" t="s">
        <v>552</v>
      </c>
      <c r="Q1039" s="41" t="s">
        <v>1403</v>
      </c>
      <c r="W1039" s="135" t="s">
        <v>1373</v>
      </c>
      <c r="X1039" s="139">
        <v>37748</v>
      </c>
      <c r="AH1039" s="72" t="s">
        <v>1353</v>
      </c>
      <c r="AI1039" s="41">
        <v>37756</v>
      </c>
      <c r="AJ1039" s="41" t="s">
        <v>1354</v>
      </c>
      <c r="AK1039" s="52" t="s">
        <v>1404</v>
      </c>
      <c r="AL1039" s="41" t="s">
        <v>334</v>
      </c>
      <c r="BB1039" s="167" t="s">
        <v>309</v>
      </c>
      <c r="BC1039" s="88">
        <v>37726</v>
      </c>
      <c r="BD1039" s="117">
        <v>0.06</v>
      </c>
      <c r="BE1039" s="88" t="s">
        <v>512</v>
      </c>
      <c r="BF1039" s="167" t="s">
        <v>309</v>
      </c>
      <c r="BG1039" s="88">
        <v>37742</v>
      </c>
      <c r="BH1039" s="117">
        <v>0.15</v>
      </c>
      <c r="BI1039" s="88" t="s">
        <v>512</v>
      </c>
      <c r="BJ1039" s="167"/>
      <c r="BK1039" s="42"/>
      <c r="BL1039" s="78"/>
      <c r="BM1039" s="42"/>
      <c r="BN1039" s="167" t="s">
        <v>1377</v>
      </c>
      <c r="BO1039" s="54" t="s">
        <v>1397</v>
      </c>
      <c r="BP1039" s="80">
        <v>6</v>
      </c>
      <c r="BQ1039" s="54" t="s">
        <v>512</v>
      </c>
      <c r="BV1039" s="144" t="s">
        <v>1413</v>
      </c>
      <c r="CA1039" s="86" t="s">
        <v>1398</v>
      </c>
      <c r="CB1039" s="54" t="s">
        <v>1399</v>
      </c>
      <c r="CC1039" s="78"/>
      <c r="CD1039" s="32"/>
      <c r="DC1039" s="86" t="s">
        <v>1398</v>
      </c>
      <c r="DD1039" s="32" t="s">
        <v>1406</v>
      </c>
      <c r="DE1039" s="32"/>
      <c r="DF1039" s="32" t="s">
        <v>462</v>
      </c>
      <c r="DG1039" s="21" t="s">
        <v>1414</v>
      </c>
      <c r="DH1039" s="54" t="s">
        <v>1415</v>
      </c>
      <c r="DI1039" s="76">
        <v>18.399999999999999</v>
      </c>
      <c r="DJ1039" s="21" t="s">
        <v>462</v>
      </c>
      <c r="DK1039" s="21" t="s">
        <v>1416</v>
      </c>
      <c r="DL1039" s="54" t="s">
        <v>1415</v>
      </c>
      <c r="DM1039" s="61">
        <v>25.8</v>
      </c>
      <c r="DN1039" s="21" t="s">
        <v>462</v>
      </c>
      <c r="DO1039" s="54" t="s">
        <v>1395</v>
      </c>
      <c r="DP1039">
        <v>1.21</v>
      </c>
      <c r="DQ1039" t="s">
        <v>512</v>
      </c>
      <c r="DR1039" s="168" t="s">
        <v>1363</v>
      </c>
      <c r="DS1039" s="163" t="s">
        <v>1364</v>
      </c>
      <c r="DT1039" s="61">
        <v>453</v>
      </c>
      <c r="DU1039" t="s">
        <v>1365</v>
      </c>
      <c r="EA1039" t="s">
        <v>1396</v>
      </c>
    </row>
    <row r="1040" spans="1:131" ht="15.75" customHeight="1">
      <c r="A1040" t="s">
        <v>24</v>
      </c>
      <c r="B1040" s="21" t="s">
        <v>290</v>
      </c>
      <c r="C1040">
        <v>25</v>
      </c>
      <c r="D1040" t="s">
        <v>1348</v>
      </c>
      <c r="E1040">
        <v>2005</v>
      </c>
      <c r="F1040">
        <v>2002</v>
      </c>
      <c r="G1040" s="21" t="s">
        <v>815</v>
      </c>
      <c r="H1040" t="s">
        <v>448</v>
      </c>
      <c r="J1040" s="21" t="s">
        <v>1349</v>
      </c>
      <c r="L1040" t="s">
        <v>652</v>
      </c>
      <c r="M1040" s="51" t="s">
        <v>325</v>
      </c>
      <c r="N1040" s="70" t="s">
        <v>1380</v>
      </c>
      <c r="O1040" s="41">
        <v>37540</v>
      </c>
      <c r="P1040" s="119" t="s">
        <v>552</v>
      </c>
      <c r="Q1040" s="41" t="s">
        <v>1403</v>
      </c>
      <c r="W1040" s="135" t="s">
        <v>1373</v>
      </c>
      <c r="X1040" s="139">
        <v>37755</v>
      </c>
      <c r="AH1040" s="72" t="s">
        <v>1353</v>
      </c>
      <c r="AI1040" s="41">
        <v>37756</v>
      </c>
      <c r="AJ1040" s="41" t="s">
        <v>1354</v>
      </c>
      <c r="AK1040" s="52" t="s">
        <v>1404</v>
      </c>
      <c r="AL1040" s="41" t="s">
        <v>334</v>
      </c>
      <c r="BB1040" s="167" t="s">
        <v>309</v>
      </c>
      <c r="BC1040" s="88">
        <v>37726</v>
      </c>
      <c r="BD1040" s="117">
        <v>0.06</v>
      </c>
      <c r="BE1040" s="88" t="s">
        <v>512</v>
      </c>
      <c r="BF1040" s="167" t="s">
        <v>309</v>
      </c>
      <c r="BG1040" s="88">
        <v>37742</v>
      </c>
      <c r="BH1040" s="117">
        <v>0.15</v>
      </c>
      <c r="BI1040" s="88" t="s">
        <v>512</v>
      </c>
      <c r="BJ1040" s="167"/>
      <c r="BK1040" s="42"/>
      <c r="BL1040" s="78"/>
      <c r="BM1040" s="42"/>
      <c r="BN1040" s="167" t="s">
        <v>1377</v>
      </c>
      <c r="BO1040" s="54" t="s">
        <v>1397</v>
      </c>
      <c r="BP1040" s="80">
        <v>4.3</v>
      </c>
      <c r="BQ1040" s="54" t="s">
        <v>512</v>
      </c>
      <c r="BV1040" s="144" t="s">
        <v>1413</v>
      </c>
      <c r="CA1040" s="86" t="s">
        <v>1398</v>
      </c>
      <c r="CB1040" s="54" t="s">
        <v>1399</v>
      </c>
      <c r="CC1040" s="78"/>
      <c r="CD1040" s="32"/>
      <c r="DC1040" s="86" t="s">
        <v>1398</v>
      </c>
      <c r="DD1040" s="32" t="s">
        <v>1406</v>
      </c>
      <c r="DE1040" s="32"/>
      <c r="DF1040" s="32" t="s">
        <v>462</v>
      </c>
      <c r="DG1040" s="21" t="s">
        <v>1414</v>
      </c>
      <c r="DH1040" s="54" t="s">
        <v>1415</v>
      </c>
      <c r="DI1040" s="76">
        <v>14.2</v>
      </c>
      <c r="DJ1040" s="21" t="s">
        <v>462</v>
      </c>
      <c r="DK1040" s="21" t="s">
        <v>1416</v>
      </c>
      <c r="DL1040" s="54" t="s">
        <v>1415</v>
      </c>
      <c r="DM1040" s="61">
        <v>28.3</v>
      </c>
      <c r="DN1040" s="21" t="s">
        <v>462</v>
      </c>
      <c r="DO1040" s="54" t="s">
        <v>1395</v>
      </c>
      <c r="DP1040">
        <v>0.99</v>
      </c>
      <c r="DQ1040" t="s">
        <v>512</v>
      </c>
      <c r="DR1040" s="168" t="s">
        <v>1363</v>
      </c>
      <c r="DS1040" s="163" t="s">
        <v>1364</v>
      </c>
      <c r="DT1040" s="61">
        <v>453</v>
      </c>
      <c r="DU1040" t="s">
        <v>1365</v>
      </c>
      <c r="EA1040" t="s">
        <v>1396</v>
      </c>
    </row>
    <row r="1041" spans="1:131" ht="15.75" customHeight="1">
      <c r="A1041" t="s">
        <v>24</v>
      </c>
      <c r="B1041" s="21" t="s">
        <v>290</v>
      </c>
      <c r="C1041">
        <v>25</v>
      </c>
      <c r="D1041" t="s">
        <v>1348</v>
      </c>
      <c r="E1041">
        <v>2005</v>
      </c>
      <c r="F1041">
        <v>2002</v>
      </c>
      <c r="G1041" s="21" t="s">
        <v>815</v>
      </c>
      <c r="H1041" t="s">
        <v>448</v>
      </c>
      <c r="J1041" s="21" t="s">
        <v>1349</v>
      </c>
      <c r="L1041" t="s">
        <v>652</v>
      </c>
      <c r="M1041" s="51" t="s">
        <v>325</v>
      </c>
      <c r="N1041" s="70" t="s">
        <v>1381</v>
      </c>
      <c r="O1041" s="41">
        <v>37540</v>
      </c>
      <c r="P1041" s="119" t="s">
        <v>552</v>
      </c>
      <c r="Q1041" s="41" t="s">
        <v>1403</v>
      </c>
      <c r="W1041" s="135" t="s">
        <v>1382</v>
      </c>
      <c r="X1041" s="139" t="s">
        <v>1417</v>
      </c>
      <c r="AH1041" s="72" t="s">
        <v>1353</v>
      </c>
      <c r="AI1041" s="41">
        <v>37756</v>
      </c>
      <c r="AJ1041" s="41" t="s">
        <v>1354</v>
      </c>
      <c r="AK1041" s="52" t="s">
        <v>1404</v>
      </c>
      <c r="AL1041" s="41" t="s">
        <v>334</v>
      </c>
      <c r="BB1041" s="167" t="s">
        <v>309</v>
      </c>
      <c r="BC1041" s="88">
        <v>37726</v>
      </c>
      <c r="BD1041" s="117">
        <v>0.06</v>
      </c>
      <c r="BE1041" s="88" t="s">
        <v>512</v>
      </c>
      <c r="BF1041" s="167" t="s">
        <v>309</v>
      </c>
      <c r="BG1041" s="88">
        <v>37742</v>
      </c>
      <c r="BH1041" s="117">
        <v>0.15</v>
      </c>
      <c r="BI1041" s="88" t="s">
        <v>512</v>
      </c>
      <c r="BJ1041" s="167"/>
      <c r="BK1041" s="42"/>
      <c r="BL1041" s="78"/>
      <c r="BM1041" s="42"/>
      <c r="BO1041" s="42"/>
      <c r="BP1041" s="78"/>
      <c r="BQ1041" s="42"/>
      <c r="BV1041" s="144" t="s">
        <v>1413</v>
      </c>
      <c r="CA1041" s="21"/>
      <c r="CB1041" s="21"/>
      <c r="CC1041" s="21"/>
      <c r="CD1041" s="21"/>
      <c r="DC1041" s="86" t="s">
        <v>1398</v>
      </c>
      <c r="DD1041" s="32" t="s">
        <v>1406</v>
      </c>
      <c r="DE1041" s="32"/>
      <c r="DF1041" s="32" t="s">
        <v>462</v>
      </c>
      <c r="DG1041" s="21" t="s">
        <v>1414</v>
      </c>
      <c r="DH1041" s="54" t="s">
        <v>1415</v>
      </c>
      <c r="DI1041" s="76">
        <v>44.1</v>
      </c>
      <c r="DJ1041" s="21" t="s">
        <v>462</v>
      </c>
      <c r="DK1041" s="21" t="s">
        <v>1416</v>
      </c>
      <c r="DL1041" s="54" t="s">
        <v>1415</v>
      </c>
      <c r="DM1041" s="61">
        <v>87</v>
      </c>
      <c r="DN1041" s="21" t="s">
        <v>462</v>
      </c>
      <c r="DO1041" s="54" t="s">
        <v>1395</v>
      </c>
      <c r="DP1041">
        <v>1.0900000000000001</v>
      </c>
      <c r="DQ1041" t="s">
        <v>512</v>
      </c>
      <c r="DR1041" s="168" t="s">
        <v>1363</v>
      </c>
      <c r="DS1041" s="163" t="s">
        <v>1364</v>
      </c>
      <c r="DT1041" s="61">
        <v>331</v>
      </c>
      <c r="DU1041" t="s">
        <v>1365</v>
      </c>
      <c r="EA1041" t="s">
        <v>1396</v>
      </c>
    </row>
    <row r="1042" spans="1:131" ht="15.75" customHeight="1">
      <c r="A1042" t="s">
        <v>24</v>
      </c>
      <c r="B1042" s="21" t="s">
        <v>290</v>
      </c>
      <c r="C1042">
        <v>25</v>
      </c>
      <c r="D1042" t="s">
        <v>1348</v>
      </c>
      <c r="E1042">
        <v>2005</v>
      </c>
      <c r="F1042">
        <v>2002</v>
      </c>
      <c r="G1042" s="21" t="s">
        <v>815</v>
      </c>
      <c r="H1042" t="s">
        <v>448</v>
      </c>
      <c r="J1042" s="21" t="s">
        <v>1349</v>
      </c>
      <c r="L1042" t="s">
        <v>652</v>
      </c>
      <c r="M1042" s="51" t="s">
        <v>325</v>
      </c>
      <c r="N1042" s="70" t="s">
        <v>1384</v>
      </c>
      <c r="O1042" s="41">
        <v>37540</v>
      </c>
      <c r="P1042" s="119" t="s">
        <v>552</v>
      </c>
      <c r="Q1042" s="41" t="s">
        <v>1403</v>
      </c>
      <c r="W1042" s="135" t="s">
        <v>1382</v>
      </c>
      <c r="X1042" s="139" t="s">
        <v>1418</v>
      </c>
      <c r="AH1042" s="72" t="s">
        <v>1353</v>
      </c>
      <c r="AI1042" s="41">
        <v>37756</v>
      </c>
      <c r="AJ1042" s="41" t="s">
        <v>1354</v>
      </c>
      <c r="AK1042" s="52" t="s">
        <v>1404</v>
      </c>
      <c r="AL1042" s="41" t="s">
        <v>334</v>
      </c>
      <c r="BB1042" s="167" t="s">
        <v>309</v>
      </c>
      <c r="BC1042" s="88">
        <v>37726</v>
      </c>
      <c r="BD1042" s="117">
        <v>0.06</v>
      </c>
      <c r="BE1042" s="88" t="s">
        <v>512</v>
      </c>
      <c r="BF1042" s="167" t="s">
        <v>309</v>
      </c>
      <c r="BG1042" s="88">
        <v>37742</v>
      </c>
      <c r="BH1042" s="117">
        <v>0.15</v>
      </c>
      <c r="BI1042" s="88" t="s">
        <v>512</v>
      </c>
      <c r="BJ1042" s="167"/>
      <c r="BK1042" s="42"/>
      <c r="BL1042" s="78"/>
      <c r="BM1042" s="42"/>
      <c r="BO1042" s="42"/>
      <c r="BP1042" s="78"/>
      <c r="BQ1042" s="42"/>
      <c r="BV1042" s="144" t="s">
        <v>1413</v>
      </c>
      <c r="CA1042" s="21"/>
      <c r="CB1042" s="21"/>
      <c r="CC1042" s="21"/>
      <c r="CD1042" s="21"/>
      <c r="DC1042" s="86" t="s">
        <v>1398</v>
      </c>
      <c r="DD1042" s="32" t="s">
        <v>1406</v>
      </c>
      <c r="DE1042" s="32"/>
      <c r="DF1042" s="32" t="s">
        <v>462</v>
      </c>
      <c r="DG1042" s="21" t="s">
        <v>1414</v>
      </c>
      <c r="DH1042" s="54" t="s">
        <v>1415</v>
      </c>
      <c r="DI1042" s="76">
        <v>31.1</v>
      </c>
      <c r="DJ1042" s="21" t="s">
        <v>462</v>
      </c>
      <c r="DK1042" s="21" t="s">
        <v>1416</v>
      </c>
      <c r="DL1042" s="54" t="s">
        <v>1415</v>
      </c>
      <c r="DM1042" s="61">
        <v>51.1</v>
      </c>
      <c r="DN1042" s="21" t="s">
        <v>462</v>
      </c>
      <c r="DO1042" s="54" t="s">
        <v>1395</v>
      </c>
      <c r="DP1042">
        <v>1.17</v>
      </c>
      <c r="DQ1042" t="s">
        <v>512</v>
      </c>
      <c r="DR1042" s="168" t="s">
        <v>1363</v>
      </c>
      <c r="DS1042" s="163" t="s">
        <v>1364</v>
      </c>
      <c r="DT1042" s="61">
        <v>377</v>
      </c>
      <c r="DU1042" t="s">
        <v>1365</v>
      </c>
      <c r="EA1042" t="s">
        <v>1396</v>
      </c>
    </row>
    <row r="1043" spans="1:131" ht="15.75" customHeight="1">
      <c r="A1043" t="s">
        <v>24</v>
      </c>
      <c r="B1043" s="21" t="s">
        <v>290</v>
      </c>
      <c r="C1043">
        <v>25</v>
      </c>
      <c r="D1043" t="s">
        <v>1348</v>
      </c>
      <c r="E1043">
        <v>2005</v>
      </c>
      <c r="F1043">
        <v>2002</v>
      </c>
      <c r="G1043" s="21" t="s">
        <v>815</v>
      </c>
      <c r="H1043" t="s">
        <v>448</v>
      </c>
      <c r="J1043" s="21" t="s">
        <v>1349</v>
      </c>
      <c r="L1043" t="s">
        <v>652</v>
      </c>
      <c r="M1043" s="51" t="s">
        <v>325</v>
      </c>
      <c r="N1043" s="70" t="s">
        <v>1386</v>
      </c>
      <c r="O1043" s="41">
        <v>37540</v>
      </c>
      <c r="P1043" s="119" t="s">
        <v>552</v>
      </c>
      <c r="Q1043" s="41" t="s">
        <v>1403</v>
      </c>
      <c r="W1043" s="135" t="s">
        <v>1382</v>
      </c>
      <c r="X1043" s="139" t="s">
        <v>1419</v>
      </c>
      <c r="AH1043" s="72" t="s">
        <v>1353</v>
      </c>
      <c r="AI1043" s="41">
        <v>37756</v>
      </c>
      <c r="AJ1043" s="41" t="s">
        <v>1354</v>
      </c>
      <c r="AK1043" s="52" t="s">
        <v>1404</v>
      </c>
      <c r="AL1043" s="41" t="s">
        <v>334</v>
      </c>
      <c r="BB1043" s="167" t="s">
        <v>309</v>
      </c>
      <c r="BC1043" s="88">
        <v>37726</v>
      </c>
      <c r="BD1043" s="117">
        <v>0.06</v>
      </c>
      <c r="BE1043" s="88" t="s">
        <v>512</v>
      </c>
      <c r="BF1043" s="167" t="s">
        <v>309</v>
      </c>
      <c r="BG1043" s="88">
        <v>37742</v>
      </c>
      <c r="BH1043" s="117">
        <v>0.15</v>
      </c>
      <c r="BI1043" s="88" t="s">
        <v>512</v>
      </c>
      <c r="BJ1043" s="167"/>
      <c r="BK1043" s="42"/>
      <c r="BL1043" s="78"/>
      <c r="BM1043" s="42"/>
      <c r="BO1043" s="42"/>
      <c r="BP1043" s="78"/>
      <c r="BQ1043" s="42"/>
      <c r="BV1043" s="144" t="s">
        <v>1413</v>
      </c>
      <c r="CA1043" s="21"/>
      <c r="CB1043" s="21"/>
      <c r="CC1043" s="21"/>
      <c r="CD1043" s="21"/>
      <c r="DC1043" s="86" t="s">
        <v>1398</v>
      </c>
      <c r="DD1043" s="32" t="s">
        <v>1406</v>
      </c>
      <c r="DE1043" s="32"/>
      <c r="DF1043" s="32" t="s">
        <v>462</v>
      </c>
      <c r="DG1043" s="21" t="s">
        <v>1414</v>
      </c>
      <c r="DH1043" s="54" t="s">
        <v>1415</v>
      </c>
      <c r="DI1043" s="76">
        <v>47</v>
      </c>
      <c r="DJ1043" s="21" t="s">
        <v>462</v>
      </c>
      <c r="DK1043" s="21" t="s">
        <v>1416</v>
      </c>
      <c r="DL1043" s="54" t="s">
        <v>1415</v>
      </c>
      <c r="DM1043" s="61">
        <v>64.5</v>
      </c>
      <c r="DN1043" s="21" t="s">
        <v>462</v>
      </c>
      <c r="DO1043" s="54" t="s">
        <v>1395</v>
      </c>
      <c r="DP1043">
        <v>1.1399999999999999</v>
      </c>
      <c r="DQ1043" t="s">
        <v>512</v>
      </c>
      <c r="DR1043" s="168" t="s">
        <v>1363</v>
      </c>
      <c r="DS1043" s="163" t="s">
        <v>1364</v>
      </c>
      <c r="DT1043" s="61">
        <v>476</v>
      </c>
      <c r="DU1043" t="s">
        <v>1365</v>
      </c>
      <c r="EA1043" t="s">
        <v>1396</v>
      </c>
    </row>
    <row r="1044" spans="1:131" ht="15.75" customHeight="1">
      <c r="A1044" t="s">
        <v>24</v>
      </c>
      <c r="B1044" s="21" t="s">
        <v>290</v>
      </c>
      <c r="C1044">
        <v>25</v>
      </c>
      <c r="D1044" t="s">
        <v>1348</v>
      </c>
      <c r="E1044">
        <v>2005</v>
      </c>
      <c r="F1044">
        <v>2002</v>
      </c>
      <c r="G1044" s="21" t="s">
        <v>815</v>
      </c>
      <c r="H1044" t="s">
        <v>448</v>
      </c>
      <c r="J1044" s="21" t="s">
        <v>1349</v>
      </c>
      <c r="L1044" t="s">
        <v>312</v>
      </c>
      <c r="M1044" s="50" t="s">
        <v>298</v>
      </c>
      <c r="N1044" s="70" t="s">
        <v>1388</v>
      </c>
      <c r="O1044" s="41" t="s">
        <v>312</v>
      </c>
      <c r="P1044" s="119" t="s">
        <v>312</v>
      </c>
      <c r="Q1044" s="41" t="s">
        <v>312</v>
      </c>
      <c r="W1044" s="135" t="s">
        <v>312</v>
      </c>
      <c r="AH1044" s="72" t="s">
        <v>1353</v>
      </c>
      <c r="AI1044" s="41">
        <v>37756</v>
      </c>
      <c r="AJ1044" s="41" t="s">
        <v>1354</v>
      </c>
      <c r="AK1044" s="52" t="s">
        <v>1404</v>
      </c>
      <c r="AL1044" s="41" t="s">
        <v>334</v>
      </c>
      <c r="AR1044" s="7">
        <v>37792</v>
      </c>
      <c r="AS1044" s="72" t="s">
        <v>1352</v>
      </c>
      <c r="AT1044" s="73"/>
      <c r="AU1044" s="73"/>
      <c r="AV1044" s="73"/>
      <c r="AW1044" s="73"/>
      <c r="AX1044" s="73"/>
      <c r="BB1044" s="54" t="s">
        <v>312</v>
      </c>
      <c r="BC1044" s="54" t="s">
        <v>312</v>
      </c>
      <c r="BD1044" s="80" t="s">
        <v>312</v>
      </c>
      <c r="BE1044" s="54" t="s">
        <v>312</v>
      </c>
      <c r="BF1044" s="54" t="s">
        <v>312</v>
      </c>
      <c r="BG1044" s="54" t="s">
        <v>312</v>
      </c>
      <c r="BH1044" s="54" t="s">
        <v>312</v>
      </c>
      <c r="BI1044" s="54" t="s">
        <v>312</v>
      </c>
      <c r="BJ1044" s="54" t="s">
        <v>312</v>
      </c>
      <c r="BK1044" s="54" t="s">
        <v>312</v>
      </c>
      <c r="BL1044" s="54" t="s">
        <v>312</v>
      </c>
      <c r="BM1044" s="54" t="s">
        <v>312</v>
      </c>
      <c r="BN1044" s="54" t="s">
        <v>312</v>
      </c>
      <c r="BO1044" s="54" t="s">
        <v>312</v>
      </c>
      <c r="BP1044" s="54" t="s">
        <v>312</v>
      </c>
      <c r="BQ1044" s="54" t="s">
        <v>312</v>
      </c>
      <c r="BV1044" s="144" t="s">
        <v>1413</v>
      </c>
      <c r="CA1044" s="86" t="s">
        <v>1398</v>
      </c>
      <c r="CB1044" s="54" t="s">
        <v>1399</v>
      </c>
      <c r="CC1044" s="78"/>
      <c r="CD1044" s="32"/>
      <c r="DC1044" s="86" t="s">
        <v>1398</v>
      </c>
      <c r="DD1044" s="32" t="s">
        <v>1406</v>
      </c>
      <c r="DE1044" s="32"/>
      <c r="DF1044" s="32" t="s">
        <v>462</v>
      </c>
      <c r="DG1044" s="21" t="s">
        <v>1414</v>
      </c>
      <c r="DH1044" s="54" t="s">
        <v>1415</v>
      </c>
      <c r="DI1044" s="76">
        <v>0</v>
      </c>
      <c r="DJ1044" s="21" t="s">
        <v>462</v>
      </c>
      <c r="DK1044" s="21" t="s">
        <v>1416</v>
      </c>
      <c r="DL1044" s="54" t="s">
        <v>1415</v>
      </c>
      <c r="DM1044" s="61">
        <v>0</v>
      </c>
      <c r="DN1044" s="21" t="s">
        <v>462</v>
      </c>
      <c r="DO1044" s="54" t="s">
        <v>1395</v>
      </c>
      <c r="DP1044">
        <v>2.4700000000000002</v>
      </c>
      <c r="DQ1044" t="s">
        <v>512</v>
      </c>
      <c r="DR1044" s="168" t="s">
        <v>1363</v>
      </c>
      <c r="DS1044" s="163" t="s">
        <v>1364</v>
      </c>
      <c r="DT1044" s="61">
        <v>574</v>
      </c>
      <c r="DU1044" t="s">
        <v>1365</v>
      </c>
      <c r="EA1044" t="s">
        <v>1396</v>
      </c>
    </row>
    <row r="1045" spans="1:131" ht="15.75" customHeight="1">
      <c r="A1045" t="s">
        <v>24</v>
      </c>
      <c r="B1045" s="21" t="s">
        <v>290</v>
      </c>
      <c r="C1045">
        <v>25</v>
      </c>
      <c r="D1045" t="s">
        <v>1348</v>
      </c>
      <c r="E1045">
        <v>2005</v>
      </c>
      <c r="F1045">
        <v>2002</v>
      </c>
      <c r="G1045" s="21" t="s">
        <v>815</v>
      </c>
      <c r="H1045" t="s">
        <v>448</v>
      </c>
      <c r="J1045" s="21" t="s">
        <v>1349</v>
      </c>
      <c r="L1045" t="s">
        <v>312</v>
      </c>
      <c r="M1045" s="50" t="s">
        <v>298</v>
      </c>
      <c r="N1045" s="70" t="s">
        <v>1389</v>
      </c>
      <c r="O1045" s="41" t="s">
        <v>312</v>
      </c>
      <c r="P1045" s="119" t="s">
        <v>312</v>
      </c>
      <c r="Q1045" s="41" t="s">
        <v>312</v>
      </c>
      <c r="W1045" s="135" t="s">
        <v>312</v>
      </c>
      <c r="Y1045" s="7">
        <v>37748</v>
      </c>
      <c r="Z1045" t="s">
        <v>1352</v>
      </c>
      <c r="AH1045" s="72" t="s">
        <v>1353</v>
      </c>
      <c r="AI1045" s="41">
        <v>37756</v>
      </c>
      <c r="AJ1045" s="41" t="s">
        <v>1354</v>
      </c>
      <c r="AK1045" s="52" t="s">
        <v>1404</v>
      </c>
      <c r="AL1045" s="41" t="s">
        <v>334</v>
      </c>
      <c r="AR1045" s="7">
        <v>37792</v>
      </c>
      <c r="AS1045" s="72" t="s">
        <v>1352</v>
      </c>
      <c r="AT1045" s="73"/>
      <c r="AU1045" s="73"/>
      <c r="AV1045" s="73"/>
      <c r="AW1045" s="73"/>
      <c r="AX1045" s="73"/>
      <c r="BB1045" s="54" t="s">
        <v>312</v>
      </c>
      <c r="BC1045" s="54" t="s">
        <v>312</v>
      </c>
      <c r="BD1045" s="80" t="s">
        <v>312</v>
      </c>
      <c r="BE1045" s="54" t="s">
        <v>312</v>
      </c>
      <c r="BF1045" s="54" t="s">
        <v>312</v>
      </c>
      <c r="BG1045" s="54" t="s">
        <v>312</v>
      </c>
      <c r="BH1045" s="54" t="s">
        <v>312</v>
      </c>
      <c r="BI1045" s="54" t="s">
        <v>312</v>
      </c>
      <c r="BJ1045" s="54" t="s">
        <v>312</v>
      </c>
      <c r="BK1045" s="54" t="s">
        <v>312</v>
      </c>
      <c r="BL1045" s="54" t="s">
        <v>312</v>
      </c>
      <c r="BM1045" s="54" t="s">
        <v>312</v>
      </c>
      <c r="BN1045" s="54" t="s">
        <v>312</v>
      </c>
      <c r="BO1045" s="54" t="s">
        <v>312</v>
      </c>
      <c r="BP1045" s="54" t="s">
        <v>312</v>
      </c>
      <c r="BQ1045" s="54" t="s">
        <v>312</v>
      </c>
      <c r="BV1045" s="144" t="s">
        <v>1413</v>
      </c>
      <c r="CA1045" s="21"/>
      <c r="CB1045" s="54"/>
      <c r="CC1045" s="80"/>
      <c r="CD1045" s="21"/>
      <c r="DC1045" s="86" t="s">
        <v>1398</v>
      </c>
      <c r="DD1045" s="32" t="s">
        <v>1406</v>
      </c>
      <c r="DE1045" s="32"/>
      <c r="DF1045" s="32" t="s">
        <v>462</v>
      </c>
      <c r="DG1045" s="21" t="s">
        <v>1414</v>
      </c>
      <c r="DH1045" s="54" t="s">
        <v>1415</v>
      </c>
      <c r="DI1045" s="76">
        <v>0</v>
      </c>
      <c r="DJ1045" s="21" t="s">
        <v>462</v>
      </c>
      <c r="DK1045" s="21" t="s">
        <v>1416</v>
      </c>
      <c r="DL1045" s="54" t="s">
        <v>1415</v>
      </c>
      <c r="DM1045" s="61">
        <v>0</v>
      </c>
      <c r="DN1045" s="21" t="s">
        <v>462</v>
      </c>
      <c r="DO1045" s="54" t="s">
        <v>1395</v>
      </c>
      <c r="DP1045">
        <v>2.68</v>
      </c>
      <c r="DQ1045" t="s">
        <v>512</v>
      </c>
      <c r="DR1045" s="168" t="s">
        <v>1363</v>
      </c>
      <c r="DS1045" s="163" t="s">
        <v>1364</v>
      </c>
      <c r="DT1045" s="61">
        <v>486</v>
      </c>
      <c r="DU1045" t="s">
        <v>1365</v>
      </c>
      <c r="EA1045" t="s">
        <v>1396</v>
      </c>
    </row>
    <row r="1046" spans="1:131" ht="15.75" customHeight="1">
      <c r="A1046" t="s">
        <v>24</v>
      </c>
      <c r="B1046" s="21" t="s">
        <v>290</v>
      </c>
      <c r="C1046">
        <v>25</v>
      </c>
      <c r="D1046" t="s">
        <v>1348</v>
      </c>
      <c r="E1046">
        <v>2005</v>
      </c>
      <c r="F1046">
        <v>2002</v>
      </c>
      <c r="G1046" s="21" t="s">
        <v>815</v>
      </c>
      <c r="H1046" t="s">
        <v>448</v>
      </c>
      <c r="J1046" s="21" t="s">
        <v>1349</v>
      </c>
      <c r="L1046" t="s">
        <v>652</v>
      </c>
      <c r="M1046" s="50" t="s">
        <v>325</v>
      </c>
      <c r="N1046" s="70" t="s">
        <v>1390</v>
      </c>
      <c r="O1046" s="41">
        <v>37540</v>
      </c>
      <c r="P1046" s="119" t="s">
        <v>552</v>
      </c>
      <c r="Q1046" s="41" t="s">
        <v>1403</v>
      </c>
      <c r="Y1046" s="7">
        <v>37761</v>
      </c>
      <c r="Z1046" t="s">
        <v>1352</v>
      </c>
      <c r="AH1046" s="72" t="s">
        <v>1353</v>
      </c>
      <c r="AI1046" s="41">
        <v>37770</v>
      </c>
      <c r="AJ1046" s="41" t="s">
        <v>1354</v>
      </c>
      <c r="AK1046" s="52" t="s">
        <v>1404</v>
      </c>
      <c r="AL1046" s="41" t="s">
        <v>334</v>
      </c>
      <c r="AR1046" s="7">
        <v>37805</v>
      </c>
      <c r="AS1046" s="72" t="s">
        <v>1352</v>
      </c>
      <c r="AT1046" s="73"/>
      <c r="AU1046" s="73"/>
      <c r="AV1046" s="73"/>
      <c r="AW1046" s="73"/>
      <c r="AX1046" s="73"/>
      <c r="BB1046" s="167" t="s">
        <v>309</v>
      </c>
      <c r="BC1046" s="88">
        <v>37726</v>
      </c>
      <c r="BD1046" s="117">
        <v>0.06</v>
      </c>
      <c r="BE1046" s="88" t="s">
        <v>512</v>
      </c>
      <c r="BF1046" s="167" t="s">
        <v>309</v>
      </c>
      <c r="BG1046" s="88">
        <v>37742</v>
      </c>
      <c r="BH1046" s="117">
        <v>0.15</v>
      </c>
      <c r="BI1046" s="88" t="s">
        <v>512</v>
      </c>
      <c r="BJ1046" s="167"/>
      <c r="BK1046" s="42"/>
      <c r="BL1046" s="78"/>
      <c r="BM1046" s="42"/>
      <c r="BO1046" s="42"/>
      <c r="BP1046" s="78"/>
      <c r="BQ1046" s="42"/>
      <c r="BV1046" s="144" t="s">
        <v>1413</v>
      </c>
      <c r="CA1046" s="21"/>
      <c r="CB1046" s="54"/>
      <c r="CC1046" s="80"/>
      <c r="CD1046" s="21"/>
      <c r="DC1046" s="86" t="s">
        <v>1398</v>
      </c>
      <c r="DD1046" s="32" t="s">
        <v>1406</v>
      </c>
      <c r="DE1046" s="32"/>
      <c r="DF1046" s="32" t="s">
        <v>462</v>
      </c>
      <c r="DG1046" s="21" t="s">
        <v>1414</v>
      </c>
      <c r="DH1046" s="54" t="s">
        <v>1415</v>
      </c>
      <c r="DI1046" s="76">
        <v>0</v>
      </c>
      <c r="DJ1046" s="21" t="s">
        <v>462</v>
      </c>
      <c r="DK1046" s="21" t="s">
        <v>1416</v>
      </c>
      <c r="DL1046" s="54" t="s">
        <v>1415</v>
      </c>
      <c r="DM1046" s="61">
        <v>0</v>
      </c>
      <c r="DN1046" s="21" t="s">
        <v>462</v>
      </c>
      <c r="DO1046" s="54" t="s">
        <v>1395</v>
      </c>
      <c r="DP1046">
        <v>2.21</v>
      </c>
      <c r="DQ1046" t="s">
        <v>512</v>
      </c>
      <c r="DR1046" s="168" t="s">
        <v>1363</v>
      </c>
      <c r="DS1046" s="163" t="s">
        <v>1364</v>
      </c>
      <c r="DT1046" s="61">
        <v>456</v>
      </c>
      <c r="DU1046" t="s">
        <v>1365</v>
      </c>
      <c r="EA1046" t="s">
        <v>1396</v>
      </c>
    </row>
    <row r="1047" spans="1:131" ht="15.75" customHeight="1">
      <c r="A1047" t="s">
        <v>24</v>
      </c>
      <c r="B1047" s="21" t="s">
        <v>290</v>
      </c>
      <c r="C1047">
        <v>25</v>
      </c>
      <c r="D1047" t="s">
        <v>1348</v>
      </c>
      <c r="E1047">
        <v>2005</v>
      </c>
      <c r="F1047">
        <v>2002</v>
      </c>
      <c r="G1047" s="21" t="s">
        <v>815</v>
      </c>
      <c r="H1047" t="s">
        <v>448</v>
      </c>
      <c r="J1047" s="21" t="s">
        <v>1349</v>
      </c>
      <c r="L1047" t="s">
        <v>652</v>
      </c>
      <c r="M1047" s="50" t="s">
        <v>325</v>
      </c>
      <c r="N1047" s="70" t="s">
        <v>1391</v>
      </c>
      <c r="O1047" s="41">
        <v>37540</v>
      </c>
      <c r="P1047" s="119" t="s">
        <v>552</v>
      </c>
      <c r="Q1047" s="41" t="s">
        <v>1403</v>
      </c>
      <c r="Y1047" s="7">
        <v>37761</v>
      </c>
      <c r="Z1047" t="s">
        <v>1352</v>
      </c>
      <c r="AH1047" s="72" t="s">
        <v>1353</v>
      </c>
      <c r="AI1047" s="41">
        <v>37770</v>
      </c>
      <c r="AJ1047" s="41" t="s">
        <v>1354</v>
      </c>
      <c r="AK1047" s="52" t="s">
        <v>1404</v>
      </c>
      <c r="AL1047" s="41" t="s">
        <v>334</v>
      </c>
      <c r="BB1047" s="167" t="s">
        <v>309</v>
      </c>
      <c r="BC1047" s="88">
        <v>37726</v>
      </c>
      <c r="BD1047" s="117">
        <v>0.06</v>
      </c>
      <c r="BE1047" s="88" t="s">
        <v>512</v>
      </c>
      <c r="BF1047" s="167" t="s">
        <v>309</v>
      </c>
      <c r="BG1047" s="88">
        <v>37742</v>
      </c>
      <c r="BH1047" s="117">
        <v>0.15</v>
      </c>
      <c r="BI1047" s="88" t="s">
        <v>512</v>
      </c>
      <c r="BJ1047" s="167"/>
      <c r="BK1047" s="42"/>
      <c r="BL1047" s="78"/>
      <c r="BM1047" s="42"/>
      <c r="BO1047" s="42"/>
      <c r="BP1047" s="78"/>
      <c r="BQ1047" s="42"/>
      <c r="BV1047" s="144" t="s">
        <v>1413</v>
      </c>
      <c r="CA1047" s="21"/>
      <c r="CB1047" s="54"/>
      <c r="CC1047" s="80"/>
      <c r="CD1047" s="21"/>
      <c r="DC1047" s="86" t="s">
        <v>1398</v>
      </c>
      <c r="DD1047" s="32" t="s">
        <v>1406</v>
      </c>
      <c r="DE1047" s="32"/>
      <c r="DF1047" s="32" t="s">
        <v>462</v>
      </c>
      <c r="DG1047" s="21" t="s">
        <v>1414</v>
      </c>
      <c r="DH1047" s="54" t="s">
        <v>1415</v>
      </c>
      <c r="DI1047" s="76">
        <v>92.6</v>
      </c>
      <c r="DJ1047" s="21" t="s">
        <v>462</v>
      </c>
      <c r="DK1047" s="21" t="s">
        <v>1416</v>
      </c>
      <c r="DL1047" s="54" t="s">
        <v>1415</v>
      </c>
      <c r="DM1047" s="61">
        <v>61.4</v>
      </c>
      <c r="DN1047" s="21" t="s">
        <v>462</v>
      </c>
      <c r="DO1047" s="54" t="s">
        <v>1395</v>
      </c>
      <c r="DP1047">
        <v>1.1399999999999999</v>
      </c>
      <c r="DQ1047" t="s">
        <v>512</v>
      </c>
      <c r="DR1047" s="168" t="s">
        <v>1363</v>
      </c>
      <c r="DS1047" s="163" t="s">
        <v>1364</v>
      </c>
      <c r="DT1047" s="61">
        <v>538</v>
      </c>
      <c r="DU1047" t="s">
        <v>1365</v>
      </c>
      <c r="EA1047" t="s">
        <v>1396</v>
      </c>
    </row>
    <row r="1048" spans="1:131" ht="15.75" customHeight="1">
      <c r="A1048" t="s">
        <v>24</v>
      </c>
      <c r="B1048" s="21" t="s">
        <v>290</v>
      </c>
      <c r="C1048">
        <v>25</v>
      </c>
      <c r="D1048" t="s">
        <v>1348</v>
      </c>
      <c r="E1048">
        <v>2005</v>
      </c>
      <c r="F1048">
        <v>2002</v>
      </c>
      <c r="G1048" s="21" t="s">
        <v>815</v>
      </c>
      <c r="H1048" t="s">
        <v>448</v>
      </c>
      <c r="J1048" s="21" t="s">
        <v>1349</v>
      </c>
      <c r="L1048" t="s">
        <v>652</v>
      </c>
      <c r="M1048" s="50" t="s">
        <v>325</v>
      </c>
      <c r="N1048" s="70" t="s">
        <v>1392</v>
      </c>
      <c r="O1048" s="41">
        <v>37540</v>
      </c>
      <c r="P1048" s="119" t="s">
        <v>552</v>
      </c>
      <c r="Q1048" s="41" t="s">
        <v>1403</v>
      </c>
      <c r="W1048" s="135" t="s">
        <v>1373</v>
      </c>
      <c r="X1048" s="139">
        <v>37761</v>
      </c>
      <c r="AH1048" s="72" t="s">
        <v>1353</v>
      </c>
      <c r="AI1048" s="41">
        <v>37770</v>
      </c>
      <c r="AJ1048" s="41" t="s">
        <v>1354</v>
      </c>
      <c r="AK1048" s="52" t="s">
        <v>1404</v>
      </c>
      <c r="AL1048" s="41" t="s">
        <v>334</v>
      </c>
      <c r="AR1048" s="7">
        <v>37805</v>
      </c>
      <c r="AS1048" s="72" t="s">
        <v>1352</v>
      </c>
      <c r="AT1048" s="73"/>
      <c r="AU1048" s="73"/>
      <c r="AV1048" s="73"/>
      <c r="AW1048" s="73"/>
      <c r="AX1048" s="73"/>
      <c r="BB1048" s="167" t="s">
        <v>309</v>
      </c>
      <c r="BC1048" s="88">
        <v>37726</v>
      </c>
      <c r="BD1048" s="117">
        <v>0.06</v>
      </c>
      <c r="BE1048" s="88" t="s">
        <v>512</v>
      </c>
      <c r="BF1048" s="167" t="s">
        <v>309</v>
      </c>
      <c r="BG1048" s="88">
        <v>37742</v>
      </c>
      <c r="BH1048" s="117">
        <v>0.15</v>
      </c>
      <c r="BI1048" s="88" t="s">
        <v>512</v>
      </c>
      <c r="BJ1048" s="167"/>
      <c r="BK1048" s="42"/>
      <c r="BL1048" s="78"/>
      <c r="BM1048" s="42"/>
      <c r="BO1048" s="42"/>
      <c r="BP1048" s="78"/>
      <c r="BQ1048" s="42"/>
      <c r="BV1048" s="144" t="s">
        <v>1413</v>
      </c>
      <c r="CA1048" s="21"/>
      <c r="CB1048" s="54"/>
      <c r="CC1048" s="80"/>
      <c r="CD1048" s="21"/>
      <c r="DC1048" s="86" t="s">
        <v>1398</v>
      </c>
      <c r="DD1048" s="32" t="s">
        <v>1406</v>
      </c>
      <c r="DE1048" s="32"/>
      <c r="DF1048" s="32" t="s">
        <v>462</v>
      </c>
      <c r="DG1048" s="21" t="s">
        <v>1414</v>
      </c>
      <c r="DH1048" s="54" t="s">
        <v>1415</v>
      </c>
      <c r="DI1048" s="76">
        <v>0</v>
      </c>
      <c r="DJ1048" s="21" t="s">
        <v>462</v>
      </c>
      <c r="DK1048" s="21" t="s">
        <v>1416</v>
      </c>
      <c r="DL1048" s="54" t="s">
        <v>1415</v>
      </c>
      <c r="DM1048" s="61">
        <v>0</v>
      </c>
      <c r="DN1048" s="21" t="s">
        <v>462</v>
      </c>
      <c r="DO1048" s="54" t="s">
        <v>1395</v>
      </c>
      <c r="DP1048">
        <v>1.75</v>
      </c>
      <c r="DQ1048" t="s">
        <v>512</v>
      </c>
      <c r="DR1048" s="168" t="s">
        <v>1363</v>
      </c>
      <c r="DS1048" s="163" t="s">
        <v>1364</v>
      </c>
      <c r="DT1048" s="61">
        <v>397</v>
      </c>
      <c r="DU1048" t="s">
        <v>1365</v>
      </c>
      <c r="EA1048" t="s">
        <v>1396</v>
      </c>
    </row>
    <row r="1049" spans="1:131" ht="15.75" customHeight="1">
      <c r="A1049" t="s">
        <v>24</v>
      </c>
      <c r="B1049" s="21" t="s">
        <v>290</v>
      </c>
      <c r="C1049">
        <v>25</v>
      </c>
      <c r="D1049" t="s">
        <v>1348</v>
      </c>
      <c r="E1049">
        <v>2005</v>
      </c>
      <c r="F1049">
        <v>2002</v>
      </c>
      <c r="G1049" s="21" t="s">
        <v>815</v>
      </c>
      <c r="H1049" t="s">
        <v>448</v>
      </c>
      <c r="J1049" s="21" t="s">
        <v>1349</v>
      </c>
      <c r="L1049" t="s">
        <v>652</v>
      </c>
      <c r="M1049" s="50" t="s">
        <v>325</v>
      </c>
      <c r="N1049" s="70" t="s">
        <v>1393</v>
      </c>
      <c r="O1049" s="41">
        <v>37540</v>
      </c>
      <c r="P1049" s="119" t="s">
        <v>552</v>
      </c>
      <c r="Q1049" s="41" t="s">
        <v>1403</v>
      </c>
      <c r="W1049" s="135" t="s">
        <v>1373</v>
      </c>
      <c r="X1049" s="139">
        <v>37761</v>
      </c>
      <c r="AH1049" s="72" t="s">
        <v>1353</v>
      </c>
      <c r="AI1049" s="41">
        <v>37770</v>
      </c>
      <c r="AJ1049" s="41" t="s">
        <v>1354</v>
      </c>
      <c r="AK1049" s="52" t="s">
        <v>1404</v>
      </c>
      <c r="AL1049" s="41" t="s">
        <v>334</v>
      </c>
      <c r="BB1049" s="167" t="s">
        <v>309</v>
      </c>
      <c r="BC1049" s="88">
        <v>37726</v>
      </c>
      <c r="BD1049" s="117">
        <v>0.06</v>
      </c>
      <c r="BE1049" s="88" t="s">
        <v>512</v>
      </c>
      <c r="BF1049" s="167" t="s">
        <v>309</v>
      </c>
      <c r="BG1049" s="88">
        <v>37742</v>
      </c>
      <c r="BH1049" s="117">
        <v>0.15</v>
      </c>
      <c r="BI1049" s="88" t="s">
        <v>512</v>
      </c>
      <c r="BJ1049" s="167"/>
      <c r="BK1049" s="42"/>
      <c r="BL1049" s="78"/>
      <c r="BM1049" s="42"/>
      <c r="BO1049" s="54" t="s">
        <v>1397</v>
      </c>
      <c r="BP1049" s="80">
        <v>2.1</v>
      </c>
      <c r="BQ1049" s="54" t="s">
        <v>512</v>
      </c>
      <c r="BV1049" s="144" t="s">
        <v>1413</v>
      </c>
      <c r="CA1049" s="86" t="s">
        <v>1398</v>
      </c>
      <c r="CB1049" s="54" t="s">
        <v>1399</v>
      </c>
      <c r="CC1049" s="78"/>
      <c r="CD1049" s="32"/>
      <c r="DC1049" s="86" t="s">
        <v>1398</v>
      </c>
      <c r="DD1049" s="32" t="s">
        <v>1406</v>
      </c>
      <c r="DE1049" s="32"/>
      <c r="DF1049" s="32" t="s">
        <v>462</v>
      </c>
      <c r="DG1049" s="21" t="s">
        <v>1414</v>
      </c>
      <c r="DH1049" s="54" t="s">
        <v>1415</v>
      </c>
      <c r="DI1049" s="76">
        <v>32.799999999999997</v>
      </c>
      <c r="DJ1049" s="21" t="s">
        <v>462</v>
      </c>
      <c r="DK1049" s="21" t="s">
        <v>1416</v>
      </c>
      <c r="DL1049" s="54" t="s">
        <v>1415</v>
      </c>
      <c r="DM1049" s="61">
        <v>52.4</v>
      </c>
      <c r="DN1049" s="21" t="s">
        <v>462</v>
      </c>
      <c r="DO1049" s="54" t="s">
        <v>1395</v>
      </c>
      <c r="DP1049">
        <v>1.0900000000000001</v>
      </c>
      <c r="DQ1049" t="s">
        <v>512</v>
      </c>
      <c r="DR1049" s="168" t="s">
        <v>1363</v>
      </c>
      <c r="DS1049" s="163" t="s">
        <v>1364</v>
      </c>
      <c r="DT1049" s="61">
        <v>381</v>
      </c>
      <c r="DU1049" t="s">
        <v>1365</v>
      </c>
      <c r="EA1049" t="s">
        <v>1396</v>
      </c>
    </row>
    <row r="1050" spans="1:131" ht="15.75" customHeight="1">
      <c r="A1050" t="s">
        <v>24</v>
      </c>
      <c r="B1050" s="21" t="s">
        <v>290</v>
      </c>
      <c r="C1050">
        <v>25</v>
      </c>
      <c r="D1050" t="s">
        <v>1348</v>
      </c>
      <c r="E1050">
        <v>2005</v>
      </c>
      <c r="F1050">
        <v>2002</v>
      </c>
      <c r="G1050" s="21" t="s">
        <v>815</v>
      </c>
      <c r="H1050" t="s">
        <v>448</v>
      </c>
      <c r="J1050" s="21" t="s">
        <v>1349</v>
      </c>
      <c r="L1050" t="s">
        <v>312</v>
      </c>
      <c r="M1050" s="50" t="s">
        <v>298</v>
      </c>
      <c r="N1050" s="71" t="s">
        <v>1394</v>
      </c>
      <c r="O1050" s="41" t="s">
        <v>312</v>
      </c>
      <c r="P1050" s="119" t="s">
        <v>312</v>
      </c>
      <c r="Q1050" s="41" t="s">
        <v>312</v>
      </c>
      <c r="W1050" s="135" t="s">
        <v>312</v>
      </c>
      <c r="Y1050" s="7">
        <v>37761</v>
      </c>
      <c r="Z1050" t="s">
        <v>1352</v>
      </c>
      <c r="AH1050" s="72" t="s">
        <v>1353</v>
      </c>
      <c r="AI1050" s="41">
        <v>37770</v>
      </c>
      <c r="AJ1050" s="41" t="s">
        <v>1354</v>
      </c>
      <c r="AK1050" s="52" t="s">
        <v>1404</v>
      </c>
      <c r="AL1050" s="41" t="s">
        <v>334</v>
      </c>
      <c r="AR1050" s="7">
        <v>37805</v>
      </c>
      <c r="AS1050" s="72" t="s">
        <v>1352</v>
      </c>
      <c r="AT1050" s="73"/>
      <c r="AU1050" s="73"/>
      <c r="AV1050" s="73"/>
      <c r="AW1050" s="73"/>
      <c r="AX1050" s="73"/>
      <c r="BB1050" s="54" t="s">
        <v>312</v>
      </c>
      <c r="BC1050" s="54" t="s">
        <v>312</v>
      </c>
      <c r="BD1050" s="80" t="s">
        <v>312</v>
      </c>
      <c r="BE1050" s="54" t="s">
        <v>312</v>
      </c>
      <c r="BF1050" s="54" t="s">
        <v>312</v>
      </c>
      <c r="BG1050" s="54" t="s">
        <v>312</v>
      </c>
      <c r="BH1050" s="54" t="s">
        <v>312</v>
      </c>
      <c r="BI1050" s="54" t="s">
        <v>312</v>
      </c>
      <c r="BJ1050" s="54" t="s">
        <v>312</v>
      </c>
      <c r="BK1050" s="54" t="s">
        <v>312</v>
      </c>
      <c r="BL1050" s="54" t="s">
        <v>312</v>
      </c>
      <c r="BM1050" s="54" t="s">
        <v>312</v>
      </c>
      <c r="BN1050" s="54" t="s">
        <v>312</v>
      </c>
      <c r="BO1050" s="54" t="s">
        <v>312</v>
      </c>
      <c r="BP1050" s="54" t="s">
        <v>312</v>
      </c>
      <c r="BQ1050" s="54" t="s">
        <v>312</v>
      </c>
      <c r="BV1050" s="144" t="s">
        <v>1413</v>
      </c>
      <c r="CA1050" s="21"/>
      <c r="CB1050" s="54"/>
      <c r="CC1050" s="80"/>
      <c r="CD1050" s="21"/>
      <c r="DC1050" s="86" t="s">
        <v>1398</v>
      </c>
      <c r="DD1050" s="32" t="s">
        <v>1406</v>
      </c>
      <c r="DE1050" s="32"/>
      <c r="DF1050" s="32" t="s">
        <v>462</v>
      </c>
      <c r="DG1050" s="21" t="s">
        <v>1414</v>
      </c>
      <c r="DH1050" s="54" t="s">
        <v>1415</v>
      </c>
      <c r="DI1050" s="76">
        <v>0</v>
      </c>
      <c r="DJ1050" s="21" t="s">
        <v>462</v>
      </c>
      <c r="DK1050" s="21" t="s">
        <v>1416</v>
      </c>
      <c r="DL1050" s="54" t="s">
        <v>1415</v>
      </c>
      <c r="DM1050" s="61">
        <v>0</v>
      </c>
      <c r="DN1050" s="21" t="s">
        <v>462</v>
      </c>
      <c r="DO1050" s="54" t="s">
        <v>1395</v>
      </c>
      <c r="DP1050">
        <v>1.85</v>
      </c>
      <c r="DQ1050" t="s">
        <v>512</v>
      </c>
      <c r="DR1050" s="168" t="s">
        <v>1363</v>
      </c>
      <c r="DS1050" s="163" t="s">
        <v>1364</v>
      </c>
      <c r="DT1050" s="61">
        <v>486</v>
      </c>
      <c r="DU1050" t="s">
        <v>1365</v>
      </c>
      <c r="EA1050" t="s">
        <v>1396</v>
      </c>
    </row>
    <row r="1051" spans="1:131">
      <c r="L1051" s="21"/>
      <c r="M1051" s="51"/>
    </row>
    <row r="1052" spans="1:131" s="262" customFormat="1">
      <c r="B1052" s="262" t="s">
        <v>1420</v>
      </c>
      <c r="C1052" s="262">
        <v>210</v>
      </c>
      <c r="D1052" s="262" t="s">
        <v>1421</v>
      </c>
      <c r="E1052" s="262">
        <v>1993</v>
      </c>
      <c r="F1052" s="262">
        <v>1990</v>
      </c>
      <c r="G1052" s="262" t="s">
        <v>702</v>
      </c>
      <c r="H1052" s="262" t="s">
        <v>448</v>
      </c>
      <c r="I1052" s="263"/>
      <c r="J1052" s="263" t="s">
        <v>1422</v>
      </c>
      <c r="K1052" s="263" t="s">
        <v>1423</v>
      </c>
      <c r="L1052" s="263" t="s">
        <v>652</v>
      </c>
      <c r="M1052" s="264" t="s">
        <v>1424</v>
      </c>
      <c r="N1052" s="265" t="s">
        <v>1425</v>
      </c>
      <c r="O1052" s="266">
        <v>33154</v>
      </c>
      <c r="P1052" s="267" t="s">
        <v>552</v>
      </c>
      <c r="Q1052" s="266" t="s">
        <v>1426</v>
      </c>
      <c r="R1052" s="268"/>
      <c r="S1052" s="268"/>
      <c r="T1052" s="268"/>
      <c r="U1052" s="269"/>
      <c r="V1052" s="269"/>
      <c r="W1052" s="270" t="s">
        <v>1427</v>
      </c>
      <c r="X1052" s="266">
        <v>33365</v>
      </c>
      <c r="Y1052" s="266">
        <v>33365</v>
      </c>
      <c r="Z1052" s="262" t="s">
        <v>1428</v>
      </c>
      <c r="AA1052" s="274"/>
      <c r="AB1052" s="277"/>
      <c r="AC1052" s="273">
        <v>33309</v>
      </c>
      <c r="AD1052" s="262" t="s">
        <v>1429</v>
      </c>
      <c r="AG1052" s="266"/>
      <c r="AH1052" s="275" t="s">
        <v>1430</v>
      </c>
      <c r="AI1052" s="266">
        <v>33372</v>
      </c>
      <c r="AJ1052" s="266" t="s">
        <v>1431</v>
      </c>
      <c r="AK1052" s="276" t="s">
        <v>1432</v>
      </c>
      <c r="AL1052" s="266" t="s">
        <v>377</v>
      </c>
      <c r="AM1052" s="272"/>
      <c r="AN1052" s="272"/>
      <c r="AO1052" s="271"/>
      <c r="AP1052" s="274"/>
      <c r="AQ1052" s="274"/>
      <c r="AR1052" s="271"/>
      <c r="AS1052" s="272"/>
      <c r="AT1052" s="277"/>
      <c r="AU1052" s="277"/>
      <c r="AV1052" s="277"/>
      <c r="AW1052" s="277"/>
      <c r="AX1052" s="301" t="s">
        <v>1433</v>
      </c>
      <c r="AY1052" s="54">
        <v>33365</v>
      </c>
      <c r="AZ1052" s="80">
        <v>0.7</v>
      </c>
      <c r="BA1052" s="54" t="s">
        <v>1434</v>
      </c>
      <c r="BB1052" s="54" t="s">
        <v>1435</v>
      </c>
      <c r="BC1052" s="54">
        <v>33365</v>
      </c>
      <c r="BD1052" s="47">
        <v>2039</v>
      </c>
      <c r="BE1052" s="54" t="s">
        <v>318</v>
      </c>
      <c r="BF1052" s="274"/>
      <c r="BG1052" s="271"/>
      <c r="BH1052" s="279"/>
      <c r="BI1052" s="271"/>
      <c r="BJ1052" s="274"/>
      <c r="BK1052" s="274"/>
      <c r="BL1052" s="280"/>
      <c r="BM1052" s="274"/>
      <c r="BN1052" s="274"/>
      <c r="BO1052" s="274"/>
      <c r="BP1052" s="280"/>
      <c r="BQ1052" s="274"/>
      <c r="BR1052" s="274"/>
      <c r="BS1052" s="274"/>
      <c r="BT1052" s="281"/>
      <c r="BU1052" s="274"/>
      <c r="BV1052" s="282" t="s">
        <v>1436</v>
      </c>
      <c r="BW1052" s="274"/>
      <c r="BX1052" s="271"/>
      <c r="BY1052" s="283"/>
      <c r="CA1052" s="262" t="s">
        <v>1437</v>
      </c>
      <c r="CB1052" s="271">
        <v>33392</v>
      </c>
      <c r="CC1052" s="279">
        <v>1440</v>
      </c>
      <c r="CD1052" s="262" t="s">
        <v>1438</v>
      </c>
      <c r="CE1052" s="262" t="s">
        <v>1437</v>
      </c>
      <c r="CF1052" s="284">
        <v>33402</v>
      </c>
      <c r="CG1052" s="278">
        <v>1600</v>
      </c>
      <c r="CH1052" s="262" t="s">
        <v>1438</v>
      </c>
      <c r="CI1052" s="263"/>
      <c r="CJ1052" s="263"/>
      <c r="CK1052" s="263"/>
      <c r="CL1052" s="263"/>
      <c r="CM1052" s="263"/>
      <c r="CN1052" s="263"/>
      <c r="CO1052" s="263"/>
      <c r="CP1052" s="263"/>
      <c r="CR1052" s="271"/>
      <c r="CS1052" s="279"/>
      <c r="CU1052" s="275"/>
      <c r="CW1052" s="278"/>
      <c r="DG1052" s="262" t="s">
        <v>1437</v>
      </c>
      <c r="DH1052" s="271">
        <v>33482</v>
      </c>
      <c r="DI1052" s="325">
        <v>0</v>
      </c>
      <c r="DJ1052" s="289" t="s">
        <v>1439</v>
      </c>
      <c r="DO1052" s="271">
        <v>33501</v>
      </c>
      <c r="DP1052" s="262">
        <v>0</v>
      </c>
      <c r="DQ1052" s="262" t="s">
        <v>318</v>
      </c>
      <c r="DR1052" s="326" t="s">
        <v>1440</v>
      </c>
      <c r="DS1052" s="271">
        <v>33402</v>
      </c>
      <c r="DT1052" s="278">
        <v>19</v>
      </c>
      <c r="DU1052" s="262" t="s">
        <v>1441</v>
      </c>
      <c r="DV1052" s="263"/>
      <c r="DW1052" s="271">
        <v>33402</v>
      </c>
      <c r="DX1052" s="278">
        <v>0</v>
      </c>
      <c r="DY1052" s="262" t="s">
        <v>1442</v>
      </c>
      <c r="EA1052" s="263" t="s">
        <v>1443</v>
      </c>
    </row>
    <row r="1053" spans="1:131" s="289" customFormat="1">
      <c r="B1053" s="289" t="s">
        <v>1420</v>
      </c>
      <c r="C1053" s="289">
        <v>210</v>
      </c>
      <c r="D1053" s="289" t="s">
        <v>1421</v>
      </c>
      <c r="E1053" s="289">
        <v>1993</v>
      </c>
      <c r="F1053" s="289">
        <v>1990</v>
      </c>
      <c r="G1053" s="289" t="s">
        <v>702</v>
      </c>
      <c r="H1053" s="289" t="s">
        <v>448</v>
      </c>
      <c r="I1053" s="287"/>
      <c r="J1053" s="287" t="s">
        <v>1422</v>
      </c>
      <c r="K1053" s="287" t="s">
        <v>1423</v>
      </c>
      <c r="L1053" s="287" t="s">
        <v>652</v>
      </c>
      <c r="M1053" s="290" t="s">
        <v>325</v>
      </c>
      <c r="N1053" s="291" t="s">
        <v>1444</v>
      </c>
      <c r="O1053" s="292">
        <v>33154</v>
      </c>
      <c r="P1053" s="293" t="s">
        <v>552</v>
      </c>
      <c r="Q1053" s="292" t="s">
        <v>1426</v>
      </c>
      <c r="R1053" s="294"/>
      <c r="S1053" s="294"/>
      <c r="T1053" s="294"/>
      <c r="U1053" s="295"/>
      <c r="V1053" s="295"/>
      <c r="W1053" s="296" t="s">
        <v>1427</v>
      </c>
      <c r="X1053" s="292">
        <v>33365</v>
      </c>
      <c r="Y1053" s="292">
        <v>33365</v>
      </c>
      <c r="Z1053" s="289" t="s">
        <v>1428</v>
      </c>
      <c r="AA1053" s="286"/>
      <c r="AB1053" s="301"/>
      <c r="AC1053" s="288">
        <v>33309</v>
      </c>
      <c r="AD1053" s="289" t="s">
        <v>1429</v>
      </c>
      <c r="AE1053" s="285"/>
      <c r="AF1053" s="286"/>
      <c r="AG1053" s="292"/>
      <c r="AH1053" s="297" t="s">
        <v>1430</v>
      </c>
      <c r="AI1053" s="292">
        <v>33372</v>
      </c>
      <c r="AJ1053" s="292" t="s">
        <v>1431</v>
      </c>
      <c r="AK1053" s="298" t="s">
        <v>1432</v>
      </c>
      <c r="AL1053" s="292" t="s">
        <v>377</v>
      </c>
      <c r="AM1053" s="299"/>
      <c r="AN1053" s="299"/>
      <c r="AO1053" s="300"/>
      <c r="AP1053" s="286"/>
      <c r="AQ1053" s="286"/>
      <c r="AR1053" s="300">
        <v>33372</v>
      </c>
      <c r="AS1053" s="299" t="s">
        <v>1445</v>
      </c>
      <c r="AT1053" s="301">
        <v>33392</v>
      </c>
      <c r="AU1053" s="301" t="s">
        <v>1446</v>
      </c>
      <c r="AV1053" s="301"/>
      <c r="AW1053" s="301"/>
      <c r="AX1053" s="301" t="s">
        <v>1433</v>
      </c>
      <c r="AY1053" s="54">
        <v>33365</v>
      </c>
      <c r="AZ1053" s="80">
        <v>0.7</v>
      </c>
      <c r="BA1053" s="54" t="s">
        <v>1434</v>
      </c>
      <c r="BB1053" s="54" t="s">
        <v>1435</v>
      </c>
      <c r="BC1053" s="54">
        <v>33365</v>
      </c>
      <c r="BD1053" s="47">
        <v>2039</v>
      </c>
      <c r="BE1053" s="54" t="s">
        <v>318</v>
      </c>
      <c r="BF1053" s="286"/>
      <c r="BG1053" s="300"/>
      <c r="BH1053" s="303"/>
      <c r="BI1053" s="300"/>
      <c r="BJ1053" s="286"/>
      <c r="BK1053" s="286"/>
      <c r="BL1053" s="304"/>
      <c r="BM1053" s="286"/>
      <c r="BN1053" s="286"/>
      <c r="BO1053" s="286"/>
      <c r="BP1053" s="304"/>
      <c r="BQ1053" s="286"/>
      <c r="BR1053" s="286"/>
      <c r="BS1053" s="286"/>
      <c r="BT1053" s="305"/>
      <c r="BU1053" s="286"/>
      <c r="BV1053" s="144" t="s">
        <v>1436</v>
      </c>
      <c r="BW1053" s="286"/>
      <c r="BX1053" s="300"/>
      <c r="BY1053" s="306"/>
      <c r="CB1053" s="300"/>
      <c r="CC1053" s="303"/>
      <c r="CE1053" s="289" t="s">
        <v>1437</v>
      </c>
      <c r="CF1053" s="285">
        <v>33402</v>
      </c>
      <c r="CG1053" s="327">
        <f>CG1066 - (CG1066*0.85)</f>
        <v>225</v>
      </c>
      <c r="CH1053" s="289" t="s">
        <v>1438</v>
      </c>
      <c r="CI1053" s="287"/>
      <c r="CJ1053" s="287"/>
      <c r="CK1053" s="287"/>
      <c r="CL1053" s="287"/>
      <c r="CM1053" s="287"/>
      <c r="CN1053" s="287"/>
      <c r="CO1053" s="287"/>
      <c r="CP1053" s="287"/>
      <c r="CR1053" s="300"/>
      <c r="CS1053" s="303"/>
      <c r="CU1053" s="297"/>
      <c r="CW1053" s="302"/>
      <c r="DG1053" s="289" t="s">
        <v>1437</v>
      </c>
      <c r="DH1053" s="300">
        <v>33482</v>
      </c>
      <c r="DI1053" s="328">
        <v>0.47</v>
      </c>
      <c r="DJ1053" s="289" t="s">
        <v>1439</v>
      </c>
      <c r="DO1053" s="300">
        <v>33501</v>
      </c>
      <c r="DP1053" s="289">
        <v>5594</v>
      </c>
      <c r="DQ1053" s="289" t="s">
        <v>318</v>
      </c>
      <c r="DR1053" s="326" t="s">
        <v>1440</v>
      </c>
      <c r="DS1053" s="300">
        <v>33402</v>
      </c>
      <c r="DT1053" s="302">
        <v>30</v>
      </c>
      <c r="DU1053" s="289" t="s">
        <v>1441</v>
      </c>
      <c r="DV1053" s="287"/>
      <c r="DW1053" s="300">
        <v>33402</v>
      </c>
      <c r="DX1053" s="302">
        <v>0</v>
      </c>
      <c r="DY1053" s="289" t="s">
        <v>1442</v>
      </c>
      <c r="EA1053" s="21" t="s">
        <v>1443</v>
      </c>
    </row>
    <row r="1054" spans="1:131" s="289" customFormat="1">
      <c r="B1054" s="289" t="s">
        <v>1420</v>
      </c>
      <c r="C1054" s="289">
        <v>210</v>
      </c>
      <c r="D1054" s="289" t="s">
        <v>1421</v>
      </c>
      <c r="E1054" s="289">
        <v>1993</v>
      </c>
      <c r="F1054" s="289">
        <v>1990</v>
      </c>
      <c r="G1054" s="289" t="s">
        <v>702</v>
      </c>
      <c r="H1054" s="289" t="s">
        <v>448</v>
      </c>
      <c r="I1054" s="287"/>
      <c r="J1054" s="287" t="s">
        <v>1422</v>
      </c>
      <c r="K1054" s="287" t="s">
        <v>1423</v>
      </c>
      <c r="L1054" s="287" t="s">
        <v>652</v>
      </c>
      <c r="M1054" s="290" t="s">
        <v>325</v>
      </c>
      <c r="N1054" s="291" t="s">
        <v>1447</v>
      </c>
      <c r="O1054" s="292">
        <v>33154</v>
      </c>
      <c r="P1054" s="293" t="s">
        <v>552</v>
      </c>
      <c r="Q1054" s="292" t="s">
        <v>1426</v>
      </c>
      <c r="R1054" s="294"/>
      <c r="S1054" s="294"/>
      <c r="T1054" s="294"/>
      <c r="U1054" s="295"/>
      <c r="V1054" s="295"/>
      <c r="W1054" s="296" t="s">
        <v>1427</v>
      </c>
      <c r="X1054" s="292">
        <v>33365</v>
      </c>
      <c r="Y1054" s="292">
        <v>33365</v>
      </c>
      <c r="Z1054" s="289" t="s">
        <v>1428</v>
      </c>
      <c r="AA1054" s="286"/>
      <c r="AB1054" s="301"/>
      <c r="AC1054" s="288">
        <v>33309</v>
      </c>
      <c r="AD1054" s="289" t="s">
        <v>1429</v>
      </c>
      <c r="AE1054" s="285"/>
      <c r="AF1054" s="286"/>
      <c r="AG1054" s="292"/>
      <c r="AH1054" s="297" t="s">
        <v>1430</v>
      </c>
      <c r="AI1054" s="292">
        <v>33372</v>
      </c>
      <c r="AJ1054" s="292" t="s">
        <v>1431</v>
      </c>
      <c r="AK1054" s="298" t="s">
        <v>1432</v>
      </c>
      <c r="AL1054" s="292" t="s">
        <v>377</v>
      </c>
      <c r="AM1054" s="299"/>
      <c r="AN1054" s="299"/>
      <c r="AO1054" s="300"/>
      <c r="AP1054" s="286"/>
      <c r="AQ1054" s="286"/>
      <c r="AR1054" s="300">
        <v>33372</v>
      </c>
      <c r="AS1054" s="299" t="s">
        <v>1445</v>
      </c>
      <c r="AT1054" s="301">
        <v>33392</v>
      </c>
      <c r="AU1054" s="301" t="s">
        <v>1448</v>
      </c>
      <c r="AV1054" s="301"/>
      <c r="AW1054" s="301"/>
      <c r="AX1054" s="301" t="s">
        <v>1433</v>
      </c>
      <c r="AY1054" s="54">
        <v>33365</v>
      </c>
      <c r="AZ1054" s="80">
        <v>0.7</v>
      </c>
      <c r="BA1054" s="54" t="s">
        <v>1434</v>
      </c>
      <c r="BB1054" s="54" t="s">
        <v>1435</v>
      </c>
      <c r="BC1054" s="54">
        <v>33365</v>
      </c>
      <c r="BD1054" s="47">
        <v>2039</v>
      </c>
      <c r="BE1054" s="54" t="s">
        <v>318</v>
      </c>
      <c r="BF1054" s="286"/>
      <c r="BG1054" s="300"/>
      <c r="BH1054" s="303"/>
      <c r="BI1054" s="300"/>
      <c r="BJ1054" s="286"/>
      <c r="BK1054" s="286"/>
      <c r="BL1054" s="304"/>
      <c r="BM1054" s="286"/>
      <c r="BN1054" s="286"/>
      <c r="BO1054" s="286"/>
      <c r="BP1054" s="304"/>
      <c r="BQ1054" s="286"/>
      <c r="BR1054" s="286"/>
      <c r="BS1054" s="286"/>
      <c r="BT1054" s="305"/>
      <c r="BU1054" s="286"/>
      <c r="BV1054" s="144" t="s">
        <v>1436</v>
      </c>
      <c r="BW1054" s="286"/>
      <c r="BX1054" s="300"/>
      <c r="BY1054" s="306"/>
      <c r="CB1054" s="300"/>
      <c r="CC1054" s="303"/>
      <c r="CE1054" s="289" t="s">
        <v>1437</v>
      </c>
      <c r="CF1054" s="285">
        <v>33402</v>
      </c>
      <c r="CG1054" s="327">
        <f>CG1066 - (CG1066*0.83)</f>
        <v>255</v>
      </c>
      <c r="CH1054" s="289" t="s">
        <v>1438</v>
      </c>
      <c r="CI1054" s="287"/>
      <c r="CJ1054" s="287"/>
      <c r="CK1054" s="287"/>
      <c r="CL1054" s="287"/>
      <c r="CM1054" s="287"/>
      <c r="CN1054" s="287"/>
      <c r="CO1054" s="287"/>
      <c r="CP1054" s="287"/>
      <c r="CR1054" s="300"/>
      <c r="CS1054" s="303"/>
      <c r="CU1054" s="297"/>
      <c r="CW1054" s="302"/>
      <c r="DG1054" s="289" t="s">
        <v>1437</v>
      </c>
      <c r="DH1054" s="300">
        <v>33482</v>
      </c>
      <c r="DI1054" s="328">
        <v>0.56000000000000005</v>
      </c>
      <c r="DJ1054" s="289" t="s">
        <v>1439</v>
      </c>
      <c r="DO1054" s="300">
        <v>33501</v>
      </c>
      <c r="DP1054" s="289">
        <v>6219</v>
      </c>
      <c r="DQ1054" s="289" t="s">
        <v>318</v>
      </c>
      <c r="DR1054" s="326" t="s">
        <v>1440</v>
      </c>
      <c r="DS1054" s="300">
        <v>33402</v>
      </c>
      <c r="DT1054" s="302">
        <v>30</v>
      </c>
      <c r="DU1054" s="289" t="s">
        <v>1441</v>
      </c>
      <c r="DV1054" s="287"/>
      <c r="DW1054" s="300">
        <v>33402</v>
      </c>
      <c r="DX1054" s="302">
        <v>0</v>
      </c>
      <c r="DY1054" s="289" t="s">
        <v>1442</v>
      </c>
      <c r="EA1054" s="21" t="s">
        <v>1443</v>
      </c>
    </row>
    <row r="1055" spans="1:131" s="289" customFormat="1">
      <c r="B1055" s="289" t="s">
        <v>1420</v>
      </c>
      <c r="C1055" s="289">
        <v>210</v>
      </c>
      <c r="D1055" s="289" t="s">
        <v>1421</v>
      </c>
      <c r="E1055" s="289">
        <v>1993</v>
      </c>
      <c r="F1055" s="289">
        <v>1990</v>
      </c>
      <c r="G1055" s="289" t="s">
        <v>702</v>
      </c>
      <c r="H1055" s="289" t="s">
        <v>448</v>
      </c>
      <c r="I1055" s="287"/>
      <c r="J1055" s="287" t="s">
        <v>1422</v>
      </c>
      <c r="K1055" s="287" t="s">
        <v>1423</v>
      </c>
      <c r="L1055" s="287" t="s">
        <v>652</v>
      </c>
      <c r="M1055" s="290" t="s">
        <v>325</v>
      </c>
      <c r="N1055" s="291" t="s">
        <v>1449</v>
      </c>
      <c r="O1055" s="292">
        <v>33154</v>
      </c>
      <c r="P1055" s="293" t="s">
        <v>552</v>
      </c>
      <c r="Q1055" s="292" t="s">
        <v>1426</v>
      </c>
      <c r="R1055" s="294"/>
      <c r="S1055" s="294"/>
      <c r="T1055" s="294"/>
      <c r="U1055" s="295"/>
      <c r="V1055" s="295"/>
      <c r="W1055" s="296" t="s">
        <v>1427</v>
      </c>
      <c r="X1055" s="292">
        <v>33365</v>
      </c>
      <c r="Y1055" s="292">
        <v>33365</v>
      </c>
      <c r="Z1055" s="289" t="s">
        <v>1428</v>
      </c>
      <c r="AA1055" s="286"/>
      <c r="AB1055" s="301"/>
      <c r="AC1055" s="288">
        <v>33309</v>
      </c>
      <c r="AD1055" s="289" t="s">
        <v>1429</v>
      </c>
      <c r="AE1055" s="285"/>
      <c r="AF1055" s="286"/>
      <c r="AG1055" s="292"/>
      <c r="AH1055" s="297" t="s">
        <v>1430</v>
      </c>
      <c r="AI1055" s="292">
        <v>33372</v>
      </c>
      <c r="AJ1055" s="292" t="s">
        <v>1431</v>
      </c>
      <c r="AK1055" s="298" t="s">
        <v>1432</v>
      </c>
      <c r="AL1055" s="292" t="s">
        <v>377</v>
      </c>
      <c r="AM1055" s="299"/>
      <c r="AN1055" s="299">
        <v>33392</v>
      </c>
      <c r="AO1055" s="300" t="s">
        <v>1450</v>
      </c>
      <c r="AP1055" s="286"/>
      <c r="AQ1055" s="286"/>
      <c r="AR1055" s="300">
        <v>33372</v>
      </c>
      <c r="AS1055" s="299" t="s">
        <v>1445</v>
      </c>
      <c r="AT1055" s="301">
        <v>33392</v>
      </c>
      <c r="AU1055" s="301" t="s">
        <v>1451</v>
      </c>
      <c r="AV1055" s="301"/>
      <c r="AW1055" s="301"/>
      <c r="AX1055" s="301" t="s">
        <v>1433</v>
      </c>
      <c r="AY1055" s="54">
        <v>33365</v>
      </c>
      <c r="AZ1055" s="80">
        <v>0.7</v>
      </c>
      <c r="BA1055" s="54" t="s">
        <v>1434</v>
      </c>
      <c r="BB1055" s="54" t="s">
        <v>1435</v>
      </c>
      <c r="BC1055" s="54">
        <v>33365</v>
      </c>
      <c r="BD1055" s="47">
        <v>2039</v>
      </c>
      <c r="BE1055" s="54" t="s">
        <v>318</v>
      </c>
      <c r="BF1055" s="286"/>
      <c r="BG1055" s="300"/>
      <c r="BH1055" s="303"/>
      <c r="BI1055" s="300"/>
      <c r="BJ1055" s="286"/>
      <c r="BK1055" s="286"/>
      <c r="BL1055" s="304"/>
      <c r="BM1055" s="286"/>
      <c r="BN1055" s="286"/>
      <c r="BO1055" s="286"/>
      <c r="BP1055" s="304"/>
      <c r="BQ1055" s="286"/>
      <c r="BR1055" s="286"/>
      <c r="BS1055" s="286"/>
      <c r="BT1055" s="305"/>
      <c r="BU1055" s="286"/>
      <c r="BV1055" s="144" t="s">
        <v>1436</v>
      </c>
      <c r="BW1055" s="286"/>
      <c r="BX1055" s="300"/>
      <c r="BY1055" s="306"/>
      <c r="CB1055" s="300"/>
      <c r="CC1055" s="303"/>
      <c r="CE1055" s="289" t="s">
        <v>1437</v>
      </c>
      <c r="CF1055" s="285">
        <v>33402</v>
      </c>
      <c r="CG1055" s="327">
        <f>CG1066 - (CG1066*0.85)</f>
        <v>225</v>
      </c>
      <c r="CH1055" s="289" t="s">
        <v>1438</v>
      </c>
      <c r="CI1055" s="287"/>
      <c r="CJ1055" s="287"/>
      <c r="CK1055" s="287"/>
      <c r="CL1055" s="287"/>
      <c r="CM1055" s="287"/>
      <c r="CN1055" s="287"/>
      <c r="CO1055" s="287"/>
      <c r="CP1055" s="287"/>
      <c r="CR1055" s="300"/>
      <c r="CS1055" s="303"/>
      <c r="CU1055" s="297"/>
      <c r="CW1055" s="302"/>
      <c r="DG1055" s="289" t="s">
        <v>1437</v>
      </c>
      <c r="DH1055" s="300">
        <v>33482</v>
      </c>
      <c r="DI1055" s="328">
        <v>0.52</v>
      </c>
      <c r="DJ1055" s="289" t="s">
        <v>1439</v>
      </c>
      <c r="DO1055" s="300">
        <v>33501</v>
      </c>
      <c r="DP1055" s="287">
        <v>5516</v>
      </c>
      <c r="DQ1055" s="289" t="s">
        <v>318</v>
      </c>
      <c r="DR1055" s="326" t="s">
        <v>1440</v>
      </c>
      <c r="DS1055" s="300">
        <v>33402</v>
      </c>
      <c r="DT1055" s="302">
        <v>30</v>
      </c>
      <c r="DU1055" s="289" t="s">
        <v>1441</v>
      </c>
      <c r="DV1055" s="287"/>
      <c r="DW1055" s="300">
        <v>33402</v>
      </c>
      <c r="DX1055" s="302">
        <v>2</v>
      </c>
      <c r="DY1055" s="289" t="s">
        <v>1442</v>
      </c>
      <c r="EA1055" s="21" t="s">
        <v>1443</v>
      </c>
    </row>
    <row r="1056" spans="1:131" s="289" customFormat="1">
      <c r="B1056" s="289" t="s">
        <v>1420</v>
      </c>
      <c r="C1056" s="289">
        <v>210</v>
      </c>
      <c r="D1056" s="289" t="s">
        <v>1421</v>
      </c>
      <c r="E1056" s="289">
        <v>1993</v>
      </c>
      <c r="F1056" s="289">
        <v>1990</v>
      </c>
      <c r="G1056" s="289" t="s">
        <v>702</v>
      </c>
      <c r="H1056" s="289" t="s">
        <v>448</v>
      </c>
      <c r="I1056" s="287"/>
      <c r="J1056" s="287" t="s">
        <v>1422</v>
      </c>
      <c r="K1056" s="287" t="s">
        <v>1423</v>
      </c>
      <c r="L1056" s="287" t="s">
        <v>652</v>
      </c>
      <c r="M1056" s="290" t="s">
        <v>325</v>
      </c>
      <c r="N1056" s="291" t="s">
        <v>1452</v>
      </c>
      <c r="O1056" s="292">
        <v>33154</v>
      </c>
      <c r="P1056" s="293" t="s">
        <v>552</v>
      </c>
      <c r="Q1056" s="292" t="s">
        <v>1426</v>
      </c>
      <c r="R1056" s="294"/>
      <c r="S1056" s="294"/>
      <c r="T1056" s="294"/>
      <c r="U1056" s="295"/>
      <c r="V1056" s="295"/>
      <c r="W1056" s="296" t="s">
        <v>1427</v>
      </c>
      <c r="X1056" s="292">
        <v>33365</v>
      </c>
      <c r="Y1056" s="292">
        <v>33365</v>
      </c>
      <c r="Z1056" s="289" t="s">
        <v>1428</v>
      </c>
      <c r="AA1056" s="286"/>
      <c r="AB1056" s="301"/>
      <c r="AC1056" s="288">
        <v>33309</v>
      </c>
      <c r="AD1056" s="289" t="s">
        <v>1429</v>
      </c>
      <c r="AE1056" s="285"/>
      <c r="AF1056" s="286"/>
      <c r="AG1056" s="292"/>
      <c r="AH1056" s="297" t="s">
        <v>1430</v>
      </c>
      <c r="AI1056" s="292">
        <v>33372</v>
      </c>
      <c r="AJ1056" s="292" t="s">
        <v>1431</v>
      </c>
      <c r="AK1056" s="298" t="s">
        <v>1432</v>
      </c>
      <c r="AL1056" s="292" t="s">
        <v>377</v>
      </c>
      <c r="AM1056" s="299"/>
      <c r="AN1056" s="299"/>
      <c r="AO1056" s="300"/>
      <c r="AP1056" s="286"/>
      <c r="AQ1056" s="286"/>
      <c r="AR1056" s="300">
        <v>33372</v>
      </c>
      <c r="AS1056" s="299" t="s">
        <v>1445</v>
      </c>
      <c r="AT1056" s="301">
        <v>33392</v>
      </c>
      <c r="AU1056" s="301" t="s">
        <v>1453</v>
      </c>
      <c r="AV1056" s="301"/>
      <c r="AW1056" s="301"/>
      <c r="AX1056" s="301" t="s">
        <v>1433</v>
      </c>
      <c r="AY1056" s="54">
        <v>33365</v>
      </c>
      <c r="AZ1056" s="80">
        <v>0.7</v>
      </c>
      <c r="BA1056" s="54" t="s">
        <v>1434</v>
      </c>
      <c r="BB1056" s="54" t="s">
        <v>1435</v>
      </c>
      <c r="BC1056" s="54">
        <v>33365</v>
      </c>
      <c r="BD1056" s="47">
        <v>2039</v>
      </c>
      <c r="BE1056" s="54" t="s">
        <v>318</v>
      </c>
      <c r="BF1056" s="286"/>
      <c r="BG1056" s="300"/>
      <c r="BH1056" s="303"/>
      <c r="BI1056" s="300"/>
      <c r="BJ1056" s="286"/>
      <c r="BK1056" s="286"/>
      <c r="BL1056" s="304"/>
      <c r="BM1056" s="286"/>
      <c r="BN1056" s="286"/>
      <c r="BO1056" s="286"/>
      <c r="BP1056" s="304"/>
      <c r="BQ1056" s="286"/>
      <c r="BR1056" s="286"/>
      <c r="BS1056" s="286"/>
      <c r="BT1056" s="305"/>
      <c r="BU1056" s="286"/>
      <c r="BV1056" s="144" t="s">
        <v>1436</v>
      </c>
      <c r="BW1056" s="286"/>
      <c r="BX1056" s="300"/>
      <c r="BY1056" s="306"/>
      <c r="CB1056" s="300"/>
      <c r="CC1056" s="303"/>
      <c r="CE1056" s="289" t="s">
        <v>1437</v>
      </c>
      <c r="CF1056" s="285">
        <v>33402</v>
      </c>
      <c r="CG1056" s="329">
        <f>CG1066-(CG1066*0.72)</f>
        <v>420</v>
      </c>
      <c r="CH1056" s="289" t="s">
        <v>1438</v>
      </c>
      <c r="CI1056" s="287"/>
      <c r="CJ1056" s="287"/>
      <c r="CK1056" s="287"/>
      <c r="CL1056" s="287"/>
      <c r="CM1056" s="287"/>
      <c r="CN1056" s="287"/>
      <c r="CO1056" s="287"/>
      <c r="CP1056" s="287"/>
      <c r="CR1056" s="300"/>
      <c r="CS1056" s="303"/>
      <c r="CU1056" s="297"/>
      <c r="CW1056" s="302"/>
      <c r="DG1056" s="289" t="s">
        <v>1437</v>
      </c>
      <c r="DH1056" s="300">
        <v>33482</v>
      </c>
      <c r="DI1056" s="328">
        <v>0.48</v>
      </c>
      <c r="DJ1056" s="289" t="s">
        <v>1439</v>
      </c>
      <c r="DO1056" s="300">
        <v>33501</v>
      </c>
      <c r="DP1056" s="287">
        <v>3984</v>
      </c>
      <c r="DQ1056" s="289" t="s">
        <v>318</v>
      </c>
      <c r="DR1056" s="326" t="s">
        <v>1440</v>
      </c>
      <c r="DS1056" s="300">
        <v>33402</v>
      </c>
      <c r="DT1056" s="302">
        <v>30</v>
      </c>
      <c r="DU1056" s="289" t="s">
        <v>1441</v>
      </c>
      <c r="DV1056" s="287"/>
      <c r="DW1056" s="300">
        <v>33402</v>
      </c>
      <c r="DX1056" s="302">
        <v>0</v>
      </c>
      <c r="DY1056" s="289" t="s">
        <v>1442</v>
      </c>
      <c r="EA1056" s="21" t="s">
        <v>1443</v>
      </c>
    </row>
    <row r="1057" spans="1:131" s="289" customFormat="1">
      <c r="B1057" s="289" t="s">
        <v>1420</v>
      </c>
      <c r="C1057" s="289">
        <v>210</v>
      </c>
      <c r="D1057" s="289" t="s">
        <v>1421</v>
      </c>
      <c r="E1057" s="289">
        <v>1993</v>
      </c>
      <c r="F1057" s="289">
        <v>1990</v>
      </c>
      <c r="G1057" s="289" t="s">
        <v>702</v>
      </c>
      <c r="H1057" s="289" t="s">
        <v>448</v>
      </c>
      <c r="I1057" s="287"/>
      <c r="J1057" s="287" t="s">
        <v>1422</v>
      </c>
      <c r="K1057" s="287" t="s">
        <v>1423</v>
      </c>
      <c r="L1057" s="287" t="s">
        <v>652</v>
      </c>
      <c r="M1057" s="290" t="s">
        <v>325</v>
      </c>
      <c r="N1057" s="291" t="s">
        <v>1454</v>
      </c>
      <c r="O1057" s="292">
        <v>33154</v>
      </c>
      <c r="P1057" s="293" t="s">
        <v>552</v>
      </c>
      <c r="Q1057" s="292" t="s">
        <v>1426</v>
      </c>
      <c r="R1057" s="294"/>
      <c r="S1057" s="294"/>
      <c r="T1057" s="294"/>
      <c r="U1057" s="295"/>
      <c r="V1057" s="295"/>
      <c r="W1057" s="296" t="s">
        <v>1427</v>
      </c>
      <c r="X1057" s="292">
        <v>33365</v>
      </c>
      <c r="Y1057" s="292">
        <v>33365</v>
      </c>
      <c r="Z1057" s="289" t="s">
        <v>1428</v>
      </c>
      <c r="AA1057" s="286"/>
      <c r="AB1057" s="301"/>
      <c r="AC1057" s="288">
        <v>33309</v>
      </c>
      <c r="AD1057" s="289" t="s">
        <v>1429</v>
      </c>
      <c r="AE1057" s="285"/>
      <c r="AF1057" s="286"/>
      <c r="AG1057" s="292"/>
      <c r="AH1057" s="297" t="s">
        <v>1430</v>
      </c>
      <c r="AI1057" s="292">
        <v>33372</v>
      </c>
      <c r="AJ1057" s="292" t="s">
        <v>1431</v>
      </c>
      <c r="AK1057" s="298" t="s">
        <v>1432</v>
      </c>
      <c r="AL1057" s="292" t="s">
        <v>377</v>
      </c>
      <c r="AM1057" s="299"/>
      <c r="AN1057" s="299"/>
      <c r="AO1057" s="300"/>
      <c r="AP1057" s="286"/>
      <c r="AQ1057" s="286"/>
      <c r="AR1057" s="300">
        <v>33381</v>
      </c>
      <c r="AS1057" s="299" t="s">
        <v>1455</v>
      </c>
      <c r="AT1057" s="301">
        <v>33392</v>
      </c>
      <c r="AU1057" s="301" t="s">
        <v>1456</v>
      </c>
      <c r="AV1057" s="301"/>
      <c r="AW1057" s="301"/>
      <c r="AX1057" s="301" t="s">
        <v>1433</v>
      </c>
      <c r="AY1057" s="54">
        <v>33365</v>
      </c>
      <c r="AZ1057" s="80">
        <v>0.7</v>
      </c>
      <c r="BA1057" s="54" t="s">
        <v>1434</v>
      </c>
      <c r="BB1057" s="54" t="s">
        <v>1435</v>
      </c>
      <c r="BC1057" s="54">
        <v>33365</v>
      </c>
      <c r="BD1057" s="47">
        <v>2039</v>
      </c>
      <c r="BE1057" s="54" t="s">
        <v>318</v>
      </c>
      <c r="BF1057" s="286"/>
      <c r="BG1057" s="300"/>
      <c r="BH1057" s="303"/>
      <c r="BI1057" s="300"/>
      <c r="BJ1057" s="286"/>
      <c r="BK1057" s="286"/>
      <c r="BL1057" s="304"/>
      <c r="BM1057" s="286"/>
      <c r="BN1057" s="286"/>
      <c r="BO1057" s="286"/>
      <c r="BP1057" s="304"/>
      <c r="BQ1057" s="286"/>
      <c r="BR1057" s="286"/>
      <c r="BS1057" s="286"/>
      <c r="BT1057" s="305"/>
      <c r="BU1057" s="286"/>
      <c r="BV1057" s="144" t="s">
        <v>1436</v>
      </c>
      <c r="BW1057" s="286"/>
      <c r="BX1057" s="300"/>
      <c r="BY1057" s="306"/>
      <c r="CB1057" s="300"/>
      <c r="CC1057" s="303"/>
      <c r="CE1057" s="289" t="s">
        <v>1437</v>
      </c>
      <c r="CF1057" s="285">
        <v>33402</v>
      </c>
      <c r="CG1057" s="329">
        <f>CG1066-(CG1066*0.77)</f>
        <v>345</v>
      </c>
      <c r="CH1057" s="289" t="s">
        <v>1438</v>
      </c>
      <c r="CI1057" s="287"/>
      <c r="CJ1057" s="287"/>
      <c r="CK1057" s="287"/>
      <c r="CL1057" s="287"/>
      <c r="CM1057" s="287"/>
      <c r="CN1057" s="287"/>
      <c r="CO1057" s="287"/>
      <c r="CP1057" s="287"/>
      <c r="CR1057" s="300"/>
      <c r="CS1057" s="303"/>
      <c r="CU1057" s="297"/>
      <c r="CW1057" s="302"/>
      <c r="DG1057" s="289" t="s">
        <v>1437</v>
      </c>
      <c r="DH1057" s="300">
        <v>33482</v>
      </c>
      <c r="DI1057" s="328">
        <v>0.49</v>
      </c>
      <c r="DJ1057" s="289" t="s">
        <v>1439</v>
      </c>
      <c r="DO1057" s="300">
        <v>33501</v>
      </c>
      <c r="DP1057" s="287">
        <v>5172</v>
      </c>
      <c r="DQ1057" s="289" t="s">
        <v>318</v>
      </c>
      <c r="DR1057" s="326" t="s">
        <v>1440</v>
      </c>
      <c r="DS1057" s="300">
        <v>33402</v>
      </c>
      <c r="DT1057" s="302">
        <v>29</v>
      </c>
      <c r="DU1057" s="289" t="s">
        <v>1441</v>
      </c>
      <c r="DV1057" s="287"/>
      <c r="DW1057" s="300">
        <v>33402</v>
      </c>
      <c r="DX1057" s="302">
        <v>0</v>
      </c>
      <c r="DY1057" s="289" t="s">
        <v>1442</v>
      </c>
      <c r="EA1057" s="21" t="s">
        <v>1443</v>
      </c>
    </row>
    <row r="1058" spans="1:131" s="289" customFormat="1">
      <c r="B1058" s="289" t="s">
        <v>1420</v>
      </c>
      <c r="C1058" s="289">
        <v>210</v>
      </c>
      <c r="D1058" s="289" t="s">
        <v>1421</v>
      </c>
      <c r="E1058" s="289">
        <v>1993</v>
      </c>
      <c r="F1058" s="289">
        <v>1990</v>
      </c>
      <c r="G1058" s="289" t="s">
        <v>702</v>
      </c>
      <c r="H1058" s="289" t="s">
        <v>448</v>
      </c>
      <c r="I1058" s="287"/>
      <c r="J1058" s="287" t="s">
        <v>1422</v>
      </c>
      <c r="K1058" s="287" t="s">
        <v>1423</v>
      </c>
      <c r="L1058" s="287" t="s">
        <v>652</v>
      </c>
      <c r="M1058" s="290" t="s">
        <v>325</v>
      </c>
      <c r="N1058" s="291" t="s">
        <v>1457</v>
      </c>
      <c r="O1058" s="292">
        <v>33154</v>
      </c>
      <c r="P1058" s="293" t="s">
        <v>552</v>
      </c>
      <c r="Q1058" s="292" t="s">
        <v>1426</v>
      </c>
      <c r="R1058" s="294"/>
      <c r="S1058" s="294"/>
      <c r="T1058" s="294"/>
      <c r="U1058" s="295"/>
      <c r="V1058" s="295"/>
      <c r="W1058" s="296" t="s">
        <v>1427</v>
      </c>
      <c r="X1058" s="292">
        <v>33365</v>
      </c>
      <c r="Y1058" s="292">
        <v>33365</v>
      </c>
      <c r="Z1058" s="289" t="s">
        <v>1428</v>
      </c>
      <c r="AA1058" s="286"/>
      <c r="AB1058" s="301"/>
      <c r="AC1058" s="288">
        <v>33309</v>
      </c>
      <c r="AD1058" s="289" t="s">
        <v>1429</v>
      </c>
      <c r="AE1058" s="285"/>
      <c r="AG1058" s="292"/>
      <c r="AH1058" s="297" t="s">
        <v>1430</v>
      </c>
      <c r="AI1058" s="292">
        <v>33372</v>
      </c>
      <c r="AJ1058" s="292" t="s">
        <v>1431</v>
      </c>
      <c r="AK1058" s="298" t="s">
        <v>1432</v>
      </c>
      <c r="AL1058" s="292" t="s">
        <v>377</v>
      </c>
      <c r="AM1058" s="299"/>
      <c r="AN1058" s="299">
        <v>33392</v>
      </c>
      <c r="AO1058" s="300" t="s">
        <v>1450</v>
      </c>
      <c r="AP1058" s="286"/>
      <c r="AQ1058" s="286"/>
      <c r="AR1058" s="300">
        <v>33381</v>
      </c>
      <c r="AS1058" s="299" t="s">
        <v>1455</v>
      </c>
      <c r="AT1058" s="301">
        <v>33392</v>
      </c>
      <c r="AU1058" s="301" t="s">
        <v>1453</v>
      </c>
      <c r="AV1058" s="301"/>
      <c r="AW1058" s="301"/>
      <c r="AX1058" s="301" t="s">
        <v>1433</v>
      </c>
      <c r="AY1058" s="54">
        <v>33365</v>
      </c>
      <c r="AZ1058" s="80">
        <v>0.7</v>
      </c>
      <c r="BA1058" s="54" t="s">
        <v>1434</v>
      </c>
      <c r="BB1058" s="54" t="s">
        <v>1435</v>
      </c>
      <c r="BC1058" s="54">
        <v>33365</v>
      </c>
      <c r="BD1058" s="47">
        <v>2039</v>
      </c>
      <c r="BE1058" s="54" t="s">
        <v>318</v>
      </c>
      <c r="BF1058" s="286"/>
      <c r="BG1058" s="300"/>
      <c r="BH1058" s="303"/>
      <c r="BI1058" s="300"/>
      <c r="BJ1058" s="286"/>
      <c r="BK1058" s="286"/>
      <c r="BL1058" s="304"/>
      <c r="BM1058" s="286"/>
      <c r="BN1058" s="286"/>
      <c r="BO1058" s="286"/>
      <c r="BP1058" s="304"/>
      <c r="BQ1058" s="286"/>
      <c r="BR1058" s="286"/>
      <c r="BS1058" s="286"/>
      <c r="BT1058" s="305"/>
      <c r="BU1058" s="286"/>
      <c r="BV1058" s="144" t="s">
        <v>1436</v>
      </c>
      <c r="BW1058" s="286"/>
      <c r="BX1058" s="300"/>
      <c r="BY1058" s="306"/>
      <c r="CB1058" s="300"/>
      <c r="CC1058" s="303"/>
      <c r="CE1058" s="289" t="s">
        <v>1437</v>
      </c>
      <c r="CF1058" s="285">
        <v>33402</v>
      </c>
      <c r="CG1058" s="329">
        <f>CG1066-(CG1066*0.71)</f>
        <v>435</v>
      </c>
      <c r="CH1058" s="289" t="s">
        <v>1438</v>
      </c>
      <c r="CI1058" s="287"/>
      <c r="CJ1058" s="287"/>
      <c r="CK1058" s="287"/>
      <c r="CL1058" s="287"/>
      <c r="CM1058" s="287"/>
      <c r="CN1058" s="287"/>
      <c r="CO1058" s="287"/>
      <c r="CP1058" s="287"/>
      <c r="CR1058" s="300"/>
      <c r="CS1058" s="303"/>
      <c r="CU1058" s="297"/>
      <c r="CW1058" s="302"/>
      <c r="DG1058" s="289" t="s">
        <v>1437</v>
      </c>
      <c r="DH1058" s="300">
        <v>33482</v>
      </c>
      <c r="DI1058" s="328">
        <v>0.42</v>
      </c>
      <c r="DJ1058" s="289" t="s">
        <v>1439</v>
      </c>
      <c r="DO1058" s="300">
        <v>33501</v>
      </c>
      <c r="DP1058" s="287">
        <v>4297</v>
      </c>
      <c r="DQ1058" s="289" t="s">
        <v>318</v>
      </c>
      <c r="DR1058" s="326" t="s">
        <v>1440</v>
      </c>
      <c r="DS1058" s="300">
        <v>33402</v>
      </c>
      <c r="DT1058" s="302">
        <v>31</v>
      </c>
      <c r="DU1058" s="289" t="s">
        <v>1441</v>
      </c>
      <c r="DV1058" s="287"/>
      <c r="DW1058" s="300">
        <v>33402</v>
      </c>
      <c r="DX1058" s="302">
        <v>2</v>
      </c>
      <c r="DY1058" s="289" t="s">
        <v>1442</v>
      </c>
      <c r="EA1058" s="21" t="s">
        <v>1443</v>
      </c>
    </row>
    <row r="1059" spans="1:131" s="289" customFormat="1">
      <c r="B1059" s="289" t="s">
        <v>1420</v>
      </c>
      <c r="C1059" s="289">
        <v>210</v>
      </c>
      <c r="D1059" s="289" t="s">
        <v>1421</v>
      </c>
      <c r="E1059" s="289">
        <v>1993</v>
      </c>
      <c r="F1059" s="289">
        <v>1990</v>
      </c>
      <c r="G1059" s="289" t="s">
        <v>702</v>
      </c>
      <c r="H1059" s="289" t="s">
        <v>448</v>
      </c>
      <c r="I1059" s="287"/>
      <c r="J1059" s="287" t="s">
        <v>1422</v>
      </c>
      <c r="K1059" s="287" t="s">
        <v>1423</v>
      </c>
      <c r="L1059" s="287" t="s">
        <v>652</v>
      </c>
      <c r="M1059" s="290" t="s">
        <v>325</v>
      </c>
      <c r="N1059" s="291" t="s">
        <v>1458</v>
      </c>
      <c r="O1059" s="292">
        <v>33154</v>
      </c>
      <c r="P1059" s="293" t="s">
        <v>552</v>
      </c>
      <c r="Q1059" s="292" t="s">
        <v>1426</v>
      </c>
      <c r="R1059" s="294"/>
      <c r="S1059" s="294"/>
      <c r="T1059" s="294"/>
      <c r="U1059" s="295"/>
      <c r="V1059" s="295"/>
      <c r="W1059" s="296" t="s">
        <v>1427</v>
      </c>
      <c r="X1059" s="292">
        <v>33365</v>
      </c>
      <c r="Y1059" s="292">
        <v>33365</v>
      </c>
      <c r="Z1059" s="289" t="s">
        <v>1428</v>
      </c>
      <c r="AA1059" s="286"/>
      <c r="AB1059" s="301"/>
      <c r="AC1059" s="288">
        <v>33309</v>
      </c>
      <c r="AD1059" s="289" t="s">
        <v>1429</v>
      </c>
      <c r="AE1059" s="285"/>
      <c r="AF1059" s="286"/>
      <c r="AG1059" s="292"/>
      <c r="AH1059" s="297" t="s">
        <v>1430</v>
      </c>
      <c r="AI1059" s="292">
        <v>33372</v>
      </c>
      <c r="AJ1059" s="292" t="s">
        <v>1431</v>
      </c>
      <c r="AK1059" s="298" t="s">
        <v>1432</v>
      </c>
      <c r="AL1059" s="292" t="s">
        <v>377</v>
      </c>
      <c r="AM1059" s="299"/>
      <c r="AN1059" s="299"/>
      <c r="AO1059" s="300"/>
      <c r="AP1059" s="286"/>
      <c r="AQ1059" s="286"/>
      <c r="AR1059" s="300">
        <v>33381</v>
      </c>
      <c r="AS1059" s="299" t="s">
        <v>1455</v>
      </c>
      <c r="AT1059" s="301">
        <v>33392</v>
      </c>
      <c r="AU1059" s="330" t="s">
        <v>1459</v>
      </c>
      <c r="AV1059" s="301"/>
      <c r="AW1059" s="301"/>
      <c r="AX1059" s="301" t="s">
        <v>1433</v>
      </c>
      <c r="AY1059" s="54">
        <v>33365</v>
      </c>
      <c r="AZ1059" s="80">
        <v>0.7</v>
      </c>
      <c r="BA1059" s="54" t="s">
        <v>1434</v>
      </c>
      <c r="BB1059" s="54" t="s">
        <v>1435</v>
      </c>
      <c r="BC1059" s="54">
        <v>33365</v>
      </c>
      <c r="BD1059" s="47">
        <v>2039</v>
      </c>
      <c r="BE1059" s="54" t="s">
        <v>318</v>
      </c>
      <c r="BF1059" s="286"/>
      <c r="BG1059" s="300"/>
      <c r="BH1059" s="303"/>
      <c r="BI1059" s="300"/>
      <c r="BJ1059" s="286"/>
      <c r="BK1059" s="286"/>
      <c r="BL1059" s="304"/>
      <c r="BM1059" s="286"/>
      <c r="BN1059" s="286"/>
      <c r="BO1059" s="286"/>
      <c r="BP1059" s="304"/>
      <c r="BQ1059" s="286"/>
      <c r="BR1059" s="286"/>
      <c r="BS1059" s="286"/>
      <c r="BT1059" s="305"/>
      <c r="BU1059" s="286"/>
      <c r="BV1059" s="144" t="s">
        <v>1436</v>
      </c>
      <c r="BW1059" s="286"/>
      <c r="BX1059" s="300"/>
      <c r="BY1059" s="306"/>
      <c r="CB1059" s="300"/>
      <c r="CC1059" s="303"/>
      <c r="CE1059" s="289" t="s">
        <v>1437</v>
      </c>
      <c r="CF1059" s="285">
        <v>33402</v>
      </c>
      <c r="CG1059" s="329">
        <f>CG1066-(CG1066*0.93)</f>
        <v>105</v>
      </c>
      <c r="CH1059" s="289" t="s">
        <v>1438</v>
      </c>
      <c r="CI1059" s="287"/>
      <c r="CJ1059" s="287"/>
      <c r="CK1059" s="287"/>
      <c r="CL1059" s="287"/>
      <c r="CM1059" s="287"/>
      <c r="CN1059" s="287"/>
      <c r="CO1059" s="287"/>
      <c r="CP1059" s="287"/>
      <c r="CR1059" s="300"/>
      <c r="CS1059" s="303"/>
      <c r="CU1059" s="297"/>
      <c r="CW1059" s="302"/>
      <c r="DG1059" s="289" t="s">
        <v>1437</v>
      </c>
      <c r="DH1059" s="300">
        <v>33482</v>
      </c>
      <c r="DI1059" s="328">
        <v>0.54</v>
      </c>
      <c r="DJ1059" s="289" t="s">
        <v>1439</v>
      </c>
      <c r="DO1059" s="300">
        <v>33501</v>
      </c>
      <c r="DP1059" s="287">
        <v>4922</v>
      </c>
      <c r="DQ1059" s="289" t="s">
        <v>318</v>
      </c>
      <c r="DR1059" s="326" t="s">
        <v>1440</v>
      </c>
      <c r="DS1059" s="300">
        <v>33402</v>
      </c>
      <c r="DT1059" s="302">
        <v>27</v>
      </c>
      <c r="DU1059" s="289" t="s">
        <v>1441</v>
      </c>
      <c r="DV1059" s="287"/>
      <c r="DW1059" s="300">
        <v>33402</v>
      </c>
      <c r="DX1059" s="302">
        <v>10</v>
      </c>
      <c r="DY1059" s="289" t="s">
        <v>1442</v>
      </c>
      <c r="EA1059" s="21" t="s">
        <v>1443</v>
      </c>
    </row>
    <row r="1060" spans="1:131" s="289" customFormat="1">
      <c r="B1060" s="289" t="s">
        <v>1420</v>
      </c>
      <c r="C1060" s="289">
        <v>210</v>
      </c>
      <c r="D1060" s="289" t="s">
        <v>1421</v>
      </c>
      <c r="E1060" s="289">
        <v>1993</v>
      </c>
      <c r="F1060" s="289">
        <v>1990</v>
      </c>
      <c r="G1060" s="289" t="s">
        <v>702</v>
      </c>
      <c r="H1060" s="289" t="s">
        <v>448</v>
      </c>
      <c r="I1060" s="287"/>
      <c r="J1060" s="287" t="s">
        <v>1422</v>
      </c>
      <c r="K1060" s="287" t="s">
        <v>1423</v>
      </c>
      <c r="L1060" s="287" t="s">
        <v>652</v>
      </c>
      <c r="M1060" s="290" t="s">
        <v>325</v>
      </c>
      <c r="N1060" s="291" t="s">
        <v>1460</v>
      </c>
      <c r="O1060" s="292">
        <v>33154</v>
      </c>
      <c r="P1060" s="293" t="s">
        <v>552</v>
      </c>
      <c r="Q1060" s="292" t="s">
        <v>1426</v>
      </c>
      <c r="R1060" s="294"/>
      <c r="S1060" s="294"/>
      <c r="T1060" s="294"/>
      <c r="U1060" s="295"/>
      <c r="V1060" s="295"/>
      <c r="W1060" s="296" t="s">
        <v>1427</v>
      </c>
      <c r="X1060" s="292">
        <v>33365</v>
      </c>
      <c r="Y1060" s="292">
        <v>33365</v>
      </c>
      <c r="Z1060" s="289" t="s">
        <v>1428</v>
      </c>
      <c r="AA1060" s="286"/>
      <c r="AB1060" s="301"/>
      <c r="AC1060" s="288">
        <v>33309</v>
      </c>
      <c r="AD1060" s="289" t="s">
        <v>1429</v>
      </c>
      <c r="AE1060" s="285"/>
      <c r="AF1060" s="286"/>
      <c r="AG1060" s="292"/>
      <c r="AH1060" s="297" t="s">
        <v>1430</v>
      </c>
      <c r="AI1060" s="292">
        <v>33372</v>
      </c>
      <c r="AJ1060" s="292" t="s">
        <v>1431</v>
      </c>
      <c r="AK1060" s="298" t="s">
        <v>1432</v>
      </c>
      <c r="AL1060" s="292" t="s">
        <v>377</v>
      </c>
      <c r="AM1060" s="299"/>
      <c r="AN1060" s="299"/>
      <c r="AO1060" s="300"/>
      <c r="AP1060" s="286"/>
      <c r="AQ1060" s="286"/>
      <c r="AR1060" s="300">
        <v>33387</v>
      </c>
      <c r="AS1060" s="299" t="s">
        <v>1461</v>
      </c>
      <c r="AT1060" s="301"/>
      <c r="AU1060" s="301"/>
      <c r="AV1060" s="301"/>
      <c r="AW1060" s="301"/>
      <c r="AX1060" s="301" t="s">
        <v>1433</v>
      </c>
      <c r="AY1060" s="54">
        <v>33365</v>
      </c>
      <c r="AZ1060" s="80">
        <v>0.7</v>
      </c>
      <c r="BA1060" s="54" t="s">
        <v>1434</v>
      </c>
      <c r="BB1060" s="54" t="s">
        <v>1435</v>
      </c>
      <c r="BC1060" s="54">
        <v>33365</v>
      </c>
      <c r="BD1060" s="47">
        <v>2039</v>
      </c>
      <c r="BE1060" s="54" t="s">
        <v>318</v>
      </c>
      <c r="BF1060" s="286"/>
      <c r="BG1060" s="300"/>
      <c r="BH1060" s="303"/>
      <c r="BI1060" s="300"/>
      <c r="BJ1060" s="286"/>
      <c r="BK1060" s="286"/>
      <c r="BL1060" s="304"/>
      <c r="BM1060" s="286"/>
      <c r="BN1060" s="286"/>
      <c r="BO1060" s="286"/>
      <c r="BP1060" s="304"/>
      <c r="BQ1060" s="286"/>
      <c r="BR1060" s="286"/>
      <c r="BS1060" s="286"/>
      <c r="BT1060" s="305"/>
      <c r="BU1060" s="286"/>
      <c r="BV1060" s="144" t="s">
        <v>1436</v>
      </c>
      <c r="BW1060" s="286"/>
      <c r="BX1060" s="300"/>
      <c r="BY1060" s="306"/>
      <c r="CB1060" s="300"/>
      <c r="CC1060" s="303"/>
      <c r="CE1060" s="289" t="s">
        <v>1437</v>
      </c>
      <c r="CF1060" s="285">
        <v>33402</v>
      </c>
      <c r="CG1060" s="329">
        <f>CG1066-(CG1066*1)</f>
        <v>0</v>
      </c>
      <c r="CH1060" s="289" t="s">
        <v>1438</v>
      </c>
      <c r="CI1060" s="287"/>
      <c r="CJ1060" s="287"/>
      <c r="CK1060" s="287"/>
      <c r="CL1060" s="287"/>
      <c r="CM1060" s="287"/>
      <c r="CN1060" s="287"/>
      <c r="CO1060" s="287"/>
      <c r="CP1060" s="287"/>
      <c r="CR1060" s="300"/>
      <c r="CS1060" s="303"/>
      <c r="CU1060" s="297"/>
      <c r="CW1060" s="302"/>
      <c r="DG1060" s="289" t="s">
        <v>1437</v>
      </c>
      <c r="DH1060" s="300">
        <v>33482</v>
      </c>
      <c r="DI1060" s="328">
        <v>0.99</v>
      </c>
      <c r="DJ1060" s="289" t="s">
        <v>1439</v>
      </c>
      <c r="DO1060" s="300">
        <v>33501</v>
      </c>
      <c r="DP1060" s="287">
        <v>7938</v>
      </c>
      <c r="DQ1060" s="289" t="s">
        <v>318</v>
      </c>
      <c r="DR1060" s="326" t="s">
        <v>1440</v>
      </c>
      <c r="DS1060" s="300">
        <v>33402</v>
      </c>
      <c r="DT1060" s="302">
        <v>24</v>
      </c>
      <c r="DU1060" s="289" t="s">
        <v>1441</v>
      </c>
      <c r="DV1060" s="287"/>
      <c r="DW1060" s="300">
        <v>33402</v>
      </c>
      <c r="DX1060" s="302">
        <v>20</v>
      </c>
      <c r="DY1060" s="289" t="s">
        <v>1442</v>
      </c>
      <c r="EA1060" s="21" t="s">
        <v>1443</v>
      </c>
    </row>
    <row r="1061" spans="1:131" s="289" customFormat="1">
      <c r="B1061" s="289" t="s">
        <v>1420</v>
      </c>
      <c r="C1061" s="289">
        <v>210</v>
      </c>
      <c r="D1061" s="289" t="s">
        <v>1421</v>
      </c>
      <c r="E1061" s="289">
        <v>1993</v>
      </c>
      <c r="F1061" s="289">
        <v>1990</v>
      </c>
      <c r="G1061" s="289" t="s">
        <v>702</v>
      </c>
      <c r="H1061" s="289" t="s">
        <v>448</v>
      </c>
      <c r="I1061" s="287"/>
      <c r="J1061" s="287" t="s">
        <v>1422</v>
      </c>
      <c r="K1061" s="287" t="s">
        <v>1423</v>
      </c>
      <c r="L1061" s="287" t="s">
        <v>652</v>
      </c>
      <c r="M1061" s="290" t="s">
        <v>325</v>
      </c>
      <c r="N1061" s="291" t="s">
        <v>1462</v>
      </c>
      <c r="O1061" s="292">
        <v>33154</v>
      </c>
      <c r="P1061" s="293" t="s">
        <v>552</v>
      </c>
      <c r="Q1061" s="292" t="s">
        <v>1426</v>
      </c>
      <c r="R1061" s="294"/>
      <c r="S1061" s="294"/>
      <c r="T1061" s="294"/>
      <c r="U1061" s="295"/>
      <c r="V1061" s="295"/>
      <c r="W1061" s="296" t="s">
        <v>1427</v>
      </c>
      <c r="X1061" s="292">
        <v>33365</v>
      </c>
      <c r="Y1061" s="292">
        <v>33365</v>
      </c>
      <c r="Z1061" s="289" t="s">
        <v>1428</v>
      </c>
      <c r="AA1061" s="286"/>
      <c r="AB1061" s="301"/>
      <c r="AC1061" s="288">
        <v>33309</v>
      </c>
      <c r="AD1061" s="289" t="s">
        <v>1429</v>
      </c>
      <c r="AE1061" s="285"/>
      <c r="AF1061" s="286"/>
      <c r="AG1061" s="292"/>
      <c r="AH1061" s="297" t="s">
        <v>1430</v>
      </c>
      <c r="AI1061" s="292">
        <v>33372</v>
      </c>
      <c r="AJ1061" s="292" t="s">
        <v>1431</v>
      </c>
      <c r="AK1061" s="298" t="s">
        <v>1432</v>
      </c>
      <c r="AL1061" s="292" t="s">
        <v>377</v>
      </c>
      <c r="AM1061" s="299"/>
      <c r="AN1061" s="299"/>
      <c r="AO1061" s="300"/>
      <c r="AP1061" s="286"/>
      <c r="AQ1061" s="286"/>
      <c r="AR1061" s="300">
        <v>33392</v>
      </c>
      <c r="AS1061" s="330" t="s">
        <v>1463</v>
      </c>
      <c r="AT1061" s="301"/>
      <c r="AU1061" s="301"/>
      <c r="AV1061" s="301"/>
      <c r="AW1061" s="301"/>
      <c r="AX1061" s="301" t="s">
        <v>1433</v>
      </c>
      <c r="AY1061" s="54">
        <v>33365</v>
      </c>
      <c r="AZ1061" s="80">
        <v>0.7</v>
      </c>
      <c r="BA1061" s="54" t="s">
        <v>1434</v>
      </c>
      <c r="BB1061" s="54" t="s">
        <v>1435</v>
      </c>
      <c r="BC1061" s="54">
        <v>33365</v>
      </c>
      <c r="BD1061" s="47">
        <v>2039</v>
      </c>
      <c r="BE1061" s="54" t="s">
        <v>318</v>
      </c>
      <c r="BF1061" s="286"/>
      <c r="BG1061" s="300"/>
      <c r="BH1061" s="303"/>
      <c r="BI1061" s="300"/>
      <c r="BJ1061" s="286"/>
      <c r="BK1061" s="286"/>
      <c r="BL1061" s="304"/>
      <c r="BM1061" s="286"/>
      <c r="BN1061" s="286"/>
      <c r="BO1061" s="286"/>
      <c r="BP1061" s="304"/>
      <c r="BQ1061" s="286"/>
      <c r="BR1061" s="286"/>
      <c r="BS1061" s="286"/>
      <c r="BT1061" s="305"/>
      <c r="BU1061" s="286"/>
      <c r="BV1061" s="144" t="s">
        <v>1436</v>
      </c>
      <c r="BW1061" s="286"/>
      <c r="BX1061" s="300"/>
      <c r="BY1061" s="306"/>
      <c r="CB1061" s="300"/>
      <c r="CC1061" s="303"/>
      <c r="CE1061" s="289" t="s">
        <v>1437</v>
      </c>
      <c r="CF1061" s="285">
        <v>33402</v>
      </c>
      <c r="CG1061" s="329">
        <f>CG1066-(CG1066*0.47)</f>
        <v>795</v>
      </c>
      <c r="CH1061" s="289" t="s">
        <v>1438</v>
      </c>
      <c r="CI1061" s="287"/>
      <c r="CJ1061" s="287"/>
      <c r="CK1061" s="287"/>
      <c r="CL1061" s="287"/>
      <c r="CM1061" s="287"/>
      <c r="CN1061" s="287"/>
      <c r="CO1061" s="287"/>
      <c r="CP1061" s="287"/>
      <c r="CR1061" s="300"/>
      <c r="CS1061" s="303"/>
      <c r="CU1061" s="297"/>
      <c r="CW1061" s="302"/>
      <c r="DG1061" s="289" t="s">
        <v>1437</v>
      </c>
      <c r="DH1061" s="300">
        <v>33482</v>
      </c>
      <c r="DI1061" s="328">
        <v>0.12</v>
      </c>
      <c r="DJ1061" s="289" t="s">
        <v>1439</v>
      </c>
      <c r="DO1061" s="300">
        <v>33501</v>
      </c>
      <c r="DP1061" s="287">
        <v>1594</v>
      </c>
      <c r="DQ1061" s="289" t="s">
        <v>318</v>
      </c>
      <c r="DR1061" s="326" t="s">
        <v>1440</v>
      </c>
      <c r="DS1061" s="300">
        <v>33402</v>
      </c>
      <c r="DT1061" s="302">
        <v>21</v>
      </c>
      <c r="DU1061" s="289" t="s">
        <v>1441</v>
      </c>
      <c r="DV1061" s="287"/>
      <c r="DW1061" s="300">
        <v>33402</v>
      </c>
      <c r="DX1061" s="302">
        <v>14</v>
      </c>
      <c r="DY1061" s="289" t="s">
        <v>1442</v>
      </c>
      <c r="EA1061" s="21" t="s">
        <v>1443</v>
      </c>
    </row>
    <row r="1062" spans="1:131" s="289" customFormat="1">
      <c r="B1062" s="289" t="s">
        <v>1420</v>
      </c>
      <c r="C1062" s="289">
        <v>210</v>
      </c>
      <c r="D1062" s="289" t="s">
        <v>1421</v>
      </c>
      <c r="E1062" s="289">
        <v>1993</v>
      </c>
      <c r="F1062" s="289">
        <v>1990</v>
      </c>
      <c r="G1062" s="289" t="s">
        <v>702</v>
      </c>
      <c r="H1062" s="289" t="s">
        <v>448</v>
      </c>
      <c r="I1062" s="287"/>
      <c r="J1062" s="287" t="s">
        <v>1422</v>
      </c>
      <c r="K1062" s="287" t="s">
        <v>1423</v>
      </c>
      <c r="L1062" s="287" t="s">
        <v>652</v>
      </c>
      <c r="M1062" s="290" t="s">
        <v>325</v>
      </c>
      <c r="N1062" s="291" t="s">
        <v>1464</v>
      </c>
      <c r="O1062" s="292">
        <v>33154</v>
      </c>
      <c r="P1062" s="293" t="s">
        <v>552</v>
      </c>
      <c r="Q1062" s="292" t="s">
        <v>1426</v>
      </c>
      <c r="R1062" s="294"/>
      <c r="S1062" s="294"/>
      <c r="T1062" s="294"/>
      <c r="U1062" s="295"/>
      <c r="V1062" s="295"/>
      <c r="W1062" s="296" t="s">
        <v>1427</v>
      </c>
      <c r="X1062" s="292">
        <v>33365</v>
      </c>
      <c r="Y1062" s="292">
        <v>33365</v>
      </c>
      <c r="Z1062" s="289" t="s">
        <v>1428</v>
      </c>
      <c r="AA1062" s="286"/>
      <c r="AB1062" s="301"/>
      <c r="AC1062" s="288">
        <v>33309</v>
      </c>
      <c r="AD1062" s="289" t="s">
        <v>1429</v>
      </c>
      <c r="AE1062" s="285"/>
      <c r="AF1062" s="286"/>
      <c r="AG1062" s="292"/>
      <c r="AH1062" s="297" t="s">
        <v>1430</v>
      </c>
      <c r="AI1062" s="292">
        <v>33372</v>
      </c>
      <c r="AJ1062" s="292" t="s">
        <v>1431</v>
      </c>
      <c r="AK1062" s="298" t="s">
        <v>1432</v>
      </c>
      <c r="AL1062" s="292" t="s">
        <v>377</v>
      </c>
      <c r="AM1062" s="299"/>
      <c r="AN1062" s="299">
        <v>33392</v>
      </c>
      <c r="AO1062" s="300" t="s">
        <v>1450</v>
      </c>
      <c r="AP1062" s="286"/>
      <c r="AQ1062" s="286"/>
      <c r="AR1062" s="299">
        <v>33392</v>
      </c>
      <c r="AS1062" s="330" t="s">
        <v>1465</v>
      </c>
      <c r="AU1062" s="301"/>
      <c r="AV1062" s="301"/>
      <c r="AW1062" s="301"/>
      <c r="AX1062" s="301" t="s">
        <v>1433</v>
      </c>
      <c r="AY1062" s="54">
        <v>33365</v>
      </c>
      <c r="AZ1062" s="80">
        <v>0.7</v>
      </c>
      <c r="BA1062" s="54" t="s">
        <v>1434</v>
      </c>
      <c r="BB1062" s="54" t="s">
        <v>1435</v>
      </c>
      <c r="BC1062" s="54">
        <v>33365</v>
      </c>
      <c r="BD1062" s="47">
        <v>2039</v>
      </c>
      <c r="BE1062" s="54" t="s">
        <v>318</v>
      </c>
      <c r="BF1062" s="286"/>
      <c r="BG1062" s="300"/>
      <c r="BH1062" s="303"/>
      <c r="BI1062" s="300"/>
      <c r="BJ1062" s="286"/>
      <c r="BK1062" s="286"/>
      <c r="BL1062" s="304"/>
      <c r="BM1062" s="286"/>
      <c r="BN1062" s="286"/>
      <c r="BO1062" s="286"/>
      <c r="BP1062" s="304"/>
      <c r="BQ1062" s="286"/>
      <c r="BR1062" s="286"/>
      <c r="BS1062" s="286"/>
      <c r="BT1062" s="305"/>
      <c r="BU1062" s="286"/>
      <c r="BV1062" s="144" t="s">
        <v>1436</v>
      </c>
      <c r="BW1062" s="286"/>
      <c r="BX1062" s="300"/>
      <c r="BY1062" s="306"/>
      <c r="CB1062" s="300"/>
      <c r="CC1062" s="303"/>
      <c r="CE1062" s="289" t="s">
        <v>1437</v>
      </c>
      <c r="CF1062" s="285">
        <v>33402</v>
      </c>
      <c r="CG1062" s="329">
        <f>CG1066-(CG1066*0.63)</f>
        <v>555</v>
      </c>
      <c r="CH1062" s="289" t="s">
        <v>1438</v>
      </c>
      <c r="CI1062" s="287"/>
      <c r="CJ1062" s="287"/>
      <c r="CK1062" s="287"/>
      <c r="CL1062" s="287"/>
      <c r="CM1062" s="287"/>
      <c r="CN1062" s="287"/>
      <c r="CO1062" s="287"/>
      <c r="CP1062" s="287"/>
      <c r="CR1062" s="300"/>
      <c r="CS1062" s="303"/>
      <c r="CU1062" s="297"/>
      <c r="CW1062" s="302"/>
      <c r="DG1062" s="289" t="s">
        <v>1437</v>
      </c>
      <c r="DH1062" s="300">
        <v>33482</v>
      </c>
      <c r="DI1062" s="328">
        <v>0.1</v>
      </c>
      <c r="DJ1062" s="289" t="s">
        <v>1439</v>
      </c>
      <c r="DO1062" s="300">
        <v>33501</v>
      </c>
      <c r="DP1062" s="287">
        <v>1219</v>
      </c>
      <c r="DQ1062" s="289" t="s">
        <v>318</v>
      </c>
      <c r="DR1062" s="326" t="s">
        <v>1440</v>
      </c>
      <c r="DS1062" s="300">
        <v>33402</v>
      </c>
      <c r="DT1062" s="302">
        <v>22</v>
      </c>
      <c r="DU1062" s="289" t="s">
        <v>1441</v>
      </c>
      <c r="DV1062" s="287"/>
      <c r="DW1062" s="300">
        <v>33402</v>
      </c>
      <c r="DX1062" s="302">
        <v>20</v>
      </c>
      <c r="DY1062" s="289" t="s">
        <v>1442</v>
      </c>
      <c r="EA1062" s="21" t="s">
        <v>1443</v>
      </c>
    </row>
    <row r="1063" spans="1:131" s="289" customFormat="1">
      <c r="B1063" s="289" t="s">
        <v>1420</v>
      </c>
      <c r="C1063" s="289">
        <v>210</v>
      </c>
      <c r="D1063" s="289" t="s">
        <v>1421</v>
      </c>
      <c r="E1063" s="289">
        <v>1993</v>
      </c>
      <c r="F1063" s="289">
        <v>1990</v>
      </c>
      <c r="G1063" s="289" t="s">
        <v>702</v>
      </c>
      <c r="H1063" s="289" t="s">
        <v>448</v>
      </c>
      <c r="I1063" s="287"/>
      <c r="J1063" s="287" t="s">
        <v>1422</v>
      </c>
      <c r="K1063" s="287" t="s">
        <v>1423</v>
      </c>
      <c r="L1063" s="287" t="s">
        <v>652</v>
      </c>
      <c r="M1063" s="290" t="s">
        <v>325</v>
      </c>
      <c r="N1063" s="307" t="s">
        <v>1466</v>
      </c>
      <c r="O1063" s="292">
        <v>33154</v>
      </c>
      <c r="P1063" s="293" t="s">
        <v>552</v>
      </c>
      <c r="Q1063" s="292" t="s">
        <v>1426</v>
      </c>
      <c r="R1063" s="294"/>
      <c r="S1063" s="294"/>
      <c r="T1063" s="294"/>
      <c r="U1063" s="295"/>
      <c r="V1063" s="295"/>
      <c r="W1063" s="296" t="s">
        <v>1427</v>
      </c>
      <c r="X1063" s="292">
        <v>33365</v>
      </c>
      <c r="Y1063" s="292">
        <v>33365</v>
      </c>
      <c r="Z1063" s="289" t="s">
        <v>1428</v>
      </c>
      <c r="AA1063" s="286"/>
      <c r="AB1063" s="301"/>
      <c r="AC1063" s="288">
        <v>33309</v>
      </c>
      <c r="AD1063" s="289" t="s">
        <v>1429</v>
      </c>
      <c r="AE1063" s="285"/>
      <c r="AF1063" s="286"/>
      <c r="AG1063" s="292"/>
      <c r="AH1063" s="297" t="s">
        <v>1430</v>
      </c>
      <c r="AI1063" s="292">
        <v>33372</v>
      </c>
      <c r="AJ1063" s="292" t="s">
        <v>1431</v>
      </c>
      <c r="AK1063" s="298" t="s">
        <v>1432</v>
      </c>
      <c r="AL1063" s="292" t="s">
        <v>377</v>
      </c>
      <c r="AM1063" s="299"/>
      <c r="AN1063" s="299"/>
      <c r="AO1063" s="300"/>
      <c r="AP1063" s="286"/>
      <c r="AQ1063" s="286"/>
      <c r="AR1063" s="300">
        <v>33392</v>
      </c>
      <c r="AS1063" s="330" t="s">
        <v>1467</v>
      </c>
      <c r="AT1063" s="301"/>
      <c r="AU1063" s="301"/>
      <c r="AV1063" s="301"/>
      <c r="AW1063" s="301"/>
      <c r="AX1063" s="301" t="s">
        <v>1433</v>
      </c>
      <c r="AY1063" s="54">
        <v>33365</v>
      </c>
      <c r="AZ1063" s="80">
        <v>0.7</v>
      </c>
      <c r="BA1063" s="54" t="s">
        <v>1434</v>
      </c>
      <c r="BB1063" s="54" t="s">
        <v>1435</v>
      </c>
      <c r="BC1063" s="54">
        <v>33365</v>
      </c>
      <c r="BD1063" s="47">
        <v>2039</v>
      </c>
      <c r="BE1063" s="54" t="s">
        <v>318</v>
      </c>
      <c r="BF1063" s="286"/>
      <c r="BG1063" s="300"/>
      <c r="BH1063" s="303"/>
      <c r="BI1063" s="300"/>
      <c r="BJ1063" s="286"/>
      <c r="BK1063" s="286"/>
      <c r="BL1063" s="304"/>
      <c r="BM1063" s="286"/>
      <c r="BN1063" s="286"/>
      <c r="BO1063" s="286"/>
      <c r="BP1063" s="304"/>
      <c r="BQ1063" s="286"/>
      <c r="BR1063" s="286"/>
      <c r="BS1063" s="286"/>
      <c r="BT1063" s="305"/>
      <c r="BU1063" s="286"/>
      <c r="BV1063" s="144" t="s">
        <v>1436</v>
      </c>
      <c r="BW1063" s="286"/>
      <c r="BX1063" s="300"/>
      <c r="BY1063" s="306"/>
      <c r="CB1063" s="300"/>
      <c r="CC1063" s="303"/>
      <c r="CE1063" s="289" t="s">
        <v>1437</v>
      </c>
      <c r="CF1063" s="285">
        <v>33402</v>
      </c>
      <c r="CG1063" s="329">
        <f>CG1066-(CG1066*0.65)</f>
        <v>525</v>
      </c>
      <c r="CH1063" s="289" t="s">
        <v>1438</v>
      </c>
      <c r="CI1063" s="287"/>
      <c r="CJ1063" s="287"/>
      <c r="CK1063" s="287"/>
      <c r="CL1063" s="287"/>
      <c r="CM1063" s="287"/>
      <c r="CN1063" s="287"/>
      <c r="CO1063" s="287"/>
      <c r="CP1063" s="287"/>
      <c r="CR1063" s="300"/>
      <c r="CS1063" s="303"/>
      <c r="CU1063" s="297"/>
      <c r="CW1063" s="302"/>
      <c r="DG1063" s="289" t="s">
        <v>1437</v>
      </c>
      <c r="DH1063" s="300">
        <v>33482</v>
      </c>
      <c r="DI1063" s="328">
        <v>0.12</v>
      </c>
      <c r="DJ1063" s="289" t="s">
        <v>1439</v>
      </c>
      <c r="DO1063" s="300">
        <v>33501</v>
      </c>
      <c r="DP1063" s="287">
        <v>1516</v>
      </c>
      <c r="DQ1063" s="289" t="s">
        <v>318</v>
      </c>
      <c r="DR1063" s="326" t="s">
        <v>1440</v>
      </c>
      <c r="DS1063" s="300">
        <v>33402</v>
      </c>
      <c r="DT1063" s="302">
        <v>21</v>
      </c>
      <c r="DU1063" s="289" t="s">
        <v>1441</v>
      </c>
      <c r="DV1063" s="287"/>
      <c r="DW1063" s="300">
        <v>33402</v>
      </c>
      <c r="DX1063" s="302">
        <v>23</v>
      </c>
      <c r="DY1063" s="289" t="s">
        <v>1442</v>
      </c>
      <c r="EA1063" s="21" t="s">
        <v>1443</v>
      </c>
    </row>
    <row r="1064" spans="1:131">
      <c r="A1064" s="289"/>
      <c r="B1064" s="289" t="s">
        <v>1420</v>
      </c>
      <c r="C1064" s="289">
        <v>210</v>
      </c>
      <c r="D1064" s="289" t="s">
        <v>1421</v>
      </c>
      <c r="E1064" s="289">
        <v>1993</v>
      </c>
      <c r="F1064" s="289">
        <v>1990</v>
      </c>
      <c r="G1064" s="289" t="s">
        <v>702</v>
      </c>
      <c r="H1064" s="289" t="s">
        <v>448</v>
      </c>
      <c r="I1064" s="287"/>
      <c r="J1064" s="287" t="s">
        <v>1422</v>
      </c>
      <c r="K1064" s="287" t="s">
        <v>1423</v>
      </c>
      <c r="L1064" s="287" t="s">
        <v>1468</v>
      </c>
      <c r="M1064" s="51" t="s">
        <v>325</v>
      </c>
      <c r="N1064" s="15" t="s">
        <v>1469</v>
      </c>
      <c r="O1064" s="292">
        <v>33154</v>
      </c>
      <c r="P1064" s="293" t="s">
        <v>552</v>
      </c>
      <c r="Q1064" s="292" t="s">
        <v>1426</v>
      </c>
      <c r="R1064" s="294"/>
      <c r="S1064" s="294"/>
      <c r="T1064" s="294"/>
      <c r="U1064" s="295"/>
      <c r="V1064" s="295"/>
      <c r="W1064" s="296" t="s">
        <v>1427</v>
      </c>
      <c r="X1064" s="292">
        <v>33365</v>
      </c>
      <c r="Y1064" s="292">
        <v>33365</v>
      </c>
      <c r="Z1064" s="289" t="s">
        <v>1428</v>
      </c>
      <c r="AA1064" s="54"/>
      <c r="AB1064" s="75"/>
      <c r="AC1064" s="288">
        <v>33309</v>
      </c>
      <c r="AD1064" s="289" t="s">
        <v>1429</v>
      </c>
      <c r="AE1064" s="285"/>
      <c r="AF1064" s="286"/>
      <c r="AG1064" s="41">
        <v>33372</v>
      </c>
      <c r="AH1064" s="297" t="s">
        <v>1430</v>
      </c>
      <c r="AI1064" s="292">
        <v>33372</v>
      </c>
      <c r="AJ1064" s="292" t="s">
        <v>1431</v>
      </c>
      <c r="AK1064" s="298" t="s">
        <v>1432</v>
      </c>
      <c r="AL1064" s="292" t="s">
        <v>377</v>
      </c>
      <c r="AN1064" s="299"/>
      <c r="AO1064" s="300"/>
      <c r="AX1064" s="301" t="s">
        <v>1433</v>
      </c>
      <c r="AY1064" s="54">
        <v>33365</v>
      </c>
      <c r="AZ1064" s="80">
        <v>0.7</v>
      </c>
      <c r="BA1064" s="54" t="s">
        <v>1434</v>
      </c>
      <c r="BB1064" s="54" t="s">
        <v>1435</v>
      </c>
      <c r="BC1064" s="54">
        <v>33365</v>
      </c>
      <c r="BD1064" s="47">
        <v>2039</v>
      </c>
      <c r="BE1064" s="54" t="s">
        <v>318</v>
      </c>
      <c r="BV1064" s="144" t="s">
        <v>1436</v>
      </c>
      <c r="CA1064" s="289" t="s">
        <v>1437</v>
      </c>
      <c r="CB1064" s="300">
        <v>33392</v>
      </c>
      <c r="CC1064" s="303">
        <v>1530</v>
      </c>
      <c r="CD1064" s="289" t="s">
        <v>1438</v>
      </c>
      <c r="CE1064" s="289" t="s">
        <v>1437</v>
      </c>
      <c r="CF1064" s="285">
        <v>33402</v>
      </c>
      <c r="CG1064" s="302">
        <v>1590</v>
      </c>
      <c r="CH1064" s="289" t="s">
        <v>1438</v>
      </c>
      <c r="DG1064" s="289" t="s">
        <v>1437</v>
      </c>
      <c r="DH1064" s="300">
        <v>33482</v>
      </c>
      <c r="DI1064" s="328">
        <v>0</v>
      </c>
      <c r="DJ1064" s="289" t="s">
        <v>1439</v>
      </c>
      <c r="DO1064" s="300">
        <v>33501</v>
      </c>
      <c r="DP1064" s="287">
        <v>0</v>
      </c>
      <c r="DQ1064" s="289" t="s">
        <v>318</v>
      </c>
      <c r="DR1064" s="326" t="s">
        <v>1440</v>
      </c>
      <c r="DS1064" s="300">
        <v>33402</v>
      </c>
      <c r="DT1064" s="302">
        <v>24</v>
      </c>
      <c r="DU1064" s="289" t="s">
        <v>1441</v>
      </c>
      <c r="DW1064" s="300">
        <v>33402</v>
      </c>
      <c r="DX1064" s="61">
        <v>0</v>
      </c>
      <c r="DY1064" s="289" t="s">
        <v>1442</v>
      </c>
      <c r="EA1064" s="21" t="s">
        <v>1443</v>
      </c>
    </row>
    <row r="1065" spans="1:131">
      <c r="A1065" s="289"/>
      <c r="B1065" s="289" t="s">
        <v>1420</v>
      </c>
      <c r="C1065" s="289">
        <v>210</v>
      </c>
      <c r="D1065" s="289" t="s">
        <v>1421</v>
      </c>
      <c r="E1065" s="289">
        <v>1993</v>
      </c>
      <c r="F1065" s="289">
        <v>1990</v>
      </c>
      <c r="G1065" s="289" t="s">
        <v>702</v>
      </c>
      <c r="H1065" s="289" t="s">
        <v>448</v>
      </c>
      <c r="I1065" s="287"/>
      <c r="J1065" s="287" t="s">
        <v>1422</v>
      </c>
      <c r="K1065" s="287" t="s">
        <v>1423</v>
      </c>
      <c r="L1065" s="287" t="s">
        <v>1468</v>
      </c>
      <c r="M1065" s="51" t="s">
        <v>1424</v>
      </c>
      <c r="N1065" s="15" t="s">
        <v>1470</v>
      </c>
      <c r="O1065" s="292">
        <v>33154</v>
      </c>
      <c r="P1065" s="293" t="s">
        <v>552</v>
      </c>
      <c r="Q1065" s="292" t="s">
        <v>1426</v>
      </c>
      <c r="R1065" s="294"/>
      <c r="S1065" s="294"/>
      <c r="T1065" s="294"/>
      <c r="U1065" s="295"/>
      <c r="V1065" s="295"/>
      <c r="W1065" s="296" t="s">
        <v>1471</v>
      </c>
      <c r="X1065" s="308">
        <v>33309</v>
      </c>
      <c r="Y1065" s="308">
        <v>33309</v>
      </c>
      <c r="Z1065" s="287" t="s">
        <v>1472</v>
      </c>
      <c r="AA1065" s="54"/>
      <c r="AB1065" s="75"/>
      <c r="AC1065" s="288">
        <v>33309</v>
      </c>
      <c r="AD1065" s="289" t="s">
        <v>1429</v>
      </c>
      <c r="AE1065" s="285"/>
      <c r="AF1065" s="286"/>
      <c r="AH1065" s="297" t="s">
        <v>1430</v>
      </c>
      <c r="AI1065" s="292">
        <v>33372</v>
      </c>
      <c r="AJ1065" s="292" t="s">
        <v>1431</v>
      </c>
      <c r="AK1065" s="298" t="s">
        <v>1432</v>
      </c>
      <c r="AL1065" s="292" t="s">
        <v>377</v>
      </c>
      <c r="AN1065" s="299"/>
      <c r="AO1065" s="300"/>
      <c r="AX1065" s="301" t="s">
        <v>1433</v>
      </c>
      <c r="AY1065" s="54">
        <v>33365</v>
      </c>
      <c r="AZ1065" s="80">
        <v>0</v>
      </c>
      <c r="BA1065" s="54" t="s">
        <v>1434</v>
      </c>
      <c r="BB1065" s="54" t="s">
        <v>1435</v>
      </c>
      <c r="BC1065" s="54">
        <v>33365</v>
      </c>
      <c r="BD1065" s="80">
        <v>0</v>
      </c>
      <c r="BE1065" s="54" t="s">
        <v>318</v>
      </c>
      <c r="BV1065" s="144" t="s">
        <v>1436</v>
      </c>
      <c r="CA1065" s="289" t="s">
        <v>1437</v>
      </c>
      <c r="CB1065" s="300">
        <v>33392</v>
      </c>
      <c r="CC1065" s="303">
        <v>1440</v>
      </c>
      <c r="CD1065" s="289" t="s">
        <v>1438</v>
      </c>
      <c r="CE1065" s="289" t="s">
        <v>1437</v>
      </c>
      <c r="CF1065" s="285">
        <v>33402</v>
      </c>
      <c r="CG1065" s="302">
        <v>1440</v>
      </c>
      <c r="CH1065" s="289" t="s">
        <v>1438</v>
      </c>
      <c r="DG1065" s="289" t="s">
        <v>1437</v>
      </c>
      <c r="DH1065" s="300">
        <v>33482</v>
      </c>
      <c r="DI1065" s="328">
        <v>0</v>
      </c>
      <c r="DJ1065" s="289" t="s">
        <v>1439</v>
      </c>
      <c r="DO1065" s="300">
        <v>33501</v>
      </c>
      <c r="DP1065" s="287">
        <v>0</v>
      </c>
      <c r="DQ1065" s="289" t="s">
        <v>318</v>
      </c>
      <c r="DR1065" s="326" t="s">
        <v>1440</v>
      </c>
      <c r="DS1065" s="300">
        <v>33402</v>
      </c>
      <c r="DT1065" s="302">
        <v>22</v>
      </c>
      <c r="DU1065" s="289" t="s">
        <v>1441</v>
      </c>
      <c r="DW1065" s="300">
        <v>33402</v>
      </c>
      <c r="DX1065" s="61">
        <v>0</v>
      </c>
      <c r="DY1065" s="289" t="s">
        <v>1442</v>
      </c>
      <c r="EA1065" s="21" t="s">
        <v>1443</v>
      </c>
    </row>
    <row r="1066" spans="1:131">
      <c r="A1066" s="289"/>
      <c r="B1066" s="289" t="s">
        <v>1420</v>
      </c>
      <c r="C1066" s="289">
        <v>210</v>
      </c>
      <c r="D1066" s="289" t="s">
        <v>1421</v>
      </c>
      <c r="E1066" s="289">
        <v>1993</v>
      </c>
      <c r="F1066" s="289">
        <v>1990</v>
      </c>
      <c r="G1066" s="289" t="s">
        <v>702</v>
      </c>
      <c r="H1066" s="289" t="s">
        <v>448</v>
      </c>
      <c r="I1066" s="287"/>
      <c r="J1066" s="287" t="s">
        <v>1422</v>
      </c>
      <c r="K1066" s="287" t="s">
        <v>1423</v>
      </c>
      <c r="L1066" s="287" t="s">
        <v>1468</v>
      </c>
      <c r="M1066" s="51" t="s">
        <v>1424</v>
      </c>
      <c r="N1066" s="15" t="s">
        <v>1473</v>
      </c>
      <c r="O1066" s="41">
        <v>33154</v>
      </c>
      <c r="P1066" s="119" t="s">
        <v>552</v>
      </c>
      <c r="Q1066" s="41" t="s">
        <v>1426</v>
      </c>
      <c r="W1066" s="135" t="s">
        <v>1471</v>
      </c>
      <c r="X1066" s="140">
        <v>33309</v>
      </c>
      <c r="Y1066" s="140">
        <v>33309</v>
      </c>
      <c r="Z1066" s="21" t="s">
        <v>1472</v>
      </c>
      <c r="AA1066" s="54"/>
      <c r="AB1066" s="75"/>
      <c r="AC1066" s="288">
        <v>33309</v>
      </c>
      <c r="AD1066" s="289" t="s">
        <v>1429</v>
      </c>
      <c r="AE1066" s="285"/>
      <c r="AF1066" s="286"/>
      <c r="AG1066" s="41">
        <v>33372</v>
      </c>
      <c r="AH1066" s="297" t="s">
        <v>1430</v>
      </c>
      <c r="AI1066" s="292">
        <v>33372</v>
      </c>
      <c r="AJ1066" s="292" t="s">
        <v>1431</v>
      </c>
      <c r="AK1066" s="298" t="s">
        <v>1432</v>
      </c>
      <c r="AL1066" s="292" t="s">
        <v>377</v>
      </c>
      <c r="AN1066" s="299"/>
      <c r="AO1066" s="300"/>
      <c r="AX1066" s="301" t="s">
        <v>1433</v>
      </c>
      <c r="AY1066" s="54">
        <v>33365</v>
      </c>
      <c r="AZ1066" s="80">
        <v>0</v>
      </c>
      <c r="BA1066" s="54" t="s">
        <v>1434</v>
      </c>
      <c r="BB1066" s="54" t="s">
        <v>1435</v>
      </c>
      <c r="BC1066" s="54">
        <v>33365</v>
      </c>
      <c r="BD1066" s="80">
        <v>0</v>
      </c>
      <c r="BE1066" s="54" t="s">
        <v>318</v>
      </c>
      <c r="BV1066" s="144" t="s">
        <v>1436</v>
      </c>
      <c r="CA1066" s="289" t="s">
        <v>1437</v>
      </c>
      <c r="CB1066" s="300">
        <v>33392</v>
      </c>
      <c r="CC1066" s="303">
        <v>1420</v>
      </c>
      <c r="CD1066" s="289" t="s">
        <v>1438</v>
      </c>
      <c r="CE1066" s="289" t="s">
        <v>1437</v>
      </c>
      <c r="CF1066" s="285">
        <v>33402</v>
      </c>
      <c r="CG1066" s="302">
        <v>1500</v>
      </c>
      <c r="CH1066" s="289" t="s">
        <v>1438</v>
      </c>
      <c r="DG1066" s="289" t="s">
        <v>1437</v>
      </c>
      <c r="DH1066" s="300">
        <v>33482</v>
      </c>
      <c r="DI1066" s="328">
        <v>0</v>
      </c>
      <c r="DJ1066" s="289" t="s">
        <v>1439</v>
      </c>
      <c r="DO1066" s="300">
        <v>33501</v>
      </c>
      <c r="DP1066" s="287">
        <v>0</v>
      </c>
      <c r="DQ1066" s="289" t="s">
        <v>318</v>
      </c>
      <c r="DR1066" s="326" t="s">
        <v>1440</v>
      </c>
      <c r="DS1066" s="300">
        <v>33402</v>
      </c>
      <c r="DT1066" s="302">
        <v>21</v>
      </c>
      <c r="DU1066" s="289" t="s">
        <v>1441</v>
      </c>
      <c r="DW1066" s="300">
        <v>33402</v>
      </c>
      <c r="DX1066" s="61">
        <v>0</v>
      </c>
      <c r="DY1066" s="289" t="s">
        <v>1442</v>
      </c>
      <c r="EA1066" s="21" t="s">
        <v>1443</v>
      </c>
    </row>
    <row r="1067" spans="1:131">
      <c r="A1067" s="289"/>
      <c r="B1067" s="289" t="s">
        <v>1420</v>
      </c>
      <c r="C1067" s="289">
        <v>210</v>
      </c>
      <c r="D1067" s="289" t="s">
        <v>1421</v>
      </c>
      <c r="E1067" s="289">
        <v>1993</v>
      </c>
      <c r="F1067" s="289">
        <v>1990</v>
      </c>
      <c r="G1067" s="289" t="s">
        <v>702</v>
      </c>
      <c r="H1067" s="289" t="s">
        <v>448</v>
      </c>
      <c r="I1067" s="287"/>
      <c r="J1067" s="287" t="s">
        <v>1422</v>
      </c>
      <c r="K1067" s="287" t="s">
        <v>1423</v>
      </c>
      <c r="L1067" s="287" t="s">
        <v>652</v>
      </c>
      <c r="M1067" s="290" t="s">
        <v>325</v>
      </c>
      <c r="N1067" s="15" t="s">
        <v>1474</v>
      </c>
      <c r="O1067" s="41">
        <v>33154</v>
      </c>
      <c r="P1067" s="119" t="s">
        <v>552</v>
      </c>
      <c r="Q1067" s="41" t="s">
        <v>1426</v>
      </c>
      <c r="W1067" s="135" t="s">
        <v>1471</v>
      </c>
      <c r="X1067" s="140">
        <v>33309</v>
      </c>
      <c r="Y1067" s="140">
        <v>33309</v>
      </c>
      <c r="Z1067" s="21" t="s">
        <v>1472</v>
      </c>
      <c r="AA1067" s="54">
        <v>33372</v>
      </c>
      <c r="AB1067" s="153" t="s">
        <v>1475</v>
      </c>
      <c r="AC1067" s="288">
        <v>33309</v>
      </c>
      <c r="AD1067" s="289" t="s">
        <v>1429</v>
      </c>
      <c r="AE1067" s="331">
        <v>33372</v>
      </c>
      <c r="AF1067" s="332" t="s">
        <v>1476</v>
      </c>
      <c r="AG1067" s="41">
        <v>42869</v>
      </c>
      <c r="AH1067" s="297" t="s">
        <v>1430</v>
      </c>
      <c r="AI1067" s="292">
        <v>33372</v>
      </c>
      <c r="AJ1067" s="292" t="s">
        <v>1431</v>
      </c>
      <c r="AK1067" s="298" t="s">
        <v>1432</v>
      </c>
      <c r="AL1067" s="292" t="s">
        <v>377</v>
      </c>
      <c r="AN1067" s="299"/>
      <c r="AO1067" s="300"/>
      <c r="AX1067" s="301" t="s">
        <v>1433</v>
      </c>
      <c r="AY1067" s="54">
        <v>33365</v>
      </c>
      <c r="AZ1067" s="80">
        <v>0</v>
      </c>
      <c r="BA1067" s="54" t="s">
        <v>1434</v>
      </c>
      <c r="BB1067" s="54" t="s">
        <v>1435</v>
      </c>
      <c r="BC1067" s="54">
        <v>33365</v>
      </c>
      <c r="BD1067" s="80">
        <v>0</v>
      </c>
      <c r="BE1067" s="54" t="s">
        <v>318</v>
      </c>
      <c r="BV1067" s="144" t="s">
        <v>1436</v>
      </c>
      <c r="CE1067" s="289" t="s">
        <v>1437</v>
      </c>
      <c r="CF1067" s="285">
        <v>33402</v>
      </c>
      <c r="CG1067" s="106">
        <f>CG1066-(CG1066*0.65)</f>
        <v>525</v>
      </c>
      <c r="CH1067" s="289" t="s">
        <v>1438</v>
      </c>
      <c r="DG1067" s="289" t="s">
        <v>1437</v>
      </c>
      <c r="DH1067" s="300">
        <v>33482</v>
      </c>
      <c r="DI1067" s="328">
        <v>0.45</v>
      </c>
      <c r="DJ1067" s="289" t="s">
        <v>1439</v>
      </c>
      <c r="DO1067" s="300">
        <v>33501</v>
      </c>
      <c r="DP1067" s="287">
        <v>3844</v>
      </c>
      <c r="DQ1067" s="289" t="s">
        <v>318</v>
      </c>
      <c r="DR1067" s="326" t="s">
        <v>1440</v>
      </c>
      <c r="DS1067" s="300">
        <v>33402</v>
      </c>
      <c r="DT1067" s="302">
        <v>30</v>
      </c>
      <c r="DU1067" s="289" t="s">
        <v>1441</v>
      </c>
      <c r="DW1067" s="300">
        <v>33402</v>
      </c>
      <c r="DX1067" s="61">
        <v>0</v>
      </c>
      <c r="DY1067" s="289" t="s">
        <v>1442</v>
      </c>
      <c r="EA1067" s="21" t="s">
        <v>1443</v>
      </c>
    </row>
    <row r="1068" spans="1:131">
      <c r="A1068" s="289"/>
      <c r="B1068" s="289" t="s">
        <v>1420</v>
      </c>
      <c r="C1068" s="289">
        <v>210</v>
      </c>
      <c r="D1068" s="289" t="s">
        <v>1421</v>
      </c>
      <c r="E1068" s="289">
        <v>1993</v>
      </c>
      <c r="F1068" s="289">
        <v>1990</v>
      </c>
      <c r="G1068" s="289" t="s">
        <v>702</v>
      </c>
      <c r="H1068" s="289" t="s">
        <v>448</v>
      </c>
      <c r="I1068" s="287"/>
      <c r="J1068" s="287" t="s">
        <v>1422</v>
      </c>
      <c r="K1068" s="287" t="s">
        <v>1423</v>
      </c>
      <c r="L1068" s="287" t="s">
        <v>652</v>
      </c>
      <c r="M1068" s="290" t="s">
        <v>325</v>
      </c>
      <c r="N1068" s="15" t="s">
        <v>1477</v>
      </c>
      <c r="O1068" s="41">
        <v>33154</v>
      </c>
      <c r="P1068" s="119" t="s">
        <v>552</v>
      </c>
      <c r="Q1068" s="41" t="s">
        <v>1426</v>
      </c>
      <c r="W1068" s="135" t="s">
        <v>1471</v>
      </c>
      <c r="X1068" s="140">
        <v>33309</v>
      </c>
      <c r="Y1068" s="140">
        <v>33309</v>
      </c>
      <c r="Z1068" s="21" t="s">
        <v>1472</v>
      </c>
      <c r="AA1068" s="54"/>
      <c r="AB1068" s="75"/>
      <c r="AC1068" s="288">
        <v>33309</v>
      </c>
      <c r="AD1068" s="289" t="s">
        <v>1429</v>
      </c>
      <c r="AE1068" s="285"/>
      <c r="AF1068" s="286"/>
      <c r="AG1068" s="41">
        <v>42869</v>
      </c>
      <c r="AH1068" s="297" t="s">
        <v>1430</v>
      </c>
      <c r="AI1068" s="292">
        <v>33372</v>
      </c>
      <c r="AJ1068" s="292" t="s">
        <v>1431</v>
      </c>
      <c r="AK1068" s="298" t="s">
        <v>1432</v>
      </c>
      <c r="AL1068" s="292" t="s">
        <v>377</v>
      </c>
      <c r="AN1068" s="299"/>
      <c r="AO1068" s="300"/>
      <c r="AR1068" s="7">
        <v>33372</v>
      </c>
      <c r="AS1068" s="74" t="s">
        <v>1478</v>
      </c>
      <c r="AX1068" s="301" t="s">
        <v>1433</v>
      </c>
      <c r="AY1068" s="54">
        <v>33365</v>
      </c>
      <c r="AZ1068" s="80">
        <v>0</v>
      </c>
      <c r="BA1068" s="54" t="s">
        <v>1434</v>
      </c>
      <c r="BB1068" s="54" t="s">
        <v>1435</v>
      </c>
      <c r="BC1068" s="54">
        <v>33365</v>
      </c>
      <c r="BD1068" s="80">
        <v>0</v>
      </c>
      <c r="BE1068" s="54" t="s">
        <v>318</v>
      </c>
      <c r="BV1068" s="144" t="s">
        <v>1436</v>
      </c>
      <c r="CE1068" s="289" t="s">
        <v>1437</v>
      </c>
      <c r="CF1068" s="285">
        <v>33402</v>
      </c>
      <c r="CG1068" s="106">
        <f>CG1066-(CG1066*0.74)</f>
        <v>390</v>
      </c>
      <c r="CH1068" s="289" t="s">
        <v>1438</v>
      </c>
      <c r="DG1068" s="289" t="s">
        <v>1437</v>
      </c>
      <c r="DH1068" s="300">
        <v>33482</v>
      </c>
      <c r="DI1068" s="328">
        <v>0.42</v>
      </c>
      <c r="DJ1068" s="289" t="s">
        <v>1439</v>
      </c>
      <c r="DO1068" s="300">
        <v>33501</v>
      </c>
      <c r="DP1068" s="287">
        <v>4734</v>
      </c>
      <c r="DQ1068" s="289" t="s">
        <v>318</v>
      </c>
      <c r="DR1068" s="326" t="s">
        <v>1440</v>
      </c>
      <c r="DS1068" s="300">
        <v>33402</v>
      </c>
      <c r="DT1068" s="302">
        <v>28</v>
      </c>
      <c r="DU1068" s="289" t="s">
        <v>1441</v>
      </c>
      <c r="DW1068" s="300">
        <v>33402</v>
      </c>
      <c r="DX1068" s="61">
        <v>0</v>
      </c>
      <c r="DY1068" s="289" t="s">
        <v>1442</v>
      </c>
      <c r="EA1068" s="21" t="s">
        <v>1443</v>
      </c>
    </row>
    <row r="1069" spans="1:131">
      <c r="A1069" s="289"/>
      <c r="B1069" s="289" t="s">
        <v>1420</v>
      </c>
      <c r="C1069" s="289">
        <v>210</v>
      </c>
      <c r="D1069" s="289" t="s">
        <v>1421</v>
      </c>
      <c r="E1069" s="289">
        <v>1993</v>
      </c>
      <c r="F1069" s="289">
        <v>1990</v>
      </c>
      <c r="G1069" s="289" t="s">
        <v>702</v>
      </c>
      <c r="H1069" s="289" t="s">
        <v>448</v>
      </c>
      <c r="I1069" s="287"/>
      <c r="J1069" s="287" t="s">
        <v>1422</v>
      </c>
      <c r="K1069" s="287" t="s">
        <v>1423</v>
      </c>
      <c r="L1069" s="287" t="s">
        <v>652</v>
      </c>
      <c r="M1069" s="290" t="s">
        <v>325</v>
      </c>
      <c r="N1069" s="15" t="s">
        <v>1479</v>
      </c>
      <c r="O1069" s="41">
        <v>33154</v>
      </c>
      <c r="P1069" s="119" t="s">
        <v>552</v>
      </c>
      <c r="Q1069" s="41" t="s">
        <v>1426</v>
      </c>
      <c r="W1069" s="135" t="s">
        <v>1471</v>
      </c>
      <c r="X1069" s="140">
        <v>33309</v>
      </c>
      <c r="Y1069" s="140">
        <v>33309</v>
      </c>
      <c r="Z1069" s="21" t="s">
        <v>1472</v>
      </c>
      <c r="AA1069" s="54">
        <v>42869</v>
      </c>
      <c r="AB1069" s="153" t="s">
        <v>1480</v>
      </c>
      <c r="AC1069" s="288">
        <v>33309</v>
      </c>
      <c r="AD1069" s="289" t="s">
        <v>1429</v>
      </c>
      <c r="AE1069" s="331">
        <v>33372</v>
      </c>
      <c r="AF1069" s="332" t="s">
        <v>1476</v>
      </c>
      <c r="AG1069" s="41">
        <v>42869</v>
      </c>
      <c r="AH1069" s="297" t="s">
        <v>1430</v>
      </c>
      <c r="AI1069" s="292">
        <v>33372</v>
      </c>
      <c r="AJ1069" s="292" t="s">
        <v>1431</v>
      </c>
      <c r="AK1069" s="298" t="s">
        <v>1432</v>
      </c>
      <c r="AL1069" s="292" t="s">
        <v>377</v>
      </c>
      <c r="AN1069" s="299"/>
      <c r="AO1069" s="300"/>
      <c r="AR1069" s="7">
        <v>33392</v>
      </c>
      <c r="AS1069" s="74" t="s">
        <v>1481</v>
      </c>
      <c r="AX1069" s="301" t="s">
        <v>1433</v>
      </c>
      <c r="AY1069" s="54">
        <v>33365</v>
      </c>
      <c r="AZ1069" s="80">
        <v>0</v>
      </c>
      <c r="BA1069" s="54" t="s">
        <v>1434</v>
      </c>
      <c r="BB1069" s="54" t="s">
        <v>1435</v>
      </c>
      <c r="BC1069" s="54">
        <v>33365</v>
      </c>
      <c r="BD1069" s="80">
        <v>0</v>
      </c>
      <c r="BE1069" s="54" t="s">
        <v>318</v>
      </c>
      <c r="BV1069" s="144" t="s">
        <v>1436</v>
      </c>
      <c r="CE1069" s="289" t="s">
        <v>1437</v>
      </c>
      <c r="CF1069" s="285">
        <v>33402</v>
      </c>
      <c r="CG1069" s="106">
        <f>CG1066-(CG1066*0.99)</f>
        <v>15</v>
      </c>
      <c r="CH1069" s="289" t="s">
        <v>1438</v>
      </c>
      <c r="DG1069" s="289" t="s">
        <v>1437</v>
      </c>
      <c r="DH1069" s="300">
        <v>33482</v>
      </c>
      <c r="DI1069" s="328">
        <v>0.99</v>
      </c>
      <c r="DJ1069" s="289" t="s">
        <v>1439</v>
      </c>
      <c r="DO1069" s="300">
        <v>33501</v>
      </c>
      <c r="DP1069" s="287">
        <v>8375</v>
      </c>
      <c r="DQ1069" s="289" t="s">
        <v>318</v>
      </c>
      <c r="DR1069" s="326" t="s">
        <v>1440</v>
      </c>
      <c r="DS1069" s="300">
        <v>33402</v>
      </c>
      <c r="DT1069" s="302">
        <v>36</v>
      </c>
      <c r="DU1069" s="289" t="s">
        <v>1441</v>
      </c>
      <c r="DW1069" s="300">
        <v>33402</v>
      </c>
      <c r="DX1069" s="61">
        <v>0</v>
      </c>
      <c r="DY1069" s="289" t="s">
        <v>1442</v>
      </c>
      <c r="EA1069" s="21" t="s">
        <v>1443</v>
      </c>
    </row>
    <row r="1070" spans="1:131">
      <c r="L1070" s="21"/>
      <c r="M1070" s="51"/>
      <c r="X1070" s="140"/>
      <c r="Y1070" s="54"/>
      <c r="Z1070" s="21"/>
      <c r="AA1070" s="54"/>
      <c r="AB1070" s="21"/>
      <c r="AE1070" s="286"/>
      <c r="AF1070" s="287"/>
      <c r="CE1070" s="289"/>
      <c r="DI1070" s="117"/>
    </row>
    <row r="1071" spans="1:131">
      <c r="B1071" t="s">
        <v>1420</v>
      </c>
      <c r="C1071">
        <v>210</v>
      </c>
      <c r="D1071" t="s">
        <v>1421</v>
      </c>
      <c r="E1071">
        <v>1993</v>
      </c>
      <c r="F1071">
        <v>1991</v>
      </c>
      <c r="G1071" t="s">
        <v>702</v>
      </c>
      <c r="H1071" t="s">
        <v>448</v>
      </c>
      <c r="J1071" s="21" t="s">
        <v>1422</v>
      </c>
      <c r="K1071" s="21" t="s">
        <v>1423</v>
      </c>
      <c r="L1071" s="21" t="s">
        <v>652</v>
      </c>
      <c r="M1071" s="51" t="s">
        <v>1424</v>
      </c>
      <c r="N1071" s="291" t="s">
        <v>1482</v>
      </c>
      <c r="O1071" s="41">
        <v>33498</v>
      </c>
      <c r="P1071" s="119" t="s">
        <v>552</v>
      </c>
      <c r="Q1071" s="41" t="s">
        <v>1426</v>
      </c>
      <c r="W1071" s="135" t="s">
        <v>1483</v>
      </c>
      <c r="X1071" s="52">
        <v>33737</v>
      </c>
      <c r="Y1071" s="52">
        <v>33737</v>
      </c>
      <c r="Z1071" s="21" t="s">
        <v>1428</v>
      </c>
      <c r="AA1071" s="54"/>
      <c r="AB1071" s="21"/>
      <c r="AC1071" s="260">
        <v>33702</v>
      </c>
      <c r="AD1071" s="86" t="s">
        <v>1484</v>
      </c>
      <c r="AE1071" s="286"/>
      <c r="AF1071" s="286"/>
      <c r="AH1071" s="72" t="s">
        <v>1430</v>
      </c>
      <c r="AI1071" s="41">
        <v>33737</v>
      </c>
      <c r="AJ1071" s="41" t="s">
        <v>1431</v>
      </c>
      <c r="AK1071" s="52" t="s">
        <v>1432</v>
      </c>
      <c r="AL1071" s="41" t="s">
        <v>377</v>
      </c>
      <c r="AN1071" s="299">
        <v>33760</v>
      </c>
      <c r="AO1071" s="300" t="s">
        <v>1450</v>
      </c>
      <c r="AX1071" s="75" t="s">
        <v>1485</v>
      </c>
      <c r="AY1071" s="54">
        <v>33737</v>
      </c>
      <c r="AZ1071" s="80">
        <v>1.04</v>
      </c>
      <c r="BA1071" s="54" t="s">
        <v>1434</v>
      </c>
      <c r="BB1071" s="54" t="s">
        <v>1486</v>
      </c>
      <c r="BC1071" s="54">
        <v>33737</v>
      </c>
      <c r="BD1071" s="47">
        <v>3696</v>
      </c>
      <c r="BE1071" s="54" t="s">
        <v>318</v>
      </c>
      <c r="BV1071" s="144" t="s">
        <v>1436</v>
      </c>
      <c r="CA1071" s="289" t="s">
        <v>1437</v>
      </c>
      <c r="CB1071" s="7">
        <v>33742</v>
      </c>
      <c r="CC1071" s="76">
        <v>64</v>
      </c>
      <c r="CD1071" s="289" t="s">
        <v>1438</v>
      </c>
      <c r="CE1071" s="289" t="s">
        <v>1437</v>
      </c>
      <c r="CF1071" s="260">
        <v>33752</v>
      </c>
      <c r="CG1071" s="61">
        <v>35</v>
      </c>
      <c r="CH1071" s="289" t="s">
        <v>1438</v>
      </c>
      <c r="CI1071" s="287" t="s">
        <v>1437</v>
      </c>
      <c r="CJ1071" s="150">
        <v>33757</v>
      </c>
      <c r="CK1071" s="21">
        <v>0</v>
      </c>
      <c r="CL1071" s="289" t="s">
        <v>1438</v>
      </c>
      <c r="CM1071" s="287" t="s">
        <v>1437</v>
      </c>
      <c r="CN1071" s="150">
        <v>33767</v>
      </c>
      <c r="CO1071" s="21">
        <v>35</v>
      </c>
      <c r="CP1071" s="289" t="s">
        <v>1438</v>
      </c>
      <c r="DG1071" s="289" t="s">
        <v>1437</v>
      </c>
      <c r="DH1071" s="7">
        <v>33847</v>
      </c>
      <c r="DI1071" s="333">
        <v>0</v>
      </c>
      <c r="DJ1071" s="289" t="s">
        <v>1439</v>
      </c>
      <c r="DO1071" s="7">
        <v>33894</v>
      </c>
      <c r="DP1071">
        <v>8169</v>
      </c>
      <c r="DQ1071" s="289" t="s">
        <v>318</v>
      </c>
      <c r="DR1071" s="326" t="s">
        <v>1440</v>
      </c>
      <c r="DS1071" s="7">
        <v>33767</v>
      </c>
      <c r="DT1071" s="61">
        <v>35</v>
      </c>
      <c r="DU1071" t="s">
        <v>1487</v>
      </c>
      <c r="DW1071" s="260">
        <v>33767</v>
      </c>
      <c r="DX1071" s="61">
        <v>0</v>
      </c>
      <c r="DY1071" s="289" t="s">
        <v>1442</v>
      </c>
      <c r="EA1071" s="21" t="s">
        <v>1488</v>
      </c>
    </row>
    <row r="1072" spans="1:131">
      <c r="B1072" t="s">
        <v>1420</v>
      </c>
      <c r="C1072">
        <v>210</v>
      </c>
      <c r="D1072" t="s">
        <v>1421</v>
      </c>
      <c r="E1072">
        <v>1993</v>
      </c>
      <c r="F1072">
        <v>1991</v>
      </c>
      <c r="G1072" t="s">
        <v>702</v>
      </c>
      <c r="H1072" t="s">
        <v>448</v>
      </c>
      <c r="J1072" s="21" t="s">
        <v>1422</v>
      </c>
      <c r="K1072" s="21" t="s">
        <v>1423</v>
      </c>
      <c r="L1072" s="21" t="s">
        <v>652</v>
      </c>
      <c r="M1072" s="51" t="s">
        <v>325</v>
      </c>
      <c r="N1072" s="291" t="s">
        <v>1444</v>
      </c>
      <c r="O1072" s="41">
        <v>33498</v>
      </c>
      <c r="P1072" s="119" t="s">
        <v>552</v>
      </c>
      <c r="Q1072" s="41" t="s">
        <v>1426</v>
      </c>
      <c r="W1072" s="135" t="s">
        <v>1483</v>
      </c>
      <c r="X1072" s="52">
        <v>33737</v>
      </c>
      <c r="Y1072" s="52">
        <v>33737</v>
      </c>
      <c r="Z1072" s="21" t="s">
        <v>1428</v>
      </c>
      <c r="AA1072" s="54"/>
      <c r="AB1072" s="75"/>
      <c r="AC1072" s="260">
        <v>33702</v>
      </c>
      <c r="AD1072" s="86" t="s">
        <v>1484</v>
      </c>
      <c r="AE1072" s="286"/>
      <c r="AF1072" s="286"/>
      <c r="AH1072" s="72" t="s">
        <v>1430</v>
      </c>
      <c r="AI1072" s="41">
        <v>33737</v>
      </c>
      <c r="AJ1072" s="41" t="s">
        <v>1431</v>
      </c>
      <c r="AK1072" s="52" t="s">
        <v>1432</v>
      </c>
      <c r="AL1072" s="41" t="s">
        <v>377</v>
      </c>
      <c r="AN1072" s="299">
        <v>33760</v>
      </c>
      <c r="AO1072" s="300" t="s">
        <v>1450</v>
      </c>
      <c r="AR1072" s="7">
        <v>33737</v>
      </c>
      <c r="AS1072" s="299" t="s">
        <v>1445</v>
      </c>
      <c r="AT1072" s="75">
        <v>33760</v>
      </c>
      <c r="AU1072" s="301" t="s">
        <v>1446</v>
      </c>
      <c r="AX1072" s="75" t="s">
        <v>1485</v>
      </c>
      <c r="AY1072" s="54">
        <v>33737</v>
      </c>
      <c r="AZ1072" s="80">
        <v>1.04</v>
      </c>
      <c r="BA1072" s="54" t="s">
        <v>1434</v>
      </c>
      <c r="BB1072" s="54" t="s">
        <v>1486</v>
      </c>
      <c r="BC1072" s="54">
        <v>33737</v>
      </c>
      <c r="BD1072" s="47">
        <v>3696</v>
      </c>
      <c r="BE1072" s="54" t="s">
        <v>318</v>
      </c>
      <c r="BV1072" s="144" t="s">
        <v>1436</v>
      </c>
      <c r="CM1072" s="287" t="s">
        <v>1437</v>
      </c>
      <c r="CN1072" s="150">
        <v>33767</v>
      </c>
      <c r="CO1072" s="86">
        <f>CO1085-(CO1085*1)</f>
        <v>0</v>
      </c>
      <c r="CP1072" s="289" t="s">
        <v>1438</v>
      </c>
      <c r="DG1072" s="289" t="s">
        <v>1437</v>
      </c>
      <c r="DH1072" s="7">
        <v>33847</v>
      </c>
      <c r="DI1072" s="333">
        <v>0.78</v>
      </c>
      <c r="DJ1072" s="289" t="s">
        <v>1439</v>
      </c>
      <c r="DO1072" s="7">
        <v>33894</v>
      </c>
      <c r="DP1072">
        <v>8206</v>
      </c>
      <c r="DQ1072" s="289" t="s">
        <v>318</v>
      </c>
      <c r="DR1072" s="326" t="s">
        <v>1440</v>
      </c>
      <c r="DS1072" s="7">
        <v>33767</v>
      </c>
      <c r="DT1072" s="61">
        <v>33</v>
      </c>
      <c r="DU1072" t="s">
        <v>1487</v>
      </c>
      <c r="DW1072" s="260">
        <v>33767</v>
      </c>
      <c r="DX1072" s="61">
        <v>0</v>
      </c>
      <c r="DY1072" s="289" t="s">
        <v>1442</v>
      </c>
      <c r="EA1072" s="21" t="s">
        <v>1488</v>
      </c>
    </row>
    <row r="1073" spans="2:131">
      <c r="B1073" t="s">
        <v>1420</v>
      </c>
      <c r="C1073">
        <v>210</v>
      </c>
      <c r="D1073" t="s">
        <v>1421</v>
      </c>
      <c r="E1073">
        <v>1993</v>
      </c>
      <c r="F1073">
        <v>1991</v>
      </c>
      <c r="G1073" t="s">
        <v>702</v>
      </c>
      <c r="H1073" t="s">
        <v>448</v>
      </c>
      <c r="J1073" s="21" t="s">
        <v>1422</v>
      </c>
      <c r="K1073" s="21" t="s">
        <v>1423</v>
      </c>
      <c r="L1073" s="21" t="s">
        <v>652</v>
      </c>
      <c r="M1073" s="51" t="s">
        <v>325</v>
      </c>
      <c r="N1073" s="291" t="s">
        <v>1447</v>
      </c>
      <c r="O1073" s="41">
        <v>33498</v>
      </c>
      <c r="P1073" s="119" t="s">
        <v>552</v>
      </c>
      <c r="Q1073" s="41" t="s">
        <v>1426</v>
      </c>
      <c r="W1073" s="135" t="s">
        <v>1483</v>
      </c>
      <c r="X1073" s="52">
        <v>33737</v>
      </c>
      <c r="Y1073" s="52">
        <v>33737</v>
      </c>
      <c r="Z1073" s="21" t="s">
        <v>1428</v>
      </c>
      <c r="AA1073" s="54"/>
      <c r="AB1073" s="75"/>
      <c r="AC1073" s="260">
        <v>33702</v>
      </c>
      <c r="AD1073" s="86" t="s">
        <v>1484</v>
      </c>
      <c r="AE1073" s="286"/>
      <c r="AF1073" s="286"/>
      <c r="AH1073" s="72" t="s">
        <v>1430</v>
      </c>
      <c r="AI1073" s="41">
        <v>33737</v>
      </c>
      <c r="AJ1073" s="41" t="s">
        <v>1431</v>
      </c>
      <c r="AK1073" s="52" t="s">
        <v>1432</v>
      </c>
      <c r="AL1073" s="41" t="s">
        <v>377</v>
      </c>
      <c r="AN1073" s="299">
        <v>33760</v>
      </c>
      <c r="AO1073" s="300" t="s">
        <v>1450</v>
      </c>
      <c r="AR1073" s="7">
        <v>33737</v>
      </c>
      <c r="AS1073" s="299" t="s">
        <v>1445</v>
      </c>
      <c r="AT1073" s="75">
        <v>33760</v>
      </c>
      <c r="AU1073" s="301" t="s">
        <v>1448</v>
      </c>
      <c r="AX1073" s="75" t="s">
        <v>1485</v>
      </c>
      <c r="AY1073" s="54">
        <v>33737</v>
      </c>
      <c r="AZ1073" s="80">
        <v>1.04</v>
      </c>
      <c r="BA1073" s="54" t="s">
        <v>1434</v>
      </c>
      <c r="BB1073" s="54" t="s">
        <v>1486</v>
      </c>
      <c r="BC1073" s="54">
        <v>33737</v>
      </c>
      <c r="BD1073" s="47">
        <v>3696</v>
      </c>
      <c r="BE1073" s="54" t="s">
        <v>318</v>
      </c>
      <c r="BV1073" s="144" t="s">
        <v>1436</v>
      </c>
      <c r="CM1073" s="287" t="s">
        <v>1437</v>
      </c>
      <c r="CN1073" s="150">
        <v>33767</v>
      </c>
      <c r="CO1073" s="86">
        <f>CO1085-(CO1085*1)</f>
        <v>0</v>
      </c>
      <c r="CP1073" s="289" t="s">
        <v>1438</v>
      </c>
      <c r="DG1073" s="289" t="s">
        <v>1437</v>
      </c>
      <c r="DH1073" s="7">
        <v>33847</v>
      </c>
      <c r="DI1073" s="333">
        <v>0.69</v>
      </c>
      <c r="DJ1073" s="289" t="s">
        <v>1439</v>
      </c>
      <c r="DO1073" s="7">
        <v>33894</v>
      </c>
      <c r="DP1073">
        <v>8581</v>
      </c>
      <c r="DQ1073" s="289" t="s">
        <v>318</v>
      </c>
      <c r="DR1073" s="326" t="s">
        <v>1440</v>
      </c>
      <c r="DS1073" s="7">
        <v>33767</v>
      </c>
      <c r="DT1073" s="61">
        <v>34</v>
      </c>
      <c r="DU1073" t="s">
        <v>1487</v>
      </c>
      <c r="DW1073" s="260">
        <v>33767</v>
      </c>
      <c r="DX1073" s="61">
        <v>0</v>
      </c>
      <c r="DY1073" s="289" t="s">
        <v>1442</v>
      </c>
      <c r="EA1073" s="21" t="s">
        <v>1488</v>
      </c>
    </row>
    <row r="1074" spans="2:131">
      <c r="B1074" t="s">
        <v>1420</v>
      </c>
      <c r="C1074">
        <v>210</v>
      </c>
      <c r="D1074" t="s">
        <v>1421</v>
      </c>
      <c r="E1074">
        <v>1993</v>
      </c>
      <c r="F1074">
        <v>1991</v>
      </c>
      <c r="G1074" t="s">
        <v>702</v>
      </c>
      <c r="H1074" t="s">
        <v>448</v>
      </c>
      <c r="J1074" s="21" t="s">
        <v>1422</v>
      </c>
      <c r="K1074" s="21" t="s">
        <v>1423</v>
      </c>
      <c r="L1074" s="21" t="s">
        <v>652</v>
      </c>
      <c r="M1074" s="51" t="s">
        <v>325</v>
      </c>
      <c r="N1074" s="291" t="s">
        <v>1449</v>
      </c>
      <c r="O1074" s="41">
        <v>33498</v>
      </c>
      <c r="P1074" s="119" t="s">
        <v>552</v>
      </c>
      <c r="Q1074" s="41" t="s">
        <v>1426</v>
      </c>
      <c r="W1074" s="135" t="s">
        <v>1483</v>
      </c>
      <c r="X1074" s="52">
        <v>33737</v>
      </c>
      <c r="Y1074" s="52">
        <v>33737</v>
      </c>
      <c r="Z1074" s="21" t="s">
        <v>1428</v>
      </c>
      <c r="AA1074" s="54"/>
      <c r="AB1074" s="75"/>
      <c r="AC1074" s="260">
        <v>33702</v>
      </c>
      <c r="AD1074" s="86" t="s">
        <v>1484</v>
      </c>
      <c r="AE1074" s="286"/>
      <c r="AF1074" s="286"/>
      <c r="AH1074" s="72" t="s">
        <v>1430</v>
      </c>
      <c r="AI1074" s="41">
        <v>33737</v>
      </c>
      <c r="AJ1074" s="41" t="s">
        <v>1431</v>
      </c>
      <c r="AK1074" s="52" t="s">
        <v>1432</v>
      </c>
      <c r="AL1074" s="41" t="s">
        <v>377</v>
      </c>
      <c r="AN1074" s="299">
        <v>33760</v>
      </c>
      <c r="AO1074" s="300" t="s">
        <v>1450</v>
      </c>
      <c r="AR1074" s="7">
        <v>33737</v>
      </c>
      <c r="AS1074" s="299" t="s">
        <v>1445</v>
      </c>
      <c r="AT1074" s="75">
        <v>33760</v>
      </c>
      <c r="AU1074" s="301" t="s">
        <v>1451</v>
      </c>
      <c r="AX1074" s="75" t="s">
        <v>1485</v>
      </c>
      <c r="AY1074" s="54">
        <v>33737</v>
      </c>
      <c r="AZ1074" s="80">
        <v>1.04</v>
      </c>
      <c r="BA1074" s="54" t="s">
        <v>1434</v>
      </c>
      <c r="BB1074" s="54" t="s">
        <v>1486</v>
      </c>
      <c r="BC1074" s="54">
        <v>33737</v>
      </c>
      <c r="BD1074" s="47">
        <v>3696</v>
      </c>
      <c r="BE1074" s="54" t="s">
        <v>318</v>
      </c>
      <c r="BV1074" s="144" t="s">
        <v>1436</v>
      </c>
      <c r="CM1074" s="287" t="s">
        <v>1437</v>
      </c>
      <c r="CN1074" s="150">
        <v>33767</v>
      </c>
      <c r="CO1074" s="86">
        <v>0</v>
      </c>
      <c r="CP1074" s="289" t="s">
        <v>1438</v>
      </c>
      <c r="DG1074" s="289" t="s">
        <v>1437</v>
      </c>
      <c r="DH1074" s="7">
        <v>33847</v>
      </c>
      <c r="DI1074" s="333">
        <v>0.5</v>
      </c>
      <c r="DJ1074" s="289" t="s">
        <v>1439</v>
      </c>
      <c r="DO1074" s="7">
        <v>33894</v>
      </c>
      <c r="DP1074">
        <v>9038</v>
      </c>
      <c r="DQ1074" s="289" t="s">
        <v>318</v>
      </c>
      <c r="DR1074" s="326" t="s">
        <v>1440</v>
      </c>
      <c r="DS1074" s="7">
        <v>33767</v>
      </c>
      <c r="DT1074" s="61">
        <v>31</v>
      </c>
      <c r="DU1074" t="s">
        <v>1487</v>
      </c>
      <c r="DW1074" s="260">
        <v>33767</v>
      </c>
      <c r="DX1074" s="61">
        <v>3</v>
      </c>
      <c r="DY1074" s="289" t="s">
        <v>1442</v>
      </c>
      <c r="EA1074" s="21" t="s">
        <v>1488</v>
      </c>
    </row>
    <row r="1075" spans="2:131">
      <c r="B1075" t="s">
        <v>1420</v>
      </c>
      <c r="C1075">
        <v>210</v>
      </c>
      <c r="D1075" t="s">
        <v>1421</v>
      </c>
      <c r="E1075">
        <v>1993</v>
      </c>
      <c r="F1075">
        <v>1991</v>
      </c>
      <c r="G1075" t="s">
        <v>702</v>
      </c>
      <c r="H1075" t="s">
        <v>448</v>
      </c>
      <c r="J1075" s="21" t="s">
        <v>1422</v>
      </c>
      <c r="K1075" s="21" t="s">
        <v>1423</v>
      </c>
      <c r="L1075" s="21" t="s">
        <v>652</v>
      </c>
      <c r="M1075" s="51" t="s">
        <v>325</v>
      </c>
      <c r="N1075" s="291" t="s">
        <v>1452</v>
      </c>
      <c r="O1075" s="41">
        <v>33498</v>
      </c>
      <c r="P1075" s="119" t="s">
        <v>552</v>
      </c>
      <c r="Q1075" s="41" t="s">
        <v>1426</v>
      </c>
      <c r="W1075" s="135" t="s">
        <v>1483</v>
      </c>
      <c r="X1075" s="52">
        <v>33737</v>
      </c>
      <c r="Y1075" s="52">
        <v>33737</v>
      </c>
      <c r="Z1075" s="21" t="s">
        <v>1428</v>
      </c>
      <c r="AA1075" s="54"/>
      <c r="AB1075" s="75"/>
      <c r="AC1075" s="260">
        <v>33702</v>
      </c>
      <c r="AD1075" s="86" t="s">
        <v>1484</v>
      </c>
      <c r="AE1075" s="286"/>
      <c r="AF1075" s="286"/>
      <c r="AH1075" s="72" t="s">
        <v>1430</v>
      </c>
      <c r="AI1075" s="41">
        <v>33737</v>
      </c>
      <c r="AJ1075" s="41" t="s">
        <v>1431</v>
      </c>
      <c r="AK1075" s="52" t="s">
        <v>1432</v>
      </c>
      <c r="AL1075" s="41" t="s">
        <v>377</v>
      </c>
      <c r="AN1075" s="299">
        <v>33760</v>
      </c>
      <c r="AO1075" s="300" t="s">
        <v>1450</v>
      </c>
      <c r="AR1075" s="7">
        <v>33743</v>
      </c>
      <c r="AS1075" s="299" t="s">
        <v>1445</v>
      </c>
      <c r="AT1075" s="75">
        <v>33760</v>
      </c>
      <c r="AU1075" s="301" t="s">
        <v>1453</v>
      </c>
      <c r="AX1075" s="75" t="s">
        <v>1485</v>
      </c>
      <c r="AY1075" s="54">
        <v>33737</v>
      </c>
      <c r="AZ1075" s="80">
        <v>1.04</v>
      </c>
      <c r="BA1075" s="54" t="s">
        <v>1434</v>
      </c>
      <c r="BB1075" s="54" t="s">
        <v>1486</v>
      </c>
      <c r="BC1075" s="54">
        <v>33737</v>
      </c>
      <c r="BD1075" s="47">
        <v>3696</v>
      </c>
      <c r="BE1075" s="54" t="s">
        <v>318</v>
      </c>
      <c r="BV1075" s="144" t="s">
        <v>1436</v>
      </c>
      <c r="CM1075" s="287" t="s">
        <v>1437</v>
      </c>
      <c r="CN1075" s="150">
        <v>33767</v>
      </c>
      <c r="CO1075" s="86">
        <v>0</v>
      </c>
      <c r="CP1075" s="289" t="s">
        <v>1438</v>
      </c>
      <c r="DG1075" s="289" t="s">
        <v>1437</v>
      </c>
      <c r="DH1075" s="7">
        <v>33847</v>
      </c>
      <c r="DI1075" s="333">
        <v>0.86</v>
      </c>
      <c r="DJ1075" s="289" t="s">
        <v>1439</v>
      </c>
      <c r="DO1075" s="7">
        <v>33894</v>
      </c>
      <c r="DP1075">
        <v>9563</v>
      </c>
      <c r="DQ1075" s="289" t="s">
        <v>318</v>
      </c>
      <c r="DR1075" s="326" t="s">
        <v>1440</v>
      </c>
      <c r="DS1075" s="7">
        <v>33767</v>
      </c>
      <c r="DT1075" s="61">
        <v>29</v>
      </c>
      <c r="DU1075" t="s">
        <v>1487</v>
      </c>
      <c r="DW1075" s="260">
        <v>33767</v>
      </c>
      <c r="DX1075" s="61">
        <v>0</v>
      </c>
      <c r="DY1075" s="289" t="s">
        <v>1442</v>
      </c>
      <c r="EA1075" s="21" t="s">
        <v>1488</v>
      </c>
    </row>
    <row r="1076" spans="2:131">
      <c r="B1076" t="s">
        <v>1420</v>
      </c>
      <c r="C1076">
        <v>210</v>
      </c>
      <c r="D1076" t="s">
        <v>1421</v>
      </c>
      <c r="E1076">
        <v>1993</v>
      </c>
      <c r="F1076">
        <v>1991</v>
      </c>
      <c r="G1076" t="s">
        <v>702</v>
      </c>
      <c r="H1076" t="s">
        <v>448</v>
      </c>
      <c r="J1076" s="21" t="s">
        <v>1422</v>
      </c>
      <c r="K1076" s="21" t="s">
        <v>1423</v>
      </c>
      <c r="L1076" s="21" t="s">
        <v>652</v>
      </c>
      <c r="M1076" s="51" t="s">
        <v>325</v>
      </c>
      <c r="N1076" s="291" t="s">
        <v>1454</v>
      </c>
      <c r="O1076" s="41">
        <v>33498</v>
      </c>
      <c r="P1076" s="119" t="s">
        <v>552</v>
      </c>
      <c r="Q1076" s="41" t="s">
        <v>1426</v>
      </c>
      <c r="W1076" s="135" t="s">
        <v>1483</v>
      </c>
      <c r="X1076" s="52">
        <v>33737</v>
      </c>
      <c r="Y1076" s="52">
        <v>33737</v>
      </c>
      <c r="Z1076" s="21" t="s">
        <v>1428</v>
      </c>
      <c r="AA1076" s="54"/>
      <c r="AB1076" s="75"/>
      <c r="AC1076" s="260">
        <v>33702</v>
      </c>
      <c r="AD1076" s="86" t="s">
        <v>1484</v>
      </c>
      <c r="AE1076" s="286"/>
      <c r="AF1076" s="286"/>
      <c r="AH1076" s="72" t="s">
        <v>1430</v>
      </c>
      <c r="AI1076" s="41">
        <v>33737</v>
      </c>
      <c r="AJ1076" s="41" t="s">
        <v>1431</v>
      </c>
      <c r="AK1076" s="52" t="s">
        <v>1432</v>
      </c>
      <c r="AL1076" s="41" t="s">
        <v>377</v>
      </c>
      <c r="AN1076" s="299">
        <v>33760</v>
      </c>
      <c r="AO1076" s="300" t="s">
        <v>1450</v>
      </c>
      <c r="AR1076" s="7">
        <v>33743</v>
      </c>
      <c r="AS1076" s="299" t="s">
        <v>1455</v>
      </c>
      <c r="AT1076" s="75">
        <v>33760</v>
      </c>
      <c r="AU1076" s="301" t="s">
        <v>1456</v>
      </c>
      <c r="AX1076" s="75" t="s">
        <v>1485</v>
      </c>
      <c r="AY1076" s="54">
        <v>33737</v>
      </c>
      <c r="AZ1076" s="80">
        <v>1.04</v>
      </c>
      <c r="BA1076" s="54" t="s">
        <v>1434</v>
      </c>
      <c r="BB1076" s="54" t="s">
        <v>1486</v>
      </c>
      <c r="BC1076" s="54">
        <v>33737</v>
      </c>
      <c r="BD1076" s="47">
        <v>3696</v>
      </c>
      <c r="BE1076" s="54" t="s">
        <v>318</v>
      </c>
      <c r="BV1076" s="144" t="s">
        <v>1436</v>
      </c>
      <c r="CM1076" s="287" t="s">
        <v>1437</v>
      </c>
      <c r="CN1076" s="150">
        <v>33767</v>
      </c>
      <c r="CO1076" s="86">
        <v>0</v>
      </c>
      <c r="CP1076" s="289" t="s">
        <v>1438</v>
      </c>
      <c r="DG1076" s="289" t="s">
        <v>1437</v>
      </c>
      <c r="DH1076" s="7">
        <v>33847</v>
      </c>
      <c r="DI1076" s="333">
        <v>0.93</v>
      </c>
      <c r="DJ1076" s="289" t="s">
        <v>1439</v>
      </c>
      <c r="DO1076" s="7">
        <v>33894</v>
      </c>
      <c r="DP1076">
        <v>9625</v>
      </c>
      <c r="DQ1076" s="289" t="s">
        <v>318</v>
      </c>
      <c r="DR1076" s="326" t="s">
        <v>1440</v>
      </c>
      <c r="DS1076" s="7">
        <v>33767</v>
      </c>
      <c r="DT1076" s="61">
        <v>33</v>
      </c>
      <c r="DU1076" t="s">
        <v>1487</v>
      </c>
      <c r="DW1076" s="260">
        <v>33767</v>
      </c>
      <c r="DX1076" s="61">
        <v>0</v>
      </c>
      <c r="DY1076" s="289" t="s">
        <v>1442</v>
      </c>
      <c r="EA1076" s="21" t="s">
        <v>1488</v>
      </c>
    </row>
    <row r="1077" spans="2:131">
      <c r="B1077" t="s">
        <v>1420</v>
      </c>
      <c r="C1077">
        <v>210</v>
      </c>
      <c r="D1077" t="s">
        <v>1421</v>
      </c>
      <c r="E1077">
        <v>1993</v>
      </c>
      <c r="F1077">
        <v>1991</v>
      </c>
      <c r="G1077" t="s">
        <v>702</v>
      </c>
      <c r="H1077" t="s">
        <v>448</v>
      </c>
      <c r="J1077" s="21" t="s">
        <v>1422</v>
      </c>
      <c r="K1077" s="21" t="s">
        <v>1423</v>
      </c>
      <c r="L1077" s="21" t="s">
        <v>652</v>
      </c>
      <c r="M1077" s="51" t="s">
        <v>325</v>
      </c>
      <c r="N1077" s="291" t="s">
        <v>1457</v>
      </c>
      <c r="O1077" s="41">
        <v>33498</v>
      </c>
      <c r="P1077" s="119" t="s">
        <v>552</v>
      </c>
      <c r="Q1077" s="41" t="s">
        <v>1426</v>
      </c>
      <c r="W1077" s="135" t="s">
        <v>1483</v>
      </c>
      <c r="X1077" s="52">
        <v>33737</v>
      </c>
      <c r="Y1077" s="52">
        <v>33737</v>
      </c>
      <c r="Z1077" s="21" t="s">
        <v>1428</v>
      </c>
      <c r="AA1077" s="54"/>
      <c r="AB1077" s="75"/>
      <c r="AC1077" s="260">
        <v>33702</v>
      </c>
      <c r="AD1077" s="86" t="s">
        <v>1484</v>
      </c>
      <c r="AE1077" s="286"/>
      <c r="AF1077" s="286"/>
      <c r="AH1077" s="72" t="s">
        <v>1430</v>
      </c>
      <c r="AI1077" s="41">
        <v>33737</v>
      </c>
      <c r="AJ1077" s="41" t="s">
        <v>1431</v>
      </c>
      <c r="AK1077" s="52" t="s">
        <v>1432</v>
      </c>
      <c r="AL1077" s="41" t="s">
        <v>377</v>
      </c>
      <c r="AN1077" s="299">
        <v>33760</v>
      </c>
      <c r="AO1077" s="300" t="s">
        <v>1450</v>
      </c>
      <c r="AR1077" s="7">
        <v>33743</v>
      </c>
      <c r="AS1077" s="299" t="s">
        <v>1455</v>
      </c>
      <c r="AT1077" s="75">
        <v>33760</v>
      </c>
      <c r="AU1077" s="301" t="s">
        <v>1453</v>
      </c>
      <c r="AX1077" s="75" t="s">
        <v>1485</v>
      </c>
      <c r="AY1077" s="54">
        <v>33737</v>
      </c>
      <c r="AZ1077" s="80">
        <v>1.04</v>
      </c>
      <c r="BA1077" s="54" t="s">
        <v>1434</v>
      </c>
      <c r="BB1077" s="54" t="s">
        <v>1486</v>
      </c>
      <c r="BC1077" s="54">
        <v>33737</v>
      </c>
      <c r="BD1077" s="47">
        <v>3696</v>
      </c>
      <c r="BE1077" s="54" t="s">
        <v>318</v>
      </c>
      <c r="BV1077" s="144" t="s">
        <v>1436</v>
      </c>
      <c r="CM1077" s="287" t="s">
        <v>1437</v>
      </c>
      <c r="CN1077" s="150">
        <v>33767</v>
      </c>
      <c r="CO1077" s="86">
        <v>0</v>
      </c>
      <c r="CP1077" s="289" t="s">
        <v>1438</v>
      </c>
      <c r="DG1077" s="289" t="s">
        <v>1437</v>
      </c>
      <c r="DH1077" s="7">
        <v>33847</v>
      </c>
      <c r="DI1077" s="333">
        <v>0.81</v>
      </c>
      <c r="DJ1077" s="289" t="s">
        <v>1439</v>
      </c>
      <c r="DO1077" s="7">
        <v>33894</v>
      </c>
      <c r="DP1077">
        <v>8469</v>
      </c>
      <c r="DQ1077" s="289" t="s">
        <v>318</v>
      </c>
      <c r="DR1077" s="326" t="s">
        <v>1440</v>
      </c>
      <c r="DS1077" s="7">
        <v>33767</v>
      </c>
      <c r="DT1077" s="61">
        <v>30</v>
      </c>
      <c r="DU1077" t="s">
        <v>1487</v>
      </c>
      <c r="DW1077" s="260">
        <v>33767</v>
      </c>
      <c r="DX1077" s="61">
        <v>2</v>
      </c>
      <c r="DY1077" s="289" t="s">
        <v>1442</v>
      </c>
      <c r="EA1077" s="21" t="s">
        <v>1488</v>
      </c>
    </row>
    <row r="1078" spans="2:131">
      <c r="B1078" t="s">
        <v>1420</v>
      </c>
      <c r="C1078">
        <v>210</v>
      </c>
      <c r="D1078" t="s">
        <v>1421</v>
      </c>
      <c r="E1078">
        <v>1993</v>
      </c>
      <c r="F1078">
        <v>1991</v>
      </c>
      <c r="G1078" t="s">
        <v>702</v>
      </c>
      <c r="H1078" t="s">
        <v>448</v>
      </c>
      <c r="J1078" s="21" t="s">
        <v>1422</v>
      </c>
      <c r="K1078" s="21" t="s">
        <v>1423</v>
      </c>
      <c r="L1078" s="21" t="s">
        <v>652</v>
      </c>
      <c r="M1078" s="51" t="s">
        <v>325</v>
      </c>
      <c r="N1078" s="291" t="s">
        <v>1458</v>
      </c>
      <c r="O1078" s="41">
        <v>33498</v>
      </c>
      <c r="P1078" s="119" t="s">
        <v>552</v>
      </c>
      <c r="Q1078" s="41" t="s">
        <v>1426</v>
      </c>
      <c r="W1078" s="135" t="s">
        <v>1483</v>
      </c>
      <c r="X1078" s="52">
        <v>33737</v>
      </c>
      <c r="Y1078" s="52">
        <v>33737</v>
      </c>
      <c r="Z1078" s="21" t="s">
        <v>1428</v>
      </c>
      <c r="AA1078" s="54"/>
      <c r="AB1078" s="75"/>
      <c r="AC1078" s="260">
        <v>33702</v>
      </c>
      <c r="AD1078" s="86" t="s">
        <v>1484</v>
      </c>
      <c r="AE1078" s="286"/>
      <c r="AF1078" s="286"/>
      <c r="AH1078" s="72" t="s">
        <v>1430</v>
      </c>
      <c r="AI1078" s="41">
        <v>33737</v>
      </c>
      <c r="AJ1078" s="41" t="s">
        <v>1431</v>
      </c>
      <c r="AK1078" s="52" t="s">
        <v>1432</v>
      </c>
      <c r="AL1078" s="41" t="s">
        <v>377</v>
      </c>
      <c r="AN1078" s="299">
        <v>33760</v>
      </c>
      <c r="AO1078" s="300" t="s">
        <v>1450</v>
      </c>
      <c r="AR1078" s="7">
        <v>33743</v>
      </c>
      <c r="AS1078" s="299" t="s">
        <v>1455</v>
      </c>
      <c r="AT1078" s="75">
        <v>33760</v>
      </c>
      <c r="AU1078" s="330" t="s">
        <v>1459</v>
      </c>
      <c r="AX1078" s="75" t="s">
        <v>1485</v>
      </c>
      <c r="AY1078" s="54">
        <v>33737</v>
      </c>
      <c r="AZ1078" s="80">
        <v>1.04</v>
      </c>
      <c r="BA1078" s="54" t="s">
        <v>1434</v>
      </c>
      <c r="BB1078" s="54" t="s">
        <v>1486</v>
      </c>
      <c r="BC1078" s="54">
        <v>33737</v>
      </c>
      <c r="BD1078" s="47">
        <v>3696</v>
      </c>
      <c r="BE1078" s="54" t="s">
        <v>318</v>
      </c>
      <c r="BV1078" s="144" t="s">
        <v>1436</v>
      </c>
      <c r="CM1078" s="287" t="s">
        <v>1437</v>
      </c>
      <c r="CN1078" s="150">
        <v>33767</v>
      </c>
      <c r="CO1078" s="86">
        <v>0</v>
      </c>
      <c r="CP1078" s="289" t="s">
        <v>1438</v>
      </c>
      <c r="DG1078" s="289" t="s">
        <v>1437</v>
      </c>
      <c r="DH1078" s="7">
        <v>33847</v>
      </c>
      <c r="DI1078" s="333">
        <v>0.8</v>
      </c>
      <c r="DJ1078" s="289" t="s">
        <v>1439</v>
      </c>
      <c r="DO1078" s="7">
        <v>33894</v>
      </c>
      <c r="DP1078">
        <v>6969</v>
      </c>
      <c r="DQ1078" s="289" t="s">
        <v>318</v>
      </c>
      <c r="DR1078" s="326" t="s">
        <v>1440</v>
      </c>
      <c r="DS1078" s="7">
        <v>33767</v>
      </c>
      <c r="DT1078" s="61">
        <v>27</v>
      </c>
      <c r="DU1078" t="s">
        <v>1487</v>
      </c>
      <c r="DW1078" s="260">
        <v>33767</v>
      </c>
      <c r="DX1078" s="61">
        <v>11</v>
      </c>
      <c r="DY1078" s="289" t="s">
        <v>1442</v>
      </c>
      <c r="EA1078" s="21" t="s">
        <v>1488</v>
      </c>
    </row>
    <row r="1079" spans="2:131">
      <c r="B1079" t="s">
        <v>1420</v>
      </c>
      <c r="C1079">
        <v>210</v>
      </c>
      <c r="D1079" t="s">
        <v>1421</v>
      </c>
      <c r="E1079">
        <v>1993</v>
      </c>
      <c r="F1079">
        <v>1991</v>
      </c>
      <c r="G1079" t="s">
        <v>702</v>
      </c>
      <c r="H1079" t="s">
        <v>448</v>
      </c>
      <c r="J1079" s="21" t="s">
        <v>1422</v>
      </c>
      <c r="K1079" s="21" t="s">
        <v>1423</v>
      </c>
      <c r="L1079" s="21" t="s">
        <v>652</v>
      </c>
      <c r="M1079" s="51" t="s">
        <v>325</v>
      </c>
      <c r="N1079" s="291" t="s">
        <v>1460</v>
      </c>
      <c r="O1079" s="41">
        <v>33498</v>
      </c>
      <c r="P1079" s="119" t="s">
        <v>552</v>
      </c>
      <c r="Q1079" s="41" t="s">
        <v>1426</v>
      </c>
      <c r="W1079" s="135" t="s">
        <v>1483</v>
      </c>
      <c r="X1079" s="52">
        <v>33737</v>
      </c>
      <c r="Y1079" s="52">
        <v>33737</v>
      </c>
      <c r="Z1079" s="21" t="s">
        <v>1428</v>
      </c>
      <c r="AA1079" s="54"/>
      <c r="AB1079" s="75"/>
      <c r="AC1079" s="260">
        <v>33702</v>
      </c>
      <c r="AD1079" s="86" t="s">
        <v>1484</v>
      </c>
      <c r="AE1079" s="286"/>
      <c r="AF1079" s="286"/>
      <c r="AH1079" s="72" t="s">
        <v>1430</v>
      </c>
      <c r="AI1079" s="41">
        <v>33737</v>
      </c>
      <c r="AJ1079" s="41" t="s">
        <v>1431</v>
      </c>
      <c r="AK1079" s="52" t="s">
        <v>1432</v>
      </c>
      <c r="AL1079" s="41" t="s">
        <v>377</v>
      </c>
      <c r="AN1079" s="299">
        <v>33760</v>
      </c>
      <c r="AO1079" s="300" t="s">
        <v>1450</v>
      </c>
      <c r="AR1079" s="7">
        <v>33760</v>
      </c>
      <c r="AS1079" s="299" t="s">
        <v>1461</v>
      </c>
      <c r="AU1079" s="301"/>
      <c r="AX1079" s="75" t="s">
        <v>1485</v>
      </c>
      <c r="AY1079" s="54">
        <v>33737</v>
      </c>
      <c r="AZ1079" s="80">
        <v>1.04</v>
      </c>
      <c r="BA1079" s="54" t="s">
        <v>1434</v>
      </c>
      <c r="BB1079" s="54" t="s">
        <v>1486</v>
      </c>
      <c r="BC1079" s="54">
        <v>33737</v>
      </c>
      <c r="BD1079" s="47">
        <v>3696</v>
      </c>
      <c r="BE1079" s="54" t="s">
        <v>318</v>
      </c>
      <c r="BV1079" s="144" t="s">
        <v>1436</v>
      </c>
      <c r="CM1079" s="287" t="s">
        <v>1437</v>
      </c>
      <c r="CN1079" s="150">
        <v>33767</v>
      </c>
      <c r="CO1079" s="86">
        <v>0</v>
      </c>
      <c r="CP1079" s="289" t="s">
        <v>1438</v>
      </c>
      <c r="DG1079" s="289" t="s">
        <v>1437</v>
      </c>
      <c r="DH1079" s="7">
        <v>33847</v>
      </c>
      <c r="DI1079" s="333">
        <v>0.95</v>
      </c>
      <c r="DJ1079" s="289" t="s">
        <v>1439</v>
      </c>
      <c r="DO1079" s="7">
        <v>33894</v>
      </c>
      <c r="DP1079">
        <v>8469</v>
      </c>
      <c r="DQ1079" s="289" t="s">
        <v>318</v>
      </c>
      <c r="DR1079" s="326" t="s">
        <v>1440</v>
      </c>
      <c r="DS1079" s="7">
        <v>33767</v>
      </c>
      <c r="DT1079" s="61">
        <v>26</v>
      </c>
      <c r="DU1079" t="s">
        <v>1487</v>
      </c>
      <c r="DW1079" s="260">
        <v>33767</v>
      </c>
      <c r="DX1079" s="61">
        <v>19</v>
      </c>
      <c r="DY1079" s="289" t="s">
        <v>1442</v>
      </c>
      <c r="EA1079" s="21" t="s">
        <v>1488</v>
      </c>
    </row>
    <row r="1080" spans="2:131">
      <c r="B1080" t="s">
        <v>1420</v>
      </c>
      <c r="C1080">
        <v>210</v>
      </c>
      <c r="D1080" t="s">
        <v>1421</v>
      </c>
      <c r="E1080">
        <v>1993</v>
      </c>
      <c r="F1080">
        <v>1991</v>
      </c>
      <c r="G1080" t="s">
        <v>702</v>
      </c>
      <c r="H1080" t="s">
        <v>448</v>
      </c>
      <c r="J1080" s="21" t="s">
        <v>1422</v>
      </c>
      <c r="K1080" s="21" t="s">
        <v>1423</v>
      </c>
      <c r="L1080" s="21" t="s">
        <v>652</v>
      </c>
      <c r="M1080" s="51" t="s">
        <v>325</v>
      </c>
      <c r="N1080" s="291" t="s">
        <v>1462</v>
      </c>
      <c r="O1080" s="41">
        <v>33498</v>
      </c>
      <c r="P1080" s="119" t="s">
        <v>552</v>
      </c>
      <c r="Q1080" s="41" t="s">
        <v>1426</v>
      </c>
      <c r="W1080" s="135" t="s">
        <v>1483</v>
      </c>
      <c r="X1080" s="52">
        <v>33737</v>
      </c>
      <c r="Y1080" s="52">
        <v>33737</v>
      </c>
      <c r="Z1080" s="21" t="s">
        <v>1428</v>
      </c>
      <c r="AA1080" s="54"/>
      <c r="AB1080" s="75"/>
      <c r="AC1080" s="260">
        <v>33702</v>
      </c>
      <c r="AD1080" s="86" t="s">
        <v>1484</v>
      </c>
      <c r="AE1080" s="286"/>
      <c r="AF1080" s="286"/>
      <c r="AH1080" s="72" t="s">
        <v>1430</v>
      </c>
      <c r="AI1080" s="41">
        <v>33737</v>
      </c>
      <c r="AJ1080" s="41" t="s">
        <v>1431</v>
      </c>
      <c r="AK1080" s="52" t="s">
        <v>1432</v>
      </c>
      <c r="AL1080" s="41" t="s">
        <v>377</v>
      </c>
      <c r="AN1080" s="299">
        <v>33760</v>
      </c>
      <c r="AO1080" s="300" t="s">
        <v>1450</v>
      </c>
      <c r="AR1080" s="7">
        <v>33760</v>
      </c>
      <c r="AS1080" s="330" t="s">
        <v>1463</v>
      </c>
      <c r="AU1080" s="301"/>
      <c r="AX1080" s="75" t="s">
        <v>1485</v>
      </c>
      <c r="AY1080" s="54">
        <v>33737</v>
      </c>
      <c r="AZ1080" s="80">
        <v>1.04</v>
      </c>
      <c r="BA1080" s="54" t="s">
        <v>1434</v>
      </c>
      <c r="BB1080" s="54" t="s">
        <v>1486</v>
      </c>
      <c r="BC1080" s="54">
        <v>33737</v>
      </c>
      <c r="BD1080" s="47">
        <v>3696</v>
      </c>
      <c r="BE1080" s="54" t="s">
        <v>318</v>
      </c>
      <c r="BV1080" s="144" t="s">
        <v>1436</v>
      </c>
      <c r="CM1080" s="287" t="s">
        <v>1437</v>
      </c>
      <c r="CN1080" s="150">
        <v>33767</v>
      </c>
      <c r="CO1080" s="86">
        <v>0</v>
      </c>
      <c r="CP1080" s="289" t="s">
        <v>1438</v>
      </c>
      <c r="DG1080" s="289" t="s">
        <v>1437</v>
      </c>
      <c r="DH1080" s="7">
        <v>33847</v>
      </c>
      <c r="DI1080" s="333">
        <v>0.69</v>
      </c>
      <c r="DJ1080" s="289" t="s">
        <v>1439</v>
      </c>
      <c r="DO1080" s="7">
        <v>33894</v>
      </c>
      <c r="DP1080">
        <v>7756</v>
      </c>
      <c r="DQ1080" s="289" t="s">
        <v>318</v>
      </c>
      <c r="DR1080" s="326" t="s">
        <v>1440</v>
      </c>
      <c r="DS1080" s="7">
        <v>33767</v>
      </c>
      <c r="DT1080" s="61">
        <v>31</v>
      </c>
      <c r="DU1080" t="s">
        <v>1487</v>
      </c>
      <c r="DW1080" s="260">
        <v>33767</v>
      </c>
      <c r="DX1080" s="61">
        <v>8</v>
      </c>
      <c r="DY1080" s="289" t="s">
        <v>1442</v>
      </c>
      <c r="EA1080" s="21" t="s">
        <v>1488</v>
      </c>
    </row>
    <row r="1081" spans="2:131">
      <c r="B1081" t="s">
        <v>1420</v>
      </c>
      <c r="C1081">
        <v>210</v>
      </c>
      <c r="D1081" t="s">
        <v>1421</v>
      </c>
      <c r="E1081">
        <v>1993</v>
      </c>
      <c r="F1081">
        <v>1991</v>
      </c>
      <c r="G1081" t="s">
        <v>702</v>
      </c>
      <c r="H1081" t="s">
        <v>448</v>
      </c>
      <c r="J1081" s="21" t="s">
        <v>1422</v>
      </c>
      <c r="K1081" s="21" t="s">
        <v>1423</v>
      </c>
      <c r="L1081" s="21" t="s">
        <v>652</v>
      </c>
      <c r="M1081" s="51" t="s">
        <v>325</v>
      </c>
      <c r="N1081" s="291" t="s">
        <v>1464</v>
      </c>
      <c r="O1081" s="41">
        <v>33498</v>
      </c>
      <c r="P1081" s="119" t="s">
        <v>552</v>
      </c>
      <c r="Q1081" s="41" t="s">
        <v>1426</v>
      </c>
      <c r="W1081" s="135" t="s">
        <v>1483</v>
      </c>
      <c r="X1081" s="52">
        <v>33737</v>
      </c>
      <c r="Y1081" s="52">
        <v>33737</v>
      </c>
      <c r="Z1081" s="21" t="s">
        <v>1428</v>
      </c>
      <c r="AA1081" s="54"/>
      <c r="AB1081" s="75"/>
      <c r="AC1081" s="260">
        <v>33702</v>
      </c>
      <c r="AD1081" s="86" t="s">
        <v>1484</v>
      </c>
      <c r="AE1081" s="286"/>
      <c r="AF1081" s="286"/>
      <c r="AH1081" s="72" t="s">
        <v>1430</v>
      </c>
      <c r="AI1081" s="41">
        <v>33737</v>
      </c>
      <c r="AJ1081" s="41" t="s">
        <v>1431</v>
      </c>
      <c r="AK1081" s="52" t="s">
        <v>1432</v>
      </c>
      <c r="AL1081" s="41" t="s">
        <v>377</v>
      </c>
      <c r="AN1081" s="299">
        <v>33760</v>
      </c>
      <c r="AO1081" s="300" t="s">
        <v>1450</v>
      </c>
      <c r="AR1081" s="7">
        <v>33760</v>
      </c>
      <c r="AS1081" s="330" t="s">
        <v>1465</v>
      </c>
      <c r="AU1081" s="301"/>
      <c r="AX1081" s="75" t="s">
        <v>1485</v>
      </c>
      <c r="AY1081" s="54">
        <v>33737</v>
      </c>
      <c r="AZ1081" s="80">
        <v>1.04</v>
      </c>
      <c r="BA1081" s="54" t="s">
        <v>1434</v>
      </c>
      <c r="BB1081" s="54" t="s">
        <v>1486</v>
      </c>
      <c r="BC1081" s="54">
        <v>33737</v>
      </c>
      <c r="BD1081" s="47">
        <v>3696</v>
      </c>
      <c r="BE1081" s="54" t="s">
        <v>318</v>
      </c>
      <c r="BV1081" s="144" t="s">
        <v>1436</v>
      </c>
      <c r="CM1081" s="287" t="s">
        <v>1437</v>
      </c>
      <c r="CN1081" s="150">
        <v>33767</v>
      </c>
      <c r="CO1081" s="86">
        <v>0</v>
      </c>
      <c r="CP1081" s="289" t="s">
        <v>1438</v>
      </c>
      <c r="DG1081" s="289" t="s">
        <v>1437</v>
      </c>
      <c r="DH1081" s="7">
        <v>33847</v>
      </c>
      <c r="DI1081" s="333">
        <v>0.53</v>
      </c>
      <c r="DJ1081" s="289" t="s">
        <v>1439</v>
      </c>
      <c r="DO1081" s="7">
        <v>33894</v>
      </c>
      <c r="DP1081">
        <v>6241</v>
      </c>
      <c r="DQ1081" s="289" t="s">
        <v>318</v>
      </c>
      <c r="DR1081" s="326" t="s">
        <v>1440</v>
      </c>
      <c r="DS1081" s="7">
        <v>33767</v>
      </c>
      <c r="DT1081" s="61">
        <v>23</v>
      </c>
      <c r="DU1081" t="s">
        <v>1487</v>
      </c>
      <c r="DW1081" s="260">
        <v>33767</v>
      </c>
      <c r="DX1081" s="61">
        <v>14</v>
      </c>
      <c r="DY1081" s="289" t="s">
        <v>1442</v>
      </c>
      <c r="EA1081" s="21" t="s">
        <v>1488</v>
      </c>
    </row>
    <row r="1082" spans="2:131">
      <c r="B1082" t="s">
        <v>1420</v>
      </c>
      <c r="C1082">
        <v>210</v>
      </c>
      <c r="D1082" t="s">
        <v>1421</v>
      </c>
      <c r="E1082">
        <v>1993</v>
      </c>
      <c r="F1082">
        <v>1991</v>
      </c>
      <c r="G1082" t="s">
        <v>702</v>
      </c>
      <c r="H1082" t="s">
        <v>448</v>
      </c>
      <c r="J1082" s="21" t="s">
        <v>1422</v>
      </c>
      <c r="K1082" s="21" t="s">
        <v>1423</v>
      </c>
      <c r="L1082" s="21" t="s">
        <v>652</v>
      </c>
      <c r="M1082" s="51" t="s">
        <v>325</v>
      </c>
      <c r="N1082" s="307" t="s">
        <v>1466</v>
      </c>
      <c r="O1082" s="41">
        <v>33498</v>
      </c>
      <c r="P1082" s="119" t="s">
        <v>552</v>
      </c>
      <c r="Q1082" s="41" t="s">
        <v>1426</v>
      </c>
      <c r="W1082" s="135" t="s">
        <v>1483</v>
      </c>
      <c r="X1082" s="52">
        <v>33737</v>
      </c>
      <c r="Y1082" s="52">
        <v>33737</v>
      </c>
      <c r="Z1082" s="21" t="s">
        <v>1428</v>
      </c>
      <c r="AA1082" s="54"/>
      <c r="AB1082" s="75"/>
      <c r="AC1082" s="260">
        <v>33702</v>
      </c>
      <c r="AD1082" s="86" t="s">
        <v>1484</v>
      </c>
      <c r="AE1082" s="286"/>
      <c r="AF1082" s="286"/>
      <c r="AH1082" s="72" t="s">
        <v>1430</v>
      </c>
      <c r="AI1082" s="41">
        <v>33737</v>
      </c>
      <c r="AJ1082" s="41" t="s">
        <v>1431</v>
      </c>
      <c r="AK1082" s="52" t="s">
        <v>1432</v>
      </c>
      <c r="AL1082" s="41" t="s">
        <v>377</v>
      </c>
      <c r="AN1082" s="299">
        <v>33760</v>
      </c>
      <c r="AO1082" s="300" t="s">
        <v>1450</v>
      </c>
      <c r="AS1082" s="330" t="s">
        <v>1467</v>
      </c>
      <c r="AU1082" s="301"/>
      <c r="AX1082" s="75" t="s">
        <v>1485</v>
      </c>
      <c r="AY1082" s="54">
        <v>33737</v>
      </c>
      <c r="AZ1082" s="80">
        <v>1.04</v>
      </c>
      <c r="BA1082" s="54" t="s">
        <v>1434</v>
      </c>
      <c r="BB1082" s="54" t="s">
        <v>1486</v>
      </c>
      <c r="BC1082" s="54">
        <v>33737</v>
      </c>
      <c r="BD1082" s="47">
        <v>3696</v>
      </c>
      <c r="BE1082" s="54" t="s">
        <v>318</v>
      </c>
      <c r="BV1082" s="144" t="s">
        <v>1436</v>
      </c>
      <c r="CM1082" s="287" t="s">
        <v>1437</v>
      </c>
      <c r="CN1082" s="150">
        <v>33767</v>
      </c>
      <c r="CO1082" s="86">
        <v>0</v>
      </c>
      <c r="CP1082" s="289" t="s">
        <v>1438</v>
      </c>
      <c r="DG1082" s="289" t="s">
        <v>1437</v>
      </c>
      <c r="DH1082" s="7">
        <v>33847</v>
      </c>
      <c r="DI1082" s="333">
        <v>0.59</v>
      </c>
      <c r="DJ1082" s="289" t="s">
        <v>1439</v>
      </c>
      <c r="DO1082" s="7">
        <v>33894</v>
      </c>
      <c r="DP1082">
        <v>7006</v>
      </c>
      <c r="DQ1082" s="289" t="s">
        <v>318</v>
      </c>
      <c r="DR1082" s="326" t="s">
        <v>1440</v>
      </c>
      <c r="DS1082" s="7">
        <v>33767</v>
      </c>
      <c r="DT1082" s="61">
        <v>27</v>
      </c>
      <c r="DU1082" t="s">
        <v>1487</v>
      </c>
      <c r="DW1082" s="260">
        <v>33767</v>
      </c>
      <c r="DX1082" s="61">
        <v>13</v>
      </c>
      <c r="DY1082" s="289" t="s">
        <v>1442</v>
      </c>
      <c r="EA1082" s="21" t="s">
        <v>1488</v>
      </c>
    </row>
    <row r="1083" spans="2:131">
      <c r="B1083" t="s">
        <v>1420</v>
      </c>
      <c r="C1083">
        <v>210</v>
      </c>
      <c r="D1083" t="s">
        <v>1421</v>
      </c>
      <c r="E1083">
        <v>1993</v>
      </c>
      <c r="F1083">
        <v>1991</v>
      </c>
      <c r="G1083" t="s">
        <v>702</v>
      </c>
      <c r="H1083" t="s">
        <v>448</v>
      </c>
      <c r="J1083" s="21" t="s">
        <v>1422</v>
      </c>
      <c r="K1083" s="21" t="s">
        <v>1423</v>
      </c>
      <c r="L1083" s="21" t="s">
        <v>1468</v>
      </c>
      <c r="M1083" s="51" t="s">
        <v>1424</v>
      </c>
      <c r="N1083" s="15" t="s">
        <v>1489</v>
      </c>
      <c r="O1083" s="41">
        <v>33498</v>
      </c>
      <c r="P1083" s="119" t="s">
        <v>552</v>
      </c>
      <c r="Q1083" s="41" t="s">
        <v>1426</v>
      </c>
      <c r="W1083" s="135" t="s">
        <v>1483</v>
      </c>
      <c r="X1083" s="52">
        <v>33737</v>
      </c>
      <c r="Y1083" s="52">
        <v>33737</v>
      </c>
      <c r="Z1083" s="21" t="s">
        <v>1428</v>
      </c>
      <c r="AA1083" s="54">
        <v>33737</v>
      </c>
      <c r="AB1083" s="75" t="s">
        <v>1490</v>
      </c>
      <c r="AC1083" s="260">
        <v>33702</v>
      </c>
      <c r="AD1083" s="86" t="s">
        <v>1484</v>
      </c>
      <c r="AG1083" s="41">
        <v>33737</v>
      </c>
      <c r="AH1083" s="72" t="s">
        <v>1430</v>
      </c>
      <c r="AI1083" s="41">
        <v>33737</v>
      </c>
      <c r="AJ1083" s="41" t="s">
        <v>1431</v>
      </c>
      <c r="AK1083" s="52" t="s">
        <v>1432</v>
      </c>
      <c r="AL1083" s="41" t="s">
        <v>377</v>
      </c>
      <c r="AN1083" s="299">
        <v>33760</v>
      </c>
      <c r="AO1083" s="300" t="s">
        <v>1450</v>
      </c>
      <c r="AX1083" s="75" t="s">
        <v>1485</v>
      </c>
      <c r="AY1083" s="54">
        <v>33737</v>
      </c>
      <c r="AZ1083" s="80">
        <v>1.04</v>
      </c>
      <c r="BA1083" s="54" t="s">
        <v>1434</v>
      </c>
      <c r="BB1083" s="54" t="s">
        <v>1486</v>
      </c>
      <c r="BC1083" s="54">
        <v>33737</v>
      </c>
      <c r="BD1083" s="47">
        <v>3696</v>
      </c>
      <c r="BE1083" s="54" t="s">
        <v>318</v>
      </c>
      <c r="BV1083" s="144" t="s">
        <v>1436</v>
      </c>
      <c r="CA1083" s="289" t="s">
        <v>1437</v>
      </c>
      <c r="CB1083" s="7">
        <v>33742</v>
      </c>
      <c r="CC1083" s="76">
        <v>19</v>
      </c>
      <c r="CD1083" s="289" t="s">
        <v>1438</v>
      </c>
      <c r="CE1083" s="289" t="s">
        <v>1437</v>
      </c>
      <c r="CF1083" s="260">
        <v>33752</v>
      </c>
      <c r="CG1083" s="61">
        <v>19</v>
      </c>
      <c r="CH1083" s="289" t="s">
        <v>1438</v>
      </c>
      <c r="CI1083" s="287" t="s">
        <v>1437</v>
      </c>
      <c r="CJ1083" s="150">
        <v>33757</v>
      </c>
      <c r="CK1083" s="21">
        <v>0</v>
      </c>
      <c r="CL1083" s="289" t="s">
        <v>1438</v>
      </c>
      <c r="CM1083" s="287" t="s">
        <v>1437</v>
      </c>
      <c r="CN1083" s="150">
        <v>33767</v>
      </c>
      <c r="CO1083" s="21">
        <v>45</v>
      </c>
      <c r="CP1083" s="289" t="s">
        <v>1438</v>
      </c>
      <c r="DG1083" s="289" t="s">
        <v>1437</v>
      </c>
      <c r="DH1083" s="7">
        <v>33847</v>
      </c>
      <c r="DI1083" s="333">
        <v>0</v>
      </c>
      <c r="DJ1083" s="289" t="s">
        <v>1439</v>
      </c>
      <c r="DO1083" s="7">
        <v>33894</v>
      </c>
      <c r="DP1083">
        <v>6338</v>
      </c>
      <c r="DQ1083" s="289" t="s">
        <v>318</v>
      </c>
      <c r="DR1083" s="326" t="s">
        <v>1440</v>
      </c>
      <c r="DS1083" s="7">
        <v>33767</v>
      </c>
      <c r="DT1083" s="61">
        <v>37</v>
      </c>
      <c r="DU1083" t="s">
        <v>1487</v>
      </c>
      <c r="DW1083" s="260">
        <v>33767</v>
      </c>
      <c r="DX1083" s="61">
        <v>0</v>
      </c>
      <c r="DY1083" s="289" t="s">
        <v>1442</v>
      </c>
      <c r="EA1083" s="21" t="s">
        <v>1488</v>
      </c>
    </row>
    <row r="1084" spans="2:131">
      <c r="B1084" t="s">
        <v>1420</v>
      </c>
      <c r="C1084">
        <v>210</v>
      </c>
      <c r="D1084" t="s">
        <v>1421</v>
      </c>
      <c r="E1084">
        <v>1993</v>
      </c>
      <c r="F1084">
        <v>1991</v>
      </c>
      <c r="G1084" t="s">
        <v>702</v>
      </c>
      <c r="H1084" t="s">
        <v>448</v>
      </c>
      <c r="J1084" s="21" t="s">
        <v>1422</v>
      </c>
      <c r="K1084" s="21" t="s">
        <v>1423</v>
      </c>
      <c r="L1084" s="21" t="s">
        <v>652</v>
      </c>
      <c r="M1084" s="51" t="s">
        <v>1424</v>
      </c>
      <c r="N1084" s="15" t="s">
        <v>1491</v>
      </c>
      <c r="O1084" s="41">
        <v>33498</v>
      </c>
      <c r="P1084" s="119" t="s">
        <v>552</v>
      </c>
      <c r="Q1084" s="41" t="s">
        <v>1426</v>
      </c>
      <c r="W1084" s="135" t="s">
        <v>1471</v>
      </c>
      <c r="X1084" s="54">
        <v>33702</v>
      </c>
      <c r="Y1084" s="54">
        <v>33702</v>
      </c>
      <c r="Z1084" s="21" t="s">
        <v>1472</v>
      </c>
      <c r="AA1084" s="54"/>
      <c r="AB1084" s="21"/>
      <c r="AC1084" s="260">
        <v>33702</v>
      </c>
      <c r="AD1084" s="86" t="s">
        <v>1484</v>
      </c>
      <c r="AE1084" s="286"/>
      <c r="AF1084" s="286"/>
      <c r="AH1084" s="72" t="s">
        <v>1430</v>
      </c>
      <c r="AI1084" s="41">
        <v>33737</v>
      </c>
      <c r="AJ1084" s="41" t="s">
        <v>1431</v>
      </c>
      <c r="AK1084" s="52" t="s">
        <v>1432</v>
      </c>
      <c r="AL1084" s="41" t="s">
        <v>377</v>
      </c>
      <c r="AN1084" s="299">
        <v>33760</v>
      </c>
      <c r="AO1084" s="300" t="s">
        <v>1450</v>
      </c>
      <c r="AX1084" s="75" t="s">
        <v>1485</v>
      </c>
      <c r="AY1084" s="54">
        <v>33737</v>
      </c>
      <c r="AZ1084" s="80">
        <v>0</v>
      </c>
      <c r="BA1084" s="54" t="s">
        <v>1434</v>
      </c>
      <c r="BB1084" s="54" t="s">
        <v>1486</v>
      </c>
      <c r="BC1084" s="54">
        <v>33737</v>
      </c>
      <c r="BD1084" s="47">
        <v>0</v>
      </c>
      <c r="BE1084" s="54" t="s">
        <v>318</v>
      </c>
      <c r="BV1084" s="144" t="s">
        <v>1436</v>
      </c>
      <c r="CA1084" s="289" t="s">
        <v>1437</v>
      </c>
      <c r="CB1084" s="7">
        <v>33742</v>
      </c>
      <c r="CC1084" s="76">
        <v>54</v>
      </c>
      <c r="CD1084" s="289" t="s">
        <v>1438</v>
      </c>
      <c r="CE1084" s="289" t="s">
        <v>1437</v>
      </c>
      <c r="CF1084" s="260">
        <v>33752</v>
      </c>
      <c r="CG1084" s="61">
        <v>59</v>
      </c>
      <c r="CH1084" s="289" t="s">
        <v>1438</v>
      </c>
      <c r="CI1084" s="287" t="s">
        <v>1437</v>
      </c>
      <c r="CJ1084" s="150">
        <v>33757</v>
      </c>
      <c r="CK1084" s="21">
        <v>75</v>
      </c>
      <c r="CL1084" s="289" t="s">
        <v>1438</v>
      </c>
      <c r="CM1084" s="287" t="s">
        <v>1437</v>
      </c>
      <c r="CN1084" s="150">
        <v>33767</v>
      </c>
      <c r="CO1084" s="21">
        <v>56</v>
      </c>
      <c r="CP1084" s="289" t="s">
        <v>1438</v>
      </c>
      <c r="DG1084" s="289" t="s">
        <v>1437</v>
      </c>
      <c r="DH1084" s="7">
        <v>33847</v>
      </c>
      <c r="DI1084" s="333">
        <v>0</v>
      </c>
      <c r="DJ1084" s="289" t="s">
        <v>1439</v>
      </c>
      <c r="DO1084" s="7">
        <v>33894</v>
      </c>
      <c r="DP1084">
        <v>9244</v>
      </c>
      <c r="DQ1084" s="289" t="s">
        <v>318</v>
      </c>
      <c r="DR1084" s="326" t="s">
        <v>1440</v>
      </c>
      <c r="DS1084" s="7">
        <v>33767</v>
      </c>
      <c r="DT1084" s="61">
        <v>39</v>
      </c>
      <c r="DU1084" t="s">
        <v>1487</v>
      </c>
      <c r="DW1084" s="260">
        <v>33767</v>
      </c>
      <c r="DX1084" s="61">
        <v>0</v>
      </c>
      <c r="DY1084" s="289" t="s">
        <v>1442</v>
      </c>
      <c r="EA1084" s="21" t="s">
        <v>1488</v>
      </c>
    </row>
    <row r="1085" spans="2:131">
      <c r="B1085" t="s">
        <v>1420</v>
      </c>
      <c r="C1085">
        <v>210</v>
      </c>
      <c r="D1085" t="s">
        <v>1421</v>
      </c>
      <c r="E1085">
        <v>1993</v>
      </c>
      <c r="F1085">
        <v>1991</v>
      </c>
      <c r="G1085" t="s">
        <v>702</v>
      </c>
      <c r="H1085" t="s">
        <v>448</v>
      </c>
      <c r="J1085" s="21" t="s">
        <v>1422</v>
      </c>
      <c r="K1085" s="21" t="s">
        <v>1423</v>
      </c>
      <c r="L1085" s="21" t="s">
        <v>652</v>
      </c>
      <c r="M1085" s="51" t="s">
        <v>1424</v>
      </c>
      <c r="N1085" s="15" t="s">
        <v>1492</v>
      </c>
      <c r="O1085" s="41">
        <v>33498</v>
      </c>
      <c r="P1085" s="119" t="s">
        <v>552</v>
      </c>
      <c r="Q1085" s="41" t="s">
        <v>1426</v>
      </c>
      <c r="W1085" s="135" t="s">
        <v>1471</v>
      </c>
      <c r="X1085" s="54">
        <v>33702</v>
      </c>
      <c r="Y1085" s="54">
        <v>33702</v>
      </c>
      <c r="Z1085" s="21" t="s">
        <v>1472</v>
      </c>
      <c r="AA1085" s="54"/>
      <c r="AB1085" s="21"/>
      <c r="AC1085" s="260">
        <v>33702</v>
      </c>
      <c r="AD1085" s="86" t="s">
        <v>1484</v>
      </c>
      <c r="AE1085" s="286"/>
      <c r="AF1085" s="286"/>
      <c r="AG1085" s="41">
        <v>33737</v>
      </c>
      <c r="AH1085" s="72" t="s">
        <v>1430</v>
      </c>
      <c r="AI1085" s="41">
        <v>33737</v>
      </c>
      <c r="AJ1085" s="41" t="s">
        <v>1431</v>
      </c>
      <c r="AK1085" s="52" t="s">
        <v>1432</v>
      </c>
      <c r="AL1085" s="41" t="s">
        <v>377</v>
      </c>
      <c r="AN1085" s="299">
        <v>33760</v>
      </c>
      <c r="AO1085" s="300" t="s">
        <v>1450</v>
      </c>
      <c r="AX1085" s="75" t="s">
        <v>1485</v>
      </c>
      <c r="AY1085" s="54">
        <v>33737</v>
      </c>
      <c r="AZ1085" s="80">
        <v>0</v>
      </c>
      <c r="BA1085" s="54" t="s">
        <v>1434</v>
      </c>
      <c r="BB1085" s="54" t="s">
        <v>1486</v>
      </c>
      <c r="BC1085" s="54">
        <v>33737</v>
      </c>
      <c r="BD1085" s="47">
        <v>0</v>
      </c>
      <c r="BE1085" s="54" t="s">
        <v>318</v>
      </c>
      <c r="BV1085" s="144" t="s">
        <v>1436</v>
      </c>
      <c r="CA1085" s="289" t="s">
        <v>1437</v>
      </c>
      <c r="CB1085" s="7">
        <v>33742</v>
      </c>
      <c r="CC1085" s="76">
        <v>54</v>
      </c>
      <c r="CD1085" s="289" t="s">
        <v>1438</v>
      </c>
      <c r="CE1085" s="289" t="s">
        <v>1437</v>
      </c>
      <c r="CF1085" s="260">
        <v>33752</v>
      </c>
      <c r="CG1085" s="61">
        <v>78</v>
      </c>
      <c r="CH1085" s="289" t="s">
        <v>1438</v>
      </c>
      <c r="CI1085" s="287" t="s">
        <v>1437</v>
      </c>
      <c r="CJ1085" s="150">
        <v>33757</v>
      </c>
      <c r="CK1085" s="21">
        <v>86</v>
      </c>
      <c r="CL1085" s="289" t="s">
        <v>1438</v>
      </c>
      <c r="CM1085" s="287" t="s">
        <v>1437</v>
      </c>
      <c r="CN1085" s="150">
        <v>33767</v>
      </c>
      <c r="CO1085" s="21">
        <v>113</v>
      </c>
      <c r="CP1085" s="289" t="s">
        <v>1438</v>
      </c>
      <c r="DG1085" s="289" t="s">
        <v>1437</v>
      </c>
      <c r="DH1085" s="7">
        <v>33847</v>
      </c>
      <c r="DI1085" s="333">
        <v>0</v>
      </c>
      <c r="DJ1085" s="289" t="s">
        <v>1439</v>
      </c>
      <c r="DO1085" s="7">
        <v>33894</v>
      </c>
      <c r="DP1085">
        <v>7175</v>
      </c>
      <c r="DQ1085" s="289" t="s">
        <v>318</v>
      </c>
      <c r="DR1085" s="326" t="s">
        <v>1440</v>
      </c>
      <c r="DS1085" s="7">
        <v>33767</v>
      </c>
      <c r="DT1085" s="61">
        <v>41</v>
      </c>
      <c r="DU1085" t="s">
        <v>1487</v>
      </c>
      <c r="DW1085" s="260">
        <v>33767</v>
      </c>
      <c r="DX1085" s="61">
        <v>0</v>
      </c>
      <c r="DY1085" s="289" t="s">
        <v>1442</v>
      </c>
      <c r="EA1085" s="21" t="s">
        <v>1488</v>
      </c>
    </row>
    <row r="1086" spans="2:131">
      <c r="B1086" t="s">
        <v>1420</v>
      </c>
      <c r="C1086">
        <v>210</v>
      </c>
      <c r="D1086" t="s">
        <v>1421</v>
      </c>
      <c r="E1086">
        <v>1993</v>
      </c>
      <c r="F1086">
        <v>1991</v>
      </c>
      <c r="G1086" t="s">
        <v>702</v>
      </c>
      <c r="H1086" t="s">
        <v>448</v>
      </c>
      <c r="J1086" s="21" t="s">
        <v>1422</v>
      </c>
      <c r="K1086" s="21" t="s">
        <v>1423</v>
      </c>
      <c r="L1086" s="21" t="s">
        <v>652</v>
      </c>
      <c r="M1086" s="51" t="s">
        <v>325</v>
      </c>
      <c r="N1086" s="15" t="s">
        <v>1474</v>
      </c>
      <c r="O1086" s="41">
        <v>33498</v>
      </c>
      <c r="P1086" s="119" t="s">
        <v>552</v>
      </c>
      <c r="Q1086" s="41" t="s">
        <v>1426</v>
      </c>
      <c r="W1086" s="135" t="s">
        <v>1471</v>
      </c>
      <c r="X1086" s="54">
        <v>33702</v>
      </c>
      <c r="Y1086" s="54">
        <v>33702</v>
      </c>
      <c r="Z1086" s="21" t="s">
        <v>1472</v>
      </c>
      <c r="AA1086" s="54">
        <v>33371</v>
      </c>
      <c r="AB1086" s="153" t="s">
        <v>1493</v>
      </c>
      <c r="AC1086" s="260">
        <v>33702</v>
      </c>
      <c r="AD1086" s="86" t="s">
        <v>1484</v>
      </c>
      <c r="AE1086" s="332">
        <v>33737</v>
      </c>
      <c r="AF1086" s="332" t="s">
        <v>1476</v>
      </c>
      <c r="AG1086" s="41">
        <v>33737</v>
      </c>
      <c r="AH1086" s="72" t="s">
        <v>1430</v>
      </c>
      <c r="AI1086" s="41">
        <v>33737</v>
      </c>
      <c r="AJ1086" s="41" t="s">
        <v>1431</v>
      </c>
      <c r="AK1086" s="52" t="s">
        <v>1432</v>
      </c>
      <c r="AL1086" s="41" t="s">
        <v>377</v>
      </c>
      <c r="AN1086" s="299">
        <v>33760</v>
      </c>
      <c r="AO1086" s="300" t="s">
        <v>1450</v>
      </c>
      <c r="AX1086" s="75" t="s">
        <v>1485</v>
      </c>
      <c r="AY1086" s="54">
        <v>33737</v>
      </c>
      <c r="AZ1086" s="80">
        <v>0</v>
      </c>
      <c r="BA1086" s="54" t="s">
        <v>1434</v>
      </c>
      <c r="BB1086" s="54" t="s">
        <v>1486</v>
      </c>
      <c r="BC1086" s="54">
        <v>33737</v>
      </c>
      <c r="BD1086" s="47">
        <v>0</v>
      </c>
      <c r="BE1086" s="54" t="s">
        <v>318</v>
      </c>
      <c r="BV1086" s="144" t="s">
        <v>1436</v>
      </c>
      <c r="CM1086" s="287" t="s">
        <v>1437</v>
      </c>
      <c r="CN1086" s="150">
        <v>33767</v>
      </c>
      <c r="CO1086" s="86">
        <f>CO1085-(CO1085*0.98)</f>
        <v>2.2600000000000051</v>
      </c>
      <c r="CP1086" s="289" t="s">
        <v>1438</v>
      </c>
      <c r="DG1086" s="289" t="s">
        <v>1437</v>
      </c>
      <c r="DH1086" s="7">
        <v>33847</v>
      </c>
      <c r="DI1086" s="333">
        <v>0.94</v>
      </c>
      <c r="DJ1086" s="289" t="s">
        <v>1439</v>
      </c>
      <c r="DO1086" s="7">
        <v>33894</v>
      </c>
      <c r="DP1086">
        <v>9788</v>
      </c>
      <c r="DQ1086" s="289" t="s">
        <v>318</v>
      </c>
      <c r="DR1086" s="326" t="s">
        <v>1440</v>
      </c>
      <c r="DS1086" s="7">
        <v>33767</v>
      </c>
      <c r="DT1086" s="61">
        <v>40</v>
      </c>
      <c r="DU1086" t="s">
        <v>1487</v>
      </c>
      <c r="DW1086" s="260">
        <v>33767</v>
      </c>
      <c r="DX1086" s="61">
        <v>0</v>
      </c>
      <c r="DY1086" s="289" t="s">
        <v>1442</v>
      </c>
      <c r="EA1086" s="21" t="s">
        <v>1488</v>
      </c>
    </row>
    <row r="1087" spans="2:131">
      <c r="B1087" t="s">
        <v>1420</v>
      </c>
      <c r="C1087">
        <v>210</v>
      </c>
      <c r="D1087" t="s">
        <v>1421</v>
      </c>
      <c r="E1087">
        <v>1993</v>
      </c>
      <c r="F1087">
        <v>1991</v>
      </c>
      <c r="G1087" t="s">
        <v>702</v>
      </c>
      <c r="H1087" t="s">
        <v>448</v>
      </c>
      <c r="J1087" s="21" t="s">
        <v>1422</v>
      </c>
      <c r="K1087" s="21" t="s">
        <v>1423</v>
      </c>
      <c r="L1087" s="21" t="s">
        <v>652</v>
      </c>
      <c r="M1087" s="51" t="s">
        <v>325</v>
      </c>
      <c r="N1087" s="15" t="s">
        <v>1477</v>
      </c>
      <c r="O1087" s="41">
        <v>33498</v>
      </c>
      <c r="P1087" s="119" t="s">
        <v>552</v>
      </c>
      <c r="Q1087" s="41" t="s">
        <v>1426</v>
      </c>
      <c r="W1087" s="135" t="s">
        <v>1471</v>
      </c>
      <c r="X1087" s="54">
        <v>33702</v>
      </c>
      <c r="Y1087" s="54">
        <v>33702</v>
      </c>
      <c r="Z1087" s="21" t="s">
        <v>1472</v>
      </c>
      <c r="AA1087" s="54"/>
      <c r="AB1087" s="21"/>
      <c r="AC1087" s="260">
        <v>33702</v>
      </c>
      <c r="AD1087" s="86" t="s">
        <v>1484</v>
      </c>
      <c r="AE1087" s="286"/>
      <c r="AF1087" s="286"/>
      <c r="AG1087" s="41">
        <v>33737</v>
      </c>
      <c r="AH1087" s="72" t="s">
        <v>1430</v>
      </c>
      <c r="AI1087" s="41">
        <v>33737</v>
      </c>
      <c r="AJ1087" s="41" t="s">
        <v>1431</v>
      </c>
      <c r="AK1087" s="52" t="s">
        <v>1432</v>
      </c>
      <c r="AL1087" s="41" t="s">
        <v>377</v>
      </c>
      <c r="AN1087" s="299">
        <v>33760</v>
      </c>
      <c r="AO1087" s="300" t="s">
        <v>1450</v>
      </c>
      <c r="AR1087" s="7">
        <v>33737</v>
      </c>
      <c r="AS1087" s="74" t="s">
        <v>1478</v>
      </c>
      <c r="AX1087" s="75" t="s">
        <v>1485</v>
      </c>
      <c r="AY1087" s="54">
        <v>33737</v>
      </c>
      <c r="AZ1087" s="80">
        <v>0</v>
      </c>
      <c r="BA1087" s="54" t="s">
        <v>1434</v>
      </c>
      <c r="BB1087" s="54" t="s">
        <v>1486</v>
      </c>
      <c r="BC1087" s="54">
        <v>33737</v>
      </c>
      <c r="BD1087" s="47">
        <v>0</v>
      </c>
      <c r="BE1087" s="54" t="s">
        <v>318</v>
      </c>
      <c r="BV1087" s="144" t="s">
        <v>1436</v>
      </c>
      <c r="CM1087" s="287" t="s">
        <v>1437</v>
      </c>
      <c r="CN1087" s="150">
        <v>33767</v>
      </c>
      <c r="CO1087" s="86">
        <f>CO1085-(CO1085*1)</f>
        <v>0</v>
      </c>
      <c r="CP1087" s="289" t="s">
        <v>1438</v>
      </c>
      <c r="DG1087" s="289" t="s">
        <v>1437</v>
      </c>
      <c r="DH1087" s="7">
        <v>33847</v>
      </c>
      <c r="DI1087" s="333">
        <v>0.96</v>
      </c>
      <c r="DJ1087" s="289" t="s">
        <v>1439</v>
      </c>
      <c r="DO1087" s="7">
        <v>33894</v>
      </c>
      <c r="DP1087">
        <v>9525</v>
      </c>
      <c r="DQ1087" s="289" t="s">
        <v>318</v>
      </c>
      <c r="DR1087" s="326" t="s">
        <v>1440</v>
      </c>
      <c r="DS1087" s="7">
        <v>33767</v>
      </c>
      <c r="DT1087" s="61">
        <v>40</v>
      </c>
      <c r="DU1087" t="s">
        <v>1487</v>
      </c>
      <c r="DW1087" s="260">
        <v>33767</v>
      </c>
      <c r="DX1087" s="61">
        <v>0</v>
      </c>
      <c r="DY1087" s="289" t="s">
        <v>1442</v>
      </c>
      <c r="EA1087" s="21" t="s">
        <v>1488</v>
      </c>
    </row>
    <row r="1088" spans="2:131">
      <c r="B1088" t="s">
        <v>1420</v>
      </c>
      <c r="C1088">
        <v>210</v>
      </c>
      <c r="D1088" t="s">
        <v>1421</v>
      </c>
      <c r="E1088">
        <v>1993</v>
      </c>
      <c r="F1088">
        <v>1991</v>
      </c>
      <c r="G1088" t="s">
        <v>702</v>
      </c>
      <c r="H1088" t="s">
        <v>448</v>
      </c>
      <c r="J1088" s="21" t="s">
        <v>1422</v>
      </c>
      <c r="K1088" s="21" t="s">
        <v>1423</v>
      </c>
      <c r="L1088" s="21" t="s">
        <v>652</v>
      </c>
      <c r="M1088" s="51" t="s">
        <v>325</v>
      </c>
      <c r="N1088" s="15" t="s">
        <v>1479</v>
      </c>
      <c r="O1088" s="41">
        <v>33498</v>
      </c>
      <c r="P1088" s="119" t="s">
        <v>552</v>
      </c>
      <c r="Q1088" s="41" t="s">
        <v>1426</v>
      </c>
      <c r="W1088" s="135" t="s">
        <v>1471</v>
      </c>
      <c r="X1088" s="54">
        <v>33702</v>
      </c>
      <c r="Y1088" s="54">
        <v>33702</v>
      </c>
      <c r="Z1088" s="21" t="s">
        <v>1472</v>
      </c>
      <c r="AA1088" s="54">
        <v>33371</v>
      </c>
      <c r="AB1088" s="88" t="s">
        <v>1480</v>
      </c>
      <c r="AC1088" s="260">
        <v>33702</v>
      </c>
      <c r="AD1088" s="86" t="s">
        <v>1484</v>
      </c>
      <c r="AE1088" s="332">
        <v>33737</v>
      </c>
      <c r="AF1088" s="332" t="s">
        <v>1476</v>
      </c>
      <c r="AG1088" s="41">
        <v>33737</v>
      </c>
      <c r="AH1088" s="72" t="s">
        <v>1430</v>
      </c>
      <c r="AI1088" s="41">
        <v>33737</v>
      </c>
      <c r="AJ1088" s="41" t="s">
        <v>1431</v>
      </c>
      <c r="AK1088" s="52" t="s">
        <v>1432</v>
      </c>
      <c r="AL1088" s="41" t="s">
        <v>377</v>
      </c>
      <c r="AN1088" s="299">
        <v>33760</v>
      </c>
      <c r="AO1088" s="300" t="s">
        <v>1450</v>
      </c>
      <c r="AR1088" s="7">
        <v>33760</v>
      </c>
      <c r="AS1088" s="74" t="s">
        <v>1481</v>
      </c>
      <c r="AX1088" s="75" t="s">
        <v>1485</v>
      </c>
      <c r="AY1088" s="54">
        <v>33737</v>
      </c>
      <c r="AZ1088" s="80">
        <v>0</v>
      </c>
      <c r="BA1088" s="54" t="s">
        <v>1434</v>
      </c>
      <c r="BB1088" s="54" t="s">
        <v>1486</v>
      </c>
      <c r="BC1088" s="54">
        <v>33737</v>
      </c>
      <c r="BD1088" s="47">
        <v>0</v>
      </c>
      <c r="BE1088" s="54" t="s">
        <v>318</v>
      </c>
      <c r="BV1088" s="144" t="s">
        <v>1436</v>
      </c>
      <c r="CM1088" s="287" t="s">
        <v>1437</v>
      </c>
      <c r="CN1088" s="150">
        <v>33767</v>
      </c>
      <c r="CO1088" s="86">
        <f>CO1085-(CO1085*1)</f>
        <v>0</v>
      </c>
      <c r="CP1088" s="289" t="s">
        <v>1438</v>
      </c>
      <c r="DG1088" s="289" t="s">
        <v>1437</v>
      </c>
      <c r="DH1088" s="7">
        <v>33847</v>
      </c>
      <c r="DI1088" s="333">
        <v>0.98</v>
      </c>
      <c r="DJ1088" s="289" t="s">
        <v>1439</v>
      </c>
      <c r="DO1088" s="7">
        <v>33894</v>
      </c>
      <c r="DP1088">
        <v>9750</v>
      </c>
      <c r="DQ1088" s="289" t="s">
        <v>318</v>
      </c>
      <c r="DR1088" s="326" t="s">
        <v>1440</v>
      </c>
      <c r="DS1088" s="7">
        <v>33767</v>
      </c>
      <c r="DT1088" s="61">
        <v>37</v>
      </c>
      <c r="DU1088" t="s">
        <v>1487</v>
      </c>
      <c r="DW1088" s="260">
        <v>33767</v>
      </c>
      <c r="DX1088" s="61">
        <v>0</v>
      </c>
      <c r="DY1088" s="289" t="s">
        <v>1442</v>
      </c>
      <c r="EA1088" s="21" t="s">
        <v>1488</v>
      </c>
    </row>
    <row r="1089" spans="2:131">
      <c r="L1089" s="21"/>
      <c r="M1089" s="51"/>
      <c r="X1089" s="140"/>
      <c r="Y1089" s="54"/>
      <c r="Z1089" s="21"/>
      <c r="AA1089" s="54"/>
      <c r="AB1089" s="21"/>
      <c r="AE1089" s="286"/>
      <c r="AF1089" s="287"/>
      <c r="DI1089" s="333"/>
    </row>
    <row r="1090" spans="2:131">
      <c r="B1090" t="s">
        <v>1420</v>
      </c>
      <c r="C1090">
        <v>210</v>
      </c>
      <c r="D1090" t="s">
        <v>1421</v>
      </c>
      <c r="E1090">
        <v>1993</v>
      </c>
      <c r="F1090">
        <v>1990</v>
      </c>
      <c r="G1090" t="s">
        <v>702</v>
      </c>
      <c r="H1090" t="s">
        <v>448</v>
      </c>
      <c r="J1090" s="21" t="s">
        <v>1422</v>
      </c>
      <c r="K1090" s="21" t="s">
        <v>1423</v>
      </c>
      <c r="L1090" s="21" t="s">
        <v>619</v>
      </c>
      <c r="M1090" s="51" t="s">
        <v>325</v>
      </c>
      <c r="N1090" s="15" t="s">
        <v>1494</v>
      </c>
      <c r="O1090" s="41">
        <v>33154</v>
      </c>
      <c r="P1090" s="119" t="s">
        <v>736</v>
      </c>
      <c r="Q1090" s="41" t="s">
        <v>1426</v>
      </c>
      <c r="W1090" s="135" t="s">
        <v>1495</v>
      </c>
      <c r="X1090" s="52">
        <v>33365</v>
      </c>
      <c r="Y1090" s="52">
        <v>33365</v>
      </c>
      <c r="Z1090" s="21" t="s">
        <v>1428</v>
      </c>
      <c r="AA1090" s="54">
        <v>33372</v>
      </c>
      <c r="AB1090" s="75" t="s">
        <v>1490</v>
      </c>
      <c r="AC1090" s="261">
        <v>33309</v>
      </c>
      <c r="AD1090" t="s">
        <v>1429</v>
      </c>
      <c r="AE1090" s="285"/>
      <c r="AF1090" s="286"/>
      <c r="AH1090" s="72" t="s">
        <v>1430</v>
      </c>
      <c r="AI1090" s="41">
        <v>33372</v>
      </c>
      <c r="AJ1090" s="41" t="s">
        <v>1431</v>
      </c>
      <c r="AK1090" s="52" t="s">
        <v>1432</v>
      </c>
      <c r="AL1090" s="41" t="s">
        <v>377</v>
      </c>
      <c r="AN1090" s="299">
        <v>33392</v>
      </c>
      <c r="AO1090" s="300" t="s">
        <v>1450</v>
      </c>
      <c r="AX1090" s="75" t="s">
        <v>1496</v>
      </c>
      <c r="AY1090" s="54">
        <v>33365</v>
      </c>
      <c r="AZ1090" s="80">
        <v>0.61</v>
      </c>
      <c r="BA1090" s="54" t="s">
        <v>1434</v>
      </c>
      <c r="BB1090" s="54" t="s">
        <v>1497</v>
      </c>
      <c r="BC1090" s="54">
        <v>33365</v>
      </c>
      <c r="BD1090" s="47">
        <v>3904</v>
      </c>
      <c r="BE1090" s="54" t="s">
        <v>318</v>
      </c>
      <c r="BV1090" s="144" t="s">
        <v>1436</v>
      </c>
      <c r="CA1090" t="s">
        <v>1498</v>
      </c>
      <c r="CB1090" s="7">
        <v>33392</v>
      </c>
      <c r="CC1090" s="76">
        <v>575</v>
      </c>
      <c r="CD1090" s="289" t="s">
        <v>1438</v>
      </c>
      <c r="CE1090" s="289" t="s">
        <v>1437</v>
      </c>
      <c r="CF1090" s="260">
        <v>33402</v>
      </c>
      <c r="CG1090" s="61">
        <v>501</v>
      </c>
      <c r="CH1090" s="289" t="s">
        <v>1438</v>
      </c>
      <c r="DG1090" s="289" t="s">
        <v>1437</v>
      </c>
      <c r="DH1090" s="300">
        <v>33482</v>
      </c>
      <c r="DI1090" s="333">
        <v>0</v>
      </c>
      <c r="DJ1090" s="289" t="s">
        <v>1439</v>
      </c>
      <c r="DO1090" s="300">
        <v>33501</v>
      </c>
      <c r="DP1090">
        <v>338</v>
      </c>
      <c r="DQ1090" s="289" t="s">
        <v>318</v>
      </c>
      <c r="DR1090" s="326" t="s">
        <v>1440</v>
      </c>
      <c r="DS1090" s="300">
        <v>33402</v>
      </c>
      <c r="DT1090" s="61">
        <v>20</v>
      </c>
      <c r="DU1090" t="s">
        <v>1487</v>
      </c>
      <c r="DW1090" s="300">
        <v>33402</v>
      </c>
      <c r="DX1090" s="61">
        <v>0</v>
      </c>
      <c r="DY1090" s="289" t="s">
        <v>1442</v>
      </c>
      <c r="EA1090" s="21" t="s">
        <v>1443</v>
      </c>
    </row>
    <row r="1091" spans="2:131">
      <c r="B1091" t="s">
        <v>1420</v>
      </c>
      <c r="C1091">
        <v>210</v>
      </c>
      <c r="D1091" t="s">
        <v>1421</v>
      </c>
      <c r="E1091">
        <v>1993</v>
      </c>
      <c r="F1091">
        <v>1990</v>
      </c>
      <c r="G1091" t="s">
        <v>702</v>
      </c>
      <c r="H1091" t="s">
        <v>448</v>
      </c>
      <c r="J1091" s="21" t="s">
        <v>1422</v>
      </c>
      <c r="K1091" s="21" t="s">
        <v>1423</v>
      </c>
      <c r="L1091" s="21" t="s">
        <v>619</v>
      </c>
      <c r="M1091" s="51" t="s">
        <v>325</v>
      </c>
      <c r="N1091" s="291" t="s">
        <v>1499</v>
      </c>
      <c r="O1091" s="41">
        <v>33154</v>
      </c>
      <c r="P1091" s="119" t="s">
        <v>736</v>
      </c>
      <c r="Q1091" s="41" t="s">
        <v>1426</v>
      </c>
      <c r="W1091" s="135" t="s">
        <v>1495</v>
      </c>
      <c r="X1091" s="52">
        <v>33365</v>
      </c>
      <c r="Y1091" s="52">
        <v>33365</v>
      </c>
      <c r="Z1091" s="21" t="s">
        <v>1428</v>
      </c>
      <c r="AA1091" s="54"/>
      <c r="AB1091" s="75"/>
      <c r="AC1091" s="261">
        <v>33309</v>
      </c>
      <c r="AD1091" t="s">
        <v>1429</v>
      </c>
      <c r="AE1091" s="285"/>
      <c r="AF1091" s="286"/>
      <c r="AH1091" s="72" t="s">
        <v>1430</v>
      </c>
      <c r="AI1091" s="41">
        <v>33372</v>
      </c>
      <c r="AJ1091" s="41" t="s">
        <v>1431</v>
      </c>
      <c r="AK1091" s="52" t="s">
        <v>1432</v>
      </c>
      <c r="AL1091" s="41" t="s">
        <v>377</v>
      </c>
      <c r="AN1091" s="299">
        <v>33392</v>
      </c>
      <c r="AO1091" s="300" t="s">
        <v>1450</v>
      </c>
      <c r="AR1091" s="300">
        <v>33372</v>
      </c>
      <c r="AS1091" s="299" t="s">
        <v>1445</v>
      </c>
      <c r="AT1091" s="301">
        <v>33392</v>
      </c>
      <c r="AU1091" s="301" t="s">
        <v>1446</v>
      </c>
      <c r="AX1091" s="75" t="s">
        <v>1496</v>
      </c>
      <c r="AY1091" s="54">
        <v>33365</v>
      </c>
      <c r="AZ1091" s="80">
        <v>0.61</v>
      </c>
      <c r="BA1091" s="54" t="s">
        <v>1434</v>
      </c>
      <c r="BB1091" s="54" t="s">
        <v>1497</v>
      </c>
      <c r="BC1091" s="54">
        <v>33365</v>
      </c>
      <c r="BD1091" s="47">
        <v>3904</v>
      </c>
      <c r="BE1091" s="54" t="s">
        <v>318</v>
      </c>
      <c r="BV1091" s="144" t="s">
        <v>1436</v>
      </c>
      <c r="CF1091" s="260">
        <v>33402</v>
      </c>
      <c r="CG1091" s="106">
        <f>CG1104-(CG1104*0.8)</f>
        <v>107.59999999999997</v>
      </c>
      <c r="CH1091" s="289" t="s">
        <v>1438</v>
      </c>
      <c r="DG1091" s="289" t="s">
        <v>1437</v>
      </c>
      <c r="DH1091" s="300">
        <v>33482</v>
      </c>
      <c r="DI1091" s="333">
        <v>0.75</v>
      </c>
      <c r="DJ1091" s="289" t="s">
        <v>1439</v>
      </c>
      <c r="DO1091" s="300">
        <v>33501</v>
      </c>
      <c r="DP1091">
        <v>6300</v>
      </c>
      <c r="DQ1091" s="289" t="s">
        <v>318</v>
      </c>
      <c r="DR1091" s="326" t="s">
        <v>1440</v>
      </c>
      <c r="DS1091" s="300">
        <v>33402</v>
      </c>
      <c r="DT1091" s="61">
        <v>25</v>
      </c>
      <c r="DU1091" t="s">
        <v>1487</v>
      </c>
      <c r="DW1091" s="300">
        <v>33402</v>
      </c>
      <c r="DX1091" s="61">
        <v>0</v>
      </c>
      <c r="DY1091" s="289" t="s">
        <v>1442</v>
      </c>
      <c r="EA1091" s="21" t="s">
        <v>1443</v>
      </c>
    </row>
    <row r="1092" spans="2:131">
      <c r="B1092" t="s">
        <v>1420</v>
      </c>
      <c r="C1092">
        <v>210</v>
      </c>
      <c r="D1092" t="s">
        <v>1421</v>
      </c>
      <c r="E1092">
        <v>1993</v>
      </c>
      <c r="F1092">
        <v>1990</v>
      </c>
      <c r="G1092" t="s">
        <v>702</v>
      </c>
      <c r="H1092" t="s">
        <v>448</v>
      </c>
      <c r="J1092" s="21" t="s">
        <v>1422</v>
      </c>
      <c r="K1092" s="21" t="s">
        <v>1423</v>
      </c>
      <c r="L1092" s="21" t="s">
        <v>619</v>
      </c>
      <c r="M1092" s="51" t="s">
        <v>325</v>
      </c>
      <c r="N1092" s="291" t="s">
        <v>1500</v>
      </c>
      <c r="O1092" s="41">
        <v>33154</v>
      </c>
      <c r="P1092" s="119" t="s">
        <v>736</v>
      </c>
      <c r="Q1092" s="41" t="s">
        <v>1426</v>
      </c>
      <c r="W1092" s="135" t="s">
        <v>1495</v>
      </c>
      <c r="X1092" s="52">
        <v>33365</v>
      </c>
      <c r="Y1092" s="52">
        <v>33365</v>
      </c>
      <c r="Z1092" s="21" t="s">
        <v>1428</v>
      </c>
      <c r="AA1092" s="54"/>
      <c r="AB1092" s="75"/>
      <c r="AC1092" s="261">
        <v>33309</v>
      </c>
      <c r="AD1092" t="s">
        <v>1429</v>
      </c>
      <c r="AE1092" s="285"/>
      <c r="AF1092" s="286"/>
      <c r="AH1092" s="72" t="s">
        <v>1430</v>
      </c>
      <c r="AI1092" s="41">
        <v>33372</v>
      </c>
      <c r="AJ1092" s="41" t="s">
        <v>1431</v>
      </c>
      <c r="AK1092" s="52" t="s">
        <v>1432</v>
      </c>
      <c r="AL1092" s="41" t="s">
        <v>377</v>
      </c>
      <c r="AN1092" s="299">
        <v>33392</v>
      </c>
      <c r="AO1092" s="300" t="s">
        <v>1450</v>
      </c>
      <c r="AR1092" s="300">
        <v>33372</v>
      </c>
      <c r="AS1092" s="299" t="s">
        <v>1445</v>
      </c>
      <c r="AT1092" s="301">
        <v>33392</v>
      </c>
      <c r="AU1092" s="301" t="s">
        <v>1448</v>
      </c>
      <c r="AX1092" s="75" t="s">
        <v>1496</v>
      </c>
      <c r="AY1092" s="54">
        <v>33365</v>
      </c>
      <c r="AZ1092" s="80">
        <v>0.61</v>
      </c>
      <c r="BA1092" s="54" t="s">
        <v>1434</v>
      </c>
      <c r="BB1092" s="54" t="s">
        <v>1497</v>
      </c>
      <c r="BC1092" s="54">
        <v>33365</v>
      </c>
      <c r="BD1092" s="47">
        <v>3904</v>
      </c>
      <c r="BE1092" s="54" t="s">
        <v>318</v>
      </c>
      <c r="BV1092" s="144" t="s">
        <v>1436</v>
      </c>
      <c r="CF1092" s="260">
        <v>33402</v>
      </c>
      <c r="CG1092" s="106">
        <f>CG1104-(CG1104*0.79)</f>
        <v>112.97999999999996</v>
      </c>
      <c r="CH1092" s="289" t="s">
        <v>1438</v>
      </c>
      <c r="DG1092" s="289" t="s">
        <v>1437</v>
      </c>
      <c r="DH1092" s="300">
        <v>33482</v>
      </c>
      <c r="DI1092" s="333">
        <v>0.61</v>
      </c>
      <c r="DJ1092" s="289" t="s">
        <v>1439</v>
      </c>
      <c r="DO1092" s="300">
        <v>33501</v>
      </c>
      <c r="DP1092">
        <v>6496</v>
      </c>
      <c r="DQ1092" s="289" t="s">
        <v>318</v>
      </c>
      <c r="DR1092" s="326" t="s">
        <v>1440</v>
      </c>
      <c r="DS1092" s="300">
        <v>33402</v>
      </c>
      <c r="DT1092" s="61">
        <v>28</v>
      </c>
      <c r="DU1092" t="s">
        <v>1487</v>
      </c>
      <c r="DW1092" s="300">
        <v>33402</v>
      </c>
      <c r="DX1092" s="61">
        <v>0</v>
      </c>
      <c r="DY1092" s="289" t="s">
        <v>1442</v>
      </c>
      <c r="EA1092" s="21" t="s">
        <v>1443</v>
      </c>
    </row>
    <row r="1093" spans="2:131">
      <c r="B1093" t="s">
        <v>1420</v>
      </c>
      <c r="C1093">
        <v>210</v>
      </c>
      <c r="D1093" t="s">
        <v>1421</v>
      </c>
      <c r="E1093">
        <v>1993</v>
      </c>
      <c r="F1093">
        <v>1990</v>
      </c>
      <c r="G1093" t="s">
        <v>702</v>
      </c>
      <c r="H1093" t="s">
        <v>448</v>
      </c>
      <c r="J1093" s="21" t="s">
        <v>1422</v>
      </c>
      <c r="K1093" s="21" t="s">
        <v>1423</v>
      </c>
      <c r="L1093" s="21" t="s">
        <v>619</v>
      </c>
      <c r="M1093" s="51" t="s">
        <v>325</v>
      </c>
      <c r="N1093" s="291" t="s">
        <v>1501</v>
      </c>
      <c r="O1093" s="41">
        <v>33154</v>
      </c>
      <c r="P1093" s="119" t="s">
        <v>736</v>
      </c>
      <c r="Q1093" s="41" t="s">
        <v>1426</v>
      </c>
      <c r="W1093" s="135" t="s">
        <v>1495</v>
      </c>
      <c r="X1093" s="52">
        <v>33365</v>
      </c>
      <c r="Y1093" s="52">
        <v>33365</v>
      </c>
      <c r="Z1093" s="21" t="s">
        <v>1428</v>
      </c>
      <c r="AA1093" s="54"/>
      <c r="AB1093" s="75"/>
      <c r="AC1093" s="261">
        <v>33309</v>
      </c>
      <c r="AD1093" t="s">
        <v>1429</v>
      </c>
      <c r="AE1093" s="285"/>
      <c r="AF1093" s="286"/>
      <c r="AH1093" s="72" t="s">
        <v>1430</v>
      </c>
      <c r="AI1093" s="41">
        <v>33372</v>
      </c>
      <c r="AJ1093" s="41" t="s">
        <v>1431</v>
      </c>
      <c r="AK1093" s="52" t="s">
        <v>1432</v>
      </c>
      <c r="AL1093" s="41" t="s">
        <v>377</v>
      </c>
      <c r="AN1093" s="299">
        <v>33392</v>
      </c>
      <c r="AO1093" s="300" t="s">
        <v>1450</v>
      </c>
      <c r="AR1093" s="300">
        <v>33372</v>
      </c>
      <c r="AS1093" s="299" t="s">
        <v>1445</v>
      </c>
      <c r="AT1093" s="301">
        <v>33392</v>
      </c>
      <c r="AU1093" s="301" t="s">
        <v>1451</v>
      </c>
      <c r="AX1093" s="75" t="s">
        <v>1496</v>
      </c>
      <c r="AY1093" s="54">
        <v>33365</v>
      </c>
      <c r="AZ1093" s="80">
        <v>0.61</v>
      </c>
      <c r="BA1093" s="54" t="s">
        <v>1434</v>
      </c>
      <c r="BB1093" s="54" t="s">
        <v>1497</v>
      </c>
      <c r="BC1093" s="54">
        <v>33365</v>
      </c>
      <c r="BD1093" s="47">
        <v>3904</v>
      </c>
      <c r="BE1093" s="54" t="s">
        <v>318</v>
      </c>
      <c r="BV1093" s="144" t="s">
        <v>1436</v>
      </c>
      <c r="CF1093" s="260">
        <v>33402</v>
      </c>
      <c r="CG1093" s="106">
        <f>CG1104-(CG1104*0.83)</f>
        <v>91.460000000000036</v>
      </c>
      <c r="CH1093" s="289" t="s">
        <v>1438</v>
      </c>
      <c r="DG1093" s="289" t="s">
        <v>1437</v>
      </c>
      <c r="DH1093" s="300">
        <v>33482</v>
      </c>
      <c r="DI1093" s="333">
        <v>0.61</v>
      </c>
      <c r="DJ1093" s="289" t="s">
        <v>1439</v>
      </c>
      <c r="DO1093" s="300">
        <v>33501</v>
      </c>
      <c r="DP1093">
        <v>6356</v>
      </c>
      <c r="DQ1093" s="289" t="s">
        <v>318</v>
      </c>
      <c r="DR1093" s="326" t="s">
        <v>1440</v>
      </c>
      <c r="DS1093" s="300">
        <v>33402</v>
      </c>
      <c r="DT1093" s="61">
        <v>27</v>
      </c>
      <c r="DU1093" t="s">
        <v>1487</v>
      </c>
      <c r="DW1093" s="300">
        <v>33402</v>
      </c>
      <c r="DX1093" s="61">
        <v>2</v>
      </c>
      <c r="DY1093" s="289" t="s">
        <v>1442</v>
      </c>
      <c r="EA1093" s="21" t="s">
        <v>1443</v>
      </c>
    </row>
    <row r="1094" spans="2:131">
      <c r="B1094" t="s">
        <v>1420</v>
      </c>
      <c r="C1094">
        <v>210</v>
      </c>
      <c r="D1094" t="s">
        <v>1421</v>
      </c>
      <c r="E1094">
        <v>1993</v>
      </c>
      <c r="F1094">
        <v>1990</v>
      </c>
      <c r="G1094" t="s">
        <v>702</v>
      </c>
      <c r="H1094" t="s">
        <v>448</v>
      </c>
      <c r="J1094" s="21" t="s">
        <v>1422</v>
      </c>
      <c r="K1094" s="21" t="s">
        <v>1423</v>
      </c>
      <c r="L1094" s="21" t="s">
        <v>619</v>
      </c>
      <c r="M1094" s="51" t="s">
        <v>325</v>
      </c>
      <c r="N1094" s="291" t="s">
        <v>1502</v>
      </c>
      <c r="O1094" s="41">
        <v>33154</v>
      </c>
      <c r="P1094" s="119" t="s">
        <v>736</v>
      </c>
      <c r="Q1094" s="41" t="s">
        <v>1426</v>
      </c>
      <c r="W1094" s="135" t="s">
        <v>1495</v>
      </c>
      <c r="X1094" s="52">
        <v>33365</v>
      </c>
      <c r="Y1094" s="52">
        <v>33365</v>
      </c>
      <c r="Z1094" s="21" t="s">
        <v>1428</v>
      </c>
      <c r="AA1094" s="54"/>
      <c r="AB1094" s="75"/>
      <c r="AC1094" s="261">
        <v>33309</v>
      </c>
      <c r="AD1094" t="s">
        <v>1429</v>
      </c>
      <c r="AE1094" s="285"/>
      <c r="AF1094" s="286"/>
      <c r="AH1094" s="72" t="s">
        <v>1430</v>
      </c>
      <c r="AI1094" s="41">
        <v>33372</v>
      </c>
      <c r="AJ1094" s="41" t="s">
        <v>1431</v>
      </c>
      <c r="AK1094" s="52" t="s">
        <v>1432</v>
      </c>
      <c r="AL1094" s="41" t="s">
        <v>377</v>
      </c>
      <c r="AN1094" s="299">
        <v>33392</v>
      </c>
      <c r="AO1094" s="300" t="s">
        <v>1450</v>
      </c>
      <c r="AR1094" s="300">
        <v>33372</v>
      </c>
      <c r="AS1094" s="299" t="s">
        <v>1445</v>
      </c>
      <c r="AT1094" s="301">
        <v>33392</v>
      </c>
      <c r="AU1094" s="301" t="s">
        <v>1453</v>
      </c>
      <c r="AX1094" s="75" t="s">
        <v>1496</v>
      </c>
      <c r="AY1094" s="54">
        <v>33365</v>
      </c>
      <c r="AZ1094" s="80">
        <v>0.61</v>
      </c>
      <c r="BA1094" s="54" t="s">
        <v>1434</v>
      </c>
      <c r="BB1094" s="54" t="s">
        <v>1497</v>
      </c>
      <c r="BC1094" s="54">
        <v>33365</v>
      </c>
      <c r="BD1094" s="47">
        <v>3904</v>
      </c>
      <c r="BE1094" s="54" t="s">
        <v>318</v>
      </c>
      <c r="BV1094" s="144" t="s">
        <v>1436</v>
      </c>
      <c r="CF1094" s="260">
        <v>33402</v>
      </c>
      <c r="CG1094" s="106">
        <f>CG1104-(CG1104*0.87)</f>
        <v>69.94</v>
      </c>
      <c r="CH1094" s="289" t="s">
        <v>1438</v>
      </c>
      <c r="DG1094" s="289" t="s">
        <v>1437</v>
      </c>
      <c r="DH1094" s="300">
        <v>33482</v>
      </c>
      <c r="DI1094" s="333">
        <v>0.79</v>
      </c>
      <c r="DJ1094" s="289" t="s">
        <v>1439</v>
      </c>
      <c r="DO1094" s="300">
        <v>33501</v>
      </c>
      <c r="DP1094">
        <v>7959</v>
      </c>
      <c r="DQ1094" s="289" t="s">
        <v>318</v>
      </c>
      <c r="DR1094" s="326" t="s">
        <v>1440</v>
      </c>
      <c r="DS1094" s="300">
        <v>33402</v>
      </c>
      <c r="DT1094" s="61">
        <v>28</v>
      </c>
      <c r="DU1094" t="s">
        <v>1487</v>
      </c>
      <c r="DW1094" s="300">
        <v>33402</v>
      </c>
      <c r="DX1094" s="61">
        <v>0</v>
      </c>
      <c r="DY1094" s="289" t="s">
        <v>1442</v>
      </c>
      <c r="EA1094" s="21" t="s">
        <v>1443</v>
      </c>
    </row>
    <row r="1095" spans="2:131">
      <c r="B1095" t="s">
        <v>1420</v>
      </c>
      <c r="C1095">
        <v>210</v>
      </c>
      <c r="D1095" t="s">
        <v>1421</v>
      </c>
      <c r="E1095">
        <v>1993</v>
      </c>
      <c r="F1095">
        <v>1990</v>
      </c>
      <c r="G1095" t="s">
        <v>702</v>
      </c>
      <c r="H1095" t="s">
        <v>448</v>
      </c>
      <c r="J1095" s="21" t="s">
        <v>1422</v>
      </c>
      <c r="K1095" s="21" t="s">
        <v>1423</v>
      </c>
      <c r="L1095" s="21" t="s">
        <v>619</v>
      </c>
      <c r="M1095" s="51" t="s">
        <v>325</v>
      </c>
      <c r="N1095" s="291" t="s">
        <v>1503</v>
      </c>
      <c r="O1095" s="41">
        <v>33154</v>
      </c>
      <c r="P1095" s="119" t="s">
        <v>736</v>
      </c>
      <c r="Q1095" s="41" t="s">
        <v>1426</v>
      </c>
      <c r="W1095" s="135" t="s">
        <v>1495</v>
      </c>
      <c r="X1095" s="52">
        <v>33365</v>
      </c>
      <c r="Y1095" s="52">
        <v>33365</v>
      </c>
      <c r="Z1095" s="21" t="s">
        <v>1428</v>
      </c>
      <c r="AA1095" s="54"/>
      <c r="AB1095" s="75"/>
      <c r="AC1095" s="261">
        <v>33309</v>
      </c>
      <c r="AD1095" t="s">
        <v>1429</v>
      </c>
      <c r="AE1095" s="285"/>
      <c r="AF1095" s="286"/>
      <c r="AH1095" s="72" t="s">
        <v>1430</v>
      </c>
      <c r="AI1095" s="41">
        <v>33372</v>
      </c>
      <c r="AJ1095" s="41" t="s">
        <v>1431</v>
      </c>
      <c r="AK1095" s="52" t="s">
        <v>1432</v>
      </c>
      <c r="AL1095" s="41" t="s">
        <v>377</v>
      </c>
      <c r="AN1095" s="299">
        <v>33392</v>
      </c>
      <c r="AO1095" s="300" t="s">
        <v>1450</v>
      </c>
      <c r="AR1095" s="300">
        <v>33381</v>
      </c>
      <c r="AS1095" s="299" t="s">
        <v>1455</v>
      </c>
      <c r="AT1095" s="301">
        <v>33392</v>
      </c>
      <c r="AU1095" s="301" t="s">
        <v>1456</v>
      </c>
      <c r="AX1095" s="75" t="s">
        <v>1496</v>
      </c>
      <c r="AY1095" s="54">
        <v>33365</v>
      </c>
      <c r="AZ1095" s="80">
        <v>0.61</v>
      </c>
      <c r="BA1095" s="54" t="s">
        <v>1434</v>
      </c>
      <c r="BB1095" s="54" t="s">
        <v>1497</v>
      </c>
      <c r="BC1095" s="54">
        <v>33365</v>
      </c>
      <c r="BD1095" s="47">
        <v>3904</v>
      </c>
      <c r="BE1095" s="54" t="s">
        <v>318</v>
      </c>
      <c r="BV1095" s="144" t="s">
        <v>1436</v>
      </c>
      <c r="CF1095" s="260">
        <v>33402</v>
      </c>
      <c r="CG1095" s="106">
        <f>CG1104-(CG1104*0.82)</f>
        <v>96.840000000000032</v>
      </c>
      <c r="CH1095" s="289" t="s">
        <v>1438</v>
      </c>
      <c r="DG1095" s="289" t="s">
        <v>1437</v>
      </c>
      <c r="DH1095" s="300">
        <v>33482</v>
      </c>
      <c r="DI1095" s="333">
        <v>0.75</v>
      </c>
      <c r="DJ1095" s="289" t="s">
        <v>1439</v>
      </c>
      <c r="DO1095" s="300">
        <v>33501</v>
      </c>
      <c r="DP1095">
        <v>9506</v>
      </c>
      <c r="DQ1095" s="289" t="s">
        <v>318</v>
      </c>
      <c r="DR1095" s="326" t="s">
        <v>1440</v>
      </c>
      <c r="DS1095" s="300">
        <v>33402</v>
      </c>
      <c r="DT1095" s="61">
        <v>27</v>
      </c>
      <c r="DU1095" t="s">
        <v>1487</v>
      </c>
      <c r="DW1095" s="300">
        <v>33402</v>
      </c>
      <c r="DX1095" s="61">
        <v>0</v>
      </c>
      <c r="DY1095" s="289" t="s">
        <v>1442</v>
      </c>
      <c r="EA1095" s="21" t="s">
        <v>1443</v>
      </c>
    </row>
    <row r="1096" spans="2:131">
      <c r="B1096" t="s">
        <v>1420</v>
      </c>
      <c r="C1096">
        <v>210</v>
      </c>
      <c r="D1096" t="s">
        <v>1421</v>
      </c>
      <c r="E1096">
        <v>1993</v>
      </c>
      <c r="F1096">
        <v>1990</v>
      </c>
      <c r="G1096" t="s">
        <v>702</v>
      </c>
      <c r="H1096" t="s">
        <v>448</v>
      </c>
      <c r="J1096" s="21" t="s">
        <v>1422</v>
      </c>
      <c r="K1096" s="21" t="s">
        <v>1423</v>
      </c>
      <c r="L1096" s="21" t="s">
        <v>619</v>
      </c>
      <c r="M1096" s="51" t="s">
        <v>325</v>
      </c>
      <c r="N1096" s="291" t="s">
        <v>1504</v>
      </c>
      <c r="O1096" s="41">
        <v>33154</v>
      </c>
      <c r="P1096" s="119" t="s">
        <v>736</v>
      </c>
      <c r="Q1096" s="41" t="s">
        <v>1426</v>
      </c>
      <c r="W1096" s="135" t="s">
        <v>1495</v>
      </c>
      <c r="X1096" s="52">
        <v>33365</v>
      </c>
      <c r="Y1096" s="52">
        <v>33365</v>
      </c>
      <c r="Z1096" s="21" t="s">
        <v>1428</v>
      </c>
      <c r="AA1096" s="54"/>
      <c r="AB1096" s="75"/>
      <c r="AC1096" s="261">
        <v>33309</v>
      </c>
      <c r="AD1096" t="s">
        <v>1429</v>
      </c>
      <c r="AE1096" s="285"/>
      <c r="AF1096" s="286"/>
      <c r="AH1096" s="72" t="s">
        <v>1430</v>
      </c>
      <c r="AI1096" s="41">
        <v>33372</v>
      </c>
      <c r="AJ1096" s="41" t="s">
        <v>1431</v>
      </c>
      <c r="AK1096" s="52" t="s">
        <v>1432</v>
      </c>
      <c r="AL1096" s="41" t="s">
        <v>377</v>
      </c>
      <c r="AN1096" s="299">
        <v>33392</v>
      </c>
      <c r="AO1096" s="300" t="s">
        <v>1450</v>
      </c>
      <c r="AR1096" s="300">
        <v>33381</v>
      </c>
      <c r="AS1096" s="299" t="s">
        <v>1455</v>
      </c>
      <c r="AT1096" s="301">
        <v>33392</v>
      </c>
      <c r="AU1096" s="301" t="s">
        <v>1453</v>
      </c>
      <c r="AX1096" s="75" t="s">
        <v>1496</v>
      </c>
      <c r="AY1096" s="54">
        <v>33365</v>
      </c>
      <c r="AZ1096" s="80">
        <v>0.61</v>
      </c>
      <c r="BA1096" s="54" t="s">
        <v>1434</v>
      </c>
      <c r="BB1096" s="54" t="s">
        <v>1497</v>
      </c>
      <c r="BC1096" s="54">
        <v>33365</v>
      </c>
      <c r="BD1096" s="47">
        <v>3904</v>
      </c>
      <c r="BE1096" s="54" t="s">
        <v>318</v>
      </c>
      <c r="BV1096" s="144" t="s">
        <v>1436</v>
      </c>
      <c r="CF1096" s="260">
        <v>33402</v>
      </c>
      <c r="CG1096" s="106">
        <f>CG1104-(CG1104*0.93)</f>
        <v>37.659999999999968</v>
      </c>
      <c r="CH1096" s="289" t="s">
        <v>1438</v>
      </c>
      <c r="DG1096" s="289" t="s">
        <v>1437</v>
      </c>
      <c r="DH1096" s="300">
        <v>33482</v>
      </c>
      <c r="DI1096" s="333">
        <v>0.88</v>
      </c>
      <c r="DJ1096" s="289" t="s">
        <v>1439</v>
      </c>
      <c r="DO1096" s="300">
        <v>33501</v>
      </c>
      <c r="DP1096">
        <v>8916</v>
      </c>
      <c r="DQ1096" s="289" t="s">
        <v>318</v>
      </c>
      <c r="DR1096" s="326" t="s">
        <v>1440</v>
      </c>
      <c r="DS1096" s="300">
        <v>33402</v>
      </c>
      <c r="DT1096" s="61">
        <v>28</v>
      </c>
      <c r="DU1096" t="s">
        <v>1487</v>
      </c>
      <c r="DW1096" s="300">
        <v>33402</v>
      </c>
      <c r="DX1096" s="61">
        <v>3</v>
      </c>
      <c r="DY1096" s="289" t="s">
        <v>1442</v>
      </c>
      <c r="EA1096" s="21" t="s">
        <v>1443</v>
      </c>
    </row>
    <row r="1097" spans="2:131">
      <c r="B1097" t="s">
        <v>1420</v>
      </c>
      <c r="C1097">
        <v>210</v>
      </c>
      <c r="D1097" t="s">
        <v>1421</v>
      </c>
      <c r="E1097">
        <v>1993</v>
      </c>
      <c r="F1097">
        <v>1990</v>
      </c>
      <c r="G1097" t="s">
        <v>702</v>
      </c>
      <c r="H1097" t="s">
        <v>448</v>
      </c>
      <c r="J1097" s="21" t="s">
        <v>1422</v>
      </c>
      <c r="K1097" s="21" t="s">
        <v>1423</v>
      </c>
      <c r="L1097" s="21" t="s">
        <v>619</v>
      </c>
      <c r="M1097" s="51" t="s">
        <v>325</v>
      </c>
      <c r="N1097" s="291" t="s">
        <v>1505</v>
      </c>
      <c r="O1097" s="41">
        <v>33154</v>
      </c>
      <c r="P1097" s="119" t="s">
        <v>736</v>
      </c>
      <c r="Q1097" s="41" t="s">
        <v>1426</v>
      </c>
      <c r="W1097" s="135" t="s">
        <v>1495</v>
      </c>
      <c r="X1097" s="52">
        <v>33365</v>
      </c>
      <c r="Y1097" s="52">
        <v>33365</v>
      </c>
      <c r="Z1097" s="21" t="s">
        <v>1428</v>
      </c>
      <c r="AA1097" s="54"/>
      <c r="AB1097" s="75"/>
      <c r="AC1097" s="261">
        <v>33309</v>
      </c>
      <c r="AD1097" t="s">
        <v>1429</v>
      </c>
      <c r="AE1097" s="285"/>
      <c r="AF1097" s="286"/>
      <c r="AH1097" s="72" t="s">
        <v>1430</v>
      </c>
      <c r="AI1097" s="41">
        <v>33372</v>
      </c>
      <c r="AJ1097" s="41" t="s">
        <v>1431</v>
      </c>
      <c r="AK1097" s="52" t="s">
        <v>1432</v>
      </c>
      <c r="AL1097" s="41" t="s">
        <v>377</v>
      </c>
      <c r="AN1097" s="299">
        <v>33392</v>
      </c>
      <c r="AO1097" s="300" t="s">
        <v>1450</v>
      </c>
      <c r="AR1097" s="300">
        <v>33381</v>
      </c>
      <c r="AS1097" s="299" t="s">
        <v>1455</v>
      </c>
      <c r="AT1097" s="301">
        <v>33392</v>
      </c>
      <c r="AU1097" s="330" t="s">
        <v>1459</v>
      </c>
      <c r="AX1097" s="75" t="s">
        <v>1496</v>
      </c>
      <c r="AY1097" s="54">
        <v>33365</v>
      </c>
      <c r="AZ1097" s="80">
        <v>0.61</v>
      </c>
      <c r="BA1097" s="54" t="s">
        <v>1434</v>
      </c>
      <c r="BB1097" s="54" t="s">
        <v>1497</v>
      </c>
      <c r="BC1097" s="54">
        <v>33365</v>
      </c>
      <c r="BD1097" s="47">
        <v>3904</v>
      </c>
      <c r="BE1097" s="54" t="s">
        <v>318</v>
      </c>
      <c r="BV1097" s="144" t="s">
        <v>1436</v>
      </c>
      <c r="CF1097" s="260">
        <v>33402</v>
      </c>
      <c r="CG1097" s="106">
        <f>CG1104-(CG1104*1)</f>
        <v>0</v>
      </c>
      <c r="CH1097" s="289" t="s">
        <v>1438</v>
      </c>
      <c r="DG1097" s="289" t="s">
        <v>1437</v>
      </c>
      <c r="DH1097" s="300">
        <v>33482</v>
      </c>
      <c r="DI1097" s="333">
        <v>0.96</v>
      </c>
      <c r="DJ1097" s="289" t="s">
        <v>1439</v>
      </c>
      <c r="DO1097" s="300">
        <v>33501</v>
      </c>
      <c r="DP1097">
        <v>7650</v>
      </c>
      <c r="DQ1097" s="289" t="s">
        <v>318</v>
      </c>
      <c r="DR1097" s="326" t="s">
        <v>1440</v>
      </c>
      <c r="DS1097" s="300">
        <v>33402</v>
      </c>
      <c r="DT1097" s="61">
        <v>24</v>
      </c>
      <c r="DU1097" t="s">
        <v>1487</v>
      </c>
      <c r="DW1097" s="300">
        <v>33402</v>
      </c>
      <c r="DX1097" s="61">
        <v>20</v>
      </c>
      <c r="DY1097" s="289" t="s">
        <v>1442</v>
      </c>
      <c r="EA1097" s="21" t="s">
        <v>1443</v>
      </c>
    </row>
    <row r="1098" spans="2:131">
      <c r="B1098" t="s">
        <v>1420</v>
      </c>
      <c r="C1098">
        <v>210</v>
      </c>
      <c r="D1098" t="s">
        <v>1421</v>
      </c>
      <c r="E1098">
        <v>1993</v>
      </c>
      <c r="F1098">
        <v>1990</v>
      </c>
      <c r="G1098" t="s">
        <v>702</v>
      </c>
      <c r="H1098" t="s">
        <v>448</v>
      </c>
      <c r="J1098" s="21" t="s">
        <v>1422</v>
      </c>
      <c r="K1098" s="21" t="s">
        <v>1423</v>
      </c>
      <c r="L1098" s="21" t="s">
        <v>619</v>
      </c>
      <c r="M1098" s="51" t="s">
        <v>325</v>
      </c>
      <c r="N1098" s="291" t="s">
        <v>1506</v>
      </c>
      <c r="O1098" s="41">
        <v>33154</v>
      </c>
      <c r="P1098" s="119" t="s">
        <v>736</v>
      </c>
      <c r="Q1098" s="41" t="s">
        <v>1426</v>
      </c>
      <c r="W1098" s="135" t="s">
        <v>1495</v>
      </c>
      <c r="X1098" s="52">
        <v>33365</v>
      </c>
      <c r="Y1098" s="52">
        <v>33365</v>
      </c>
      <c r="Z1098" s="21" t="s">
        <v>1428</v>
      </c>
      <c r="AA1098" s="54"/>
      <c r="AB1098" s="75"/>
      <c r="AC1098" s="261">
        <v>33309</v>
      </c>
      <c r="AD1098" t="s">
        <v>1429</v>
      </c>
      <c r="AE1098" s="285"/>
      <c r="AF1098" s="286"/>
      <c r="AH1098" s="72" t="s">
        <v>1430</v>
      </c>
      <c r="AI1098" s="41">
        <v>33372</v>
      </c>
      <c r="AJ1098" s="41" t="s">
        <v>1431</v>
      </c>
      <c r="AK1098" s="52" t="s">
        <v>1432</v>
      </c>
      <c r="AL1098" s="41" t="s">
        <v>377</v>
      </c>
      <c r="AN1098" s="299">
        <v>33392</v>
      </c>
      <c r="AO1098" s="300" t="s">
        <v>1450</v>
      </c>
      <c r="AR1098" s="300">
        <v>33387</v>
      </c>
      <c r="AS1098" s="299" t="s">
        <v>1461</v>
      </c>
      <c r="AX1098" s="75" t="s">
        <v>1496</v>
      </c>
      <c r="AY1098" s="54">
        <v>33365</v>
      </c>
      <c r="AZ1098" s="80">
        <v>0.61</v>
      </c>
      <c r="BA1098" s="54" t="s">
        <v>1434</v>
      </c>
      <c r="BB1098" s="54" t="s">
        <v>1497</v>
      </c>
      <c r="BC1098" s="54">
        <v>33365</v>
      </c>
      <c r="BD1098" s="47">
        <v>3904</v>
      </c>
      <c r="BE1098" s="54" t="s">
        <v>318</v>
      </c>
      <c r="BV1098" s="144" t="s">
        <v>1436</v>
      </c>
      <c r="CF1098" s="260">
        <v>33402</v>
      </c>
      <c r="CG1098" s="106">
        <v>0</v>
      </c>
      <c r="CH1098" s="289" t="s">
        <v>1438</v>
      </c>
      <c r="DG1098" s="289" t="s">
        <v>1437</v>
      </c>
      <c r="DH1098" s="300">
        <v>33482</v>
      </c>
      <c r="DI1098" s="333">
        <v>0.98</v>
      </c>
      <c r="DJ1098" s="289" t="s">
        <v>1439</v>
      </c>
      <c r="DO1098" s="300">
        <v>33501</v>
      </c>
      <c r="DP1098">
        <v>9956</v>
      </c>
      <c r="DQ1098" s="289" t="s">
        <v>318</v>
      </c>
      <c r="DR1098" s="326" t="s">
        <v>1440</v>
      </c>
      <c r="DS1098" s="300">
        <v>33402</v>
      </c>
      <c r="DT1098" s="61">
        <v>20</v>
      </c>
      <c r="DU1098" t="s">
        <v>1487</v>
      </c>
      <c r="DW1098" s="300">
        <v>33402</v>
      </c>
      <c r="DX1098" s="61">
        <v>16</v>
      </c>
      <c r="DY1098" s="289" t="s">
        <v>1442</v>
      </c>
      <c r="EA1098" s="21" t="s">
        <v>1443</v>
      </c>
    </row>
    <row r="1099" spans="2:131">
      <c r="B1099" t="s">
        <v>1420</v>
      </c>
      <c r="C1099">
        <v>210</v>
      </c>
      <c r="D1099" t="s">
        <v>1421</v>
      </c>
      <c r="E1099">
        <v>1993</v>
      </c>
      <c r="F1099">
        <v>1990</v>
      </c>
      <c r="G1099" t="s">
        <v>702</v>
      </c>
      <c r="H1099" t="s">
        <v>448</v>
      </c>
      <c r="J1099" s="21" t="s">
        <v>1422</v>
      </c>
      <c r="K1099" s="21" t="s">
        <v>1423</v>
      </c>
      <c r="L1099" s="21" t="s">
        <v>619</v>
      </c>
      <c r="M1099" s="51" t="s">
        <v>325</v>
      </c>
      <c r="N1099" s="291" t="s">
        <v>1507</v>
      </c>
      <c r="O1099" s="41">
        <v>33154</v>
      </c>
      <c r="P1099" s="119" t="s">
        <v>736</v>
      </c>
      <c r="Q1099" s="41" t="s">
        <v>1426</v>
      </c>
      <c r="W1099" s="135" t="s">
        <v>1495</v>
      </c>
      <c r="X1099" s="52">
        <v>33365</v>
      </c>
      <c r="Y1099" s="52">
        <v>33365</v>
      </c>
      <c r="Z1099" s="21" t="s">
        <v>1428</v>
      </c>
      <c r="AA1099" s="54"/>
      <c r="AB1099" s="75"/>
      <c r="AC1099" s="261">
        <v>33309</v>
      </c>
      <c r="AD1099" t="s">
        <v>1429</v>
      </c>
      <c r="AE1099" s="285"/>
      <c r="AF1099" s="286"/>
      <c r="AH1099" s="72" t="s">
        <v>1430</v>
      </c>
      <c r="AI1099" s="41">
        <v>33372</v>
      </c>
      <c r="AJ1099" s="41" t="s">
        <v>1431</v>
      </c>
      <c r="AK1099" s="52" t="s">
        <v>1432</v>
      </c>
      <c r="AL1099" s="41" t="s">
        <v>377</v>
      </c>
      <c r="AN1099" s="299">
        <v>33392</v>
      </c>
      <c r="AO1099" s="300" t="s">
        <v>1450</v>
      </c>
      <c r="AR1099" s="300">
        <v>33392</v>
      </c>
      <c r="AS1099" s="330" t="s">
        <v>1463</v>
      </c>
      <c r="AX1099" s="75" t="s">
        <v>1496</v>
      </c>
      <c r="AY1099" s="54">
        <v>33365</v>
      </c>
      <c r="AZ1099" s="80">
        <v>0.61</v>
      </c>
      <c r="BA1099" s="54" t="s">
        <v>1434</v>
      </c>
      <c r="BB1099" s="54" t="s">
        <v>1497</v>
      </c>
      <c r="BC1099" s="54">
        <v>33365</v>
      </c>
      <c r="BD1099" s="47">
        <v>3904</v>
      </c>
      <c r="BE1099" s="54" t="s">
        <v>318</v>
      </c>
      <c r="BV1099" s="144" t="s">
        <v>1436</v>
      </c>
      <c r="CF1099" s="260">
        <v>33402</v>
      </c>
      <c r="CG1099" s="106">
        <f>CG1104-(CG1104*0.73)</f>
        <v>145.26</v>
      </c>
      <c r="CH1099" s="289" t="s">
        <v>1438</v>
      </c>
      <c r="DG1099" s="289" t="s">
        <v>1437</v>
      </c>
      <c r="DH1099" s="300">
        <v>33482</v>
      </c>
      <c r="DI1099" s="333">
        <v>0.08</v>
      </c>
      <c r="DJ1099" s="289" t="s">
        <v>1439</v>
      </c>
      <c r="DO1099" s="300">
        <v>33501</v>
      </c>
      <c r="DP1099">
        <v>2953</v>
      </c>
      <c r="DQ1099" s="289" t="s">
        <v>318</v>
      </c>
      <c r="DR1099" s="326" t="s">
        <v>1440</v>
      </c>
      <c r="DS1099" s="300">
        <v>33402</v>
      </c>
      <c r="DT1099" s="61">
        <v>23</v>
      </c>
      <c r="DU1099" t="s">
        <v>1487</v>
      </c>
      <c r="DW1099" s="300">
        <v>33402</v>
      </c>
      <c r="DX1099" s="61">
        <v>14</v>
      </c>
      <c r="DY1099" s="289" t="s">
        <v>1442</v>
      </c>
      <c r="EA1099" s="21" t="s">
        <v>1443</v>
      </c>
    </row>
    <row r="1100" spans="2:131">
      <c r="B1100" t="s">
        <v>1420</v>
      </c>
      <c r="C1100">
        <v>210</v>
      </c>
      <c r="D1100" t="s">
        <v>1421</v>
      </c>
      <c r="E1100">
        <v>1993</v>
      </c>
      <c r="F1100">
        <v>1990</v>
      </c>
      <c r="G1100" t="s">
        <v>702</v>
      </c>
      <c r="H1100" t="s">
        <v>448</v>
      </c>
      <c r="J1100" s="21" t="s">
        <v>1422</v>
      </c>
      <c r="K1100" s="21" t="s">
        <v>1423</v>
      </c>
      <c r="L1100" s="21" t="s">
        <v>619</v>
      </c>
      <c r="M1100" s="51" t="s">
        <v>325</v>
      </c>
      <c r="N1100" s="291" t="s">
        <v>1508</v>
      </c>
      <c r="O1100" s="41">
        <v>33154</v>
      </c>
      <c r="P1100" s="119" t="s">
        <v>736</v>
      </c>
      <c r="Q1100" s="41" t="s">
        <v>1426</v>
      </c>
      <c r="W1100" s="135" t="s">
        <v>1495</v>
      </c>
      <c r="X1100" s="52">
        <v>33365</v>
      </c>
      <c r="Y1100" s="52">
        <v>33365</v>
      </c>
      <c r="Z1100" s="21" t="s">
        <v>1428</v>
      </c>
      <c r="AA1100" s="54"/>
      <c r="AB1100" s="75"/>
      <c r="AC1100" s="261">
        <v>33309</v>
      </c>
      <c r="AD1100" t="s">
        <v>1429</v>
      </c>
      <c r="AE1100" s="285"/>
      <c r="AF1100" s="286"/>
      <c r="AH1100" s="72" t="s">
        <v>1430</v>
      </c>
      <c r="AI1100" s="41">
        <v>33372</v>
      </c>
      <c r="AJ1100" s="41" t="s">
        <v>1431</v>
      </c>
      <c r="AK1100" s="52" t="s">
        <v>1432</v>
      </c>
      <c r="AL1100" s="41" t="s">
        <v>377</v>
      </c>
      <c r="AN1100" s="299">
        <v>33392</v>
      </c>
      <c r="AO1100" s="300" t="s">
        <v>1450</v>
      </c>
      <c r="AR1100" s="299">
        <v>33392</v>
      </c>
      <c r="AS1100" s="330" t="s">
        <v>1465</v>
      </c>
      <c r="AX1100" s="75" t="s">
        <v>1496</v>
      </c>
      <c r="AY1100" s="54">
        <v>33365</v>
      </c>
      <c r="AZ1100" s="80">
        <v>0.61</v>
      </c>
      <c r="BA1100" s="54" t="s">
        <v>1434</v>
      </c>
      <c r="BB1100" s="54" t="s">
        <v>1497</v>
      </c>
      <c r="BC1100" s="54">
        <v>33365</v>
      </c>
      <c r="BD1100" s="47">
        <v>3904</v>
      </c>
      <c r="BE1100" s="54" t="s">
        <v>318</v>
      </c>
      <c r="BV1100" s="144" t="s">
        <v>1436</v>
      </c>
      <c r="CF1100" s="260">
        <v>33402</v>
      </c>
      <c r="CG1100" s="106">
        <f>CG1104-(CG1104*0.78)</f>
        <v>118.36000000000001</v>
      </c>
      <c r="CH1100" s="289" t="s">
        <v>1438</v>
      </c>
      <c r="DG1100" s="289" t="s">
        <v>1437</v>
      </c>
      <c r="DH1100" s="300">
        <v>33482</v>
      </c>
      <c r="DI1100" s="333">
        <v>0.09</v>
      </c>
      <c r="DJ1100" s="289" t="s">
        <v>1439</v>
      </c>
      <c r="DO1100" s="300">
        <v>33501</v>
      </c>
      <c r="DP1100">
        <v>2053</v>
      </c>
      <c r="DQ1100" s="289" t="s">
        <v>318</v>
      </c>
      <c r="DR1100" s="326" t="s">
        <v>1440</v>
      </c>
      <c r="DS1100" s="300">
        <v>33402</v>
      </c>
      <c r="DT1100" s="61">
        <v>22</v>
      </c>
      <c r="DU1100" t="s">
        <v>1487</v>
      </c>
      <c r="DW1100" s="300">
        <v>33402</v>
      </c>
      <c r="DX1100" s="61">
        <v>13</v>
      </c>
      <c r="DY1100" s="289" t="s">
        <v>1442</v>
      </c>
      <c r="EA1100" s="21" t="s">
        <v>1443</v>
      </c>
    </row>
    <row r="1101" spans="2:131">
      <c r="B1101" t="s">
        <v>1420</v>
      </c>
      <c r="C1101">
        <v>210</v>
      </c>
      <c r="D1101" t="s">
        <v>1421</v>
      </c>
      <c r="E1101">
        <v>1993</v>
      </c>
      <c r="F1101">
        <v>1990</v>
      </c>
      <c r="G1101" t="s">
        <v>702</v>
      </c>
      <c r="H1101" t="s">
        <v>448</v>
      </c>
      <c r="J1101" s="21" t="s">
        <v>1422</v>
      </c>
      <c r="K1101" s="21" t="s">
        <v>1423</v>
      </c>
      <c r="L1101" s="21" t="s">
        <v>619</v>
      </c>
      <c r="M1101" s="51" t="s">
        <v>325</v>
      </c>
      <c r="N1101" s="307" t="s">
        <v>1509</v>
      </c>
      <c r="O1101" s="41">
        <v>33154</v>
      </c>
      <c r="P1101" s="119" t="s">
        <v>736</v>
      </c>
      <c r="Q1101" s="41" t="s">
        <v>1426</v>
      </c>
      <c r="W1101" s="135" t="s">
        <v>1495</v>
      </c>
      <c r="X1101" s="52">
        <v>33365</v>
      </c>
      <c r="Y1101" s="52">
        <v>33365</v>
      </c>
      <c r="Z1101" s="21" t="s">
        <v>1428</v>
      </c>
      <c r="AA1101" s="54"/>
      <c r="AB1101" s="75"/>
      <c r="AC1101" s="261">
        <v>33309</v>
      </c>
      <c r="AD1101" t="s">
        <v>1429</v>
      </c>
      <c r="AE1101" s="285"/>
      <c r="AF1101" s="286"/>
      <c r="AH1101" s="72" t="s">
        <v>1430</v>
      </c>
      <c r="AI1101" s="41">
        <v>33372</v>
      </c>
      <c r="AJ1101" s="41" t="s">
        <v>1431</v>
      </c>
      <c r="AK1101" s="52" t="s">
        <v>1432</v>
      </c>
      <c r="AL1101" s="41" t="s">
        <v>377</v>
      </c>
      <c r="AN1101" s="299">
        <v>33392</v>
      </c>
      <c r="AO1101" s="300" t="s">
        <v>1450</v>
      </c>
      <c r="AR1101" s="300">
        <v>33392</v>
      </c>
      <c r="AS1101" s="330" t="s">
        <v>1467</v>
      </c>
      <c r="AX1101" s="75" t="s">
        <v>1496</v>
      </c>
      <c r="AY1101" s="54">
        <v>33365</v>
      </c>
      <c r="AZ1101" s="80">
        <v>0.61</v>
      </c>
      <c r="BA1101" s="54" t="s">
        <v>1434</v>
      </c>
      <c r="BB1101" s="54" t="s">
        <v>1497</v>
      </c>
      <c r="BC1101" s="54">
        <v>33365</v>
      </c>
      <c r="BD1101" s="47">
        <v>3904</v>
      </c>
      <c r="BE1101" s="54" t="s">
        <v>318</v>
      </c>
      <c r="BV1101" s="144" t="s">
        <v>1436</v>
      </c>
      <c r="CF1101" s="260">
        <v>33402</v>
      </c>
      <c r="CG1101" s="106">
        <f>CG1104-(CG1104*0.8)</f>
        <v>107.59999999999997</v>
      </c>
      <c r="CH1101" s="289" t="s">
        <v>1438</v>
      </c>
      <c r="DG1101" s="289" t="s">
        <v>1437</v>
      </c>
      <c r="DH1101" s="300">
        <v>33482</v>
      </c>
      <c r="DI1101" s="333">
        <v>0.12</v>
      </c>
      <c r="DJ1101" s="289" t="s">
        <v>1439</v>
      </c>
      <c r="DO1101" s="300">
        <v>33501</v>
      </c>
      <c r="DP1101">
        <v>2334</v>
      </c>
      <c r="DQ1101" s="289" t="s">
        <v>318</v>
      </c>
      <c r="DR1101" s="326" t="s">
        <v>1440</v>
      </c>
      <c r="DS1101" s="300">
        <v>33402</v>
      </c>
      <c r="DT1101" s="61">
        <v>22</v>
      </c>
      <c r="DU1101" t="s">
        <v>1487</v>
      </c>
      <c r="DW1101" s="300">
        <v>33402</v>
      </c>
      <c r="DX1101" s="61">
        <v>19</v>
      </c>
      <c r="DY1101" s="289" t="s">
        <v>1442</v>
      </c>
      <c r="EA1101" s="21" t="s">
        <v>1443</v>
      </c>
    </row>
    <row r="1102" spans="2:131">
      <c r="B1102" t="s">
        <v>1420</v>
      </c>
      <c r="C1102">
        <v>210</v>
      </c>
      <c r="D1102" t="s">
        <v>1421</v>
      </c>
      <c r="E1102">
        <v>1993</v>
      </c>
      <c r="F1102">
        <v>1990</v>
      </c>
      <c r="G1102" t="s">
        <v>702</v>
      </c>
      <c r="H1102" t="s">
        <v>448</v>
      </c>
      <c r="J1102" s="21" t="s">
        <v>1422</v>
      </c>
      <c r="K1102" s="21" t="s">
        <v>1423</v>
      </c>
      <c r="L1102" s="21" t="s">
        <v>1510</v>
      </c>
      <c r="M1102" s="51" t="s">
        <v>1424</v>
      </c>
      <c r="N1102" s="15" t="s">
        <v>1511</v>
      </c>
      <c r="O1102" s="41">
        <v>33154</v>
      </c>
      <c r="P1102" s="119" t="s">
        <v>736</v>
      </c>
      <c r="Q1102" s="41" t="s">
        <v>1426</v>
      </c>
      <c r="W1102" s="135" t="s">
        <v>1495</v>
      </c>
      <c r="X1102" s="52">
        <v>33365</v>
      </c>
      <c r="Y1102" s="52">
        <v>33365</v>
      </c>
      <c r="Z1102" s="21" t="s">
        <v>1428</v>
      </c>
      <c r="AA1102" s="54">
        <v>33372</v>
      </c>
      <c r="AB1102" s="75" t="s">
        <v>1490</v>
      </c>
      <c r="AC1102" s="261">
        <v>33309</v>
      </c>
      <c r="AD1102" t="s">
        <v>1429</v>
      </c>
      <c r="AE1102" s="285"/>
      <c r="AF1102" s="286"/>
      <c r="AG1102" s="41">
        <v>33372</v>
      </c>
      <c r="AH1102" s="72" t="s">
        <v>1430</v>
      </c>
      <c r="AI1102" s="41">
        <v>33372</v>
      </c>
      <c r="AJ1102" s="41" t="s">
        <v>1431</v>
      </c>
      <c r="AK1102" s="52" t="s">
        <v>1432</v>
      </c>
      <c r="AL1102" s="41" t="s">
        <v>377</v>
      </c>
      <c r="AN1102" s="299">
        <v>33392</v>
      </c>
      <c r="AO1102" s="300" t="s">
        <v>1450</v>
      </c>
      <c r="AX1102" s="75" t="s">
        <v>1496</v>
      </c>
      <c r="AY1102" s="54">
        <v>33365</v>
      </c>
      <c r="AZ1102" s="80">
        <v>0.61</v>
      </c>
      <c r="BA1102" s="54" t="s">
        <v>1434</v>
      </c>
      <c r="BB1102" s="54" t="s">
        <v>1497</v>
      </c>
      <c r="BC1102" s="54">
        <v>33365</v>
      </c>
      <c r="BD1102" s="47">
        <v>3904</v>
      </c>
      <c r="BE1102" s="54" t="s">
        <v>318</v>
      </c>
      <c r="BV1102" s="144" t="s">
        <v>1436</v>
      </c>
      <c r="CA1102" t="s">
        <v>1498</v>
      </c>
      <c r="CB1102" s="7">
        <v>33392</v>
      </c>
      <c r="CC1102" s="76">
        <v>1031</v>
      </c>
      <c r="CD1102" s="289" t="s">
        <v>1438</v>
      </c>
      <c r="CE1102" s="289" t="s">
        <v>1437</v>
      </c>
      <c r="CF1102" s="260">
        <v>33402</v>
      </c>
      <c r="CG1102" s="61">
        <v>431</v>
      </c>
      <c r="CH1102" s="289" t="s">
        <v>1438</v>
      </c>
      <c r="DG1102" s="289" t="s">
        <v>1437</v>
      </c>
      <c r="DH1102" s="300">
        <v>33482</v>
      </c>
      <c r="DI1102" s="333">
        <v>0</v>
      </c>
      <c r="DJ1102" s="289" t="s">
        <v>1439</v>
      </c>
      <c r="DO1102" s="300">
        <v>33501</v>
      </c>
      <c r="DP1102">
        <v>309</v>
      </c>
      <c r="DQ1102" s="289" t="s">
        <v>318</v>
      </c>
      <c r="DR1102" s="326" t="s">
        <v>1440</v>
      </c>
      <c r="DS1102" s="300">
        <v>33402</v>
      </c>
      <c r="DT1102" s="61">
        <v>24</v>
      </c>
      <c r="DU1102" t="s">
        <v>1487</v>
      </c>
      <c r="DW1102" s="300">
        <v>33402</v>
      </c>
      <c r="DX1102" s="61">
        <v>0</v>
      </c>
      <c r="DY1102" s="289" t="s">
        <v>1442</v>
      </c>
      <c r="EA1102" s="21" t="s">
        <v>1443</v>
      </c>
    </row>
    <row r="1103" spans="2:131">
      <c r="B1103" t="s">
        <v>1420</v>
      </c>
      <c r="C1103">
        <v>210</v>
      </c>
      <c r="D1103" t="s">
        <v>1421</v>
      </c>
      <c r="E1103">
        <v>1993</v>
      </c>
      <c r="F1103">
        <v>1990</v>
      </c>
      <c r="G1103" t="s">
        <v>702</v>
      </c>
      <c r="H1103" t="s">
        <v>448</v>
      </c>
      <c r="J1103" s="21" t="s">
        <v>1422</v>
      </c>
      <c r="K1103" s="21" t="s">
        <v>1423</v>
      </c>
      <c r="L1103" s="21" t="s">
        <v>619</v>
      </c>
      <c r="M1103" s="51" t="s">
        <v>1424</v>
      </c>
      <c r="N1103" s="15" t="s">
        <v>1512</v>
      </c>
      <c r="O1103" s="41">
        <v>33154</v>
      </c>
      <c r="P1103" s="119" t="s">
        <v>736</v>
      </c>
      <c r="Q1103" s="41" t="s">
        <v>1426</v>
      </c>
      <c r="W1103" s="135" t="s">
        <v>1471</v>
      </c>
      <c r="X1103" s="140">
        <v>33309</v>
      </c>
      <c r="Y1103" s="140">
        <v>33309</v>
      </c>
      <c r="Z1103" s="21" t="s">
        <v>1472</v>
      </c>
      <c r="AA1103" s="54"/>
      <c r="AB1103" s="21"/>
      <c r="AC1103" s="261">
        <v>33309</v>
      </c>
      <c r="AD1103" t="s">
        <v>1429</v>
      </c>
      <c r="AE1103" s="285"/>
      <c r="AF1103" s="286"/>
      <c r="AH1103" s="72" t="s">
        <v>1430</v>
      </c>
      <c r="AI1103" s="41">
        <v>33372</v>
      </c>
      <c r="AJ1103" s="41" t="s">
        <v>1431</v>
      </c>
      <c r="AK1103" s="52" t="s">
        <v>1432</v>
      </c>
      <c r="AL1103" s="41" t="s">
        <v>377</v>
      </c>
      <c r="AN1103" s="299">
        <v>33392</v>
      </c>
      <c r="AO1103" s="300" t="s">
        <v>1450</v>
      </c>
      <c r="AX1103" s="75" t="s">
        <v>1496</v>
      </c>
      <c r="AY1103" s="54">
        <v>33365</v>
      </c>
      <c r="AZ1103" s="80">
        <v>0</v>
      </c>
      <c r="BA1103" s="54" t="s">
        <v>1434</v>
      </c>
      <c r="BB1103" s="54" t="s">
        <v>1497</v>
      </c>
      <c r="BC1103" s="54">
        <v>33365</v>
      </c>
      <c r="BD1103" s="47">
        <v>0</v>
      </c>
      <c r="BE1103" s="54" t="s">
        <v>318</v>
      </c>
      <c r="BV1103" s="144" t="s">
        <v>1436</v>
      </c>
      <c r="CA1103" t="s">
        <v>1498</v>
      </c>
      <c r="CB1103" s="7">
        <v>33392</v>
      </c>
      <c r="CC1103" s="76">
        <v>880</v>
      </c>
      <c r="CD1103" s="289" t="s">
        <v>1438</v>
      </c>
      <c r="CE1103" s="289" t="s">
        <v>1437</v>
      </c>
      <c r="CF1103" s="260">
        <v>33402</v>
      </c>
      <c r="CG1103" s="61">
        <v>476</v>
      </c>
      <c r="CH1103" s="289" t="s">
        <v>1438</v>
      </c>
      <c r="DG1103" s="289" t="s">
        <v>1437</v>
      </c>
      <c r="DH1103" s="300">
        <v>33482</v>
      </c>
      <c r="DI1103" s="333">
        <v>0</v>
      </c>
      <c r="DJ1103" s="289" t="s">
        <v>1439</v>
      </c>
      <c r="DO1103" s="300">
        <v>33501</v>
      </c>
      <c r="DP1103">
        <v>253</v>
      </c>
      <c r="DQ1103" s="289" t="s">
        <v>318</v>
      </c>
      <c r="DR1103" s="326" t="s">
        <v>1440</v>
      </c>
      <c r="DS1103" s="300">
        <v>33402</v>
      </c>
      <c r="DT1103" s="61">
        <v>23</v>
      </c>
      <c r="DU1103" t="s">
        <v>1487</v>
      </c>
      <c r="DW1103" s="300">
        <v>33402</v>
      </c>
      <c r="DX1103" s="61">
        <v>0</v>
      </c>
      <c r="DY1103" s="289" t="s">
        <v>1442</v>
      </c>
      <c r="EA1103" s="21" t="s">
        <v>1443</v>
      </c>
    </row>
    <row r="1104" spans="2:131">
      <c r="B1104" t="s">
        <v>1420</v>
      </c>
      <c r="C1104">
        <v>210</v>
      </c>
      <c r="D1104" t="s">
        <v>1421</v>
      </c>
      <c r="E1104">
        <v>1993</v>
      </c>
      <c r="F1104">
        <v>1990</v>
      </c>
      <c r="G1104" t="s">
        <v>702</v>
      </c>
      <c r="H1104" t="s">
        <v>448</v>
      </c>
      <c r="J1104" s="21" t="s">
        <v>1422</v>
      </c>
      <c r="K1104" s="21" t="s">
        <v>1423</v>
      </c>
      <c r="L1104" s="21" t="s">
        <v>619</v>
      </c>
      <c r="M1104" s="51" t="s">
        <v>1424</v>
      </c>
      <c r="N1104" s="15" t="s">
        <v>1513</v>
      </c>
      <c r="O1104" s="41">
        <v>33154</v>
      </c>
      <c r="P1104" s="119" t="s">
        <v>736</v>
      </c>
      <c r="Q1104" s="41" t="s">
        <v>1426</v>
      </c>
      <c r="W1104" s="135" t="s">
        <v>1471</v>
      </c>
      <c r="X1104" s="140">
        <v>33309</v>
      </c>
      <c r="Y1104" s="140">
        <v>33309</v>
      </c>
      <c r="Z1104" s="21" t="s">
        <v>1472</v>
      </c>
      <c r="AA1104" s="54"/>
      <c r="AB1104" s="21"/>
      <c r="AC1104" s="261">
        <v>33309</v>
      </c>
      <c r="AD1104" t="s">
        <v>1429</v>
      </c>
      <c r="AE1104" s="285"/>
      <c r="AF1104" s="286"/>
      <c r="AG1104" s="41">
        <v>33372</v>
      </c>
      <c r="AH1104" s="72" t="s">
        <v>1430</v>
      </c>
      <c r="AI1104" s="41">
        <v>33372</v>
      </c>
      <c r="AJ1104" s="41" t="s">
        <v>1431</v>
      </c>
      <c r="AK1104" s="52" t="s">
        <v>1432</v>
      </c>
      <c r="AL1104" s="41" t="s">
        <v>377</v>
      </c>
      <c r="AN1104" s="299">
        <v>33392</v>
      </c>
      <c r="AO1104" s="300" t="s">
        <v>1450</v>
      </c>
      <c r="AX1104" s="75" t="s">
        <v>1496</v>
      </c>
      <c r="AY1104" s="54">
        <v>33365</v>
      </c>
      <c r="AZ1104" s="80">
        <v>0</v>
      </c>
      <c r="BA1104" s="54" t="s">
        <v>1434</v>
      </c>
      <c r="BB1104" s="54" t="s">
        <v>1497</v>
      </c>
      <c r="BC1104" s="54">
        <v>33365</v>
      </c>
      <c r="BD1104" s="47">
        <v>0</v>
      </c>
      <c r="BE1104" s="54" t="s">
        <v>318</v>
      </c>
      <c r="BV1104" s="144" t="s">
        <v>1436</v>
      </c>
      <c r="CA1104" t="s">
        <v>1498</v>
      </c>
      <c r="CB1104" s="7">
        <v>33392</v>
      </c>
      <c r="CC1104" s="76">
        <v>998</v>
      </c>
      <c r="CD1104" s="289" t="s">
        <v>1438</v>
      </c>
      <c r="CE1104" s="289" t="s">
        <v>1437</v>
      </c>
      <c r="CF1104" s="260">
        <v>33402</v>
      </c>
      <c r="CG1104" s="61">
        <v>538</v>
      </c>
      <c r="CH1104" s="289" t="s">
        <v>1438</v>
      </c>
      <c r="DG1104" s="289" t="s">
        <v>1437</v>
      </c>
      <c r="DH1104" s="300">
        <v>33482</v>
      </c>
      <c r="DI1104" s="333">
        <v>0</v>
      </c>
      <c r="DJ1104" s="289" t="s">
        <v>1439</v>
      </c>
      <c r="DO1104" s="300">
        <v>33501</v>
      </c>
      <c r="DP1104">
        <v>225</v>
      </c>
      <c r="DQ1104" s="289" t="s">
        <v>318</v>
      </c>
      <c r="DR1104" s="326" t="s">
        <v>1440</v>
      </c>
      <c r="DS1104" s="300">
        <v>33402</v>
      </c>
      <c r="DT1104" s="61">
        <v>18</v>
      </c>
      <c r="DU1104" t="s">
        <v>1487</v>
      </c>
      <c r="DW1104" s="300">
        <v>33402</v>
      </c>
      <c r="DX1104" s="61">
        <v>0</v>
      </c>
      <c r="DY1104" s="289" t="s">
        <v>1442</v>
      </c>
      <c r="EA1104" s="21" t="s">
        <v>1443</v>
      </c>
    </row>
    <row r="1105" spans="2:131">
      <c r="B1105" t="s">
        <v>1420</v>
      </c>
      <c r="C1105">
        <v>210</v>
      </c>
      <c r="D1105" t="s">
        <v>1421</v>
      </c>
      <c r="E1105">
        <v>1993</v>
      </c>
      <c r="F1105">
        <v>1990</v>
      </c>
      <c r="G1105" t="s">
        <v>702</v>
      </c>
      <c r="H1105" t="s">
        <v>448</v>
      </c>
      <c r="J1105" s="21" t="s">
        <v>1422</v>
      </c>
      <c r="K1105" s="21" t="s">
        <v>1423</v>
      </c>
      <c r="L1105" s="21" t="s">
        <v>619</v>
      </c>
      <c r="M1105" s="51" t="s">
        <v>325</v>
      </c>
      <c r="N1105" s="15" t="s">
        <v>1514</v>
      </c>
      <c r="O1105" s="41">
        <v>33154</v>
      </c>
      <c r="P1105" s="119" t="s">
        <v>736</v>
      </c>
      <c r="Q1105" s="41" t="s">
        <v>1426</v>
      </c>
      <c r="W1105" s="135" t="s">
        <v>1471</v>
      </c>
      <c r="X1105" s="140">
        <v>33309</v>
      </c>
      <c r="Y1105" s="140">
        <v>33309</v>
      </c>
      <c r="Z1105" s="21" t="s">
        <v>1472</v>
      </c>
      <c r="AA1105" s="54">
        <v>33372</v>
      </c>
      <c r="AB1105" s="153" t="s">
        <v>1475</v>
      </c>
      <c r="AC1105" s="261">
        <v>33309</v>
      </c>
      <c r="AD1105" t="s">
        <v>1429</v>
      </c>
      <c r="AE1105" s="331">
        <v>33372</v>
      </c>
      <c r="AF1105" s="332" t="s">
        <v>1476</v>
      </c>
      <c r="AG1105" s="41">
        <v>33372</v>
      </c>
      <c r="AH1105" s="72" t="s">
        <v>1430</v>
      </c>
      <c r="AI1105" s="41">
        <v>33372</v>
      </c>
      <c r="AJ1105" s="41" t="s">
        <v>1431</v>
      </c>
      <c r="AK1105" s="52" t="s">
        <v>1432</v>
      </c>
      <c r="AL1105" s="41" t="s">
        <v>377</v>
      </c>
      <c r="AN1105" s="299">
        <v>33392</v>
      </c>
      <c r="AO1105" s="300" t="s">
        <v>1450</v>
      </c>
      <c r="AX1105" s="75" t="s">
        <v>1496</v>
      </c>
      <c r="AY1105" s="54">
        <v>33365</v>
      </c>
      <c r="AZ1105" s="80">
        <v>0</v>
      </c>
      <c r="BA1105" s="54" t="s">
        <v>1434</v>
      </c>
      <c r="BB1105" s="54" t="s">
        <v>1497</v>
      </c>
      <c r="BC1105" s="54">
        <v>33365</v>
      </c>
      <c r="BD1105" s="47">
        <v>0</v>
      </c>
      <c r="BE1105" s="54" t="s">
        <v>318</v>
      </c>
      <c r="BV1105" s="144" t="s">
        <v>1436</v>
      </c>
      <c r="CF1105" s="260">
        <v>33402</v>
      </c>
      <c r="CG1105" s="106">
        <f>CG1104-(CG1104*0.75)</f>
        <v>134.5</v>
      </c>
      <c r="CH1105" s="289" t="s">
        <v>1438</v>
      </c>
      <c r="DG1105" s="289" t="s">
        <v>1437</v>
      </c>
      <c r="DH1105" s="300">
        <v>33482</v>
      </c>
      <c r="DI1105" s="333">
        <v>0.51</v>
      </c>
      <c r="DJ1105" s="289" t="s">
        <v>1439</v>
      </c>
      <c r="DO1105" s="300">
        <v>33501</v>
      </c>
      <c r="DP1105">
        <v>6581</v>
      </c>
      <c r="DQ1105" s="289" t="s">
        <v>318</v>
      </c>
      <c r="DR1105" s="326" t="s">
        <v>1440</v>
      </c>
      <c r="DS1105" s="300">
        <v>33402</v>
      </c>
      <c r="DT1105" s="61">
        <v>25</v>
      </c>
      <c r="DU1105" t="s">
        <v>1487</v>
      </c>
      <c r="DW1105" s="300">
        <v>33402</v>
      </c>
      <c r="DX1105" s="61">
        <v>0</v>
      </c>
      <c r="DY1105" s="289" t="s">
        <v>1442</v>
      </c>
      <c r="EA1105" s="21" t="s">
        <v>1443</v>
      </c>
    </row>
    <row r="1106" spans="2:131">
      <c r="B1106" t="s">
        <v>1420</v>
      </c>
      <c r="C1106">
        <v>210</v>
      </c>
      <c r="D1106" t="s">
        <v>1421</v>
      </c>
      <c r="E1106">
        <v>1993</v>
      </c>
      <c r="F1106">
        <v>1990</v>
      </c>
      <c r="G1106" t="s">
        <v>702</v>
      </c>
      <c r="H1106" t="s">
        <v>448</v>
      </c>
      <c r="J1106" s="21" t="s">
        <v>1422</v>
      </c>
      <c r="K1106" s="21" t="s">
        <v>1423</v>
      </c>
      <c r="L1106" s="21" t="s">
        <v>619</v>
      </c>
      <c r="M1106" s="51" t="s">
        <v>325</v>
      </c>
      <c r="N1106" s="15" t="s">
        <v>1515</v>
      </c>
      <c r="O1106" s="41">
        <v>33154</v>
      </c>
      <c r="P1106" s="119" t="s">
        <v>736</v>
      </c>
      <c r="Q1106" s="41" t="s">
        <v>1426</v>
      </c>
      <c r="W1106" s="135" t="s">
        <v>1471</v>
      </c>
      <c r="X1106" s="140">
        <v>33309</v>
      </c>
      <c r="Y1106" s="140">
        <v>33309</v>
      </c>
      <c r="Z1106" s="21" t="s">
        <v>1472</v>
      </c>
      <c r="AA1106" s="54"/>
      <c r="AB1106" s="21"/>
      <c r="AC1106" s="261">
        <v>33309</v>
      </c>
      <c r="AD1106" t="s">
        <v>1429</v>
      </c>
      <c r="AE1106" s="285"/>
      <c r="AF1106" s="286"/>
      <c r="AG1106" s="41">
        <v>33372</v>
      </c>
      <c r="AH1106" s="72" t="s">
        <v>1430</v>
      </c>
      <c r="AI1106" s="41">
        <v>33372</v>
      </c>
      <c r="AJ1106" s="41" t="s">
        <v>1431</v>
      </c>
      <c r="AK1106" s="52" t="s">
        <v>1432</v>
      </c>
      <c r="AL1106" s="41" t="s">
        <v>377</v>
      </c>
      <c r="AN1106" s="299">
        <v>33392</v>
      </c>
      <c r="AO1106" s="300" t="s">
        <v>1450</v>
      </c>
      <c r="AR1106" s="7">
        <v>33372</v>
      </c>
      <c r="AS1106" s="74" t="s">
        <v>1478</v>
      </c>
      <c r="AX1106" s="75" t="s">
        <v>1496</v>
      </c>
      <c r="AY1106" s="54">
        <v>33365</v>
      </c>
      <c r="AZ1106" s="80">
        <v>0</v>
      </c>
      <c r="BA1106" s="54" t="s">
        <v>1434</v>
      </c>
      <c r="BB1106" s="54" t="s">
        <v>1497</v>
      </c>
      <c r="BC1106" s="54">
        <v>33365</v>
      </c>
      <c r="BD1106" s="47">
        <v>0</v>
      </c>
      <c r="BE1106" s="54" t="s">
        <v>318</v>
      </c>
      <c r="BV1106" s="144" t="s">
        <v>1436</v>
      </c>
      <c r="CF1106" s="260">
        <v>33402</v>
      </c>
      <c r="CG1106" s="106">
        <f>CG1104-(CG1104*0.73)</f>
        <v>145.26</v>
      </c>
      <c r="CH1106" s="289" t="s">
        <v>1438</v>
      </c>
      <c r="DG1106" s="289" t="s">
        <v>1437</v>
      </c>
      <c r="DH1106" s="300">
        <v>33482</v>
      </c>
      <c r="DI1106" s="333">
        <v>0.68</v>
      </c>
      <c r="DJ1106" s="289" t="s">
        <v>1439</v>
      </c>
      <c r="DO1106" s="300">
        <v>33501</v>
      </c>
      <c r="DP1106">
        <v>5850</v>
      </c>
      <c r="DQ1106" s="289" t="s">
        <v>318</v>
      </c>
      <c r="DR1106" s="326" t="s">
        <v>1440</v>
      </c>
      <c r="DS1106" s="300">
        <v>33402</v>
      </c>
      <c r="DT1106" s="61">
        <v>25</v>
      </c>
      <c r="DU1106" t="s">
        <v>1487</v>
      </c>
      <c r="DW1106" s="300">
        <v>33402</v>
      </c>
      <c r="DX1106" s="61">
        <v>0</v>
      </c>
      <c r="DY1106" s="289" t="s">
        <v>1442</v>
      </c>
      <c r="EA1106" s="21" t="s">
        <v>1443</v>
      </c>
    </row>
    <row r="1107" spans="2:131">
      <c r="B1107" t="s">
        <v>1420</v>
      </c>
      <c r="C1107">
        <v>210</v>
      </c>
      <c r="D1107" t="s">
        <v>1421</v>
      </c>
      <c r="E1107">
        <v>1993</v>
      </c>
      <c r="F1107">
        <v>1990</v>
      </c>
      <c r="G1107" t="s">
        <v>702</v>
      </c>
      <c r="H1107" t="s">
        <v>448</v>
      </c>
      <c r="J1107" s="21" t="s">
        <v>1422</v>
      </c>
      <c r="K1107" s="21" t="s">
        <v>1423</v>
      </c>
      <c r="L1107" s="21" t="s">
        <v>619</v>
      </c>
      <c r="M1107" s="51" t="s">
        <v>325</v>
      </c>
      <c r="N1107" s="15" t="s">
        <v>1516</v>
      </c>
      <c r="O1107" s="41">
        <v>33154</v>
      </c>
      <c r="P1107" s="119" t="s">
        <v>736</v>
      </c>
      <c r="Q1107" s="41" t="s">
        <v>1426</v>
      </c>
      <c r="W1107" s="135" t="s">
        <v>1471</v>
      </c>
      <c r="X1107" s="140">
        <v>33309</v>
      </c>
      <c r="Y1107" s="140">
        <v>33309</v>
      </c>
      <c r="Z1107" s="21" t="s">
        <v>1472</v>
      </c>
      <c r="AA1107" s="54">
        <v>42869</v>
      </c>
      <c r="AB1107" s="153" t="s">
        <v>1480</v>
      </c>
      <c r="AC1107" s="261">
        <v>33309</v>
      </c>
      <c r="AD1107" t="s">
        <v>1429</v>
      </c>
      <c r="AE1107" s="331">
        <v>33372</v>
      </c>
      <c r="AF1107" s="332" t="s">
        <v>1476</v>
      </c>
      <c r="AG1107" s="41">
        <v>33372</v>
      </c>
      <c r="AH1107" s="72" t="s">
        <v>1430</v>
      </c>
      <c r="AI1107" s="41">
        <v>33372</v>
      </c>
      <c r="AJ1107" s="41" t="s">
        <v>1431</v>
      </c>
      <c r="AK1107" s="52" t="s">
        <v>1432</v>
      </c>
      <c r="AL1107" s="41" t="s">
        <v>377</v>
      </c>
      <c r="AN1107" s="299">
        <v>33392</v>
      </c>
      <c r="AO1107" s="300" t="s">
        <v>1450</v>
      </c>
      <c r="AR1107" s="7">
        <v>33392</v>
      </c>
      <c r="AS1107" s="74" t="s">
        <v>1481</v>
      </c>
      <c r="AX1107" s="75" t="s">
        <v>1496</v>
      </c>
      <c r="AY1107" s="54">
        <v>33365</v>
      </c>
      <c r="AZ1107" s="80">
        <v>0</v>
      </c>
      <c r="BA1107" s="54" t="s">
        <v>1434</v>
      </c>
      <c r="BB1107" s="54" t="s">
        <v>1497</v>
      </c>
      <c r="BC1107" s="54">
        <v>33365</v>
      </c>
      <c r="BD1107" s="47">
        <v>0</v>
      </c>
      <c r="BE1107" s="54" t="s">
        <v>318</v>
      </c>
      <c r="BV1107" s="144" t="s">
        <v>1436</v>
      </c>
      <c r="CF1107" s="260">
        <v>33402</v>
      </c>
      <c r="CG1107" s="106">
        <f>CG1104-(CG1104*0.99)</f>
        <v>5.3799999999999955</v>
      </c>
      <c r="CH1107" s="289" t="s">
        <v>1438</v>
      </c>
      <c r="DG1107" s="289" t="s">
        <v>1437</v>
      </c>
      <c r="DH1107" s="300">
        <v>33482</v>
      </c>
      <c r="DI1107" s="333">
        <v>0.98</v>
      </c>
      <c r="DJ1107" s="289" t="s">
        <v>1439</v>
      </c>
      <c r="DO1107" s="300">
        <v>33501</v>
      </c>
      <c r="DP1107">
        <v>10069</v>
      </c>
      <c r="DQ1107" s="289" t="s">
        <v>318</v>
      </c>
      <c r="DR1107" s="326" t="s">
        <v>1440</v>
      </c>
      <c r="DS1107" s="300">
        <v>33402</v>
      </c>
      <c r="DT1107" s="61">
        <v>27</v>
      </c>
      <c r="DU1107" t="s">
        <v>1487</v>
      </c>
      <c r="DW1107" s="300">
        <v>33402</v>
      </c>
      <c r="DX1107" s="61">
        <v>0</v>
      </c>
      <c r="DY1107" s="289" t="s">
        <v>1442</v>
      </c>
      <c r="EA1107" s="21" t="s">
        <v>1443</v>
      </c>
    </row>
    <row r="1108" spans="2:131">
      <c r="L1108" s="21"/>
      <c r="M1108" s="51"/>
      <c r="X1108" s="140"/>
      <c r="Y1108" s="54"/>
      <c r="Z1108" s="21"/>
      <c r="AA1108" s="54"/>
      <c r="AB1108" s="21"/>
      <c r="AE1108" s="286"/>
      <c r="AF1108" s="287"/>
      <c r="DI1108" s="333"/>
    </row>
    <row r="1109" spans="2:131">
      <c r="B1109" t="s">
        <v>1420</v>
      </c>
      <c r="C1109">
        <v>210</v>
      </c>
      <c r="D1109" t="s">
        <v>1421</v>
      </c>
      <c r="E1109">
        <v>1993</v>
      </c>
      <c r="F1109">
        <v>1991</v>
      </c>
      <c r="G1109" t="s">
        <v>702</v>
      </c>
      <c r="H1109" t="s">
        <v>448</v>
      </c>
      <c r="J1109" s="21" t="s">
        <v>1422</v>
      </c>
      <c r="K1109" s="21" t="s">
        <v>1423</v>
      </c>
      <c r="L1109" s="21" t="s">
        <v>619</v>
      </c>
      <c r="M1109" s="51" t="s">
        <v>325</v>
      </c>
      <c r="N1109" s="15" t="s">
        <v>1494</v>
      </c>
      <c r="O1109" s="41">
        <v>33498</v>
      </c>
      <c r="P1109" s="119" t="s">
        <v>736</v>
      </c>
      <c r="Q1109" s="41" t="s">
        <v>1426</v>
      </c>
      <c r="W1109" s="135" t="s">
        <v>1495</v>
      </c>
      <c r="X1109" s="52">
        <v>33737</v>
      </c>
      <c r="Y1109" s="52">
        <v>33737</v>
      </c>
      <c r="Z1109" s="21" t="s">
        <v>1428</v>
      </c>
      <c r="AA1109" s="54">
        <v>33737</v>
      </c>
      <c r="AB1109" s="75" t="s">
        <v>1490</v>
      </c>
      <c r="AC1109" s="260">
        <v>33702</v>
      </c>
      <c r="AD1109" t="s">
        <v>1517</v>
      </c>
      <c r="AE1109" s="286"/>
      <c r="AF1109" s="286"/>
      <c r="AH1109" s="72" t="s">
        <v>1430</v>
      </c>
      <c r="AI1109" s="41">
        <v>33737</v>
      </c>
      <c r="AJ1109" s="41" t="s">
        <v>1431</v>
      </c>
      <c r="AK1109" s="52" t="s">
        <v>1432</v>
      </c>
      <c r="AL1109" s="41" t="s">
        <v>377</v>
      </c>
      <c r="AN1109" s="299">
        <v>33760</v>
      </c>
      <c r="AO1109" s="300" t="s">
        <v>1450</v>
      </c>
      <c r="AX1109" s="75" t="s">
        <v>1496</v>
      </c>
      <c r="AY1109" s="54">
        <v>33737</v>
      </c>
      <c r="AZ1109" s="80">
        <v>0.54</v>
      </c>
      <c r="BA1109" s="54" t="s">
        <v>1434</v>
      </c>
      <c r="BB1109" s="54" t="s">
        <v>1518</v>
      </c>
      <c r="BC1109" s="54">
        <v>33737</v>
      </c>
      <c r="BD1109" s="47">
        <v>3810</v>
      </c>
      <c r="BE1109" s="54" t="s">
        <v>318</v>
      </c>
      <c r="BV1109" s="144" t="s">
        <v>1436</v>
      </c>
      <c r="CA1109" t="s">
        <v>1437</v>
      </c>
      <c r="CB1109" s="7">
        <v>33742</v>
      </c>
      <c r="CC1109" s="76">
        <v>0</v>
      </c>
      <c r="CD1109" s="289" t="s">
        <v>1438</v>
      </c>
      <c r="CE1109" t="s">
        <v>1437</v>
      </c>
      <c r="CF1109" s="7">
        <v>33752</v>
      </c>
      <c r="CG1109" s="76">
        <v>48</v>
      </c>
      <c r="CH1109" s="289" t="s">
        <v>1438</v>
      </c>
      <c r="CI1109" t="s">
        <v>1437</v>
      </c>
      <c r="CJ1109" s="7">
        <v>33757</v>
      </c>
      <c r="CK1109" s="76">
        <v>59</v>
      </c>
      <c r="CL1109" s="289" t="s">
        <v>1438</v>
      </c>
      <c r="CM1109" t="s">
        <v>1437</v>
      </c>
      <c r="CN1109" s="7">
        <v>33767</v>
      </c>
      <c r="CO1109" s="76">
        <v>62</v>
      </c>
      <c r="CP1109" s="289" t="s">
        <v>1438</v>
      </c>
      <c r="DG1109" s="289" t="s">
        <v>1437</v>
      </c>
      <c r="DH1109" s="7">
        <v>33847</v>
      </c>
      <c r="DI1109" s="333">
        <v>0.3</v>
      </c>
      <c r="DJ1109" s="289" t="s">
        <v>1439</v>
      </c>
      <c r="DO1109" s="7">
        <v>33894</v>
      </c>
      <c r="DP1109">
        <v>9165</v>
      </c>
      <c r="DQ1109" s="289" t="s">
        <v>318</v>
      </c>
      <c r="DR1109" s="326" t="s">
        <v>1440</v>
      </c>
      <c r="DS1109" s="7">
        <v>33767</v>
      </c>
      <c r="DT1109" s="61">
        <v>34</v>
      </c>
      <c r="DU1109" t="s">
        <v>1487</v>
      </c>
      <c r="DW1109" s="260">
        <v>33767</v>
      </c>
      <c r="DX1109" s="61">
        <v>0</v>
      </c>
      <c r="DY1109" s="289" t="s">
        <v>1442</v>
      </c>
      <c r="EA1109" s="21" t="s">
        <v>1488</v>
      </c>
    </row>
    <row r="1110" spans="2:131">
      <c r="B1110" t="s">
        <v>1420</v>
      </c>
      <c r="C1110">
        <v>210</v>
      </c>
      <c r="D1110" t="s">
        <v>1421</v>
      </c>
      <c r="E1110">
        <v>1993</v>
      </c>
      <c r="F1110">
        <v>1990</v>
      </c>
      <c r="G1110" t="s">
        <v>702</v>
      </c>
      <c r="H1110" t="s">
        <v>448</v>
      </c>
      <c r="J1110" s="21" t="s">
        <v>1422</v>
      </c>
      <c r="K1110" s="21" t="s">
        <v>1423</v>
      </c>
      <c r="L1110" s="21" t="s">
        <v>619</v>
      </c>
      <c r="M1110" s="51" t="s">
        <v>325</v>
      </c>
      <c r="N1110" s="291" t="s">
        <v>1499</v>
      </c>
      <c r="O1110" s="41">
        <v>33498</v>
      </c>
      <c r="P1110" s="119" t="s">
        <v>736</v>
      </c>
      <c r="Q1110" s="41" t="s">
        <v>1426</v>
      </c>
      <c r="W1110" s="135" t="s">
        <v>1495</v>
      </c>
      <c r="X1110" s="52">
        <v>33737</v>
      </c>
      <c r="Y1110" s="52">
        <v>33737</v>
      </c>
      <c r="Z1110" s="21" t="s">
        <v>1428</v>
      </c>
      <c r="AA1110" s="54"/>
      <c r="AB1110" s="75"/>
      <c r="AC1110" s="260">
        <v>33702</v>
      </c>
      <c r="AD1110" t="s">
        <v>1517</v>
      </c>
      <c r="AE1110" s="285"/>
      <c r="AF1110" s="286"/>
      <c r="AH1110" s="72" t="s">
        <v>1430</v>
      </c>
      <c r="AI1110" s="41">
        <v>33737</v>
      </c>
      <c r="AJ1110" s="41" t="s">
        <v>1431</v>
      </c>
      <c r="AK1110" s="52" t="s">
        <v>1432</v>
      </c>
      <c r="AL1110" s="41" t="s">
        <v>377</v>
      </c>
      <c r="AN1110" s="299">
        <v>33760</v>
      </c>
      <c r="AO1110" s="300" t="s">
        <v>1450</v>
      </c>
      <c r="AR1110" s="7">
        <v>33737</v>
      </c>
      <c r="AS1110" s="299" t="s">
        <v>1445</v>
      </c>
      <c r="AT1110" s="75">
        <v>33760</v>
      </c>
      <c r="AU1110" s="301" t="s">
        <v>1446</v>
      </c>
      <c r="AX1110" s="75" t="s">
        <v>1496</v>
      </c>
      <c r="AY1110" s="54">
        <v>33737</v>
      </c>
      <c r="AZ1110" s="80">
        <v>0.54</v>
      </c>
      <c r="BA1110" s="54" t="s">
        <v>1434</v>
      </c>
      <c r="BB1110" s="54" t="s">
        <v>1518</v>
      </c>
      <c r="BC1110" s="54">
        <v>33737</v>
      </c>
      <c r="BD1110" s="47">
        <v>3810</v>
      </c>
      <c r="BE1110" s="54" t="s">
        <v>318</v>
      </c>
      <c r="BV1110" s="144" t="s">
        <v>1436</v>
      </c>
      <c r="CO1110" s="86">
        <f>CO1123-(CO1123*1)</f>
        <v>0</v>
      </c>
      <c r="DG1110" s="289" t="s">
        <v>1437</v>
      </c>
      <c r="DH1110" s="7">
        <v>33847</v>
      </c>
      <c r="DI1110" s="333">
        <v>0.97</v>
      </c>
      <c r="DJ1110" s="289" t="s">
        <v>1439</v>
      </c>
      <c r="DO1110" s="7">
        <v>33894</v>
      </c>
      <c r="DP1110">
        <v>10387</v>
      </c>
      <c r="DQ1110" s="289" t="s">
        <v>318</v>
      </c>
      <c r="DR1110" s="326" t="s">
        <v>1440</v>
      </c>
      <c r="DS1110" s="7">
        <v>33767</v>
      </c>
      <c r="DT1110" s="61">
        <v>32</v>
      </c>
      <c r="DU1110" t="s">
        <v>1487</v>
      </c>
      <c r="DW1110" s="260">
        <v>33767</v>
      </c>
      <c r="DX1110" s="61">
        <v>0</v>
      </c>
      <c r="DY1110" s="289" t="s">
        <v>1442</v>
      </c>
      <c r="EA1110" s="21" t="s">
        <v>1488</v>
      </c>
    </row>
    <row r="1111" spans="2:131">
      <c r="B1111" t="s">
        <v>1420</v>
      </c>
      <c r="C1111">
        <v>210</v>
      </c>
      <c r="D1111" t="s">
        <v>1421</v>
      </c>
      <c r="E1111">
        <v>1993</v>
      </c>
      <c r="F1111">
        <v>1990</v>
      </c>
      <c r="G1111" t="s">
        <v>702</v>
      </c>
      <c r="H1111" t="s">
        <v>448</v>
      </c>
      <c r="J1111" s="21" t="s">
        <v>1422</v>
      </c>
      <c r="K1111" s="21" t="s">
        <v>1423</v>
      </c>
      <c r="L1111" s="21" t="s">
        <v>619</v>
      </c>
      <c r="M1111" s="51" t="s">
        <v>325</v>
      </c>
      <c r="N1111" s="291" t="s">
        <v>1500</v>
      </c>
      <c r="O1111" s="41">
        <v>33498</v>
      </c>
      <c r="P1111" s="119" t="s">
        <v>736</v>
      </c>
      <c r="Q1111" s="41" t="s">
        <v>1426</v>
      </c>
      <c r="W1111" s="135" t="s">
        <v>1495</v>
      </c>
      <c r="X1111" s="52">
        <v>33737</v>
      </c>
      <c r="Y1111" s="52">
        <v>33737</v>
      </c>
      <c r="Z1111" s="21" t="s">
        <v>1428</v>
      </c>
      <c r="AA1111" s="54"/>
      <c r="AB1111" s="75"/>
      <c r="AC1111" s="260">
        <v>33702</v>
      </c>
      <c r="AD1111" t="s">
        <v>1517</v>
      </c>
      <c r="AE1111" s="285"/>
      <c r="AF1111" s="286"/>
      <c r="AH1111" s="72" t="s">
        <v>1430</v>
      </c>
      <c r="AI1111" s="41">
        <v>33737</v>
      </c>
      <c r="AJ1111" s="41" t="s">
        <v>1431</v>
      </c>
      <c r="AK1111" s="52" t="s">
        <v>1432</v>
      </c>
      <c r="AL1111" s="41" t="s">
        <v>377</v>
      </c>
      <c r="AN1111" s="299">
        <v>33760</v>
      </c>
      <c r="AO1111" s="300" t="s">
        <v>1450</v>
      </c>
      <c r="AR1111" s="7">
        <v>33737</v>
      </c>
      <c r="AS1111" s="299" t="s">
        <v>1445</v>
      </c>
      <c r="AT1111" s="75">
        <v>33760</v>
      </c>
      <c r="AU1111" s="301" t="s">
        <v>1448</v>
      </c>
      <c r="AX1111" s="75" t="s">
        <v>1496</v>
      </c>
      <c r="AY1111" s="54">
        <v>33737</v>
      </c>
      <c r="AZ1111" s="80">
        <v>0.54</v>
      </c>
      <c r="BA1111" s="54" t="s">
        <v>1434</v>
      </c>
      <c r="BB1111" s="54" t="s">
        <v>1518</v>
      </c>
      <c r="BC1111" s="54">
        <v>33737</v>
      </c>
      <c r="BD1111" s="47">
        <v>3810</v>
      </c>
      <c r="BE1111" s="54" t="s">
        <v>318</v>
      </c>
      <c r="BV1111" s="144" t="s">
        <v>1436</v>
      </c>
      <c r="CO1111" s="86">
        <v>0</v>
      </c>
      <c r="DG1111" s="289" t="s">
        <v>1437</v>
      </c>
      <c r="DH1111" s="7">
        <v>33847</v>
      </c>
      <c r="DI1111" s="333">
        <v>0.95</v>
      </c>
      <c r="DJ1111" s="289" t="s">
        <v>1439</v>
      </c>
      <c r="DO1111" s="7">
        <v>33894</v>
      </c>
      <c r="DP1111">
        <v>9410</v>
      </c>
      <c r="DQ1111" s="289" t="s">
        <v>318</v>
      </c>
      <c r="DR1111" s="326" t="s">
        <v>1440</v>
      </c>
      <c r="DS1111" s="7">
        <v>33767</v>
      </c>
      <c r="DT1111" s="61">
        <v>32</v>
      </c>
      <c r="DU1111" t="s">
        <v>1487</v>
      </c>
      <c r="DW1111" s="260">
        <v>33767</v>
      </c>
      <c r="DX1111" s="61">
        <v>0</v>
      </c>
      <c r="DY1111" s="289" t="s">
        <v>1442</v>
      </c>
      <c r="EA1111" s="21" t="s">
        <v>1488</v>
      </c>
    </row>
    <row r="1112" spans="2:131">
      <c r="B1112" t="s">
        <v>1420</v>
      </c>
      <c r="C1112">
        <v>210</v>
      </c>
      <c r="D1112" t="s">
        <v>1421</v>
      </c>
      <c r="E1112">
        <v>1993</v>
      </c>
      <c r="F1112">
        <v>1990</v>
      </c>
      <c r="G1112" t="s">
        <v>702</v>
      </c>
      <c r="H1112" t="s">
        <v>448</v>
      </c>
      <c r="J1112" s="21" t="s">
        <v>1422</v>
      </c>
      <c r="K1112" s="21" t="s">
        <v>1423</v>
      </c>
      <c r="L1112" s="21" t="s">
        <v>619</v>
      </c>
      <c r="M1112" s="51" t="s">
        <v>325</v>
      </c>
      <c r="N1112" s="291" t="s">
        <v>1501</v>
      </c>
      <c r="O1112" s="41">
        <v>33498</v>
      </c>
      <c r="P1112" s="119" t="s">
        <v>736</v>
      </c>
      <c r="Q1112" s="41" t="s">
        <v>1426</v>
      </c>
      <c r="W1112" s="135" t="s">
        <v>1495</v>
      </c>
      <c r="X1112" s="52">
        <v>33737</v>
      </c>
      <c r="Y1112" s="52">
        <v>33737</v>
      </c>
      <c r="Z1112" s="21" t="s">
        <v>1428</v>
      </c>
      <c r="AA1112" s="54"/>
      <c r="AB1112" s="75"/>
      <c r="AC1112" s="260">
        <v>33702</v>
      </c>
      <c r="AD1112" t="s">
        <v>1517</v>
      </c>
      <c r="AE1112" s="285"/>
      <c r="AF1112" s="286"/>
      <c r="AH1112" s="72" t="s">
        <v>1430</v>
      </c>
      <c r="AI1112" s="41">
        <v>33737</v>
      </c>
      <c r="AJ1112" s="41" t="s">
        <v>1431</v>
      </c>
      <c r="AK1112" s="52" t="s">
        <v>1432</v>
      </c>
      <c r="AL1112" s="41" t="s">
        <v>377</v>
      </c>
      <c r="AN1112" s="299">
        <v>33760</v>
      </c>
      <c r="AO1112" s="300" t="s">
        <v>1450</v>
      </c>
      <c r="AR1112" s="7">
        <v>33737</v>
      </c>
      <c r="AS1112" s="299" t="s">
        <v>1445</v>
      </c>
      <c r="AT1112" s="75">
        <v>33760</v>
      </c>
      <c r="AU1112" s="301" t="s">
        <v>1451</v>
      </c>
      <c r="AX1112" s="75" t="s">
        <v>1496</v>
      </c>
      <c r="AY1112" s="54">
        <v>33737</v>
      </c>
      <c r="AZ1112" s="80">
        <v>0.54</v>
      </c>
      <c r="BA1112" s="54" t="s">
        <v>1434</v>
      </c>
      <c r="BB1112" s="54" t="s">
        <v>1518</v>
      </c>
      <c r="BC1112" s="54">
        <v>33737</v>
      </c>
      <c r="BD1112" s="47">
        <v>3810</v>
      </c>
      <c r="BE1112" s="54" t="s">
        <v>318</v>
      </c>
      <c r="BV1112" s="144" t="s">
        <v>1436</v>
      </c>
      <c r="CO1112" s="86">
        <v>0</v>
      </c>
      <c r="DG1112" s="289" t="s">
        <v>1437</v>
      </c>
      <c r="DH1112" s="7">
        <v>33847</v>
      </c>
      <c r="DI1112" s="333">
        <v>0.96</v>
      </c>
      <c r="DJ1112" s="289" t="s">
        <v>1439</v>
      </c>
      <c r="DO1112" s="7">
        <v>33894</v>
      </c>
      <c r="DP1112">
        <v>10238</v>
      </c>
      <c r="DQ1112" s="289" t="s">
        <v>318</v>
      </c>
      <c r="DR1112" s="326" t="s">
        <v>1440</v>
      </c>
      <c r="DS1112" s="7">
        <v>33767</v>
      </c>
      <c r="DT1112" s="61">
        <v>33</v>
      </c>
      <c r="DU1112" t="s">
        <v>1487</v>
      </c>
      <c r="DW1112" s="260">
        <v>33767</v>
      </c>
      <c r="DX1112" s="61">
        <v>0</v>
      </c>
      <c r="DY1112" s="289" t="s">
        <v>1442</v>
      </c>
      <c r="EA1112" s="21" t="s">
        <v>1488</v>
      </c>
    </row>
    <row r="1113" spans="2:131">
      <c r="B1113" t="s">
        <v>1420</v>
      </c>
      <c r="C1113">
        <v>210</v>
      </c>
      <c r="D1113" t="s">
        <v>1421</v>
      </c>
      <c r="E1113">
        <v>1993</v>
      </c>
      <c r="F1113">
        <v>1990</v>
      </c>
      <c r="G1113" t="s">
        <v>702</v>
      </c>
      <c r="H1113" t="s">
        <v>448</v>
      </c>
      <c r="J1113" s="21" t="s">
        <v>1422</v>
      </c>
      <c r="K1113" s="21" t="s">
        <v>1423</v>
      </c>
      <c r="L1113" s="21" t="s">
        <v>619</v>
      </c>
      <c r="M1113" s="51" t="s">
        <v>325</v>
      </c>
      <c r="N1113" s="291" t="s">
        <v>1502</v>
      </c>
      <c r="O1113" s="41">
        <v>33498</v>
      </c>
      <c r="P1113" s="119" t="s">
        <v>736</v>
      </c>
      <c r="Q1113" s="41" t="s">
        <v>1426</v>
      </c>
      <c r="W1113" s="135" t="s">
        <v>1495</v>
      </c>
      <c r="X1113" s="52">
        <v>33737</v>
      </c>
      <c r="Y1113" s="52">
        <v>33737</v>
      </c>
      <c r="Z1113" s="21" t="s">
        <v>1428</v>
      </c>
      <c r="AA1113" s="54"/>
      <c r="AB1113" s="75"/>
      <c r="AC1113" s="260">
        <v>33702</v>
      </c>
      <c r="AD1113" t="s">
        <v>1517</v>
      </c>
      <c r="AE1113" s="285"/>
      <c r="AF1113" s="286"/>
      <c r="AH1113" s="72" t="s">
        <v>1430</v>
      </c>
      <c r="AI1113" s="41">
        <v>33737</v>
      </c>
      <c r="AJ1113" s="41" t="s">
        <v>1431</v>
      </c>
      <c r="AK1113" s="52" t="s">
        <v>1432</v>
      </c>
      <c r="AL1113" s="41" t="s">
        <v>377</v>
      </c>
      <c r="AN1113" s="299">
        <v>33760</v>
      </c>
      <c r="AO1113" s="300" t="s">
        <v>1450</v>
      </c>
      <c r="AR1113" s="7">
        <v>33743</v>
      </c>
      <c r="AS1113" s="299" t="s">
        <v>1445</v>
      </c>
      <c r="AT1113" s="75">
        <v>33760</v>
      </c>
      <c r="AU1113" s="301" t="s">
        <v>1453</v>
      </c>
      <c r="AX1113" s="75" t="s">
        <v>1496</v>
      </c>
      <c r="AY1113" s="54">
        <v>33737</v>
      </c>
      <c r="AZ1113" s="80">
        <v>0.54</v>
      </c>
      <c r="BA1113" s="54" t="s">
        <v>1434</v>
      </c>
      <c r="BB1113" s="54" t="s">
        <v>1518</v>
      </c>
      <c r="BC1113" s="54">
        <v>33737</v>
      </c>
      <c r="BD1113" s="47">
        <v>3810</v>
      </c>
      <c r="BE1113" s="54" t="s">
        <v>318</v>
      </c>
      <c r="BV1113" s="144" t="s">
        <v>1436</v>
      </c>
      <c r="CO1113" s="86">
        <v>0</v>
      </c>
      <c r="DG1113" s="289" t="s">
        <v>1437</v>
      </c>
      <c r="DH1113" s="7">
        <v>33847</v>
      </c>
      <c r="DI1113" s="333">
        <v>0.96</v>
      </c>
      <c r="DJ1113" s="289" t="s">
        <v>1439</v>
      </c>
      <c r="DO1113" s="7">
        <v>33894</v>
      </c>
      <c r="DP1113">
        <v>10102</v>
      </c>
      <c r="DQ1113" s="289" t="s">
        <v>318</v>
      </c>
      <c r="DR1113" s="326" t="s">
        <v>1440</v>
      </c>
      <c r="DS1113" s="7">
        <v>33767</v>
      </c>
      <c r="DT1113" s="61">
        <v>33</v>
      </c>
      <c r="DU1113" t="s">
        <v>1487</v>
      </c>
      <c r="DW1113" s="260">
        <v>33767</v>
      </c>
      <c r="DX1113" s="61">
        <v>0</v>
      </c>
      <c r="DY1113" s="289" t="s">
        <v>1442</v>
      </c>
      <c r="EA1113" s="21" t="s">
        <v>1488</v>
      </c>
    </row>
    <row r="1114" spans="2:131">
      <c r="B1114" t="s">
        <v>1420</v>
      </c>
      <c r="C1114">
        <v>210</v>
      </c>
      <c r="D1114" t="s">
        <v>1421</v>
      </c>
      <c r="E1114">
        <v>1993</v>
      </c>
      <c r="F1114">
        <v>1990</v>
      </c>
      <c r="G1114" t="s">
        <v>702</v>
      </c>
      <c r="H1114" t="s">
        <v>448</v>
      </c>
      <c r="J1114" s="21" t="s">
        <v>1422</v>
      </c>
      <c r="K1114" s="21" t="s">
        <v>1423</v>
      </c>
      <c r="L1114" s="21" t="s">
        <v>619</v>
      </c>
      <c r="M1114" s="51" t="s">
        <v>325</v>
      </c>
      <c r="N1114" s="291" t="s">
        <v>1503</v>
      </c>
      <c r="O1114" s="41">
        <v>33498</v>
      </c>
      <c r="P1114" s="119" t="s">
        <v>736</v>
      </c>
      <c r="Q1114" s="41" t="s">
        <v>1426</v>
      </c>
      <c r="W1114" s="135" t="s">
        <v>1495</v>
      </c>
      <c r="X1114" s="52">
        <v>33737</v>
      </c>
      <c r="Y1114" s="52">
        <v>33737</v>
      </c>
      <c r="Z1114" s="21" t="s">
        <v>1428</v>
      </c>
      <c r="AA1114" s="54"/>
      <c r="AB1114" s="75"/>
      <c r="AC1114" s="260">
        <v>33702</v>
      </c>
      <c r="AD1114" t="s">
        <v>1517</v>
      </c>
      <c r="AE1114" s="285"/>
      <c r="AF1114" s="286"/>
      <c r="AH1114" s="72" t="s">
        <v>1430</v>
      </c>
      <c r="AI1114" s="41">
        <v>33737</v>
      </c>
      <c r="AJ1114" s="41" t="s">
        <v>1431</v>
      </c>
      <c r="AK1114" s="52" t="s">
        <v>1432</v>
      </c>
      <c r="AL1114" s="41" t="s">
        <v>377</v>
      </c>
      <c r="AN1114" s="299">
        <v>33760</v>
      </c>
      <c r="AO1114" s="300" t="s">
        <v>1450</v>
      </c>
      <c r="AR1114" s="7">
        <v>33743</v>
      </c>
      <c r="AS1114" s="299" t="s">
        <v>1455</v>
      </c>
      <c r="AT1114" s="75">
        <v>33760</v>
      </c>
      <c r="AU1114" s="301" t="s">
        <v>1456</v>
      </c>
      <c r="AX1114" s="75" t="s">
        <v>1496</v>
      </c>
      <c r="AY1114" s="54">
        <v>33737</v>
      </c>
      <c r="AZ1114" s="80">
        <v>0.54</v>
      </c>
      <c r="BA1114" s="54" t="s">
        <v>1434</v>
      </c>
      <c r="BB1114" s="54" t="s">
        <v>1518</v>
      </c>
      <c r="BC1114" s="54">
        <v>33737</v>
      </c>
      <c r="BD1114" s="47">
        <v>3810</v>
      </c>
      <c r="BE1114" s="54" t="s">
        <v>318</v>
      </c>
      <c r="BV1114" s="144" t="s">
        <v>1436</v>
      </c>
      <c r="CO1114" s="86">
        <f>CO1123-(CO1123*0.98)</f>
        <v>2.4200000000000017</v>
      </c>
      <c r="DG1114" s="289" t="s">
        <v>1437</v>
      </c>
      <c r="DH1114" s="7">
        <v>33847</v>
      </c>
      <c r="DI1114" s="333">
        <v>0.96</v>
      </c>
      <c r="DJ1114" s="289" t="s">
        <v>1439</v>
      </c>
      <c r="DO1114" s="7">
        <v>33894</v>
      </c>
      <c r="DP1114">
        <v>9751</v>
      </c>
      <c r="DQ1114" s="289" t="s">
        <v>318</v>
      </c>
      <c r="DR1114" s="326" t="s">
        <v>1440</v>
      </c>
      <c r="DS1114" s="7">
        <v>33767</v>
      </c>
      <c r="DT1114" s="61">
        <v>33</v>
      </c>
      <c r="DU1114" t="s">
        <v>1487</v>
      </c>
      <c r="DW1114" s="260">
        <v>33767</v>
      </c>
      <c r="DX1114" s="61">
        <v>0</v>
      </c>
      <c r="DY1114" s="289" t="s">
        <v>1442</v>
      </c>
      <c r="EA1114" s="21" t="s">
        <v>1488</v>
      </c>
    </row>
    <row r="1115" spans="2:131">
      <c r="B1115" t="s">
        <v>1420</v>
      </c>
      <c r="C1115">
        <v>210</v>
      </c>
      <c r="D1115" t="s">
        <v>1421</v>
      </c>
      <c r="E1115">
        <v>1993</v>
      </c>
      <c r="F1115">
        <v>1990</v>
      </c>
      <c r="G1115" t="s">
        <v>702</v>
      </c>
      <c r="H1115" t="s">
        <v>448</v>
      </c>
      <c r="J1115" s="21" t="s">
        <v>1422</v>
      </c>
      <c r="K1115" s="21" t="s">
        <v>1423</v>
      </c>
      <c r="L1115" s="21" t="s">
        <v>619</v>
      </c>
      <c r="M1115" s="51" t="s">
        <v>325</v>
      </c>
      <c r="N1115" s="291" t="s">
        <v>1504</v>
      </c>
      <c r="O1115" s="41">
        <v>33498</v>
      </c>
      <c r="P1115" s="119" t="s">
        <v>736</v>
      </c>
      <c r="Q1115" s="41" t="s">
        <v>1426</v>
      </c>
      <c r="W1115" s="135" t="s">
        <v>1495</v>
      </c>
      <c r="X1115" s="52">
        <v>33737</v>
      </c>
      <c r="Y1115" s="52">
        <v>33737</v>
      </c>
      <c r="Z1115" s="21" t="s">
        <v>1428</v>
      </c>
      <c r="AA1115" s="54"/>
      <c r="AB1115" s="75"/>
      <c r="AC1115" s="260">
        <v>33702</v>
      </c>
      <c r="AD1115" t="s">
        <v>1517</v>
      </c>
      <c r="AE1115" s="285"/>
      <c r="AF1115" s="286"/>
      <c r="AH1115" s="72" t="s">
        <v>1430</v>
      </c>
      <c r="AI1115" s="41">
        <v>33737</v>
      </c>
      <c r="AJ1115" s="41" t="s">
        <v>1431</v>
      </c>
      <c r="AK1115" s="52" t="s">
        <v>1432</v>
      </c>
      <c r="AL1115" s="41" t="s">
        <v>377</v>
      </c>
      <c r="AN1115" s="299">
        <v>33760</v>
      </c>
      <c r="AO1115" s="300" t="s">
        <v>1450</v>
      </c>
      <c r="AR1115" s="7">
        <v>33743</v>
      </c>
      <c r="AS1115" s="299" t="s">
        <v>1455</v>
      </c>
      <c r="AT1115" s="75">
        <v>33760</v>
      </c>
      <c r="AU1115" s="301" t="s">
        <v>1453</v>
      </c>
      <c r="AX1115" s="75" t="s">
        <v>1496</v>
      </c>
      <c r="AY1115" s="54">
        <v>33737</v>
      </c>
      <c r="AZ1115" s="80">
        <v>0.54</v>
      </c>
      <c r="BA1115" s="54" t="s">
        <v>1434</v>
      </c>
      <c r="BB1115" s="54" t="s">
        <v>1518</v>
      </c>
      <c r="BC1115" s="54">
        <v>33737</v>
      </c>
      <c r="BD1115" s="47">
        <v>3810</v>
      </c>
      <c r="BE1115" s="54" t="s">
        <v>318</v>
      </c>
      <c r="BV1115" s="144" t="s">
        <v>1436</v>
      </c>
      <c r="CO1115" s="86">
        <f>CO1123-(CO1123*0.99)</f>
        <v>1.210000000000008</v>
      </c>
      <c r="DG1115" s="289" t="s">
        <v>1437</v>
      </c>
      <c r="DH1115" s="7">
        <v>33847</v>
      </c>
      <c r="DI1115" s="333">
        <v>0.97</v>
      </c>
      <c r="DJ1115" s="289" t="s">
        <v>1439</v>
      </c>
      <c r="DO1115" s="7">
        <v>33894</v>
      </c>
      <c r="DP1115">
        <v>10278</v>
      </c>
      <c r="DQ1115" s="289" t="s">
        <v>318</v>
      </c>
      <c r="DR1115" s="326" t="s">
        <v>1440</v>
      </c>
      <c r="DS1115" s="7">
        <v>33767</v>
      </c>
      <c r="DT1115" s="61">
        <v>33</v>
      </c>
      <c r="DU1115" t="s">
        <v>1487</v>
      </c>
      <c r="DW1115" s="260">
        <v>33767</v>
      </c>
      <c r="DX1115" s="61">
        <v>0</v>
      </c>
      <c r="DY1115" s="289" t="s">
        <v>1442</v>
      </c>
      <c r="EA1115" s="21" t="s">
        <v>1488</v>
      </c>
    </row>
    <row r="1116" spans="2:131">
      <c r="B1116" t="s">
        <v>1420</v>
      </c>
      <c r="C1116">
        <v>210</v>
      </c>
      <c r="D1116" t="s">
        <v>1421</v>
      </c>
      <c r="E1116">
        <v>1993</v>
      </c>
      <c r="F1116">
        <v>1990</v>
      </c>
      <c r="G1116" t="s">
        <v>702</v>
      </c>
      <c r="H1116" t="s">
        <v>448</v>
      </c>
      <c r="J1116" s="21" t="s">
        <v>1422</v>
      </c>
      <c r="K1116" s="21" t="s">
        <v>1423</v>
      </c>
      <c r="L1116" s="21" t="s">
        <v>619</v>
      </c>
      <c r="M1116" s="51" t="s">
        <v>325</v>
      </c>
      <c r="N1116" s="291" t="s">
        <v>1505</v>
      </c>
      <c r="O1116" s="41">
        <v>33498</v>
      </c>
      <c r="P1116" s="119" t="s">
        <v>736</v>
      </c>
      <c r="Q1116" s="41" t="s">
        <v>1426</v>
      </c>
      <c r="W1116" s="135" t="s">
        <v>1495</v>
      </c>
      <c r="X1116" s="52">
        <v>33737</v>
      </c>
      <c r="Y1116" s="52">
        <v>33737</v>
      </c>
      <c r="Z1116" s="21" t="s">
        <v>1428</v>
      </c>
      <c r="AA1116" s="54"/>
      <c r="AB1116" s="75"/>
      <c r="AC1116" s="260">
        <v>33702</v>
      </c>
      <c r="AD1116" t="s">
        <v>1517</v>
      </c>
      <c r="AE1116" s="285"/>
      <c r="AF1116" s="286"/>
      <c r="AH1116" s="72" t="s">
        <v>1430</v>
      </c>
      <c r="AI1116" s="41">
        <v>33737</v>
      </c>
      <c r="AJ1116" s="41" t="s">
        <v>1431</v>
      </c>
      <c r="AK1116" s="52" t="s">
        <v>1432</v>
      </c>
      <c r="AL1116" s="41" t="s">
        <v>377</v>
      </c>
      <c r="AN1116" s="299">
        <v>33760</v>
      </c>
      <c r="AO1116" s="300" t="s">
        <v>1450</v>
      </c>
      <c r="AR1116" s="7">
        <v>33743</v>
      </c>
      <c r="AS1116" s="299" t="s">
        <v>1455</v>
      </c>
      <c r="AT1116" s="75">
        <v>33760</v>
      </c>
      <c r="AU1116" s="330" t="s">
        <v>1459</v>
      </c>
      <c r="AX1116" s="75" t="s">
        <v>1496</v>
      </c>
      <c r="AY1116" s="54">
        <v>33737</v>
      </c>
      <c r="AZ1116" s="80">
        <v>0.54</v>
      </c>
      <c r="BA1116" s="54" t="s">
        <v>1434</v>
      </c>
      <c r="BB1116" s="54" t="s">
        <v>1518</v>
      </c>
      <c r="BC1116" s="54">
        <v>33737</v>
      </c>
      <c r="BD1116" s="47">
        <v>3810</v>
      </c>
      <c r="BE1116" s="54" t="s">
        <v>318</v>
      </c>
      <c r="BV1116" s="144" t="s">
        <v>1436</v>
      </c>
      <c r="CO1116" s="86">
        <v>0</v>
      </c>
      <c r="DG1116" s="289" t="s">
        <v>1437</v>
      </c>
      <c r="DH1116" s="7">
        <v>33847</v>
      </c>
      <c r="DI1116" s="333">
        <v>0.94</v>
      </c>
      <c r="DJ1116" s="289" t="s">
        <v>1439</v>
      </c>
      <c r="DO1116" s="7">
        <v>33894</v>
      </c>
      <c r="DP1116">
        <v>10304</v>
      </c>
      <c r="DQ1116" s="289" t="s">
        <v>318</v>
      </c>
      <c r="DR1116" s="326" t="s">
        <v>1440</v>
      </c>
      <c r="DS1116" s="7">
        <v>33767</v>
      </c>
      <c r="DT1116" s="61">
        <v>33</v>
      </c>
      <c r="DU1116" t="s">
        <v>1487</v>
      </c>
      <c r="DW1116" s="260">
        <v>33767</v>
      </c>
      <c r="DX1116" s="61">
        <v>0</v>
      </c>
      <c r="DY1116" s="289" t="s">
        <v>1442</v>
      </c>
      <c r="EA1116" s="21" t="s">
        <v>1488</v>
      </c>
    </row>
    <row r="1117" spans="2:131">
      <c r="B1117" t="s">
        <v>1420</v>
      </c>
      <c r="C1117">
        <v>210</v>
      </c>
      <c r="D1117" t="s">
        <v>1421</v>
      </c>
      <c r="E1117">
        <v>1993</v>
      </c>
      <c r="F1117">
        <v>1990</v>
      </c>
      <c r="G1117" t="s">
        <v>702</v>
      </c>
      <c r="H1117" t="s">
        <v>448</v>
      </c>
      <c r="J1117" s="21" t="s">
        <v>1422</v>
      </c>
      <c r="K1117" s="21" t="s">
        <v>1423</v>
      </c>
      <c r="L1117" s="21" t="s">
        <v>619</v>
      </c>
      <c r="M1117" s="51" t="s">
        <v>325</v>
      </c>
      <c r="N1117" s="291" t="s">
        <v>1506</v>
      </c>
      <c r="O1117" s="41">
        <v>33498</v>
      </c>
      <c r="P1117" s="119" t="s">
        <v>736</v>
      </c>
      <c r="Q1117" s="41" t="s">
        <v>1426</v>
      </c>
      <c r="W1117" s="135" t="s">
        <v>1495</v>
      </c>
      <c r="X1117" s="52">
        <v>33737</v>
      </c>
      <c r="Y1117" s="52">
        <v>33737</v>
      </c>
      <c r="Z1117" s="21" t="s">
        <v>1428</v>
      </c>
      <c r="AA1117" s="54"/>
      <c r="AB1117" s="75"/>
      <c r="AC1117" s="260">
        <v>33702</v>
      </c>
      <c r="AD1117" t="s">
        <v>1517</v>
      </c>
      <c r="AE1117" s="285"/>
      <c r="AF1117" s="286"/>
      <c r="AH1117" s="72" t="s">
        <v>1430</v>
      </c>
      <c r="AI1117" s="41">
        <v>33737</v>
      </c>
      <c r="AJ1117" s="41" t="s">
        <v>1431</v>
      </c>
      <c r="AK1117" s="52" t="s">
        <v>1432</v>
      </c>
      <c r="AL1117" s="41" t="s">
        <v>377</v>
      </c>
      <c r="AN1117" s="299">
        <v>33760</v>
      </c>
      <c r="AO1117" s="300" t="s">
        <v>1450</v>
      </c>
      <c r="AR1117" s="7">
        <v>33760</v>
      </c>
      <c r="AS1117" s="299" t="s">
        <v>1461</v>
      </c>
      <c r="AU1117" s="301"/>
      <c r="AX1117" s="75" t="s">
        <v>1496</v>
      </c>
      <c r="AY1117" s="54">
        <v>33737</v>
      </c>
      <c r="AZ1117" s="80">
        <v>0.54</v>
      </c>
      <c r="BA1117" s="54" t="s">
        <v>1434</v>
      </c>
      <c r="BB1117" s="54" t="s">
        <v>1518</v>
      </c>
      <c r="BC1117" s="54">
        <v>33737</v>
      </c>
      <c r="BD1117" s="47">
        <v>3810</v>
      </c>
      <c r="BE1117" s="54" t="s">
        <v>318</v>
      </c>
      <c r="BV1117" s="144" t="s">
        <v>1436</v>
      </c>
      <c r="CO1117" s="86">
        <f>CO1123-(CO1123*0.99)</f>
        <v>1.210000000000008</v>
      </c>
      <c r="DG1117" s="289" t="s">
        <v>1437</v>
      </c>
      <c r="DH1117" s="7">
        <v>33847</v>
      </c>
      <c r="DI1117" s="333">
        <v>0.97</v>
      </c>
      <c r="DJ1117" s="289" t="s">
        <v>1439</v>
      </c>
      <c r="DO1117" s="7">
        <v>33894</v>
      </c>
      <c r="DP1117">
        <v>10688</v>
      </c>
      <c r="DQ1117" s="289" t="s">
        <v>318</v>
      </c>
      <c r="DR1117" s="326" t="s">
        <v>1440</v>
      </c>
      <c r="DS1117" s="7">
        <v>33767</v>
      </c>
      <c r="DT1117" s="61">
        <v>30</v>
      </c>
      <c r="DU1117" t="s">
        <v>1487</v>
      </c>
      <c r="DW1117" s="260">
        <v>33767</v>
      </c>
      <c r="DX1117" s="61">
        <v>0</v>
      </c>
      <c r="DY1117" s="289" t="s">
        <v>1442</v>
      </c>
      <c r="EA1117" s="21" t="s">
        <v>1488</v>
      </c>
    </row>
    <row r="1118" spans="2:131">
      <c r="B1118" t="s">
        <v>1420</v>
      </c>
      <c r="C1118">
        <v>210</v>
      </c>
      <c r="D1118" t="s">
        <v>1421</v>
      </c>
      <c r="E1118">
        <v>1993</v>
      </c>
      <c r="F1118">
        <v>1990</v>
      </c>
      <c r="G1118" t="s">
        <v>702</v>
      </c>
      <c r="H1118" t="s">
        <v>448</v>
      </c>
      <c r="J1118" s="21" t="s">
        <v>1422</v>
      </c>
      <c r="K1118" s="21" t="s">
        <v>1423</v>
      </c>
      <c r="L1118" s="21" t="s">
        <v>619</v>
      </c>
      <c r="M1118" s="51" t="s">
        <v>325</v>
      </c>
      <c r="N1118" s="291" t="s">
        <v>1507</v>
      </c>
      <c r="O1118" s="41">
        <v>33498</v>
      </c>
      <c r="P1118" s="119" t="s">
        <v>736</v>
      </c>
      <c r="Q1118" s="41" t="s">
        <v>1426</v>
      </c>
      <c r="W1118" s="135" t="s">
        <v>1495</v>
      </c>
      <c r="X1118" s="52">
        <v>33737</v>
      </c>
      <c r="Y1118" s="52">
        <v>33737</v>
      </c>
      <c r="Z1118" s="21" t="s">
        <v>1428</v>
      </c>
      <c r="AA1118" s="54"/>
      <c r="AB1118" s="75"/>
      <c r="AC1118" s="260">
        <v>33702</v>
      </c>
      <c r="AD1118" t="s">
        <v>1517</v>
      </c>
      <c r="AE1118" s="285"/>
      <c r="AF1118" s="286"/>
      <c r="AH1118" s="72" t="s">
        <v>1430</v>
      </c>
      <c r="AI1118" s="41">
        <v>33737</v>
      </c>
      <c r="AJ1118" s="41" t="s">
        <v>1431</v>
      </c>
      <c r="AK1118" s="52" t="s">
        <v>1432</v>
      </c>
      <c r="AL1118" s="41" t="s">
        <v>377</v>
      </c>
      <c r="AN1118" s="299">
        <v>33760</v>
      </c>
      <c r="AO1118" s="300" t="s">
        <v>1450</v>
      </c>
      <c r="AR1118" s="7">
        <v>33760</v>
      </c>
      <c r="AS1118" s="330" t="s">
        <v>1463</v>
      </c>
      <c r="AU1118" s="301"/>
      <c r="AX1118" s="75" t="s">
        <v>1496</v>
      </c>
      <c r="AY1118" s="54">
        <v>33737</v>
      </c>
      <c r="AZ1118" s="80">
        <v>0.54</v>
      </c>
      <c r="BA1118" s="54" t="s">
        <v>1434</v>
      </c>
      <c r="BB1118" s="54" t="s">
        <v>1518</v>
      </c>
      <c r="BC1118" s="54">
        <v>33737</v>
      </c>
      <c r="BD1118" s="47">
        <v>3810</v>
      </c>
      <c r="BE1118" s="54" t="s">
        <v>318</v>
      </c>
      <c r="BV1118" s="144" t="s">
        <v>1436</v>
      </c>
      <c r="CO1118" s="86">
        <v>0</v>
      </c>
      <c r="DG1118" s="289" t="s">
        <v>1437</v>
      </c>
      <c r="DH1118" s="7">
        <v>33847</v>
      </c>
      <c r="DI1118" s="333">
        <v>0.86</v>
      </c>
      <c r="DJ1118" s="289" t="s">
        <v>1439</v>
      </c>
      <c r="DO1118" s="7">
        <v>33894</v>
      </c>
      <c r="DP1118">
        <v>8976</v>
      </c>
      <c r="DQ1118" s="289" t="s">
        <v>318</v>
      </c>
      <c r="DR1118" s="326" t="s">
        <v>1440</v>
      </c>
      <c r="DS1118" s="7">
        <v>33767</v>
      </c>
      <c r="DT1118" s="61">
        <v>32</v>
      </c>
      <c r="DU1118" t="s">
        <v>1487</v>
      </c>
      <c r="DW1118" s="260">
        <v>33767</v>
      </c>
      <c r="DX1118" s="61">
        <v>1</v>
      </c>
      <c r="DY1118" s="289" t="s">
        <v>1442</v>
      </c>
      <c r="EA1118" s="21" t="s">
        <v>1488</v>
      </c>
    </row>
    <row r="1119" spans="2:131">
      <c r="B1119" t="s">
        <v>1420</v>
      </c>
      <c r="C1119">
        <v>210</v>
      </c>
      <c r="D1119" t="s">
        <v>1421</v>
      </c>
      <c r="E1119">
        <v>1993</v>
      </c>
      <c r="F1119">
        <v>1990</v>
      </c>
      <c r="G1119" t="s">
        <v>702</v>
      </c>
      <c r="H1119" t="s">
        <v>448</v>
      </c>
      <c r="J1119" s="21" t="s">
        <v>1422</v>
      </c>
      <c r="K1119" s="21" t="s">
        <v>1423</v>
      </c>
      <c r="L1119" s="21" t="s">
        <v>619</v>
      </c>
      <c r="M1119" s="51" t="s">
        <v>325</v>
      </c>
      <c r="N1119" s="291" t="s">
        <v>1508</v>
      </c>
      <c r="O1119" s="41">
        <v>33498</v>
      </c>
      <c r="P1119" s="119" t="s">
        <v>736</v>
      </c>
      <c r="Q1119" s="41" t="s">
        <v>1426</v>
      </c>
      <c r="W1119" s="135" t="s">
        <v>1495</v>
      </c>
      <c r="X1119" s="52">
        <v>33737</v>
      </c>
      <c r="Y1119" s="52">
        <v>33737</v>
      </c>
      <c r="Z1119" s="21" t="s">
        <v>1428</v>
      </c>
      <c r="AA1119" s="54"/>
      <c r="AB1119" s="75"/>
      <c r="AC1119" s="260">
        <v>33702</v>
      </c>
      <c r="AD1119" t="s">
        <v>1517</v>
      </c>
      <c r="AE1119" s="285"/>
      <c r="AF1119" s="286"/>
      <c r="AH1119" s="72" t="s">
        <v>1430</v>
      </c>
      <c r="AI1119" s="41">
        <v>33737</v>
      </c>
      <c r="AJ1119" s="41" t="s">
        <v>1431</v>
      </c>
      <c r="AK1119" s="52" t="s">
        <v>1432</v>
      </c>
      <c r="AL1119" s="41" t="s">
        <v>377</v>
      </c>
      <c r="AN1119" s="299">
        <v>33760</v>
      </c>
      <c r="AO1119" s="300" t="s">
        <v>1450</v>
      </c>
      <c r="AR1119" s="7">
        <v>33760</v>
      </c>
      <c r="AS1119" s="330" t="s">
        <v>1465</v>
      </c>
      <c r="AU1119" s="301"/>
      <c r="AX1119" s="75" t="s">
        <v>1496</v>
      </c>
      <c r="AY1119" s="54">
        <v>33737</v>
      </c>
      <c r="AZ1119" s="80">
        <v>0.54</v>
      </c>
      <c r="BA1119" s="54" t="s">
        <v>1434</v>
      </c>
      <c r="BB1119" s="54" t="s">
        <v>1518</v>
      </c>
      <c r="BC1119" s="54">
        <v>33737</v>
      </c>
      <c r="BD1119" s="47">
        <v>3810</v>
      </c>
      <c r="BE1119" s="54" t="s">
        <v>318</v>
      </c>
      <c r="BV1119" s="144" t="s">
        <v>1436</v>
      </c>
      <c r="CO1119" s="86">
        <v>0</v>
      </c>
      <c r="DG1119" s="289" t="s">
        <v>1437</v>
      </c>
      <c r="DH1119" s="7">
        <v>33847</v>
      </c>
      <c r="DI1119" s="333">
        <v>0.88</v>
      </c>
      <c r="DJ1119" s="289" t="s">
        <v>1439</v>
      </c>
      <c r="DO1119" s="7">
        <v>33894</v>
      </c>
      <c r="DP1119">
        <v>10068</v>
      </c>
      <c r="DQ1119" s="289" t="s">
        <v>318</v>
      </c>
      <c r="DR1119" s="326" t="s">
        <v>1440</v>
      </c>
      <c r="DS1119" s="7">
        <v>33767</v>
      </c>
      <c r="DT1119" s="61">
        <v>31</v>
      </c>
      <c r="DU1119" t="s">
        <v>1487</v>
      </c>
      <c r="DW1119" s="260">
        <v>1</v>
      </c>
      <c r="DX1119" s="61">
        <v>1</v>
      </c>
      <c r="DY1119" s="289" t="s">
        <v>1442</v>
      </c>
      <c r="EA1119" s="21" t="s">
        <v>1488</v>
      </c>
    </row>
    <row r="1120" spans="2:131">
      <c r="B1120" t="s">
        <v>1420</v>
      </c>
      <c r="C1120">
        <v>210</v>
      </c>
      <c r="D1120" t="s">
        <v>1421</v>
      </c>
      <c r="E1120">
        <v>1993</v>
      </c>
      <c r="F1120">
        <v>1990</v>
      </c>
      <c r="G1120" t="s">
        <v>702</v>
      </c>
      <c r="H1120" t="s">
        <v>448</v>
      </c>
      <c r="J1120" s="21" t="s">
        <v>1422</v>
      </c>
      <c r="K1120" s="21" t="s">
        <v>1423</v>
      </c>
      <c r="L1120" s="21" t="s">
        <v>619</v>
      </c>
      <c r="M1120" s="51" t="s">
        <v>325</v>
      </c>
      <c r="N1120" s="307" t="s">
        <v>1509</v>
      </c>
      <c r="O1120" s="41">
        <v>33498</v>
      </c>
      <c r="P1120" s="119" t="s">
        <v>736</v>
      </c>
      <c r="Q1120" s="41" t="s">
        <v>1426</v>
      </c>
      <c r="W1120" s="135" t="s">
        <v>1495</v>
      </c>
      <c r="X1120" s="52">
        <v>33737</v>
      </c>
      <c r="Y1120" s="52">
        <v>33737</v>
      </c>
      <c r="Z1120" s="21" t="s">
        <v>1428</v>
      </c>
      <c r="AA1120" s="54"/>
      <c r="AB1120" s="75"/>
      <c r="AC1120" s="260">
        <v>33702</v>
      </c>
      <c r="AD1120" t="s">
        <v>1517</v>
      </c>
      <c r="AE1120" s="285"/>
      <c r="AF1120" s="286"/>
      <c r="AH1120" s="72" t="s">
        <v>1430</v>
      </c>
      <c r="AI1120" s="41">
        <v>33737</v>
      </c>
      <c r="AJ1120" s="41" t="s">
        <v>1431</v>
      </c>
      <c r="AK1120" s="52" t="s">
        <v>1432</v>
      </c>
      <c r="AL1120" s="41" t="s">
        <v>377</v>
      </c>
      <c r="AN1120" s="299">
        <v>33760</v>
      </c>
      <c r="AO1120" s="300" t="s">
        <v>1450</v>
      </c>
      <c r="AS1120" s="330" t="s">
        <v>1467</v>
      </c>
      <c r="AU1120" s="301"/>
      <c r="AX1120" s="75" t="s">
        <v>1496</v>
      </c>
      <c r="AY1120" s="54">
        <v>33737</v>
      </c>
      <c r="AZ1120" s="80">
        <v>0.54</v>
      </c>
      <c r="BA1120" s="54" t="s">
        <v>1434</v>
      </c>
      <c r="BB1120" s="54" t="s">
        <v>1518</v>
      </c>
      <c r="BC1120" s="54">
        <v>33737</v>
      </c>
      <c r="BD1120" s="47">
        <v>3810</v>
      </c>
      <c r="BE1120" s="54" t="s">
        <v>318</v>
      </c>
      <c r="BV1120" s="144" t="s">
        <v>1436</v>
      </c>
      <c r="CO1120" s="86">
        <v>0</v>
      </c>
      <c r="DG1120" s="289" t="s">
        <v>1437</v>
      </c>
      <c r="DH1120" s="7">
        <v>33847</v>
      </c>
      <c r="DI1120" s="333">
        <v>0.54</v>
      </c>
      <c r="DJ1120" s="289" t="s">
        <v>1439</v>
      </c>
      <c r="DO1120" s="7">
        <v>33894</v>
      </c>
      <c r="DP1120">
        <v>9968</v>
      </c>
      <c r="DQ1120" s="289" t="s">
        <v>318</v>
      </c>
      <c r="DR1120" s="326" t="s">
        <v>1440</v>
      </c>
      <c r="DS1120" s="7">
        <v>33767</v>
      </c>
      <c r="DT1120" s="61">
        <v>31</v>
      </c>
      <c r="DU1120" t="s">
        <v>1487</v>
      </c>
      <c r="DW1120" s="260">
        <v>33767</v>
      </c>
      <c r="DX1120" s="61">
        <v>1</v>
      </c>
      <c r="DY1120" s="289" t="s">
        <v>1442</v>
      </c>
      <c r="EA1120" s="21" t="s">
        <v>1488</v>
      </c>
    </row>
    <row r="1121" spans="2:131">
      <c r="B1121" t="s">
        <v>1420</v>
      </c>
      <c r="C1121">
        <v>210</v>
      </c>
      <c r="D1121" t="s">
        <v>1421</v>
      </c>
      <c r="E1121">
        <v>1993</v>
      </c>
      <c r="F1121">
        <v>1991</v>
      </c>
      <c r="G1121" t="s">
        <v>702</v>
      </c>
      <c r="H1121" t="s">
        <v>448</v>
      </c>
      <c r="J1121" s="21" t="s">
        <v>1422</v>
      </c>
      <c r="K1121" s="21" t="s">
        <v>1423</v>
      </c>
      <c r="L1121" s="21" t="s">
        <v>1510</v>
      </c>
      <c r="M1121" s="51" t="s">
        <v>1424</v>
      </c>
      <c r="N1121" s="15" t="s">
        <v>1511</v>
      </c>
      <c r="O1121" s="41">
        <v>33498</v>
      </c>
      <c r="P1121" s="119" t="s">
        <v>736</v>
      </c>
      <c r="Q1121" s="41" t="s">
        <v>1426</v>
      </c>
      <c r="W1121" s="135" t="s">
        <v>1495</v>
      </c>
      <c r="X1121" s="52">
        <v>33737</v>
      </c>
      <c r="Y1121" s="52">
        <v>33737</v>
      </c>
      <c r="Z1121" s="21" t="s">
        <v>1428</v>
      </c>
      <c r="AA1121" s="54">
        <v>33737</v>
      </c>
      <c r="AB1121" s="75" t="s">
        <v>1490</v>
      </c>
      <c r="AC1121" s="260">
        <v>33702</v>
      </c>
      <c r="AD1121" t="s">
        <v>1517</v>
      </c>
      <c r="AE1121" s="286"/>
      <c r="AF1121" s="286"/>
      <c r="AG1121" s="41">
        <v>33737</v>
      </c>
      <c r="AH1121" s="72" t="s">
        <v>1430</v>
      </c>
      <c r="AI1121" s="41">
        <v>33737</v>
      </c>
      <c r="AJ1121" s="41" t="s">
        <v>1431</v>
      </c>
      <c r="AK1121" s="52" t="s">
        <v>1432</v>
      </c>
      <c r="AL1121" s="41" t="s">
        <v>377</v>
      </c>
      <c r="AN1121" s="299">
        <v>33760</v>
      </c>
      <c r="AO1121" s="300" t="s">
        <v>1450</v>
      </c>
      <c r="AX1121" s="75" t="s">
        <v>1496</v>
      </c>
      <c r="AY1121" s="54">
        <v>33737</v>
      </c>
      <c r="AZ1121" s="80">
        <v>0.54</v>
      </c>
      <c r="BA1121" s="54" t="s">
        <v>1434</v>
      </c>
      <c r="BB1121" s="54" t="s">
        <v>1518</v>
      </c>
      <c r="BC1121" s="54">
        <v>33737</v>
      </c>
      <c r="BD1121" s="47">
        <v>3810</v>
      </c>
      <c r="BE1121" s="54" t="s">
        <v>318</v>
      </c>
      <c r="BV1121" s="144" t="s">
        <v>1436</v>
      </c>
      <c r="CA1121" t="s">
        <v>1437</v>
      </c>
      <c r="CB1121" s="7">
        <v>33742</v>
      </c>
      <c r="CC1121" s="76">
        <v>3</v>
      </c>
      <c r="CD1121" s="289" t="s">
        <v>1438</v>
      </c>
      <c r="CE1121" t="s">
        <v>1437</v>
      </c>
      <c r="CF1121" s="7">
        <v>33752</v>
      </c>
      <c r="CG1121" s="76">
        <v>46</v>
      </c>
      <c r="CH1121" s="289" t="s">
        <v>1438</v>
      </c>
      <c r="CI1121" t="s">
        <v>1437</v>
      </c>
      <c r="CJ1121" s="7">
        <v>33757</v>
      </c>
      <c r="CK1121" s="76">
        <v>54</v>
      </c>
      <c r="CL1121" s="289" t="s">
        <v>1438</v>
      </c>
      <c r="CM1121" t="s">
        <v>1437</v>
      </c>
      <c r="CN1121" s="7">
        <v>33767</v>
      </c>
      <c r="CO1121" s="76">
        <v>92</v>
      </c>
      <c r="CP1121" s="289" t="s">
        <v>1438</v>
      </c>
      <c r="DG1121" s="289" t="s">
        <v>1437</v>
      </c>
      <c r="DH1121" s="7">
        <v>33847</v>
      </c>
      <c r="DI1121" s="333">
        <v>0.08</v>
      </c>
      <c r="DJ1121" s="289" t="s">
        <v>1439</v>
      </c>
      <c r="DO1121" s="7">
        <v>33894</v>
      </c>
      <c r="DP1121">
        <v>8024</v>
      </c>
      <c r="DQ1121" s="289" t="s">
        <v>318</v>
      </c>
      <c r="DR1121" s="326" t="s">
        <v>1440</v>
      </c>
      <c r="DS1121" s="7">
        <v>33767</v>
      </c>
      <c r="DT1121" s="61">
        <v>34</v>
      </c>
      <c r="DU1121" t="s">
        <v>1487</v>
      </c>
      <c r="DW1121" s="260">
        <v>33767</v>
      </c>
      <c r="DX1121" s="61">
        <v>0</v>
      </c>
      <c r="DY1121" s="289" t="s">
        <v>1442</v>
      </c>
      <c r="EA1121" s="21" t="s">
        <v>1488</v>
      </c>
    </row>
    <row r="1122" spans="2:131">
      <c r="B1122" t="s">
        <v>1420</v>
      </c>
      <c r="C1122">
        <v>210</v>
      </c>
      <c r="D1122" t="s">
        <v>1421</v>
      </c>
      <c r="E1122">
        <v>1993</v>
      </c>
      <c r="F1122">
        <v>1991</v>
      </c>
      <c r="G1122" t="s">
        <v>702</v>
      </c>
      <c r="H1122" t="s">
        <v>448</v>
      </c>
      <c r="J1122" s="21" t="s">
        <v>1422</v>
      </c>
      <c r="K1122" s="21" t="s">
        <v>1423</v>
      </c>
      <c r="L1122" s="21" t="s">
        <v>619</v>
      </c>
      <c r="M1122" s="51" t="s">
        <v>1424</v>
      </c>
      <c r="N1122" s="15" t="s">
        <v>1512</v>
      </c>
      <c r="O1122" s="41">
        <v>33498</v>
      </c>
      <c r="P1122" s="119" t="s">
        <v>736</v>
      </c>
      <c r="Q1122" s="41" t="s">
        <v>1426</v>
      </c>
      <c r="W1122" s="135" t="s">
        <v>1471</v>
      </c>
      <c r="X1122" s="54">
        <v>33702</v>
      </c>
      <c r="Y1122" s="54">
        <v>33702</v>
      </c>
      <c r="Z1122" s="21" t="s">
        <v>1472</v>
      </c>
      <c r="AA1122" s="54"/>
      <c r="AB1122" s="21"/>
      <c r="AC1122" s="260">
        <v>33702</v>
      </c>
      <c r="AD1122" t="s">
        <v>1517</v>
      </c>
      <c r="AE1122" s="286"/>
      <c r="AF1122" s="286"/>
      <c r="AH1122" s="72" t="s">
        <v>1430</v>
      </c>
      <c r="AI1122" s="41">
        <v>33737</v>
      </c>
      <c r="AJ1122" s="41" t="s">
        <v>1431</v>
      </c>
      <c r="AK1122" s="52" t="s">
        <v>1432</v>
      </c>
      <c r="AL1122" s="41" t="s">
        <v>377</v>
      </c>
      <c r="AN1122" s="299">
        <v>33760</v>
      </c>
      <c r="AO1122" s="300" t="s">
        <v>1450</v>
      </c>
      <c r="AX1122" s="75" t="s">
        <v>1496</v>
      </c>
      <c r="AY1122" s="54">
        <v>33737</v>
      </c>
      <c r="AZ1122" s="80">
        <v>0</v>
      </c>
      <c r="BA1122" s="54" t="s">
        <v>1434</v>
      </c>
      <c r="BB1122" s="54" t="s">
        <v>1518</v>
      </c>
      <c r="BC1122" s="54">
        <v>33737</v>
      </c>
      <c r="BD1122" s="47">
        <v>0</v>
      </c>
      <c r="BE1122" s="54" t="s">
        <v>318</v>
      </c>
      <c r="BV1122" s="144" t="s">
        <v>1436</v>
      </c>
      <c r="CA1122" t="s">
        <v>1437</v>
      </c>
      <c r="CB1122" s="7">
        <v>33742</v>
      </c>
      <c r="CC1122" s="76">
        <v>0</v>
      </c>
      <c r="CD1122" s="289" t="s">
        <v>1438</v>
      </c>
      <c r="CE1122" t="s">
        <v>1437</v>
      </c>
      <c r="CF1122" s="7">
        <v>33752</v>
      </c>
      <c r="CG1122" s="76">
        <v>40</v>
      </c>
      <c r="CH1122" s="289" t="s">
        <v>1438</v>
      </c>
      <c r="CI1122" t="s">
        <v>1437</v>
      </c>
      <c r="CJ1122" s="7">
        <v>33757</v>
      </c>
      <c r="CK1122" s="76">
        <v>78</v>
      </c>
      <c r="CL1122" s="289" t="s">
        <v>1438</v>
      </c>
      <c r="CM1122" t="s">
        <v>1437</v>
      </c>
      <c r="CN1122" s="7">
        <v>33767</v>
      </c>
      <c r="CO1122" s="76">
        <v>67</v>
      </c>
      <c r="CP1122" s="289" t="s">
        <v>1438</v>
      </c>
      <c r="DG1122" s="289" t="s">
        <v>1437</v>
      </c>
      <c r="DH1122" s="7">
        <v>33847</v>
      </c>
      <c r="DI1122" s="333">
        <v>0</v>
      </c>
      <c r="DJ1122" s="289" t="s">
        <v>1439</v>
      </c>
      <c r="DO1122" s="7">
        <v>33894</v>
      </c>
      <c r="DP1122">
        <v>8759</v>
      </c>
      <c r="DQ1122" s="289" t="s">
        <v>318</v>
      </c>
      <c r="DR1122" s="326" t="s">
        <v>1440</v>
      </c>
      <c r="DS1122" s="7">
        <v>33767</v>
      </c>
      <c r="DT1122" s="61">
        <v>34</v>
      </c>
      <c r="DU1122" t="s">
        <v>1487</v>
      </c>
      <c r="DW1122" s="260">
        <v>33767</v>
      </c>
      <c r="DX1122" s="61">
        <v>0</v>
      </c>
      <c r="DY1122" s="289" t="s">
        <v>1442</v>
      </c>
      <c r="EA1122" s="21" t="s">
        <v>1488</v>
      </c>
    </row>
    <row r="1123" spans="2:131">
      <c r="B1123" t="s">
        <v>1420</v>
      </c>
      <c r="C1123">
        <v>210</v>
      </c>
      <c r="D1123" t="s">
        <v>1421</v>
      </c>
      <c r="E1123">
        <v>1993</v>
      </c>
      <c r="F1123">
        <v>1991</v>
      </c>
      <c r="G1123" t="s">
        <v>702</v>
      </c>
      <c r="H1123" t="s">
        <v>448</v>
      </c>
      <c r="J1123" s="21" t="s">
        <v>1422</v>
      </c>
      <c r="K1123" s="21" t="s">
        <v>1423</v>
      </c>
      <c r="L1123" s="21" t="s">
        <v>1510</v>
      </c>
      <c r="M1123" s="51" t="s">
        <v>1424</v>
      </c>
      <c r="N1123" s="15" t="s">
        <v>1519</v>
      </c>
      <c r="O1123" s="41">
        <v>33498</v>
      </c>
      <c r="P1123" s="119" t="s">
        <v>736</v>
      </c>
      <c r="Q1123" s="41" t="s">
        <v>1426</v>
      </c>
      <c r="W1123" s="135" t="s">
        <v>1471</v>
      </c>
      <c r="X1123" s="54">
        <v>33702</v>
      </c>
      <c r="Y1123" s="54">
        <v>33702</v>
      </c>
      <c r="Z1123" s="21" t="s">
        <v>1472</v>
      </c>
      <c r="AA1123" s="54"/>
      <c r="AB1123" s="21"/>
      <c r="AC1123" s="260">
        <v>33702</v>
      </c>
      <c r="AD1123" t="s">
        <v>1517</v>
      </c>
      <c r="AE1123" s="286"/>
      <c r="AF1123" s="286"/>
      <c r="AG1123" s="41">
        <v>33737</v>
      </c>
      <c r="AH1123" s="72" t="s">
        <v>1430</v>
      </c>
      <c r="AI1123" s="41">
        <v>33737</v>
      </c>
      <c r="AJ1123" s="41" t="s">
        <v>1431</v>
      </c>
      <c r="AK1123" s="52" t="s">
        <v>1432</v>
      </c>
      <c r="AL1123" s="41" t="s">
        <v>377</v>
      </c>
      <c r="AN1123" s="299">
        <v>33760</v>
      </c>
      <c r="AO1123" s="300" t="s">
        <v>1450</v>
      </c>
      <c r="AX1123" s="75" t="s">
        <v>1496</v>
      </c>
      <c r="AY1123" s="54">
        <v>33737</v>
      </c>
      <c r="AZ1123" s="80">
        <v>0</v>
      </c>
      <c r="BA1123" s="54" t="s">
        <v>1434</v>
      </c>
      <c r="BB1123" s="54" t="s">
        <v>1518</v>
      </c>
      <c r="BC1123" s="54">
        <v>33737</v>
      </c>
      <c r="BD1123" s="47">
        <v>0</v>
      </c>
      <c r="BE1123" s="54" t="s">
        <v>318</v>
      </c>
      <c r="BV1123" s="144" t="s">
        <v>1436</v>
      </c>
      <c r="CA1123" t="s">
        <v>1437</v>
      </c>
      <c r="CB1123" s="7">
        <v>33742</v>
      </c>
      <c r="CC1123" s="76">
        <v>0</v>
      </c>
      <c r="CD1123" s="289" t="s">
        <v>1438</v>
      </c>
      <c r="CE1123" t="s">
        <v>1437</v>
      </c>
      <c r="CF1123" s="7">
        <v>33752</v>
      </c>
      <c r="CG1123" s="76">
        <v>57</v>
      </c>
      <c r="CH1123" s="289" t="s">
        <v>1438</v>
      </c>
      <c r="CI1123" t="s">
        <v>1437</v>
      </c>
      <c r="CJ1123" s="7">
        <v>33757</v>
      </c>
      <c r="CK1123" s="76">
        <v>92</v>
      </c>
      <c r="CL1123" s="289" t="s">
        <v>1438</v>
      </c>
      <c r="CM1123" t="s">
        <v>1437</v>
      </c>
      <c r="CN1123" s="7">
        <v>33767</v>
      </c>
      <c r="CO1123" s="76">
        <v>121</v>
      </c>
      <c r="CP1123" s="289" t="s">
        <v>1438</v>
      </c>
      <c r="DG1123" s="289" t="s">
        <v>1437</v>
      </c>
      <c r="DH1123" s="7">
        <v>33847</v>
      </c>
      <c r="DI1123" s="333">
        <v>0</v>
      </c>
      <c r="DJ1123" s="289" t="s">
        <v>1439</v>
      </c>
      <c r="DO1123" s="7">
        <v>33894</v>
      </c>
      <c r="DP1123">
        <v>7644</v>
      </c>
      <c r="DQ1123" s="289" t="s">
        <v>318</v>
      </c>
      <c r="DR1123" s="326" t="s">
        <v>1440</v>
      </c>
      <c r="DS1123" s="7">
        <v>33767</v>
      </c>
      <c r="DT1123" s="61">
        <v>35</v>
      </c>
      <c r="DU1123" t="s">
        <v>1487</v>
      </c>
      <c r="DW1123" s="260">
        <v>33767</v>
      </c>
      <c r="DX1123" s="61">
        <v>0</v>
      </c>
      <c r="DY1123" s="289" t="s">
        <v>1442</v>
      </c>
      <c r="EA1123" s="21" t="s">
        <v>1488</v>
      </c>
    </row>
    <row r="1124" spans="2:131">
      <c r="B1124" t="s">
        <v>1420</v>
      </c>
      <c r="C1124">
        <v>210</v>
      </c>
      <c r="D1124" t="s">
        <v>1421</v>
      </c>
      <c r="E1124">
        <v>1993</v>
      </c>
      <c r="F1124">
        <v>1990</v>
      </c>
      <c r="G1124" t="s">
        <v>702</v>
      </c>
      <c r="H1124" t="s">
        <v>448</v>
      </c>
      <c r="J1124" s="21" t="s">
        <v>1422</v>
      </c>
      <c r="K1124" s="21" t="s">
        <v>1423</v>
      </c>
      <c r="L1124" s="21" t="s">
        <v>619</v>
      </c>
      <c r="M1124" s="51" t="s">
        <v>325</v>
      </c>
      <c r="N1124" s="15" t="s">
        <v>1514</v>
      </c>
      <c r="O1124" s="41">
        <v>33498</v>
      </c>
      <c r="P1124" s="119" t="s">
        <v>736</v>
      </c>
      <c r="Q1124" s="41" t="s">
        <v>1426</v>
      </c>
      <c r="W1124" s="135" t="s">
        <v>1471</v>
      </c>
      <c r="X1124" s="54">
        <v>33702</v>
      </c>
      <c r="Y1124" s="54">
        <v>33702</v>
      </c>
      <c r="Z1124" s="21" t="s">
        <v>1472</v>
      </c>
      <c r="AA1124" s="54">
        <v>33371</v>
      </c>
      <c r="AB1124" s="153" t="s">
        <v>1493</v>
      </c>
      <c r="AC1124" s="260">
        <v>33702</v>
      </c>
      <c r="AD1124" t="s">
        <v>1517</v>
      </c>
      <c r="AE1124" s="332">
        <v>33737</v>
      </c>
      <c r="AF1124" s="332" t="s">
        <v>1476</v>
      </c>
      <c r="AG1124" s="41">
        <v>33737</v>
      </c>
      <c r="AH1124" s="72" t="s">
        <v>1430</v>
      </c>
      <c r="AI1124" s="41">
        <v>33737</v>
      </c>
      <c r="AJ1124" s="41" t="s">
        <v>1431</v>
      </c>
      <c r="AK1124" s="52" t="s">
        <v>1432</v>
      </c>
      <c r="AL1124" s="41" t="s">
        <v>377</v>
      </c>
      <c r="AN1124" s="299">
        <v>33760</v>
      </c>
      <c r="AO1124" s="300" t="s">
        <v>1450</v>
      </c>
      <c r="AX1124" s="75" t="s">
        <v>1496</v>
      </c>
      <c r="AY1124" s="54">
        <v>33737</v>
      </c>
      <c r="AZ1124" s="80">
        <v>0</v>
      </c>
      <c r="BA1124" s="54" t="s">
        <v>1434</v>
      </c>
      <c r="BB1124" s="54" t="s">
        <v>1518</v>
      </c>
      <c r="BC1124" s="54">
        <v>33737</v>
      </c>
      <c r="BD1124" s="47">
        <v>0</v>
      </c>
      <c r="BE1124" s="54" t="s">
        <v>318</v>
      </c>
      <c r="BV1124" s="144" t="s">
        <v>1436</v>
      </c>
      <c r="CO1124" s="86">
        <f>CO1123-(CO1123*1)</f>
        <v>0</v>
      </c>
      <c r="DG1124" s="289" t="s">
        <v>1437</v>
      </c>
      <c r="DH1124" s="7">
        <v>33847</v>
      </c>
      <c r="DI1124" s="333">
        <v>0.99</v>
      </c>
      <c r="DJ1124" s="289" t="s">
        <v>1439</v>
      </c>
      <c r="DO1124" s="7">
        <v>33894</v>
      </c>
      <c r="DP1124">
        <v>10427</v>
      </c>
      <c r="DQ1124" s="289" t="s">
        <v>318</v>
      </c>
      <c r="DR1124" s="326" t="s">
        <v>1440</v>
      </c>
      <c r="DS1124" s="7">
        <v>33767</v>
      </c>
      <c r="DT1124" s="61">
        <v>33</v>
      </c>
      <c r="DU1124" t="s">
        <v>1487</v>
      </c>
      <c r="DW1124" s="260">
        <v>33767</v>
      </c>
      <c r="DX1124" s="61">
        <v>0</v>
      </c>
      <c r="DY1124" s="289" t="s">
        <v>1442</v>
      </c>
      <c r="EA1124" s="21" t="s">
        <v>1488</v>
      </c>
    </row>
    <row r="1125" spans="2:131">
      <c r="B1125" t="s">
        <v>1420</v>
      </c>
      <c r="C1125">
        <v>210</v>
      </c>
      <c r="D1125" t="s">
        <v>1421</v>
      </c>
      <c r="E1125">
        <v>1993</v>
      </c>
      <c r="F1125">
        <v>1990</v>
      </c>
      <c r="G1125" t="s">
        <v>702</v>
      </c>
      <c r="H1125" t="s">
        <v>448</v>
      </c>
      <c r="J1125" s="21" t="s">
        <v>1422</v>
      </c>
      <c r="K1125" s="21" t="s">
        <v>1423</v>
      </c>
      <c r="L1125" s="21" t="s">
        <v>619</v>
      </c>
      <c r="M1125" s="51" t="s">
        <v>325</v>
      </c>
      <c r="N1125" s="15" t="s">
        <v>1515</v>
      </c>
      <c r="O1125" s="41">
        <v>33498</v>
      </c>
      <c r="P1125" s="119" t="s">
        <v>736</v>
      </c>
      <c r="Q1125" s="41" t="s">
        <v>1426</v>
      </c>
      <c r="W1125" s="135" t="s">
        <v>1471</v>
      </c>
      <c r="X1125" s="54">
        <v>33702</v>
      </c>
      <c r="Y1125" s="54">
        <v>33702</v>
      </c>
      <c r="Z1125" s="21" t="s">
        <v>1472</v>
      </c>
      <c r="AA1125" s="54"/>
      <c r="AB1125" s="21"/>
      <c r="AC1125" s="260">
        <v>33702</v>
      </c>
      <c r="AD1125" t="s">
        <v>1517</v>
      </c>
      <c r="AE1125" s="285"/>
      <c r="AF1125" s="286"/>
      <c r="AG1125" s="41">
        <v>33737</v>
      </c>
      <c r="AH1125" s="72" t="s">
        <v>1430</v>
      </c>
      <c r="AI1125" s="41">
        <v>33737</v>
      </c>
      <c r="AJ1125" s="41" t="s">
        <v>1431</v>
      </c>
      <c r="AK1125" s="52" t="s">
        <v>1432</v>
      </c>
      <c r="AL1125" s="41" t="s">
        <v>377</v>
      </c>
      <c r="AN1125" s="299">
        <v>33760</v>
      </c>
      <c r="AO1125" s="300" t="s">
        <v>1450</v>
      </c>
      <c r="AR1125" s="7">
        <v>33737</v>
      </c>
      <c r="AS1125" s="74" t="s">
        <v>1478</v>
      </c>
      <c r="AX1125" s="75" t="s">
        <v>1496</v>
      </c>
      <c r="AY1125" s="54">
        <v>33737</v>
      </c>
      <c r="AZ1125" s="80">
        <v>0</v>
      </c>
      <c r="BA1125" s="54" t="s">
        <v>1434</v>
      </c>
      <c r="BB1125" s="54" t="s">
        <v>1518</v>
      </c>
      <c r="BC1125" s="54">
        <v>33737</v>
      </c>
      <c r="BD1125" s="47">
        <v>0</v>
      </c>
      <c r="BE1125" s="54" t="s">
        <v>318</v>
      </c>
      <c r="BV1125" s="144" t="s">
        <v>1436</v>
      </c>
      <c r="CO1125" s="86">
        <f>CO1123-(CO1123*0.92)</f>
        <v>9.6799999999999926</v>
      </c>
      <c r="DG1125" s="289" t="s">
        <v>1437</v>
      </c>
      <c r="DH1125" s="7">
        <v>33847</v>
      </c>
      <c r="DI1125" s="333">
        <v>0.9</v>
      </c>
      <c r="DJ1125" s="289" t="s">
        <v>1439</v>
      </c>
      <c r="DO1125" s="7">
        <v>33894</v>
      </c>
      <c r="DP1125">
        <v>9334</v>
      </c>
      <c r="DQ1125" s="289" t="s">
        <v>318</v>
      </c>
      <c r="DR1125" s="326" t="s">
        <v>1440</v>
      </c>
      <c r="DS1125" s="7">
        <v>33767</v>
      </c>
      <c r="DT1125" s="61">
        <v>35</v>
      </c>
      <c r="DU1125" t="s">
        <v>1487</v>
      </c>
      <c r="DW1125" s="260">
        <v>33767</v>
      </c>
      <c r="DX1125" s="61">
        <v>0</v>
      </c>
      <c r="DY1125" s="289" t="s">
        <v>1442</v>
      </c>
      <c r="EA1125" s="21" t="s">
        <v>1488</v>
      </c>
    </row>
    <row r="1126" spans="2:131">
      <c r="B1126" t="s">
        <v>1420</v>
      </c>
      <c r="C1126">
        <v>210</v>
      </c>
      <c r="D1126" t="s">
        <v>1421</v>
      </c>
      <c r="E1126">
        <v>1993</v>
      </c>
      <c r="F1126">
        <v>1990</v>
      </c>
      <c r="G1126" t="s">
        <v>702</v>
      </c>
      <c r="H1126" t="s">
        <v>448</v>
      </c>
      <c r="J1126" s="21" t="s">
        <v>1422</v>
      </c>
      <c r="K1126" s="21" t="s">
        <v>1423</v>
      </c>
      <c r="L1126" s="21" t="s">
        <v>619</v>
      </c>
      <c r="M1126" s="51" t="s">
        <v>325</v>
      </c>
      <c r="N1126" s="15" t="s">
        <v>1516</v>
      </c>
      <c r="O1126" s="41">
        <v>33498</v>
      </c>
      <c r="P1126" s="119" t="s">
        <v>736</v>
      </c>
      <c r="Q1126" s="41" t="s">
        <v>1426</v>
      </c>
      <c r="W1126" s="135" t="s">
        <v>1471</v>
      </c>
      <c r="X1126" s="54">
        <v>33702</v>
      </c>
      <c r="Y1126" s="54">
        <v>33702</v>
      </c>
      <c r="Z1126" s="21" t="s">
        <v>1472</v>
      </c>
      <c r="AA1126" s="54">
        <v>33371</v>
      </c>
      <c r="AB1126" s="88" t="s">
        <v>1480</v>
      </c>
      <c r="AC1126" s="260">
        <v>33702</v>
      </c>
      <c r="AD1126" t="s">
        <v>1517</v>
      </c>
      <c r="AE1126" s="332">
        <v>33737</v>
      </c>
      <c r="AF1126" s="332" t="s">
        <v>1476</v>
      </c>
      <c r="AG1126" s="41">
        <v>33737</v>
      </c>
      <c r="AH1126" s="72" t="s">
        <v>1430</v>
      </c>
      <c r="AI1126" s="41">
        <v>33737</v>
      </c>
      <c r="AJ1126" s="41" t="s">
        <v>1431</v>
      </c>
      <c r="AK1126" s="52" t="s">
        <v>1432</v>
      </c>
      <c r="AL1126" s="41" t="s">
        <v>377</v>
      </c>
      <c r="AN1126" s="299">
        <v>33760</v>
      </c>
      <c r="AO1126" s="300" t="s">
        <v>1450</v>
      </c>
      <c r="AR1126" s="7">
        <v>33760</v>
      </c>
      <c r="AS1126" s="74" t="s">
        <v>1481</v>
      </c>
      <c r="AX1126" s="75" t="s">
        <v>1496</v>
      </c>
      <c r="AY1126" s="54">
        <v>33737</v>
      </c>
      <c r="AZ1126" s="80">
        <v>0</v>
      </c>
      <c r="BA1126" s="54" t="s">
        <v>1434</v>
      </c>
      <c r="BB1126" s="54" t="s">
        <v>1518</v>
      </c>
      <c r="BC1126" s="54">
        <v>33737</v>
      </c>
      <c r="BD1126" s="47">
        <v>0</v>
      </c>
      <c r="BE1126" s="54" t="s">
        <v>318</v>
      </c>
      <c r="BV1126" s="144" t="s">
        <v>1436</v>
      </c>
      <c r="CO1126" s="86">
        <f>CO1123-(CO1123*1)</f>
        <v>0</v>
      </c>
      <c r="DG1126" s="289" t="s">
        <v>1437</v>
      </c>
      <c r="DH1126" s="7">
        <v>33847</v>
      </c>
      <c r="DI1126" s="333">
        <v>0.99</v>
      </c>
      <c r="DJ1126" s="289" t="s">
        <v>1439</v>
      </c>
      <c r="DO1126" s="7">
        <v>33894</v>
      </c>
      <c r="DP1126">
        <v>10456</v>
      </c>
      <c r="DQ1126" s="289" t="s">
        <v>318</v>
      </c>
      <c r="DR1126" s="326" t="s">
        <v>1440</v>
      </c>
      <c r="DS1126" s="7">
        <v>33767</v>
      </c>
      <c r="DT1126" s="61">
        <v>34</v>
      </c>
      <c r="DU1126" t="s">
        <v>1487</v>
      </c>
      <c r="DW1126" s="260">
        <v>33767</v>
      </c>
      <c r="DX1126" s="61">
        <v>0</v>
      </c>
      <c r="DY1126" s="289" t="s">
        <v>1442</v>
      </c>
      <c r="EA1126" s="21" t="s">
        <v>1488</v>
      </c>
    </row>
    <row r="1128" spans="2:131">
      <c r="B1128" s="309" t="s">
        <v>1520</v>
      </c>
      <c r="C1128">
        <v>201</v>
      </c>
      <c r="D1128" s="89" t="s">
        <v>1521</v>
      </c>
      <c r="E1128">
        <v>2006</v>
      </c>
      <c r="F1128">
        <v>2003</v>
      </c>
      <c r="G1128" t="s">
        <v>875</v>
      </c>
      <c r="H1128" t="s">
        <v>1522</v>
      </c>
      <c r="J1128" s="21" t="s">
        <v>792</v>
      </c>
      <c r="K1128" s="21" t="s">
        <v>1523</v>
      </c>
      <c r="L1128" s="21" t="s">
        <v>1524</v>
      </c>
      <c r="M1128" s="50" t="s">
        <v>1525</v>
      </c>
      <c r="N1128" s="115" t="s">
        <v>1526</v>
      </c>
      <c r="Y1128" s="7" t="s">
        <v>1527</v>
      </c>
      <c r="Z1128" s="322" t="s">
        <v>1528</v>
      </c>
      <c r="AH1128" s="72" t="s">
        <v>1529</v>
      </c>
      <c r="AI1128" s="41" t="s">
        <v>1106</v>
      </c>
      <c r="AJ1128" s="41" t="s">
        <v>1530</v>
      </c>
      <c r="AK1128" s="52" t="s">
        <v>1531</v>
      </c>
      <c r="AL1128" s="41" t="s">
        <v>377</v>
      </c>
      <c r="AR1128" s="320" t="s">
        <v>1532</v>
      </c>
      <c r="AS1128" s="321" t="s">
        <v>1533</v>
      </c>
    </row>
    <row r="1129" spans="2:131">
      <c r="B1129" s="309" t="s">
        <v>1520</v>
      </c>
      <c r="C1129">
        <v>201</v>
      </c>
      <c r="D1129" s="89" t="s">
        <v>1521</v>
      </c>
      <c r="E1129">
        <v>2006</v>
      </c>
      <c r="F1129">
        <v>2003</v>
      </c>
      <c r="G1129" t="s">
        <v>875</v>
      </c>
      <c r="H1129" t="s">
        <v>1522</v>
      </c>
      <c r="J1129" s="21" t="s">
        <v>792</v>
      </c>
      <c r="K1129" s="21" t="s">
        <v>1523</v>
      </c>
      <c r="L1129" s="21" t="s">
        <v>1524</v>
      </c>
      <c r="M1129" s="50" t="s">
        <v>1525</v>
      </c>
      <c r="N1129" s="115" t="s">
        <v>1534</v>
      </c>
      <c r="Y1129" s="7" t="s">
        <v>1106</v>
      </c>
      <c r="Z1129" s="322" t="s">
        <v>1528</v>
      </c>
      <c r="AH1129" s="72" t="s">
        <v>1529</v>
      </c>
      <c r="AI1129" s="41" t="s">
        <v>1106</v>
      </c>
      <c r="AJ1129" s="41" t="s">
        <v>1530</v>
      </c>
      <c r="AK1129" s="52" t="s">
        <v>1531</v>
      </c>
      <c r="AL1129" s="41" t="s">
        <v>377</v>
      </c>
      <c r="AR1129" s="320" t="s">
        <v>1532</v>
      </c>
      <c r="AS1129" s="321" t="s">
        <v>1533</v>
      </c>
    </row>
    <row r="1130" spans="2:131">
      <c r="B1130" s="309" t="s">
        <v>1520</v>
      </c>
      <c r="C1130">
        <v>201</v>
      </c>
      <c r="D1130" s="89" t="s">
        <v>1521</v>
      </c>
      <c r="E1130">
        <v>2006</v>
      </c>
      <c r="F1130">
        <v>2003</v>
      </c>
      <c r="G1130" t="s">
        <v>875</v>
      </c>
      <c r="H1130" t="s">
        <v>1522</v>
      </c>
      <c r="J1130" s="21" t="s">
        <v>792</v>
      </c>
      <c r="K1130" s="21" t="s">
        <v>1523</v>
      </c>
      <c r="L1130" s="21" t="s">
        <v>1524</v>
      </c>
      <c r="M1130" s="50" t="s">
        <v>1525</v>
      </c>
      <c r="N1130" s="115" t="s">
        <v>1535</v>
      </c>
      <c r="Y1130" s="312" t="s">
        <v>1527</v>
      </c>
      <c r="Z1130" s="313" t="s">
        <v>1536</v>
      </c>
      <c r="AH1130" s="72" t="s">
        <v>1529</v>
      </c>
      <c r="AI1130" s="41" t="s">
        <v>1106</v>
      </c>
      <c r="AJ1130" s="41" t="s">
        <v>1530</v>
      </c>
      <c r="AK1130" s="52" t="s">
        <v>1531</v>
      </c>
      <c r="AL1130" s="41" t="s">
        <v>377</v>
      </c>
      <c r="AR1130" s="320" t="s">
        <v>1532</v>
      </c>
      <c r="AS1130" s="321" t="s">
        <v>1533</v>
      </c>
    </row>
    <row r="1131" spans="2:131">
      <c r="B1131" s="309" t="s">
        <v>1520</v>
      </c>
      <c r="C1131">
        <v>201</v>
      </c>
      <c r="D1131" s="89" t="s">
        <v>1521</v>
      </c>
      <c r="E1131">
        <v>2006</v>
      </c>
      <c r="F1131">
        <v>2003</v>
      </c>
      <c r="G1131" t="s">
        <v>875</v>
      </c>
      <c r="H1131" t="s">
        <v>1522</v>
      </c>
      <c r="J1131" s="21" t="s">
        <v>792</v>
      </c>
      <c r="K1131" s="21" t="s">
        <v>1523</v>
      </c>
      <c r="L1131" s="21" t="s">
        <v>1524</v>
      </c>
      <c r="M1131" s="50" t="s">
        <v>1525</v>
      </c>
      <c r="N1131" s="115" t="s">
        <v>1537</v>
      </c>
      <c r="Y1131" s="315" t="s">
        <v>1538</v>
      </c>
      <c r="Z1131" s="316" t="s">
        <v>1539</v>
      </c>
      <c r="AH1131" s="72" t="s">
        <v>1529</v>
      </c>
      <c r="AI1131" s="41" t="s">
        <v>1106</v>
      </c>
      <c r="AJ1131" s="41" t="s">
        <v>1530</v>
      </c>
      <c r="AK1131" s="52" t="s">
        <v>1531</v>
      </c>
      <c r="AL1131" s="41" t="s">
        <v>377</v>
      </c>
      <c r="AR1131" s="320" t="s">
        <v>1532</v>
      </c>
      <c r="AS1131" s="321" t="s">
        <v>1533</v>
      </c>
    </row>
    <row r="1132" spans="2:131">
      <c r="B1132" s="309" t="s">
        <v>1520</v>
      </c>
      <c r="C1132">
        <v>201</v>
      </c>
      <c r="D1132" s="89" t="s">
        <v>1521</v>
      </c>
      <c r="E1132">
        <v>2006</v>
      </c>
      <c r="F1132">
        <v>2003</v>
      </c>
      <c r="G1132" t="s">
        <v>875</v>
      </c>
      <c r="H1132" t="s">
        <v>1522</v>
      </c>
      <c r="J1132" s="21" t="s">
        <v>792</v>
      </c>
      <c r="K1132" s="21" t="s">
        <v>1523</v>
      </c>
      <c r="L1132" s="21" t="s">
        <v>1524</v>
      </c>
      <c r="M1132" s="50" t="s">
        <v>1525</v>
      </c>
      <c r="N1132" s="115" t="s">
        <v>1540</v>
      </c>
      <c r="Y1132" s="312" t="s">
        <v>1527</v>
      </c>
      <c r="Z1132" s="313" t="s">
        <v>1536</v>
      </c>
      <c r="AH1132" s="72" t="s">
        <v>1529</v>
      </c>
      <c r="AI1132" s="41" t="s">
        <v>1106</v>
      </c>
      <c r="AJ1132" s="41" t="s">
        <v>1530</v>
      </c>
      <c r="AK1132" s="52" t="s">
        <v>1531</v>
      </c>
      <c r="AL1132" s="41" t="s">
        <v>377</v>
      </c>
      <c r="AR1132" s="318" t="s">
        <v>1532</v>
      </c>
      <c r="AS1132" s="319" t="s">
        <v>1541</v>
      </c>
    </row>
    <row r="1133" spans="2:131">
      <c r="B1133" s="309" t="s">
        <v>1520</v>
      </c>
      <c r="C1133">
        <v>201</v>
      </c>
      <c r="D1133" s="89" t="s">
        <v>1521</v>
      </c>
      <c r="E1133">
        <v>2006</v>
      </c>
      <c r="F1133">
        <v>2003</v>
      </c>
      <c r="G1133" t="s">
        <v>875</v>
      </c>
      <c r="H1133" t="s">
        <v>1522</v>
      </c>
      <c r="J1133" s="21" t="s">
        <v>792</v>
      </c>
      <c r="K1133" s="21" t="s">
        <v>1523</v>
      </c>
      <c r="L1133" s="21" t="s">
        <v>1524</v>
      </c>
      <c r="M1133" s="50" t="s">
        <v>1525</v>
      </c>
      <c r="N1133" s="115" t="s">
        <v>1542</v>
      </c>
      <c r="Y1133" s="315" t="s">
        <v>1538</v>
      </c>
      <c r="Z1133" s="316" t="s">
        <v>1539</v>
      </c>
      <c r="AH1133" s="72" t="s">
        <v>1529</v>
      </c>
      <c r="AI1133" s="41" t="s">
        <v>1106</v>
      </c>
      <c r="AJ1133" s="41" t="s">
        <v>1530</v>
      </c>
      <c r="AK1133" s="52" t="s">
        <v>1531</v>
      </c>
      <c r="AL1133" s="41" t="s">
        <v>377</v>
      </c>
      <c r="AR1133" s="318" t="s">
        <v>1532</v>
      </c>
      <c r="AS1133" s="319" t="s">
        <v>1541</v>
      </c>
    </row>
    <row r="1134" spans="2:131">
      <c r="B1134" s="309" t="s">
        <v>1520</v>
      </c>
      <c r="C1134">
        <v>201</v>
      </c>
      <c r="D1134" s="89" t="s">
        <v>1521</v>
      </c>
      <c r="E1134">
        <v>2006</v>
      </c>
      <c r="F1134">
        <v>2003</v>
      </c>
      <c r="G1134" t="s">
        <v>875</v>
      </c>
      <c r="H1134" t="s">
        <v>1522</v>
      </c>
      <c r="J1134" s="21" t="s">
        <v>792</v>
      </c>
      <c r="K1134" s="21" t="s">
        <v>1523</v>
      </c>
      <c r="L1134" t="s">
        <v>1543</v>
      </c>
      <c r="M1134" s="50" t="s">
        <v>325</v>
      </c>
      <c r="N1134" s="115" t="s">
        <v>1544</v>
      </c>
      <c r="O1134" s="41" t="s">
        <v>1105</v>
      </c>
      <c r="P1134" s="119" t="s">
        <v>1545</v>
      </c>
      <c r="Q1134" s="41" t="s">
        <v>377</v>
      </c>
      <c r="W1134" s="135" t="s">
        <v>1546</v>
      </c>
      <c r="X1134" s="39" t="s">
        <v>1106</v>
      </c>
      <c r="Y1134" s="63" t="s">
        <v>1106</v>
      </c>
      <c r="Z1134" s="55" t="s">
        <v>1547</v>
      </c>
      <c r="AH1134" s="72" t="s">
        <v>1529</v>
      </c>
      <c r="AI1134" s="41" t="s">
        <v>1106</v>
      </c>
      <c r="AJ1134" s="41" t="s">
        <v>1530</v>
      </c>
      <c r="AK1134" s="52" t="s">
        <v>1531</v>
      </c>
      <c r="AL1134" s="41" t="s">
        <v>377</v>
      </c>
      <c r="AR1134" s="320" t="s">
        <v>1532</v>
      </c>
      <c r="AS1134" s="321" t="s">
        <v>1533</v>
      </c>
    </row>
    <row r="1135" spans="2:131">
      <c r="B1135" s="309" t="s">
        <v>1520</v>
      </c>
      <c r="C1135">
        <v>201</v>
      </c>
      <c r="D1135" s="89" t="s">
        <v>1521</v>
      </c>
      <c r="E1135">
        <v>2006</v>
      </c>
      <c r="F1135">
        <v>2003</v>
      </c>
      <c r="G1135" t="s">
        <v>875</v>
      </c>
      <c r="H1135" t="s">
        <v>1522</v>
      </c>
      <c r="J1135" s="21" t="s">
        <v>792</v>
      </c>
      <c r="K1135" s="21" t="s">
        <v>1523</v>
      </c>
      <c r="L1135" t="s">
        <v>1543</v>
      </c>
      <c r="M1135" s="50" t="s">
        <v>325</v>
      </c>
      <c r="N1135" s="115" t="s">
        <v>1548</v>
      </c>
      <c r="O1135" s="41" t="s">
        <v>1105</v>
      </c>
      <c r="P1135" s="119" t="s">
        <v>1545</v>
      </c>
      <c r="Q1135" s="41" t="s">
        <v>377</v>
      </c>
      <c r="W1135" s="135" t="s">
        <v>1546</v>
      </c>
      <c r="X1135" s="39" t="s">
        <v>1106</v>
      </c>
      <c r="Y1135" s="63" t="s">
        <v>1106</v>
      </c>
      <c r="Z1135" s="55" t="s">
        <v>1547</v>
      </c>
      <c r="AH1135" s="72" t="s">
        <v>1529</v>
      </c>
      <c r="AI1135" s="41" t="s">
        <v>1106</v>
      </c>
      <c r="AJ1135" s="41" t="s">
        <v>1530</v>
      </c>
      <c r="AK1135" s="52" t="s">
        <v>1531</v>
      </c>
      <c r="AL1135" s="41" t="s">
        <v>377</v>
      </c>
      <c r="AR1135" s="318" t="s">
        <v>1532</v>
      </c>
      <c r="AS1135" s="319" t="s">
        <v>1541</v>
      </c>
    </row>
    <row r="1136" spans="2:131">
      <c r="D1136" s="89"/>
      <c r="N1136" s="115"/>
    </row>
    <row r="1137" spans="2:45">
      <c r="B1137" s="46" t="s">
        <v>1520</v>
      </c>
      <c r="C1137">
        <v>201</v>
      </c>
      <c r="D1137" s="89" t="s">
        <v>1521</v>
      </c>
      <c r="E1137">
        <v>2006</v>
      </c>
      <c r="F1137">
        <v>2004</v>
      </c>
      <c r="G1137" t="s">
        <v>875</v>
      </c>
      <c r="H1137" t="s">
        <v>1522</v>
      </c>
      <c r="J1137" s="21" t="s">
        <v>792</v>
      </c>
      <c r="K1137" s="21" t="s">
        <v>1523</v>
      </c>
      <c r="L1137" s="21" t="s">
        <v>685</v>
      </c>
      <c r="M1137" s="51" t="s">
        <v>1549</v>
      </c>
      <c r="N1137" s="115" t="s">
        <v>1526</v>
      </c>
      <c r="Y1137" s="7" t="s">
        <v>1527</v>
      </c>
      <c r="Z1137" s="322" t="s">
        <v>1528</v>
      </c>
      <c r="AH1137" s="72" t="s">
        <v>1529</v>
      </c>
      <c r="AI1137" s="41" t="s">
        <v>1106</v>
      </c>
      <c r="AJ1137" s="41" t="s">
        <v>1530</v>
      </c>
      <c r="AK1137" s="52" t="s">
        <v>1531</v>
      </c>
      <c r="AL1137" s="41" t="s">
        <v>377</v>
      </c>
      <c r="AR1137" s="320" t="s">
        <v>1532</v>
      </c>
      <c r="AS1137" s="321" t="s">
        <v>1550</v>
      </c>
    </row>
    <row r="1138" spans="2:45">
      <c r="B1138" s="46" t="s">
        <v>1520</v>
      </c>
      <c r="C1138">
        <v>201</v>
      </c>
      <c r="D1138" s="89" t="s">
        <v>1521</v>
      </c>
      <c r="E1138">
        <v>2006</v>
      </c>
      <c r="F1138">
        <v>2004</v>
      </c>
      <c r="G1138" t="s">
        <v>875</v>
      </c>
      <c r="H1138" t="s">
        <v>1522</v>
      </c>
      <c r="J1138" s="21" t="s">
        <v>792</v>
      </c>
      <c r="K1138" s="21" t="s">
        <v>1523</v>
      </c>
      <c r="L1138" s="21" t="s">
        <v>685</v>
      </c>
      <c r="M1138" s="51" t="s">
        <v>1549</v>
      </c>
      <c r="N1138" s="115" t="s">
        <v>1534</v>
      </c>
      <c r="Y1138" s="7" t="s">
        <v>1106</v>
      </c>
      <c r="Z1138" s="322" t="s">
        <v>1528</v>
      </c>
      <c r="AH1138" s="72" t="s">
        <v>1529</v>
      </c>
      <c r="AI1138" s="41" t="s">
        <v>1106</v>
      </c>
      <c r="AJ1138" s="41" t="s">
        <v>1530</v>
      </c>
      <c r="AK1138" s="52" t="s">
        <v>1531</v>
      </c>
      <c r="AL1138" s="41" t="s">
        <v>377</v>
      </c>
      <c r="AR1138" s="320" t="s">
        <v>1532</v>
      </c>
      <c r="AS1138" s="321" t="s">
        <v>1550</v>
      </c>
    </row>
    <row r="1139" spans="2:45">
      <c r="B1139" s="46" t="s">
        <v>1520</v>
      </c>
      <c r="C1139">
        <v>201</v>
      </c>
      <c r="D1139" s="89" t="s">
        <v>1521</v>
      </c>
      <c r="E1139">
        <v>2006</v>
      </c>
      <c r="F1139">
        <v>2004</v>
      </c>
      <c r="G1139" t="s">
        <v>875</v>
      </c>
      <c r="H1139" t="s">
        <v>1522</v>
      </c>
      <c r="J1139" s="21" t="s">
        <v>792</v>
      </c>
      <c r="K1139" s="21" t="s">
        <v>1523</v>
      </c>
      <c r="L1139" s="21" t="s">
        <v>685</v>
      </c>
      <c r="M1139" s="51" t="s">
        <v>1549</v>
      </c>
      <c r="N1139" s="115" t="s">
        <v>1535</v>
      </c>
      <c r="Y1139" s="312" t="s">
        <v>1527</v>
      </c>
      <c r="Z1139" s="160" t="s">
        <v>1551</v>
      </c>
      <c r="AH1139" s="72" t="s">
        <v>1529</v>
      </c>
      <c r="AI1139" s="41" t="s">
        <v>1106</v>
      </c>
      <c r="AJ1139" s="41" t="s">
        <v>1530</v>
      </c>
      <c r="AK1139" s="52" t="s">
        <v>1531</v>
      </c>
      <c r="AL1139" s="41" t="s">
        <v>377</v>
      </c>
      <c r="AR1139" s="320" t="s">
        <v>1532</v>
      </c>
      <c r="AS1139" s="321" t="s">
        <v>1550</v>
      </c>
    </row>
    <row r="1140" spans="2:45">
      <c r="B1140" s="46" t="s">
        <v>1520</v>
      </c>
      <c r="C1140">
        <v>201</v>
      </c>
      <c r="D1140" s="89" t="s">
        <v>1521</v>
      </c>
      <c r="E1140">
        <v>2006</v>
      </c>
      <c r="F1140">
        <v>2004</v>
      </c>
      <c r="G1140" t="s">
        <v>875</v>
      </c>
      <c r="H1140" t="s">
        <v>1522</v>
      </c>
      <c r="J1140" s="21" t="s">
        <v>792</v>
      </c>
      <c r="K1140" s="21" t="s">
        <v>1523</v>
      </c>
      <c r="L1140" s="21" t="s">
        <v>685</v>
      </c>
      <c r="M1140" s="51" t="s">
        <v>1549</v>
      </c>
      <c r="N1140" s="115" t="s">
        <v>1537</v>
      </c>
      <c r="Y1140" s="323" t="s">
        <v>1538</v>
      </c>
      <c r="Z1140" s="160" t="s">
        <v>1551</v>
      </c>
      <c r="AH1140" s="72" t="s">
        <v>1529</v>
      </c>
      <c r="AI1140" s="41" t="s">
        <v>1106</v>
      </c>
      <c r="AJ1140" s="41" t="s">
        <v>1530</v>
      </c>
      <c r="AK1140" s="52" t="s">
        <v>1531</v>
      </c>
      <c r="AL1140" s="41" t="s">
        <v>377</v>
      </c>
      <c r="AR1140" s="320" t="s">
        <v>1532</v>
      </c>
      <c r="AS1140" s="321" t="s">
        <v>1550</v>
      </c>
    </row>
    <row r="1141" spans="2:45">
      <c r="B1141" s="46" t="s">
        <v>1520</v>
      </c>
      <c r="C1141">
        <v>201</v>
      </c>
      <c r="D1141" s="89" t="s">
        <v>1521</v>
      </c>
      <c r="E1141">
        <v>2006</v>
      </c>
      <c r="F1141">
        <v>2004</v>
      </c>
      <c r="G1141" t="s">
        <v>875</v>
      </c>
      <c r="H1141" t="s">
        <v>1522</v>
      </c>
      <c r="J1141" s="21" t="s">
        <v>792</v>
      </c>
      <c r="K1141" s="21" t="s">
        <v>1523</v>
      </c>
      <c r="L1141" s="21" t="s">
        <v>685</v>
      </c>
      <c r="M1141" s="51" t="s">
        <v>1549</v>
      </c>
      <c r="N1141" s="115" t="s">
        <v>1540</v>
      </c>
      <c r="Y1141" s="312" t="s">
        <v>1527</v>
      </c>
      <c r="Z1141" s="160" t="s">
        <v>1551</v>
      </c>
      <c r="AH1141" s="72" t="s">
        <v>1529</v>
      </c>
      <c r="AI1141" s="41" t="s">
        <v>1106</v>
      </c>
      <c r="AJ1141" s="41" t="s">
        <v>1530</v>
      </c>
      <c r="AK1141" s="52" t="s">
        <v>1531</v>
      </c>
      <c r="AL1141" s="41" t="s">
        <v>377</v>
      </c>
      <c r="AR1141" s="312" t="s">
        <v>1532</v>
      </c>
      <c r="AS1141" s="317" t="s">
        <v>1541</v>
      </c>
    </row>
    <row r="1142" spans="2:45">
      <c r="B1142" s="46" t="s">
        <v>1520</v>
      </c>
      <c r="C1142">
        <v>201</v>
      </c>
      <c r="D1142" s="89" t="s">
        <v>1521</v>
      </c>
      <c r="E1142">
        <v>2006</v>
      </c>
      <c r="F1142">
        <v>2004</v>
      </c>
      <c r="G1142" t="s">
        <v>875</v>
      </c>
      <c r="H1142" t="s">
        <v>1522</v>
      </c>
      <c r="J1142" s="21" t="s">
        <v>792</v>
      </c>
      <c r="K1142" s="21" t="s">
        <v>1523</v>
      </c>
      <c r="L1142" s="21" t="s">
        <v>685</v>
      </c>
      <c r="M1142" s="51" t="s">
        <v>1549</v>
      </c>
      <c r="N1142" s="115" t="s">
        <v>1542</v>
      </c>
      <c r="Y1142" s="323" t="s">
        <v>1538</v>
      </c>
      <c r="Z1142" s="160" t="s">
        <v>1551</v>
      </c>
      <c r="AH1142" s="72" t="s">
        <v>1529</v>
      </c>
      <c r="AI1142" s="41" t="s">
        <v>1106</v>
      </c>
      <c r="AJ1142" s="41" t="s">
        <v>1530</v>
      </c>
      <c r="AK1142" s="52" t="s">
        <v>1531</v>
      </c>
      <c r="AL1142" s="41" t="s">
        <v>377</v>
      </c>
      <c r="AR1142" s="312" t="s">
        <v>1532</v>
      </c>
      <c r="AS1142" s="317" t="s">
        <v>1541</v>
      </c>
    </row>
    <row r="1143" spans="2:45">
      <c r="B1143" s="46" t="s">
        <v>1520</v>
      </c>
      <c r="C1143">
        <v>201</v>
      </c>
      <c r="D1143" s="89" t="s">
        <v>1521</v>
      </c>
      <c r="E1143">
        <v>2006</v>
      </c>
      <c r="F1143">
        <v>2004</v>
      </c>
      <c r="G1143" t="s">
        <v>875</v>
      </c>
      <c r="H1143" t="s">
        <v>1522</v>
      </c>
      <c r="J1143" s="21" t="s">
        <v>792</v>
      </c>
      <c r="K1143" s="21" t="s">
        <v>1523</v>
      </c>
      <c r="L1143" t="s">
        <v>1543</v>
      </c>
      <c r="M1143" s="51" t="s">
        <v>325</v>
      </c>
      <c r="N1143" s="115" t="s">
        <v>1544</v>
      </c>
      <c r="O1143" s="41" t="s">
        <v>1105</v>
      </c>
      <c r="P1143" s="119" t="s">
        <v>1545</v>
      </c>
      <c r="Q1143" s="41" t="s">
        <v>377</v>
      </c>
      <c r="W1143" s="135" t="s">
        <v>1546</v>
      </c>
      <c r="X1143" s="39" t="s">
        <v>1106</v>
      </c>
      <c r="Y1143" s="63" t="s">
        <v>1106</v>
      </c>
      <c r="Z1143" s="55" t="s">
        <v>1547</v>
      </c>
      <c r="AH1143" s="72" t="s">
        <v>1529</v>
      </c>
      <c r="AI1143" s="41" t="s">
        <v>1106</v>
      </c>
      <c r="AJ1143" s="41" t="s">
        <v>1530</v>
      </c>
      <c r="AK1143" s="52" t="s">
        <v>1531</v>
      </c>
      <c r="AL1143" s="41" t="s">
        <v>377</v>
      </c>
      <c r="AR1143" s="320" t="s">
        <v>1532</v>
      </c>
      <c r="AS1143" s="321" t="s">
        <v>1550</v>
      </c>
    </row>
    <row r="1144" spans="2:45">
      <c r="B1144" s="46" t="s">
        <v>1520</v>
      </c>
      <c r="C1144">
        <v>201</v>
      </c>
      <c r="D1144" s="89" t="s">
        <v>1521</v>
      </c>
      <c r="E1144">
        <v>2006</v>
      </c>
      <c r="F1144">
        <v>2004</v>
      </c>
      <c r="G1144" t="s">
        <v>875</v>
      </c>
      <c r="H1144" t="s">
        <v>1522</v>
      </c>
      <c r="J1144" s="21" t="s">
        <v>792</v>
      </c>
      <c r="K1144" s="21" t="s">
        <v>1523</v>
      </c>
      <c r="L1144" t="s">
        <v>1543</v>
      </c>
      <c r="M1144" s="51" t="s">
        <v>325</v>
      </c>
      <c r="N1144" s="115" t="s">
        <v>1548</v>
      </c>
      <c r="O1144" s="41" t="s">
        <v>1105</v>
      </c>
      <c r="P1144" s="119" t="s">
        <v>1545</v>
      </c>
      <c r="Q1144" s="41" t="s">
        <v>377</v>
      </c>
      <c r="W1144" s="135" t="s">
        <v>1546</v>
      </c>
      <c r="X1144" s="39" t="s">
        <v>1106</v>
      </c>
      <c r="Y1144" s="63" t="s">
        <v>1106</v>
      </c>
      <c r="Z1144" s="55" t="s">
        <v>1547</v>
      </c>
      <c r="AH1144" s="72" t="s">
        <v>1529</v>
      </c>
      <c r="AI1144" s="41" t="s">
        <v>1106</v>
      </c>
      <c r="AJ1144" s="41" t="s">
        <v>1530</v>
      </c>
      <c r="AK1144" s="52" t="s">
        <v>1531</v>
      </c>
      <c r="AL1144" s="41" t="s">
        <v>377</v>
      </c>
      <c r="AR1144" s="312" t="s">
        <v>1532</v>
      </c>
      <c r="AS1144" s="317" t="s">
        <v>1541</v>
      </c>
    </row>
    <row r="1145" spans="2:45">
      <c r="D1145" s="89"/>
      <c r="L1145" s="21"/>
      <c r="M1145" s="51"/>
      <c r="N1145" s="115"/>
    </row>
    <row r="1146" spans="2:45">
      <c r="B1146" s="46" t="s">
        <v>1520</v>
      </c>
      <c r="C1146">
        <v>201</v>
      </c>
      <c r="D1146" s="89" t="s">
        <v>1521</v>
      </c>
      <c r="E1146">
        <v>2006</v>
      </c>
      <c r="F1146">
        <v>2004</v>
      </c>
      <c r="G1146" t="s">
        <v>875</v>
      </c>
      <c r="H1146" s="86" t="s">
        <v>448</v>
      </c>
      <c r="J1146" s="21" t="s">
        <v>792</v>
      </c>
      <c r="K1146" s="21" t="s">
        <v>1523</v>
      </c>
      <c r="L1146" s="21" t="s">
        <v>685</v>
      </c>
      <c r="M1146" s="51" t="s">
        <v>1549</v>
      </c>
      <c r="N1146" s="115" t="s">
        <v>1526</v>
      </c>
      <c r="Y1146" s="7" t="s">
        <v>1527</v>
      </c>
      <c r="Z1146" s="322" t="s">
        <v>1528</v>
      </c>
      <c r="AC1146" t="s">
        <v>1552</v>
      </c>
      <c r="AD1146" t="s">
        <v>1553</v>
      </c>
      <c r="AH1146" s="72" t="s">
        <v>448</v>
      </c>
      <c r="AI1146" s="41" t="s">
        <v>1106</v>
      </c>
      <c r="AJ1146" s="41" t="s">
        <v>1554</v>
      </c>
      <c r="AK1146" s="52" t="s">
        <v>306</v>
      </c>
      <c r="AL1146" s="41" t="s">
        <v>1426</v>
      </c>
      <c r="AN1146" s="74" t="s">
        <v>1555</v>
      </c>
      <c r="AO1146" s="7" t="s">
        <v>1556</v>
      </c>
      <c r="AR1146" s="320" t="s">
        <v>1532</v>
      </c>
      <c r="AS1146" s="321" t="s">
        <v>1533</v>
      </c>
    </row>
    <row r="1147" spans="2:45">
      <c r="B1147" s="46" t="s">
        <v>1520</v>
      </c>
      <c r="C1147">
        <v>201</v>
      </c>
      <c r="D1147" s="89" t="s">
        <v>1521</v>
      </c>
      <c r="E1147">
        <v>2006</v>
      </c>
      <c r="F1147">
        <v>2004</v>
      </c>
      <c r="G1147" t="s">
        <v>875</v>
      </c>
      <c r="H1147" s="86" t="s">
        <v>448</v>
      </c>
      <c r="J1147" s="21" t="s">
        <v>792</v>
      </c>
      <c r="K1147" s="21" t="s">
        <v>1523</v>
      </c>
      <c r="L1147" s="21" t="s">
        <v>685</v>
      </c>
      <c r="M1147" s="51" t="s">
        <v>1549</v>
      </c>
      <c r="N1147" s="115" t="s">
        <v>1534</v>
      </c>
      <c r="Y1147" s="7" t="s">
        <v>1106</v>
      </c>
      <c r="Z1147" s="322" t="s">
        <v>1528</v>
      </c>
      <c r="AC1147" t="s">
        <v>1552</v>
      </c>
      <c r="AD1147" t="s">
        <v>1553</v>
      </c>
      <c r="AH1147" s="72" t="s">
        <v>448</v>
      </c>
      <c r="AI1147" s="41" t="s">
        <v>1106</v>
      </c>
      <c r="AJ1147" s="41" t="s">
        <v>1554</v>
      </c>
      <c r="AK1147" s="52" t="s">
        <v>306</v>
      </c>
      <c r="AL1147" s="41" t="s">
        <v>1426</v>
      </c>
      <c r="AN1147" s="74" t="s">
        <v>1555</v>
      </c>
      <c r="AO1147" s="7" t="s">
        <v>1556</v>
      </c>
      <c r="AR1147" s="320" t="s">
        <v>1532</v>
      </c>
      <c r="AS1147" s="321" t="s">
        <v>1533</v>
      </c>
    </row>
    <row r="1148" spans="2:45">
      <c r="B1148" s="46" t="s">
        <v>1520</v>
      </c>
      <c r="C1148">
        <v>201</v>
      </c>
      <c r="D1148" s="89" t="s">
        <v>1521</v>
      </c>
      <c r="E1148">
        <v>2006</v>
      </c>
      <c r="F1148">
        <v>2004</v>
      </c>
      <c r="G1148" t="s">
        <v>875</v>
      </c>
      <c r="H1148" s="86" t="s">
        <v>448</v>
      </c>
      <c r="J1148" s="21" t="s">
        <v>792</v>
      </c>
      <c r="K1148" s="21" t="s">
        <v>1523</v>
      </c>
      <c r="L1148" s="21" t="s">
        <v>685</v>
      </c>
      <c r="M1148" s="51" t="s">
        <v>1549</v>
      </c>
      <c r="N1148" s="115" t="s">
        <v>1535</v>
      </c>
      <c r="Y1148" s="318" t="s">
        <v>1527</v>
      </c>
      <c r="Z1148" s="160" t="s">
        <v>1557</v>
      </c>
      <c r="AC1148" t="s">
        <v>1552</v>
      </c>
      <c r="AD1148" t="s">
        <v>1553</v>
      </c>
      <c r="AH1148" s="72" t="s">
        <v>448</v>
      </c>
      <c r="AI1148" s="41" t="s">
        <v>1106</v>
      </c>
      <c r="AJ1148" s="41" t="s">
        <v>1554</v>
      </c>
      <c r="AK1148" s="52" t="s">
        <v>306</v>
      </c>
      <c r="AL1148" s="41" t="s">
        <v>1426</v>
      </c>
      <c r="AN1148" s="74" t="s">
        <v>1555</v>
      </c>
      <c r="AO1148" s="7" t="s">
        <v>1556</v>
      </c>
      <c r="AR1148" s="320" t="s">
        <v>1532</v>
      </c>
      <c r="AS1148" s="321" t="s">
        <v>1533</v>
      </c>
    </row>
    <row r="1149" spans="2:45">
      <c r="B1149" s="46" t="s">
        <v>1520</v>
      </c>
      <c r="C1149">
        <v>201</v>
      </c>
      <c r="D1149" s="89" t="s">
        <v>1521</v>
      </c>
      <c r="E1149">
        <v>2006</v>
      </c>
      <c r="F1149">
        <v>2004</v>
      </c>
      <c r="G1149" t="s">
        <v>875</v>
      </c>
      <c r="H1149" s="86" t="s">
        <v>448</v>
      </c>
      <c r="J1149" s="21" t="s">
        <v>792</v>
      </c>
      <c r="K1149" s="21" t="s">
        <v>1523</v>
      </c>
      <c r="L1149" s="21" t="s">
        <v>685</v>
      </c>
      <c r="M1149" s="51" t="s">
        <v>1549</v>
      </c>
      <c r="N1149" s="115" t="s">
        <v>1537</v>
      </c>
      <c r="Y1149" s="323" t="s">
        <v>1538</v>
      </c>
      <c r="Z1149" s="160" t="s">
        <v>1557</v>
      </c>
      <c r="AC1149" t="s">
        <v>1552</v>
      </c>
      <c r="AD1149" t="s">
        <v>1553</v>
      </c>
      <c r="AH1149" s="72" t="s">
        <v>448</v>
      </c>
      <c r="AI1149" s="41" t="s">
        <v>1106</v>
      </c>
      <c r="AJ1149" s="41" t="s">
        <v>1554</v>
      </c>
      <c r="AK1149" s="52" t="s">
        <v>306</v>
      </c>
      <c r="AL1149" s="41" t="s">
        <v>1426</v>
      </c>
      <c r="AN1149" s="74" t="s">
        <v>1555</v>
      </c>
      <c r="AO1149" s="7" t="s">
        <v>1556</v>
      </c>
      <c r="AR1149" s="320" t="s">
        <v>1532</v>
      </c>
      <c r="AS1149" s="321" t="s">
        <v>1533</v>
      </c>
    </row>
    <row r="1150" spans="2:45">
      <c r="B1150" s="46" t="s">
        <v>1520</v>
      </c>
      <c r="C1150">
        <v>201</v>
      </c>
      <c r="D1150" s="89" t="s">
        <v>1521</v>
      </c>
      <c r="E1150">
        <v>2006</v>
      </c>
      <c r="F1150">
        <v>2004</v>
      </c>
      <c r="G1150" t="s">
        <v>875</v>
      </c>
      <c r="H1150" s="86" t="s">
        <v>448</v>
      </c>
      <c r="J1150" s="21" t="s">
        <v>792</v>
      </c>
      <c r="K1150" s="21" t="s">
        <v>1523</v>
      </c>
      <c r="L1150" s="21" t="s">
        <v>685</v>
      </c>
      <c r="M1150" s="51" t="s">
        <v>1549</v>
      </c>
      <c r="N1150" s="115" t="s">
        <v>1540</v>
      </c>
      <c r="Y1150" s="318" t="s">
        <v>1527</v>
      </c>
      <c r="Z1150" s="160" t="s">
        <v>1557</v>
      </c>
      <c r="AC1150" t="s">
        <v>1552</v>
      </c>
      <c r="AD1150" t="s">
        <v>1553</v>
      </c>
      <c r="AH1150" s="72" t="s">
        <v>448</v>
      </c>
      <c r="AI1150" s="41" t="s">
        <v>1106</v>
      </c>
      <c r="AJ1150" s="41" t="s">
        <v>1554</v>
      </c>
      <c r="AK1150" s="52" t="s">
        <v>306</v>
      </c>
      <c r="AL1150" s="41" t="s">
        <v>1426</v>
      </c>
      <c r="AN1150" s="74" t="s">
        <v>1555</v>
      </c>
      <c r="AO1150" s="7" t="s">
        <v>1556</v>
      </c>
      <c r="AR1150" s="314" t="s">
        <v>1532</v>
      </c>
      <c r="AS1150" s="324" t="s">
        <v>1558</v>
      </c>
    </row>
    <row r="1151" spans="2:45">
      <c r="B1151" s="46" t="s">
        <v>1520</v>
      </c>
      <c r="C1151">
        <v>201</v>
      </c>
      <c r="D1151" s="89" t="s">
        <v>1521</v>
      </c>
      <c r="E1151">
        <v>2006</v>
      </c>
      <c r="F1151">
        <v>2004</v>
      </c>
      <c r="G1151" t="s">
        <v>875</v>
      </c>
      <c r="H1151" s="86" t="s">
        <v>448</v>
      </c>
      <c r="J1151" s="21" t="s">
        <v>792</v>
      </c>
      <c r="K1151" s="21" t="s">
        <v>1523</v>
      </c>
      <c r="L1151" s="21" t="s">
        <v>685</v>
      </c>
      <c r="M1151" s="51" t="s">
        <v>1549</v>
      </c>
      <c r="N1151" s="115" t="s">
        <v>1542</v>
      </c>
      <c r="Y1151" s="323" t="s">
        <v>1538</v>
      </c>
      <c r="Z1151" s="160" t="s">
        <v>1557</v>
      </c>
      <c r="AC1151" t="s">
        <v>1552</v>
      </c>
      <c r="AD1151" t="s">
        <v>1553</v>
      </c>
      <c r="AH1151" s="72" t="s">
        <v>448</v>
      </c>
      <c r="AI1151" s="41" t="s">
        <v>1106</v>
      </c>
      <c r="AJ1151" s="41" t="s">
        <v>1554</v>
      </c>
      <c r="AK1151" s="52" t="s">
        <v>306</v>
      </c>
      <c r="AL1151" s="41" t="s">
        <v>1426</v>
      </c>
      <c r="AN1151" s="74" t="s">
        <v>1555</v>
      </c>
      <c r="AO1151" s="7" t="s">
        <v>1556</v>
      </c>
      <c r="AR1151" s="314" t="s">
        <v>1532</v>
      </c>
      <c r="AS1151" s="324" t="s">
        <v>1558</v>
      </c>
    </row>
    <row r="1152" spans="2:45">
      <c r="B1152" s="46" t="s">
        <v>1520</v>
      </c>
      <c r="C1152">
        <v>201</v>
      </c>
      <c r="D1152" s="89" t="s">
        <v>1521</v>
      </c>
      <c r="E1152">
        <v>2006</v>
      </c>
      <c r="F1152">
        <v>2004</v>
      </c>
      <c r="G1152" t="s">
        <v>875</v>
      </c>
      <c r="H1152" s="86" t="s">
        <v>448</v>
      </c>
      <c r="J1152" s="21" t="s">
        <v>792</v>
      </c>
      <c r="K1152" s="21" t="s">
        <v>1523</v>
      </c>
      <c r="L1152" t="s">
        <v>1543</v>
      </c>
      <c r="M1152" s="51" t="s">
        <v>325</v>
      </c>
      <c r="N1152" s="115" t="s">
        <v>1544</v>
      </c>
      <c r="O1152" s="41" t="s">
        <v>1105</v>
      </c>
      <c r="P1152" s="119" t="s">
        <v>1545</v>
      </c>
      <c r="Q1152" s="41" t="s">
        <v>377</v>
      </c>
      <c r="W1152" s="135" t="s">
        <v>1546</v>
      </c>
      <c r="X1152" s="39" t="s">
        <v>1106</v>
      </c>
      <c r="Y1152" s="63" t="s">
        <v>1106</v>
      </c>
      <c r="Z1152" s="55" t="s">
        <v>1547</v>
      </c>
      <c r="AD1152" s="86"/>
      <c r="AH1152" s="72" t="s">
        <v>448</v>
      </c>
      <c r="AI1152" s="41" t="s">
        <v>1106</v>
      </c>
      <c r="AJ1152" s="41" t="s">
        <v>1554</v>
      </c>
      <c r="AK1152" s="52" t="s">
        <v>306</v>
      </c>
      <c r="AL1152" s="41" t="s">
        <v>1426</v>
      </c>
      <c r="AO1152" s="86"/>
      <c r="AR1152" s="320" t="s">
        <v>1532</v>
      </c>
      <c r="AS1152" s="321" t="s">
        <v>1533</v>
      </c>
    </row>
    <row r="1153" spans="2:121">
      <c r="B1153" s="46" t="s">
        <v>1520</v>
      </c>
      <c r="C1153">
        <v>201</v>
      </c>
      <c r="D1153" s="89" t="s">
        <v>1521</v>
      </c>
      <c r="E1153">
        <v>2006</v>
      </c>
      <c r="F1153">
        <v>2004</v>
      </c>
      <c r="G1153" t="s">
        <v>875</v>
      </c>
      <c r="H1153" s="86" t="s">
        <v>448</v>
      </c>
      <c r="J1153" s="21" t="s">
        <v>792</v>
      </c>
      <c r="K1153" s="21" t="s">
        <v>1523</v>
      </c>
      <c r="L1153" t="s">
        <v>1543</v>
      </c>
      <c r="M1153" s="51" t="s">
        <v>325</v>
      </c>
      <c r="N1153" s="115" t="s">
        <v>1548</v>
      </c>
      <c r="O1153" s="41" t="s">
        <v>1105</v>
      </c>
      <c r="P1153" s="119" t="s">
        <v>1545</v>
      </c>
      <c r="Q1153" s="41" t="s">
        <v>377</v>
      </c>
      <c r="W1153" s="135" t="s">
        <v>1546</v>
      </c>
      <c r="X1153" s="39" t="s">
        <v>1106</v>
      </c>
      <c r="Y1153" s="63" t="s">
        <v>1106</v>
      </c>
      <c r="Z1153" s="55" t="s">
        <v>1547</v>
      </c>
      <c r="AD1153" s="86"/>
      <c r="AH1153" s="72" t="s">
        <v>448</v>
      </c>
      <c r="AI1153" s="41" t="s">
        <v>1106</v>
      </c>
      <c r="AJ1153" s="41" t="s">
        <v>1554</v>
      </c>
      <c r="AK1153" s="52" t="s">
        <v>306</v>
      </c>
      <c r="AL1153" s="41" t="s">
        <v>1426</v>
      </c>
      <c r="AO1153" s="86"/>
      <c r="AR1153" s="314" t="s">
        <v>1532</v>
      </c>
      <c r="AS1153" s="324" t="s">
        <v>1558</v>
      </c>
    </row>
    <row r="1154" spans="2:121">
      <c r="D1154" s="89"/>
      <c r="Z1154" s="50"/>
      <c r="BY1154" s="61"/>
    </row>
    <row r="1155" spans="2:121">
      <c r="B1155" s="309" t="s">
        <v>1559</v>
      </c>
      <c r="C1155">
        <v>201</v>
      </c>
      <c r="D1155" s="89" t="s">
        <v>1521</v>
      </c>
      <c r="E1155">
        <v>2006</v>
      </c>
      <c r="F1155">
        <v>2003</v>
      </c>
      <c r="G1155" t="s">
        <v>875</v>
      </c>
      <c r="H1155" t="s">
        <v>1522</v>
      </c>
      <c r="J1155" s="21" t="s">
        <v>792</v>
      </c>
      <c r="K1155" s="21" t="s">
        <v>1523</v>
      </c>
      <c r="L1155" s="21" t="s">
        <v>1524</v>
      </c>
      <c r="M1155" s="50" t="s">
        <v>1525</v>
      </c>
      <c r="N1155" s="68" t="s">
        <v>1560</v>
      </c>
      <c r="Y1155" s="7" t="s">
        <v>1527</v>
      </c>
      <c r="Z1155" s="153" t="s">
        <v>1561</v>
      </c>
      <c r="AH1155" s="72" t="s">
        <v>1529</v>
      </c>
      <c r="AI1155" s="41" t="s">
        <v>1106</v>
      </c>
      <c r="AJ1155" s="41" t="s">
        <v>1530</v>
      </c>
      <c r="AK1155" s="52" t="s">
        <v>1531</v>
      </c>
      <c r="AL1155" s="41" t="s">
        <v>377</v>
      </c>
      <c r="AR1155" s="7" t="s">
        <v>1532</v>
      </c>
      <c r="AS1155" s="153" t="s">
        <v>1561</v>
      </c>
      <c r="BV1155" s="144" t="s">
        <v>892</v>
      </c>
      <c r="BW1155" s="54" t="s">
        <v>892</v>
      </c>
      <c r="BX1155" s="7" t="s">
        <v>1562</v>
      </c>
      <c r="BY1155" s="61">
        <v>51.4</v>
      </c>
      <c r="BZ1155" s="7" t="s">
        <v>1563</v>
      </c>
      <c r="CQ1155" s="54" t="s">
        <v>892</v>
      </c>
      <c r="CR1155" s="7" t="s">
        <v>1564</v>
      </c>
      <c r="CS1155" s="76">
        <v>10.199999999999999</v>
      </c>
      <c r="CT1155" s="7" t="s">
        <v>1563</v>
      </c>
      <c r="DG1155" s="54" t="s">
        <v>892</v>
      </c>
      <c r="DH1155" s="7" t="s">
        <v>1565</v>
      </c>
      <c r="DI1155" s="76">
        <v>2.6</v>
      </c>
      <c r="DJ1155" s="7" t="s">
        <v>1563</v>
      </c>
      <c r="DO1155" s="7" t="s">
        <v>155</v>
      </c>
      <c r="DP1155">
        <v>2690</v>
      </c>
      <c r="DQ1155" t="s">
        <v>318</v>
      </c>
    </row>
    <row r="1156" spans="2:121">
      <c r="B1156" s="309" t="s">
        <v>1559</v>
      </c>
      <c r="C1156">
        <v>201</v>
      </c>
      <c r="D1156" s="89" t="s">
        <v>1521</v>
      </c>
      <c r="E1156">
        <v>2006</v>
      </c>
      <c r="F1156">
        <v>2003</v>
      </c>
      <c r="G1156" t="s">
        <v>875</v>
      </c>
      <c r="H1156" t="s">
        <v>1522</v>
      </c>
      <c r="J1156" s="21" t="s">
        <v>792</v>
      </c>
      <c r="K1156" s="21" t="s">
        <v>1523</v>
      </c>
      <c r="L1156" s="21" t="s">
        <v>1524</v>
      </c>
      <c r="M1156" s="50" t="s">
        <v>1525</v>
      </c>
      <c r="N1156" s="68" t="s">
        <v>1566</v>
      </c>
      <c r="Y1156" s="7" t="s">
        <v>1106</v>
      </c>
      <c r="Z1156" s="153" t="s">
        <v>1561</v>
      </c>
      <c r="AH1156" s="72" t="s">
        <v>1529</v>
      </c>
      <c r="AI1156" s="41" t="s">
        <v>1106</v>
      </c>
      <c r="AJ1156" s="41" t="s">
        <v>1530</v>
      </c>
      <c r="AK1156" s="52" t="s">
        <v>1531</v>
      </c>
      <c r="AL1156" s="41" t="s">
        <v>377</v>
      </c>
      <c r="AR1156" s="7" t="s">
        <v>1532</v>
      </c>
      <c r="AS1156" s="153" t="s">
        <v>1561</v>
      </c>
      <c r="BV1156" s="144" t="s">
        <v>892</v>
      </c>
      <c r="CA1156" s="54" t="s">
        <v>892</v>
      </c>
      <c r="CB1156" s="7" t="s">
        <v>1562</v>
      </c>
      <c r="CC1156" s="61">
        <v>0.7</v>
      </c>
      <c r="CD1156" s="7" t="s">
        <v>1563</v>
      </c>
      <c r="CQ1156" s="54" t="s">
        <v>892</v>
      </c>
      <c r="CR1156" s="7" t="s">
        <v>1564</v>
      </c>
      <c r="CS1156" s="76">
        <v>1</v>
      </c>
      <c r="CT1156" s="7" t="s">
        <v>1563</v>
      </c>
      <c r="DG1156" s="54" t="s">
        <v>892</v>
      </c>
      <c r="DH1156" s="7" t="s">
        <v>1565</v>
      </c>
      <c r="DI1156" s="76">
        <v>0.2</v>
      </c>
      <c r="DJ1156" s="7" t="s">
        <v>1563</v>
      </c>
      <c r="DO1156" s="7" t="s">
        <v>155</v>
      </c>
      <c r="DP1156">
        <v>2750</v>
      </c>
      <c r="DQ1156" t="s">
        <v>318</v>
      </c>
    </row>
    <row r="1157" spans="2:121">
      <c r="B1157" s="309" t="s">
        <v>1559</v>
      </c>
      <c r="C1157">
        <v>201</v>
      </c>
      <c r="D1157" s="89" t="s">
        <v>1521</v>
      </c>
      <c r="E1157">
        <v>2006</v>
      </c>
      <c r="F1157">
        <v>2003</v>
      </c>
      <c r="G1157" t="s">
        <v>875</v>
      </c>
      <c r="H1157" t="s">
        <v>1522</v>
      </c>
      <c r="J1157" s="21" t="s">
        <v>792</v>
      </c>
      <c r="K1157" s="21" t="s">
        <v>1523</v>
      </c>
      <c r="L1157" s="21" t="s">
        <v>1524</v>
      </c>
      <c r="M1157" s="50" t="s">
        <v>1525</v>
      </c>
      <c r="N1157" s="68" t="s">
        <v>1567</v>
      </c>
      <c r="Y1157" s="7" t="s">
        <v>1527</v>
      </c>
      <c r="Z1157" s="153" t="s">
        <v>1561</v>
      </c>
      <c r="AH1157" s="72" t="s">
        <v>1529</v>
      </c>
      <c r="AI1157" s="41" t="s">
        <v>1106</v>
      </c>
      <c r="AJ1157" s="41" t="s">
        <v>1530</v>
      </c>
      <c r="AK1157" s="52" t="s">
        <v>1531</v>
      </c>
      <c r="AL1157" s="41" t="s">
        <v>377</v>
      </c>
      <c r="AR1157" s="7" t="s">
        <v>1532</v>
      </c>
      <c r="AS1157" s="74" t="s">
        <v>1533</v>
      </c>
      <c r="BV1157" s="144" t="s">
        <v>892</v>
      </c>
      <c r="BW1157" s="54" t="s">
        <v>892</v>
      </c>
      <c r="BX1157" s="7" t="s">
        <v>1562</v>
      </c>
      <c r="BY1157" s="61">
        <v>65.400000000000006</v>
      </c>
      <c r="BZ1157" s="7" t="s">
        <v>1563</v>
      </c>
      <c r="CQ1157" s="54" t="s">
        <v>892</v>
      </c>
      <c r="CR1157" s="7" t="s">
        <v>1564</v>
      </c>
      <c r="CS1157" s="76">
        <v>14.8</v>
      </c>
      <c r="CT1157" s="7" t="s">
        <v>1563</v>
      </c>
      <c r="DG1157" s="54" t="s">
        <v>892</v>
      </c>
      <c r="DH1157" s="7" t="s">
        <v>1565</v>
      </c>
      <c r="DI1157" s="76">
        <v>3.8</v>
      </c>
      <c r="DJ1157" s="7" t="s">
        <v>1563</v>
      </c>
      <c r="DO1157" s="7" t="s">
        <v>155</v>
      </c>
      <c r="DP1157">
        <v>2640</v>
      </c>
      <c r="DQ1157" t="s">
        <v>318</v>
      </c>
    </row>
    <row r="1158" spans="2:121">
      <c r="B1158" s="309" t="s">
        <v>1559</v>
      </c>
      <c r="C1158">
        <v>201</v>
      </c>
      <c r="D1158" s="89" t="s">
        <v>1521</v>
      </c>
      <c r="E1158">
        <v>2006</v>
      </c>
      <c r="F1158">
        <v>2003</v>
      </c>
      <c r="G1158" t="s">
        <v>875</v>
      </c>
      <c r="H1158" t="s">
        <v>1522</v>
      </c>
      <c r="J1158" s="21" t="s">
        <v>792</v>
      </c>
      <c r="K1158" s="21" t="s">
        <v>1523</v>
      </c>
      <c r="L1158" s="21" t="s">
        <v>1524</v>
      </c>
      <c r="M1158" s="50" t="s">
        <v>1525</v>
      </c>
      <c r="N1158" s="68" t="s">
        <v>1568</v>
      </c>
      <c r="Y1158" s="7" t="s">
        <v>1106</v>
      </c>
      <c r="Z1158" s="153" t="s">
        <v>1561</v>
      </c>
      <c r="AH1158" s="72" t="s">
        <v>1529</v>
      </c>
      <c r="AI1158" s="41" t="s">
        <v>1106</v>
      </c>
      <c r="AJ1158" s="41" t="s">
        <v>1530</v>
      </c>
      <c r="AK1158" s="52" t="s">
        <v>1531</v>
      </c>
      <c r="AL1158" s="41" t="s">
        <v>377</v>
      </c>
      <c r="AR1158" s="7" t="s">
        <v>1532</v>
      </c>
      <c r="AS1158" s="74" t="s">
        <v>1533</v>
      </c>
      <c r="BV1158" s="144" t="s">
        <v>892</v>
      </c>
      <c r="CA1158" s="54" t="s">
        <v>892</v>
      </c>
      <c r="CB1158" s="7" t="s">
        <v>1562</v>
      </c>
      <c r="CC1158" s="61">
        <v>1</v>
      </c>
      <c r="CD1158" s="7" t="s">
        <v>1563</v>
      </c>
      <c r="CG1158"/>
      <c r="CQ1158" s="54" t="s">
        <v>892</v>
      </c>
      <c r="CR1158" s="7" t="s">
        <v>1564</v>
      </c>
      <c r="CS1158" s="76">
        <v>1.6</v>
      </c>
      <c r="CT1158" s="7" t="s">
        <v>1563</v>
      </c>
      <c r="DG1158" s="54" t="s">
        <v>892</v>
      </c>
      <c r="DH1158" s="7" t="s">
        <v>1565</v>
      </c>
      <c r="DI1158" s="76">
        <v>0</v>
      </c>
      <c r="DJ1158" s="7" t="s">
        <v>1563</v>
      </c>
      <c r="DO1158" s="7" t="s">
        <v>155</v>
      </c>
      <c r="DP1158">
        <v>2770</v>
      </c>
      <c r="DQ1158" t="s">
        <v>318</v>
      </c>
    </row>
    <row r="1159" spans="2:121">
      <c r="B1159" s="309" t="s">
        <v>1559</v>
      </c>
      <c r="C1159">
        <v>201</v>
      </c>
      <c r="D1159" s="89" t="s">
        <v>1521</v>
      </c>
      <c r="E1159">
        <v>2006</v>
      </c>
      <c r="F1159">
        <v>2003</v>
      </c>
      <c r="G1159" t="s">
        <v>875</v>
      </c>
      <c r="H1159" t="s">
        <v>1522</v>
      </c>
      <c r="J1159" s="21" t="s">
        <v>792</v>
      </c>
      <c r="K1159" s="21" t="s">
        <v>1523</v>
      </c>
      <c r="L1159" s="21" t="s">
        <v>1524</v>
      </c>
      <c r="M1159" s="50" t="s">
        <v>1525</v>
      </c>
      <c r="N1159" s="68" t="s">
        <v>1569</v>
      </c>
      <c r="Y1159" s="7" t="s">
        <v>1527</v>
      </c>
      <c r="Z1159" t="s">
        <v>1536</v>
      </c>
      <c r="AH1159" s="72" t="s">
        <v>1529</v>
      </c>
      <c r="AI1159" s="41" t="s">
        <v>1106</v>
      </c>
      <c r="AJ1159" s="41" t="s">
        <v>1530</v>
      </c>
      <c r="AK1159" s="52" t="s">
        <v>1531</v>
      </c>
      <c r="AL1159" s="41" t="s">
        <v>377</v>
      </c>
      <c r="AR1159" s="7" t="s">
        <v>1532</v>
      </c>
      <c r="AS1159" s="153" t="s">
        <v>1561</v>
      </c>
      <c r="BV1159" s="144" t="s">
        <v>892</v>
      </c>
      <c r="BW1159" s="54" t="s">
        <v>892</v>
      </c>
      <c r="BX1159" s="7" t="s">
        <v>1562</v>
      </c>
      <c r="BY1159" s="61">
        <v>13</v>
      </c>
      <c r="BZ1159" s="7" t="s">
        <v>1563</v>
      </c>
      <c r="CQ1159" s="54" t="s">
        <v>892</v>
      </c>
      <c r="CR1159" s="7" t="s">
        <v>1564</v>
      </c>
      <c r="CS1159" s="76">
        <v>1.9</v>
      </c>
      <c r="CT1159" s="7" t="s">
        <v>1563</v>
      </c>
      <c r="DG1159" s="54" t="s">
        <v>892</v>
      </c>
      <c r="DH1159" s="7" t="s">
        <v>1565</v>
      </c>
      <c r="DI1159" s="76">
        <v>0.2</v>
      </c>
      <c r="DJ1159" s="7" t="s">
        <v>1563</v>
      </c>
      <c r="DO1159" s="7" t="s">
        <v>155</v>
      </c>
      <c r="DP1159">
        <v>2710</v>
      </c>
      <c r="DQ1159" t="s">
        <v>318</v>
      </c>
    </row>
    <row r="1160" spans="2:121">
      <c r="B1160" s="309" t="s">
        <v>1559</v>
      </c>
      <c r="C1160">
        <v>201</v>
      </c>
      <c r="D1160" s="89" t="s">
        <v>1521</v>
      </c>
      <c r="E1160">
        <v>2006</v>
      </c>
      <c r="F1160">
        <v>2003</v>
      </c>
      <c r="G1160" t="s">
        <v>875</v>
      </c>
      <c r="H1160" t="s">
        <v>1522</v>
      </c>
      <c r="J1160" s="21" t="s">
        <v>792</v>
      </c>
      <c r="K1160" s="21" t="s">
        <v>1523</v>
      </c>
      <c r="L1160" s="21" t="s">
        <v>1524</v>
      </c>
      <c r="M1160" s="50" t="s">
        <v>1525</v>
      </c>
      <c r="N1160" s="68" t="s">
        <v>1570</v>
      </c>
      <c r="Y1160" s="7" t="s">
        <v>1538</v>
      </c>
      <c r="Z1160" t="s">
        <v>1539</v>
      </c>
      <c r="AH1160" s="72" t="s">
        <v>1529</v>
      </c>
      <c r="AI1160" s="41" t="s">
        <v>1106</v>
      </c>
      <c r="AJ1160" s="41" t="s">
        <v>1530</v>
      </c>
      <c r="AK1160" s="52" t="s">
        <v>1531</v>
      </c>
      <c r="AL1160" s="41" t="s">
        <v>377</v>
      </c>
      <c r="AR1160" s="7" t="s">
        <v>1532</v>
      </c>
      <c r="AS1160" s="153" t="s">
        <v>1561</v>
      </c>
      <c r="BV1160" s="144" t="s">
        <v>892</v>
      </c>
      <c r="CA1160" s="54" t="s">
        <v>892</v>
      </c>
      <c r="CB1160" s="7" t="s">
        <v>1562</v>
      </c>
      <c r="CC1160" s="61">
        <v>0</v>
      </c>
      <c r="CD1160" s="7" t="s">
        <v>1563</v>
      </c>
      <c r="CQ1160" s="54" t="s">
        <v>892</v>
      </c>
      <c r="CR1160" s="7" t="s">
        <v>1564</v>
      </c>
      <c r="CS1160" s="76">
        <v>0.1</v>
      </c>
      <c r="CT1160" s="7" t="s">
        <v>1563</v>
      </c>
      <c r="DG1160" s="54" t="s">
        <v>892</v>
      </c>
      <c r="DH1160" s="7" t="s">
        <v>1565</v>
      </c>
      <c r="DI1160" s="76">
        <v>0</v>
      </c>
      <c r="DJ1160" s="7" t="s">
        <v>1563</v>
      </c>
      <c r="DO1160" s="7" t="s">
        <v>155</v>
      </c>
      <c r="DP1160">
        <v>2760</v>
      </c>
      <c r="DQ1160" t="s">
        <v>318</v>
      </c>
    </row>
    <row r="1161" spans="2:121">
      <c r="B1161" s="309" t="s">
        <v>1559</v>
      </c>
      <c r="C1161">
        <v>201</v>
      </c>
      <c r="D1161" s="89" t="s">
        <v>1521</v>
      </c>
      <c r="E1161">
        <v>2006</v>
      </c>
      <c r="F1161">
        <v>2003</v>
      </c>
      <c r="G1161" t="s">
        <v>875</v>
      </c>
      <c r="H1161" t="s">
        <v>1522</v>
      </c>
      <c r="J1161" s="21" t="s">
        <v>792</v>
      </c>
      <c r="K1161" s="21" t="s">
        <v>1523</v>
      </c>
      <c r="L1161" s="21" t="s">
        <v>1524</v>
      </c>
      <c r="M1161" s="50" t="s">
        <v>1525</v>
      </c>
      <c r="N1161" s="68" t="s">
        <v>1571</v>
      </c>
      <c r="Y1161" s="153" t="s">
        <v>1561</v>
      </c>
      <c r="Z1161" t="s">
        <v>1528</v>
      </c>
      <c r="AH1161" s="72" t="s">
        <v>1529</v>
      </c>
      <c r="AI1161" s="41" t="s">
        <v>1106</v>
      </c>
      <c r="AJ1161" s="41" t="s">
        <v>1530</v>
      </c>
      <c r="AK1161" s="52" t="s">
        <v>1531</v>
      </c>
      <c r="AL1161" s="41" t="s">
        <v>377</v>
      </c>
      <c r="AR1161" s="7" t="s">
        <v>1532</v>
      </c>
      <c r="AS1161" s="74" t="s">
        <v>1533</v>
      </c>
      <c r="BV1161" s="144" t="s">
        <v>892</v>
      </c>
      <c r="CA1161" s="54" t="s">
        <v>892</v>
      </c>
      <c r="CB1161" s="88" t="s">
        <v>1562</v>
      </c>
      <c r="CC1161" s="61">
        <v>65.2</v>
      </c>
      <c r="CD1161" s="7" t="s">
        <v>1563</v>
      </c>
      <c r="CQ1161" s="54" t="s">
        <v>892</v>
      </c>
      <c r="CR1161" s="7" t="s">
        <v>1564</v>
      </c>
      <c r="CS1161" s="76">
        <v>15</v>
      </c>
      <c r="CT1161" s="7" t="s">
        <v>1563</v>
      </c>
      <c r="DG1161" s="54" t="s">
        <v>892</v>
      </c>
      <c r="DH1161" s="7" t="s">
        <v>1565</v>
      </c>
      <c r="DI1161" s="76">
        <v>3.7</v>
      </c>
      <c r="DJ1161" s="7" t="s">
        <v>1563</v>
      </c>
      <c r="DO1161" s="7" t="s">
        <v>155</v>
      </c>
      <c r="DP1161">
        <v>2690</v>
      </c>
      <c r="DQ1161" t="s">
        <v>318</v>
      </c>
    </row>
    <row r="1162" spans="2:121">
      <c r="B1162" s="309" t="s">
        <v>1559</v>
      </c>
      <c r="C1162">
        <v>201</v>
      </c>
      <c r="D1162" s="89" t="s">
        <v>1521</v>
      </c>
      <c r="E1162">
        <v>2006</v>
      </c>
      <c r="F1162">
        <v>2003</v>
      </c>
      <c r="G1162" t="s">
        <v>875</v>
      </c>
      <c r="H1162" t="s">
        <v>1522</v>
      </c>
      <c r="J1162" s="21" t="s">
        <v>792</v>
      </c>
      <c r="K1162" s="21" t="s">
        <v>1523</v>
      </c>
      <c r="L1162" t="s">
        <v>1524</v>
      </c>
      <c r="M1162" s="50" t="s">
        <v>1525</v>
      </c>
      <c r="N1162" s="68" t="s">
        <v>1572</v>
      </c>
      <c r="Y1162" s="153" t="s">
        <v>1561</v>
      </c>
      <c r="Z1162" s="153" t="s">
        <v>1561</v>
      </c>
      <c r="AH1162" s="72" t="s">
        <v>1529</v>
      </c>
      <c r="AI1162" s="41" t="s">
        <v>1106</v>
      </c>
      <c r="AJ1162" s="41" t="s">
        <v>1530</v>
      </c>
      <c r="AK1162" s="52" t="s">
        <v>1531</v>
      </c>
      <c r="AL1162" s="41" t="s">
        <v>377</v>
      </c>
      <c r="AR1162" s="7" t="s">
        <v>1532</v>
      </c>
      <c r="AS1162" s="74" t="s">
        <v>1533</v>
      </c>
      <c r="BV1162" s="144" t="s">
        <v>892</v>
      </c>
      <c r="CA1162" s="54" t="s">
        <v>892</v>
      </c>
      <c r="CB1162" s="88" t="s">
        <v>1562</v>
      </c>
      <c r="CC1162" s="61">
        <v>1.2</v>
      </c>
      <c r="CD1162" s="7" t="s">
        <v>1563</v>
      </c>
      <c r="CQ1162" s="54" t="s">
        <v>892</v>
      </c>
      <c r="CR1162" s="7" t="s">
        <v>1564</v>
      </c>
      <c r="CS1162" s="76">
        <v>1.4</v>
      </c>
      <c r="CT1162" s="7" t="s">
        <v>1563</v>
      </c>
      <c r="DG1162" s="54" t="s">
        <v>892</v>
      </c>
      <c r="DH1162" s="7" t="s">
        <v>1565</v>
      </c>
      <c r="DI1162" s="76">
        <v>0.2</v>
      </c>
      <c r="DJ1162" s="7" t="s">
        <v>1563</v>
      </c>
      <c r="DO1162" s="7" t="s">
        <v>155</v>
      </c>
      <c r="DP1162">
        <v>2710</v>
      </c>
      <c r="DQ1162" t="s">
        <v>318</v>
      </c>
    </row>
    <row r="1163" spans="2:121">
      <c r="B1163" s="309" t="s">
        <v>1559</v>
      </c>
      <c r="C1163">
        <v>201</v>
      </c>
      <c r="D1163" s="89" t="s">
        <v>1521</v>
      </c>
      <c r="E1163">
        <v>2006</v>
      </c>
      <c r="F1163">
        <v>2003</v>
      </c>
      <c r="G1163" t="s">
        <v>875</v>
      </c>
      <c r="H1163" t="s">
        <v>1522</v>
      </c>
      <c r="J1163" s="21" t="s">
        <v>792</v>
      </c>
      <c r="K1163" s="21" t="s">
        <v>1523</v>
      </c>
      <c r="L1163" t="s">
        <v>1543</v>
      </c>
      <c r="M1163" s="50" t="s">
        <v>325</v>
      </c>
      <c r="N1163" s="16" t="s">
        <v>1573</v>
      </c>
      <c r="O1163" s="123" t="s">
        <v>1105</v>
      </c>
      <c r="P1163" s="310" t="s">
        <v>1545</v>
      </c>
      <c r="Q1163" s="123" t="s">
        <v>377</v>
      </c>
      <c r="W1163" s="164" t="s">
        <v>1546</v>
      </c>
      <c r="X1163" s="120" t="s">
        <v>1106</v>
      </c>
      <c r="Y1163" s="153" t="s">
        <v>1561</v>
      </c>
      <c r="Z1163" s="153" t="s">
        <v>1561</v>
      </c>
      <c r="AH1163" s="72" t="s">
        <v>1529</v>
      </c>
      <c r="AI1163" s="41" t="s">
        <v>1106</v>
      </c>
      <c r="AJ1163" s="41" t="s">
        <v>1530</v>
      </c>
      <c r="AK1163" s="52" t="s">
        <v>1531</v>
      </c>
      <c r="AL1163" s="41" t="s">
        <v>377</v>
      </c>
      <c r="AR1163" s="7" t="s">
        <v>1532</v>
      </c>
      <c r="AS1163" s="74" t="s">
        <v>1533</v>
      </c>
      <c r="BV1163" s="144" t="s">
        <v>892</v>
      </c>
      <c r="CA1163" s="54" t="s">
        <v>892</v>
      </c>
      <c r="CB1163" s="88" t="s">
        <v>1562</v>
      </c>
      <c r="CC1163" s="9" t="s">
        <v>685</v>
      </c>
      <c r="CD1163" s="7" t="s">
        <v>1563</v>
      </c>
      <c r="CQ1163" s="54" t="s">
        <v>892</v>
      </c>
      <c r="CR1163" s="7" t="s">
        <v>1564</v>
      </c>
      <c r="CS1163" s="76">
        <v>1</v>
      </c>
      <c r="CT1163" s="7" t="s">
        <v>1563</v>
      </c>
      <c r="DG1163" s="54" t="s">
        <v>892</v>
      </c>
      <c r="DH1163" s="7" t="s">
        <v>1565</v>
      </c>
      <c r="DI1163" s="76">
        <v>0.2</v>
      </c>
      <c r="DJ1163" s="7" t="s">
        <v>1563</v>
      </c>
      <c r="DO1163" s="7" t="s">
        <v>155</v>
      </c>
      <c r="DP1163">
        <v>2710</v>
      </c>
      <c r="DQ1163" t="s">
        <v>318</v>
      </c>
    </row>
    <row r="1164" spans="2:121">
      <c r="B1164" s="309" t="s">
        <v>1559</v>
      </c>
      <c r="C1164">
        <v>201</v>
      </c>
      <c r="D1164" s="89" t="s">
        <v>1521</v>
      </c>
      <c r="E1164">
        <v>2006</v>
      </c>
      <c r="F1164">
        <v>2003</v>
      </c>
      <c r="G1164" t="s">
        <v>875</v>
      </c>
      <c r="H1164" t="s">
        <v>1522</v>
      </c>
      <c r="J1164" s="21" t="s">
        <v>792</v>
      </c>
      <c r="K1164" s="21" t="s">
        <v>1523</v>
      </c>
      <c r="L1164" t="s">
        <v>1543</v>
      </c>
      <c r="M1164" s="50" t="s">
        <v>325</v>
      </c>
      <c r="N1164" s="16" t="s">
        <v>1574</v>
      </c>
      <c r="O1164" s="123" t="s">
        <v>1105</v>
      </c>
      <c r="P1164" s="310" t="s">
        <v>1545</v>
      </c>
      <c r="Q1164" s="123" t="s">
        <v>377</v>
      </c>
      <c r="W1164" s="164" t="s">
        <v>1546</v>
      </c>
      <c r="X1164" s="120" t="s">
        <v>1106</v>
      </c>
      <c r="Y1164" s="153" t="s">
        <v>1561</v>
      </c>
      <c r="Z1164" s="153" t="s">
        <v>1561</v>
      </c>
      <c r="AH1164" s="72" t="s">
        <v>1529</v>
      </c>
      <c r="AI1164" s="41" t="s">
        <v>1106</v>
      </c>
      <c r="AJ1164" s="41" t="s">
        <v>1530</v>
      </c>
      <c r="AK1164" s="52" t="s">
        <v>1531</v>
      </c>
      <c r="AL1164" s="41" t="s">
        <v>377</v>
      </c>
      <c r="AR1164" s="7" t="s">
        <v>1532</v>
      </c>
      <c r="AS1164" s="74" t="s">
        <v>1541</v>
      </c>
      <c r="BV1164" s="144" t="s">
        <v>892</v>
      </c>
      <c r="CA1164" s="54" t="s">
        <v>892</v>
      </c>
      <c r="CB1164" s="88" t="s">
        <v>1562</v>
      </c>
      <c r="CC1164" s="9" t="s">
        <v>685</v>
      </c>
      <c r="CD1164" s="7" t="s">
        <v>1563</v>
      </c>
      <c r="CQ1164" s="54" t="s">
        <v>892</v>
      </c>
      <c r="CR1164" s="7" t="s">
        <v>1564</v>
      </c>
      <c r="CS1164" s="76">
        <v>0.4</v>
      </c>
      <c r="CT1164" s="7" t="s">
        <v>1563</v>
      </c>
      <c r="DG1164" s="54" t="s">
        <v>892</v>
      </c>
      <c r="DH1164" s="7" t="s">
        <v>1565</v>
      </c>
      <c r="DI1164" s="76">
        <v>0</v>
      </c>
      <c r="DJ1164" s="7" t="s">
        <v>1563</v>
      </c>
      <c r="DO1164" s="7" t="s">
        <v>155</v>
      </c>
      <c r="DP1164">
        <v>2820</v>
      </c>
      <c r="DQ1164" t="s">
        <v>318</v>
      </c>
    </row>
    <row r="1165" spans="2:121">
      <c r="B1165" s="309" t="s">
        <v>1559</v>
      </c>
      <c r="C1165">
        <v>201</v>
      </c>
      <c r="D1165" s="89" t="s">
        <v>1521</v>
      </c>
      <c r="E1165">
        <v>2006</v>
      </c>
      <c r="F1165">
        <v>2003</v>
      </c>
      <c r="G1165" t="s">
        <v>875</v>
      </c>
      <c r="H1165" t="s">
        <v>1522</v>
      </c>
      <c r="J1165" s="21" t="s">
        <v>792</v>
      </c>
      <c r="K1165" s="21" t="s">
        <v>1523</v>
      </c>
      <c r="L1165" s="21" t="s">
        <v>1524</v>
      </c>
      <c r="M1165" s="50" t="s">
        <v>1525</v>
      </c>
      <c r="N1165" s="68" t="s">
        <v>1575</v>
      </c>
      <c r="Y1165" s="153" t="s">
        <v>1561</v>
      </c>
      <c r="Z1165" s="153" t="s">
        <v>1561</v>
      </c>
      <c r="AH1165" s="72" t="s">
        <v>1529</v>
      </c>
      <c r="AI1165" s="41" t="s">
        <v>1106</v>
      </c>
      <c r="AJ1165" s="41" t="s">
        <v>1530</v>
      </c>
      <c r="AK1165" s="52" t="s">
        <v>1531</v>
      </c>
      <c r="AL1165" s="41" t="s">
        <v>377</v>
      </c>
      <c r="AR1165" s="54" t="s">
        <v>1532</v>
      </c>
      <c r="AS1165" s="75" t="s">
        <v>1533</v>
      </c>
      <c r="BV1165" s="144" t="s">
        <v>892</v>
      </c>
      <c r="CA1165" s="54" t="s">
        <v>892</v>
      </c>
      <c r="CB1165" s="88" t="s">
        <v>1562</v>
      </c>
      <c r="CC1165" s="9" t="s">
        <v>685</v>
      </c>
      <c r="CD1165" s="7" t="s">
        <v>1563</v>
      </c>
      <c r="CQ1165" s="54" t="s">
        <v>892</v>
      </c>
      <c r="CR1165" s="7" t="s">
        <v>1564</v>
      </c>
      <c r="CS1165" s="76">
        <v>1.4</v>
      </c>
      <c r="CT1165" s="7" t="s">
        <v>1563</v>
      </c>
      <c r="DG1165" s="54" t="s">
        <v>892</v>
      </c>
      <c r="DH1165" s="7" t="s">
        <v>1565</v>
      </c>
      <c r="DI1165" s="76">
        <v>0.2</v>
      </c>
      <c r="DJ1165" s="7" t="s">
        <v>1563</v>
      </c>
      <c r="DO1165" s="7" t="s">
        <v>155</v>
      </c>
      <c r="DP1165">
        <v>2710</v>
      </c>
      <c r="DQ1165" t="s">
        <v>318</v>
      </c>
    </row>
    <row r="1166" spans="2:121">
      <c r="B1166" s="309" t="s">
        <v>1559</v>
      </c>
      <c r="C1166">
        <v>201</v>
      </c>
      <c r="D1166" s="89" t="s">
        <v>1521</v>
      </c>
      <c r="E1166">
        <v>2006</v>
      </c>
      <c r="F1166">
        <v>2003</v>
      </c>
      <c r="G1166" t="s">
        <v>875</v>
      </c>
      <c r="H1166" t="s">
        <v>1522</v>
      </c>
      <c r="J1166" s="21" t="s">
        <v>792</v>
      </c>
      <c r="K1166" s="21" t="s">
        <v>1523</v>
      </c>
      <c r="L1166" s="21" t="s">
        <v>1524</v>
      </c>
      <c r="M1166" s="50" t="s">
        <v>1525</v>
      </c>
      <c r="N1166" s="68" t="s">
        <v>1576</v>
      </c>
      <c r="Y1166" s="153" t="s">
        <v>1561</v>
      </c>
      <c r="Z1166" s="153" t="s">
        <v>1561</v>
      </c>
      <c r="AH1166" s="72" t="s">
        <v>1529</v>
      </c>
      <c r="AI1166" s="41" t="s">
        <v>1106</v>
      </c>
      <c r="AJ1166" s="41" t="s">
        <v>1530</v>
      </c>
      <c r="AK1166" s="52" t="s">
        <v>1531</v>
      </c>
      <c r="AL1166" s="41" t="s">
        <v>377</v>
      </c>
      <c r="AR1166" s="54" t="s">
        <v>1532</v>
      </c>
      <c r="AS1166" s="75" t="s">
        <v>1541</v>
      </c>
      <c r="BV1166" s="144" t="s">
        <v>892</v>
      </c>
      <c r="CA1166" s="54" t="s">
        <v>892</v>
      </c>
      <c r="CB1166" s="88" t="s">
        <v>1562</v>
      </c>
      <c r="CC1166" s="9" t="s">
        <v>685</v>
      </c>
      <c r="CD1166" s="7" t="s">
        <v>1563</v>
      </c>
      <c r="CQ1166" s="54" t="s">
        <v>892</v>
      </c>
      <c r="CR1166" s="7" t="s">
        <v>1564</v>
      </c>
      <c r="CS1166" s="76">
        <v>0.6</v>
      </c>
      <c r="CT1166" s="7" t="s">
        <v>1563</v>
      </c>
      <c r="DG1166" s="54" t="s">
        <v>892</v>
      </c>
      <c r="DH1166" s="7" t="s">
        <v>1565</v>
      </c>
      <c r="DI1166" s="76">
        <v>0</v>
      </c>
      <c r="DJ1166" s="7" t="s">
        <v>1563</v>
      </c>
      <c r="DO1166" s="7" t="s">
        <v>155</v>
      </c>
      <c r="DP1166">
        <v>2760</v>
      </c>
      <c r="DQ1166" t="s">
        <v>318</v>
      </c>
    </row>
    <row r="1167" spans="2:121">
      <c r="B1167" s="309" t="s">
        <v>1559</v>
      </c>
      <c r="C1167">
        <v>201</v>
      </c>
      <c r="D1167" s="89" t="s">
        <v>1521</v>
      </c>
      <c r="E1167">
        <v>2006</v>
      </c>
      <c r="F1167">
        <v>2003</v>
      </c>
      <c r="G1167" t="s">
        <v>875</v>
      </c>
      <c r="H1167" t="s">
        <v>1522</v>
      </c>
      <c r="J1167" s="21" t="s">
        <v>792</v>
      </c>
      <c r="K1167" s="21" t="s">
        <v>1523</v>
      </c>
      <c r="L1167" s="21" t="s">
        <v>1524</v>
      </c>
      <c r="M1167" s="50" t="s">
        <v>1525</v>
      </c>
      <c r="N1167" s="68" t="s">
        <v>1577</v>
      </c>
      <c r="Y1167" s="153" t="s">
        <v>1561</v>
      </c>
      <c r="Z1167" s="21" t="s">
        <v>1528</v>
      </c>
      <c r="AH1167" s="72" t="s">
        <v>1529</v>
      </c>
      <c r="AI1167" s="41" t="s">
        <v>1106</v>
      </c>
      <c r="AJ1167" s="41" t="s">
        <v>1530</v>
      </c>
      <c r="AK1167" s="52" t="s">
        <v>1531</v>
      </c>
      <c r="AL1167" s="41" t="s">
        <v>377</v>
      </c>
      <c r="AR1167" s="54" t="s">
        <v>1532</v>
      </c>
      <c r="AS1167" s="75" t="s">
        <v>1533</v>
      </c>
      <c r="BV1167" s="144" t="s">
        <v>892</v>
      </c>
      <c r="CA1167" s="54" t="s">
        <v>892</v>
      </c>
      <c r="CB1167" s="88" t="s">
        <v>1562</v>
      </c>
      <c r="CC1167" s="61">
        <v>65.2</v>
      </c>
      <c r="CD1167" s="7" t="s">
        <v>1563</v>
      </c>
      <c r="CQ1167" s="54" t="s">
        <v>892</v>
      </c>
      <c r="CR1167" s="7" t="s">
        <v>1564</v>
      </c>
      <c r="CS1167" s="76">
        <v>15</v>
      </c>
      <c r="CT1167" s="7" t="s">
        <v>1563</v>
      </c>
      <c r="DG1167" s="54" t="s">
        <v>892</v>
      </c>
      <c r="DH1167" s="7" t="s">
        <v>1565</v>
      </c>
      <c r="DI1167" s="76">
        <v>3.7</v>
      </c>
      <c r="DJ1167" s="7" t="s">
        <v>1563</v>
      </c>
      <c r="DO1167" s="7" t="s">
        <v>155</v>
      </c>
      <c r="DP1167">
        <v>2690</v>
      </c>
      <c r="DQ1167" t="s">
        <v>318</v>
      </c>
    </row>
    <row r="1168" spans="2:121">
      <c r="B1168" s="309" t="s">
        <v>1559</v>
      </c>
      <c r="C1168">
        <v>201</v>
      </c>
      <c r="D1168" s="89" t="s">
        <v>1521</v>
      </c>
      <c r="E1168">
        <v>2006</v>
      </c>
      <c r="F1168">
        <v>2003</v>
      </c>
      <c r="G1168" t="s">
        <v>875</v>
      </c>
      <c r="H1168" t="s">
        <v>1522</v>
      </c>
      <c r="J1168" s="21" t="s">
        <v>792</v>
      </c>
      <c r="K1168" s="21" t="s">
        <v>1523</v>
      </c>
      <c r="L1168" t="s">
        <v>1543</v>
      </c>
      <c r="M1168" s="50" t="s">
        <v>325</v>
      </c>
      <c r="N1168" s="16" t="s">
        <v>1578</v>
      </c>
      <c r="O1168" s="123" t="s">
        <v>1105</v>
      </c>
      <c r="P1168" s="310" t="s">
        <v>1545</v>
      </c>
      <c r="Q1168" s="123" t="s">
        <v>377</v>
      </c>
      <c r="W1168" s="164" t="s">
        <v>1546</v>
      </c>
      <c r="X1168" s="120" t="s">
        <v>1106</v>
      </c>
      <c r="Y1168" s="153" t="s">
        <v>1561</v>
      </c>
      <c r="Z1168" s="153" t="s">
        <v>1561</v>
      </c>
      <c r="AH1168" s="72" t="s">
        <v>1529</v>
      </c>
      <c r="AI1168" s="41" t="s">
        <v>1106</v>
      </c>
      <c r="AJ1168" s="41" t="s">
        <v>1530</v>
      </c>
      <c r="AK1168" s="52" t="s">
        <v>1531</v>
      </c>
      <c r="AL1168" s="41" t="s">
        <v>377</v>
      </c>
      <c r="AR1168" s="54" t="s">
        <v>1532</v>
      </c>
      <c r="AS1168" s="75" t="s">
        <v>1541</v>
      </c>
      <c r="BV1168" s="144" t="s">
        <v>892</v>
      </c>
      <c r="CA1168" s="54" t="s">
        <v>892</v>
      </c>
      <c r="CB1168" s="88" t="s">
        <v>1562</v>
      </c>
      <c r="CC1168" s="61">
        <v>8.1999999999999993</v>
      </c>
      <c r="CD1168" s="7" t="s">
        <v>1563</v>
      </c>
      <c r="CQ1168" s="54" t="s">
        <v>892</v>
      </c>
      <c r="CR1168" s="7" t="s">
        <v>1564</v>
      </c>
      <c r="CS1168" s="76">
        <v>0.4</v>
      </c>
      <c r="CT1168" s="7" t="s">
        <v>1563</v>
      </c>
      <c r="DG1168" s="54" t="s">
        <v>892</v>
      </c>
      <c r="DH1168" s="7" t="s">
        <v>1565</v>
      </c>
      <c r="DI1168" s="76">
        <v>0</v>
      </c>
      <c r="DJ1168" s="7" t="s">
        <v>1563</v>
      </c>
      <c r="DO1168" s="7" t="s">
        <v>155</v>
      </c>
      <c r="DP1168">
        <v>2820</v>
      </c>
      <c r="DQ1168" t="s">
        <v>318</v>
      </c>
    </row>
    <row r="1169" spans="2:121">
      <c r="B1169" s="309" t="s">
        <v>1559</v>
      </c>
      <c r="C1169">
        <v>201</v>
      </c>
      <c r="D1169" s="89" t="s">
        <v>1521</v>
      </c>
      <c r="E1169">
        <v>2006</v>
      </c>
      <c r="F1169">
        <v>2003</v>
      </c>
      <c r="G1169" t="s">
        <v>875</v>
      </c>
      <c r="H1169" t="s">
        <v>1522</v>
      </c>
      <c r="J1169" s="21" t="s">
        <v>792</v>
      </c>
      <c r="K1169" s="21" t="s">
        <v>1523</v>
      </c>
      <c r="L1169" s="21" t="s">
        <v>1524</v>
      </c>
      <c r="M1169" s="50" t="s">
        <v>1525</v>
      </c>
      <c r="N1169" s="68" t="s">
        <v>1579</v>
      </c>
      <c r="Y1169" s="54" t="s">
        <v>1538</v>
      </c>
      <c r="Z1169" s="21" t="s">
        <v>1539</v>
      </c>
      <c r="AH1169" s="72" t="s">
        <v>1529</v>
      </c>
      <c r="AI1169" s="41" t="s">
        <v>1106</v>
      </c>
      <c r="AJ1169" s="41" t="s">
        <v>1530</v>
      </c>
      <c r="AK1169" s="52" t="s">
        <v>1531</v>
      </c>
      <c r="AL1169" s="41" t="s">
        <v>377</v>
      </c>
      <c r="AR1169" s="7" t="s">
        <v>1532</v>
      </c>
      <c r="AS1169" s="153" t="s">
        <v>1561</v>
      </c>
      <c r="BV1169" s="144" t="s">
        <v>892</v>
      </c>
      <c r="CA1169" s="54" t="s">
        <v>892</v>
      </c>
      <c r="CB1169" s="7" t="s">
        <v>1562</v>
      </c>
      <c r="CC1169" s="61">
        <v>0</v>
      </c>
      <c r="CD1169" s="7" t="s">
        <v>1563</v>
      </c>
      <c r="CQ1169" s="54" t="s">
        <v>892</v>
      </c>
      <c r="CR1169" s="7" t="s">
        <v>1564</v>
      </c>
      <c r="CS1169" s="76">
        <v>0.1</v>
      </c>
      <c r="CT1169" s="7" t="s">
        <v>1563</v>
      </c>
      <c r="DG1169" s="54" t="s">
        <v>892</v>
      </c>
      <c r="DH1169" s="7" t="s">
        <v>1565</v>
      </c>
      <c r="DI1169" s="76">
        <v>0</v>
      </c>
      <c r="DJ1169" s="7" t="s">
        <v>1563</v>
      </c>
      <c r="DO1169" s="7" t="s">
        <v>155</v>
      </c>
      <c r="DP1169">
        <v>2760</v>
      </c>
      <c r="DQ1169" t="s">
        <v>318</v>
      </c>
    </row>
    <row r="1170" spans="2:121">
      <c r="B1170" s="309" t="s">
        <v>1559</v>
      </c>
      <c r="C1170">
        <v>201</v>
      </c>
      <c r="D1170" s="89" t="s">
        <v>1521</v>
      </c>
      <c r="E1170">
        <v>2006</v>
      </c>
      <c r="F1170">
        <v>2003</v>
      </c>
      <c r="G1170" t="s">
        <v>875</v>
      </c>
      <c r="H1170" t="s">
        <v>1522</v>
      </c>
      <c r="J1170" s="21" t="s">
        <v>792</v>
      </c>
      <c r="K1170" s="21" t="s">
        <v>1523</v>
      </c>
      <c r="L1170" t="s">
        <v>1543</v>
      </c>
      <c r="M1170" s="50" t="s">
        <v>325</v>
      </c>
      <c r="N1170" s="16" t="s">
        <v>1580</v>
      </c>
      <c r="O1170" s="41" t="s">
        <v>1105</v>
      </c>
      <c r="P1170" s="119" t="s">
        <v>1545</v>
      </c>
      <c r="Q1170" s="41" t="s">
        <v>377</v>
      </c>
      <c r="W1170" s="135" t="s">
        <v>1546</v>
      </c>
      <c r="X1170" s="39" t="s">
        <v>1106</v>
      </c>
      <c r="Y1170" s="54" t="s">
        <v>1106</v>
      </c>
      <c r="Z1170" s="52" t="s">
        <v>1547</v>
      </c>
      <c r="AH1170" s="72" t="s">
        <v>1529</v>
      </c>
      <c r="AI1170" s="41" t="s">
        <v>1106</v>
      </c>
      <c r="AJ1170" s="41" t="s">
        <v>1530</v>
      </c>
      <c r="AK1170" s="52" t="s">
        <v>1531</v>
      </c>
      <c r="AL1170" s="41" t="s">
        <v>377</v>
      </c>
      <c r="AR1170" s="7" t="s">
        <v>1532</v>
      </c>
      <c r="AS1170" s="153" t="s">
        <v>1561</v>
      </c>
      <c r="BV1170" s="144" t="s">
        <v>892</v>
      </c>
      <c r="CA1170" s="54" t="s">
        <v>892</v>
      </c>
      <c r="CB1170" s="7" t="s">
        <v>1562</v>
      </c>
      <c r="CC1170" s="61">
        <v>0.5</v>
      </c>
      <c r="CD1170" s="7" t="s">
        <v>1563</v>
      </c>
      <c r="CQ1170" s="54" t="s">
        <v>892</v>
      </c>
      <c r="CR1170" s="7" t="s">
        <v>1564</v>
      </c>
      <c r="CS1170" s="76">
        <v>0.2</v>
      </c>
      <c r="CT1170" s="7" t="s">
        <v>1563</v>
      </c>
      <c r="DG1170" s="54" t="s">
        <v>892</v>
      </c>
      <c r="DH1170" s="7" t="s">
        <v>1565</v>
      </c>
      <c r="DI1170" s="76">
        <v>0.2</v>
      </c>
      <c r="DJ1170" s="7" t="s">
        <v>1563</v>
      </c>
      <c r="DO1170" s="7" t="s">
        <v>155</v>
      </c>
      <c r="DP1170">
        <v>2830</v>
      </c>
      <c r="DQ1170" t="s">
        <v>318</v>
      </c>
    </row>
    <row r="1171" spans="2:121">
      <c r="B1171" s="309" t="s">
        <v>1559</v>
      </c>
      <c r="C1171">
        <v>201</v>
      </c>
      <c r="D1171" s="89" t="s">
        <v>1521</v>
      </c>
      <c r="E1171">
        <v>2006</v>
      </c>
      <c r="F1171">
        <v>2003</v>
      </c>
      <c r="G1171" t="s">
        <v>875</v>
      </c>
      <c r="H1171" t="s">
        <v>1522</v>
      </c>
      <c r="J1171" s="21" t="s">
        <v>792</v>
      </c>
      <c r="K1171" s="21" t="s">
        <v>1523</v>
      </c>
      <c r="L1171" s="21" t="s">
        <v>1524</v>
      </c>
      <c r="M1171" s="50" t="s">
        <v>1525</v>
      </c>
      <c r="N1171" s="68" t="s">
        <v>1581</v>
      </c>
      <c r="Y1171" s="54" t="s">
        <v>1527</v>
      </c>
      <c r="Z1171" s="21" t="s">
        <v>1536</v>
      </c>
      <c r="AH1171" s="72" t="s">
        <v>1529</v>
      </c>
      <c r="AI1171" s="41" t="s">
        <v>1106</v>
      </c>
      <c r="AJ1171" s="41" t="s">
        <v>1530</v>
      </c>
      <c r="AK1171" s="52" t="s">
        <v>1531</v>
      </c>
      <c r="AL1171" s="41" t="s">
        <v>377</v>
      </c>
      <c r="AR1171" s="7" t="s">
        <v>1532</v>
      </c>
      <c r="AS1171" s="153" t="s">
        <v>1561</v>
      </c>
      <c r="BV1171" s="144" t="s">
        <v>892</v>
      </c>
      <c r="BW1171" s="54" t="s">
        <v>892</v>
      </c>
      <c r="BX1171" s="7" t="s">
        <v>1562</v>
      </c>
      <c r="BY1171" s="61">
        <v>13</v>
      </c>
      <c r="BZ1171" s="7" t="s">
        <v>1563</v>
      </c>
      <c r="CQ1171" s="54" t="s">
        <v>892</v>
      </c>
      <c r="CR1171" s="7" t="s">
        <v>1564</v>
      </c>
      <c r="CS1171" s="76">
        <v>1.9</v>
      </c>
      <c r="CT1171" s="7" t="s">
        <v>1563</v>
      </c>
      <c r="DG1171" s="54" t="s">
        <v>892</v>
      </c>
      <c r="DH1171" s="7" t="s">
        <v>1565</v>
      </c>
      <c r="DI1171" s="76">
        <v>0.2</v>
      </c>
      <c r="DJ1171" s="7" t="s">
        <v>1563</v>
      </c>
      <c r="DO1171" s="7" t="s">
        <v>155</v>
      </c>
      <c r="DP1171">
        <v>2710</v>
      </c>
      <c r="DQ1171" t="s">
        <v>318</v>
      </c>
    </row>
    <row r="1172" spans="2:121">
      <c r="B1172" s="309" t="s">
        <v>1559</v>
      </c>
      <c r="C1172">
        <v>201</v>
      </c>
      <c r="D1172" s="89" t="s">
        <v>1521</v>
      </c>
      <c r="E1172">
        <v>2006</v>
      </c>
      <c r="F1172">
        <v>2003</v>
      </c>
      <c r="G1172" t="s">
        <v>875</v>
      </c>
      <c r="H1172" t="s">
        <v>1522</v>
      </c>
      <c r="J1172" s="21" t="s">
        <v>792</v>
      </c>
      <c r="K1172" s="21" t="s">
        <v>1523</v>
      </c>
      <c r="L1172" t="s">
        <v>1543</v>
      </c>
      <c r="M1172" s="50" t="s">
        <v>325</v>
      </c>
      <c r="N1172" s="16" t="s">
        <v>1582</v>
      </c>
      <c r="O1172" s="41" t="s">
        <v>1105</v>
      </c>
      <c r="P1172" s="119" t="s">
        <v>1545</v>
      </c>
      <c r="Q1172" s="41" t="s">
        <v>377</v>
      </c>
      <c r="W1172" s="135" t="s">
        <v>1546</v>
      </c>
      <c r="X1172" s="39" t="s">
        <v>1106</v>
      </c>
      <c r="Y1172" s="54" t="s">
        <v>1106</v>
      </c>
      <c r="Z1172" s="52" t="s">
        <v>1547</v>
      </c>
      <c r="AH1172" s="72" t="s">
        <v>1529</v>
      </c>
      <c r="AI1172" s="41" t="s">
        <v>1106</v>
      </c>
      <c r="AJ1172" s="41" t="s">
        <v>1530</v>
      </c>
      <c r="AK1172" s="52" t="s">
        <v>1531</v>
      </c>
      <c r="AL1172" s="41" t="s">
        <v>377</v>
      </c>
      <c r="AR1172" s="7" t="s">
        <v>1532</v>
      </c>
      <c r="AS1172" s="153" t="s">
        <v>1561</v>
      </c>
      <c r="BV1172" s="144" t="s">
        <v>892</v>
      </c>
      <c r="CA1172" s="54" t="s">
        <v>892</v>
      </c>
      <c r="CB1172" s="7" t="s">
        <v>1562</v>
      </c>
      <c r="CC1172" s="61">
        <v>0.5</v>
      </c>
      <c r="CD1172" s="7" t="s">
        <v>1563</v>
      </c>
      <c r="CQ1172" s="54" t="s">
        <v>892</v>
      </c>
      <c r="CR1172" s="7" t="s">
        <v>1564</v>
      </c>
      <c r="CS1172" s="76">
        <v>0.2</v>
      </c>
      <c r="CT1172" s="7" t="s">
        <v>1563</v>
      </c>
      <c r="DG1172" s="54" t="s">
        <v>892</v>
      </c>
      <c r="DH1172" s="7" t="s">
        <v>1565</v>
      </c>
      <c r="DI1172" s="76">
        <v>0.2</v>
      </c>
      <c r="DJ1172" s="7" t="s">
        <v>1563</v>
      </c>
      <c r="DO1172" s="7" t="s">
        <v>155</v>
      </c>
      <c r="DP1172">
        <v>2830</v>
      </c>
      <c r="DQ1172" t="s">
        <v>318</v>
      </c>
    </row>
    <row r="1173" spans="2:121">
      <c r="D1173" s="89"/>
      <c r="N1173" s="68"/>
      <c r="BY1173" s="61"/>
    </row>
    <row r="1174" spans="2:121">
      <c r="B1174" s="309" t="s">
        <v>1559</v>
      </c>
      <c r="C1174">
        <v>201</v>
      </c>
      <c r="D1174" s="89" t="s">
        <v>1521</v>
      </c>
      <c r="E1174">
        <v>2006</v>
      </c>
      <c r="F1174">
        <v>2004</v>
      </c>
      <c r="G1174" t="s">
        <v>875</v>
      </c>
      <c r="H1174" t="s">
        <v>1522</v>
      </c>
      <c r="J1174" s="21" t="s">
        <v>792</v>
      </c>
      <c r="K1174" s="21" t="s">
        <v>1523</v>
      </c>
      <c r="L1174" s="21" t="s">
        <v>1524</v>
      </c>
      <c r="M1174" s="50" t="s">
        <v>1525</v>
      </c>
      <c r="N1174" s="68" t="s">
        <v>1560</v>
      </c>
      <c r="Y1174" s="7" t="s">
        <v>1105</v>
      </c>
      <c r="Z1174" s="153" t="s">
        <v>1561</v>
      </c>
      <c r="AH1174" s="72" t="s">
        <v>1529</v>
      </c>
      <c r="AI1174" s="41" t="s">
        <v>1106</v>
      </c>
      <c r="AJ1174" s="41" t="s">
        <v>1530</v>
      </c>
      <c r="AK1174" s="52" t="s">
        <v>1531</v>
      </c>
      <c r="AL1174" s="41" t="s">
        <v>377</v>
      </c>
      <c r="AR1174" s="7" t="s">
        <v>1532</v>
      </c>
      <c r="AS1174" s="153" t="s">
        <v>1561</v>
      </c>
      <c r="BV1174" s="144" t="s">
        <v>892</v>
      </c>
      <c r="BW1174" s="54" t="s">
        <v>892</v>
      </c>
      <c r="BX1174" s="7" t="s">
        <v>1562</v>
      </c>
      <c r="BY1174" s="61">
        <v>46</v>
      </c>
      <c r="BZ1174" s="7" t="s">
        <v>1563</v>
      </c>
      <c r="CQ1174" s="54" t="s">
        <v>892</v>
      </c>
      <c r="CR1174" s="7" t="s">
        <v>1564</v>
      </c>
      <c r="CS1174" s="76">
        <v>4.8</v>
      </c>
      <c r="CT1174" s="7" t="s">
        <v>1563</v>
      </c>
      <c r="DG1174" s="54" t="s">
        <v>892</v>
      </c>
      <c r="DH1174" s="7" t="s">
        <v>1565</v>
      </c>
      <c r="DI1174" s="76">
        <v>4.0999999999999996</v>
      </c>
      <c r="DJ1174" s="7" t="s">
        <v>1563</v>
      </c>
      <c r="DO1174" s="7" t="s">
        <v>155</v>
      </c>
      <c r="DP1174">
        <v>2520</v>
      </c>
      <c r="DQ1174" t="s">
        <v>318</v>
      </c>
    </row>
    <row r="1175" spans="2:121">
      <c r="B1175" s="309" t="s">
        <v>1559</v>
      </c>
      <c r="C1175">
        <v>201</v>
      </c>
      <c r="D1175" s="89" t="s">
        <v>1521</v>
      </c>
      <c r="E1175">
        <v>2006</v>
      </c>
      <c r="F1175">
        <v>2004</v>
      </c>
      <c r="G1175" t="s">
        <v>875</v>
      </c>
      <c r="H1175" t="s">
        <v>1522</v>
      </c>
      <c r="J1175" s="21" t="s">
        <v>792</v>
      </c>
      <c r="K1175" s="21" t="s">
        <v>1523</v>
      </c>
      <c r="L1175" s="21" t="s">
        <v>1524</v>
      </c>
      <c r="M1175" s="50" t="s">
        <v>1525</v>
      </c>
      <c r="N1175" s="68" t="s">
        <v>1566</v>
      </c>
      <c r="Y1175" s="7" t="s">
        <v>1106</v>
      </c>
      <c r="Z1175" s="153" t="s">
        <v>1561</v>
      </c>
      <c r="AH1175" s="72" t="s">
        <v>1529</v>
      </c>
      <c r="AI1175" s="41" t="s">
        <v>1106</v>
      </c>
      <c r="AJ1175" s="41" t="s">
        <v>1530</v>
      </c>
      <c r="AK1175" s="52" t="s">
        <v>1531</v>
      </c>
      <c r="AL1175" s="41" t="s">
        <v>377</v>
      </c>
      <c r="AR1175" s="7" t="s">
        <v>1532</v>
      </c>
      <c r="AS1175" s="153" t="s">
        <v>1561</v>
      </c>
      <c r="BV1175" s="144" t="s">
        <v>892</v>
      </c>
      <c r="CA1175" s="54" t="s">
        <v>892</v>
      </c>
      <c r="CB1175" s="7" t="s">
        <v>1562</v>
      </c>
      <c r="CC1175" s="61">
        <v>0.7</v>
      </c>
      <c r="CD1175" s="7" t="s">
        <v>1563</v>
      </c>
      <c r="CQ1175" s="54" t="s">
        <v>892</v>
      </c>
      <c r="CR1175" s="7" t="s">
        <v>1564</v>
      </c>
      <c r="CS1175" s="76">
        <v>1.3</v>
      </c>
      <c r="CT1175" s="7" t="s">
        <v>1563</v>
      </c>
      <c r="DG1175" s="54" t="s">
        <v>892</v>
      </c>
      <c r="DH1175" s="7" t="s">
        <v>1565</v>
      </c>
      <c r="DI1175" s="76">
        <v>0.5</v>
      </c>
      <c r="DJ1175" s="7" t="s">
        <v>1563</v>
      </c>
      <c r="DO1175" s="7" t="s">
        <v>155</v>
      </c>
      <c r="DP1175">
        <v>3230</v>
      </c>
      <c r="DQ1175" t="s">
        <v>318</v>
      </c>
    </row>
    <row r="1176" spans="2:121">
      <c r="B1176" s="309" t="s">
        <v>1559</v>
      </c>
      <c r="C1176">
        <v>201</v>
      </c>
      <c r="D1176" s="89" t="s">
        <v>1521</v>
      </c>
      <c r="E1176">
        <v>2006</v>
      </c>
      <c r="F1176">
        <v>2004</v>
      </c>
      <c r="G1176" t="s">
        <v>875</v>
      </c>
      <c r="H1176" t="s">
        <v>1522</v>
      </c>
      <c r="J1176" s="21" t="s">
        <v>792</v>
      </c>
      <c r="K1176" s="21" t="s">
        <v>1523</v>
      </c>
      <c r="L1176" s="21" t="s">
        <v>1524</v>
      </c>
      <c r="M1176" s="50" t="s">
        <v>1525</v>
      </c>
      <c r="N1176" s="68" t="s">
        <v>1567</v>
      </c>
      <c r="Y1176" s="7" t="s">
        <v>1527</v>
      </c>
      <c r="Z1176" s="153" t="s">
        <v>1561</v>
      </c>
      <c r="AH1176" s="72" t="s">
        <v>1529</v>
      </c>
      <c r="AI1176" s="41" t="s">
        <v>1106</v>
      </c>
      <c r="AJ1176" s="41" t="s">
        <v>1530</v>
      </c>
      <c r="AK1176" s="52" t="s">
        <v>1531</v>
      </c>
      <c r="AL1176" s="41" t="s">
        <v>377</v>
      </c>
      <c r="AR1176" s="7" t="s">
        <v>1532</v>
      </c>
      <c r="AS1176" s="75" t="s">
        <v>1550</v>
      </c>
      <c r="BV1176" s="144" t="s">
        <v>892</v>
      </c>
      <c r="BW1176" s="54" t="s">
        <v>892</v>
      </c>
      <c r="BX1176" s="7" t="s">
        <v>1562</v>
      </c>
      <c r="BY1176" s="61">
        <v>67.900000000000006</v>
      </c>
      <c r="BZ1176" s="7" t="s">
        <v>1563</v>
      </c>
      <c r="CQ1176" s="54" t="s">
        <v>892</v>
      </c>
      <c r="CR1176" s="7" t="s">
        <v>1564</v>
      </c>
      <c r="CS1176" s="76">
        <v>7.2</v>
      </c>
      <c r="CT1176" s="7" t="s">
        <v>1563</v>
      </c>
      <c r="DG1176" s="54" t="s">
        <v>892</v>
      </c>
      <c r="DH1176" s="7" t="s">
        <v>1565</v>
      </c>
      <c r="DI1176" s="76">
        <v>5.9</v>
      </c>
      <c r="DJ1176" s="7" t="s">
        <v>1563</v>
      </c>
      <c r="DO1176" s="7" t="s">
        <v>155</v>
      </c>
      <c r="DP1176">
        <v>2300</v>
      </c>
      <c r="DQ1176" t="s">
        <v>318</v>
      </c>
    </row>
    <row r="1177" spans="2:121">
      <c r="B1177" s="309" t="s">
        <v>1559</v>
      </c>
      <c r="C1177">
        <v>201</v>
      </c>
      <c r="D1177" s="89" t="s">
        <v>1521</v>
      </c>
      <c r="E1177">
        <v>2006</v>
      </c>
      <c r="F1177">
        <v>2004</v>
      </c>
      <c r="G1177" t="s">
        <v>875</v>
      </c>
      <c r="H1177" t="s">
        <v>1522</v>
      </c>
      <c r="J1177" s="21" t="s">
        <v>792</v>
      </c>
      <c r="K1177" s="21" t="s">
        <v>1523</v>
      </c>
      <c r="L1177" s="21" t="s">
        <v>1524</v>
      </c>
      <c r="M1177" s="50" t="s">
        <v>1525</v>
      </c>
      <c r="N1177" s="68" t="s">
        <v>1568</v>
      </c>
      <c r="Y1177" s="7" t="s">
        <v>1106</v>
      </c>
      <c r="Z1177" s="153" t="s">
        <v>1561</v>
      </c>
      <c r="AH1177" s="72" t="s">
        <v>1529</v>
      </c>
      <c r="AI1177" s="41" t="s">
        <v>1106</v>
      </c>
      <c r="AJ1177" s="41" t="s">
        <v>1530</v>
      </c>
      <c r="AK1177" s="52" t="s">
        <v>1531</v>
      </c>
      <c r="AL1177" s="41" t="s">
        <v>377</v>
      </c>
      <c r="AR1177" s="7" t="s">
        <v>1532</v>
      </c>
      <c r="AS1177" s="75" t="s">
        <v>1550</v>
      </c>
      <c r="BV1177" s="144" t="s">
        <v>892</v>
      </c>
      <c r="CA1177" s="54" t="s">
        <v>892</v>
      </c>
      <c r="CB1177" s="7" t="s">
        <v>1562</v>
      </c>
      <c r="CC1177" s="61">
        <v>1.1000000000000001</v>
      </c>
      <c r="CD1177" s="7" t="s">
        <v>1563</v>
      </c>
      <c r="CQ1177" s="54" t="s">
        <v>892</v>
      </c>
      <c r="CR1177" s="7" t="s">
        <v>1564</v>
      </c>
      <c r="CS1177" s="76">
        <v>2</v>
      </c>
      <c r="CT1177" s="7" t="s">
        <v>1563</v>
      </c>
      <c r="DG1177" s="54" t="s">
        <v>892</v>
      </c>
      <c r="DH1177" s="7" t="s">
        <v>1565</v>
      </c>
      <c r="DI1177" s="76">
        <v>0.5</v>
      </c>
      <c r="DJ1177" s="7" t="s">
        <v>1563</v>
      </c>
      <c r="DO1177" s="7" t="s">
        <v>155</v>
      </c>
      <c r="DP1177">
        <v>3300</v>
      </c>
      <c r="DQ1177" t="s">
        <v>318</v>
      </c>
    </row>
    <row r="1178" spans="2:121">
      <c r="B1178" s="309" t="s">
        <v>1559</v>
      </c>
      <c r="C1178">
        <v>201</v>
      </c>
      <c r="D1178" s="89" t="s">
        <v>1521</v>
      </c>
      <c r="E1178">
        <v>2006</v>
      </c>
      <c r="F1178">
        <v>2004</v>
      </c>
      <c r="G1178" t="s">
        <v>875</v>
      </c>
      <c r="H1178" t="s">
        <v>1522</v>
      </c>
      <c r="J1178" s="21" t="s">
        <v>792</v>
      </c>
      <c r="K1178" s="21" t="s">
        <v>1523</v>
      </c>
      <c r="L1178" s="21" t="s">
        <v>1524</v>
      </c>
      <c r="M1178" s="50" t="s">
        <v>1525</v>
      </c>
      <c r="N1178" s="68" t="s">
        <v>1569</v>
      </c>
      <c r="Y1178" s="54" t="s">
        <v>1527</v>
      </c>
      <c r="Z1178" s="21" t="s">
        <v>1551</v>
      </c>
      <c r="AH1178" s="72" t="s">
        <v>1529</v>
      </c>
      <c r="AI1178" s="41" t="s">
        <v>1106</v>
      </c>
      <c r="AJ1178" s="41" t="s">
        <v>1530</v>
      </c>
      <c r="AK1178" s="52" t="s">
        <v>1531</v>
      </c>
      <c r="AL1178" s="41" t="s">
        <v>377</v>
      </c>
      <c r="AR1178" s="7" t="s">
        <v>1532</v>
      </c>
      <c r="AS1178" s="153" t="s">
        <v>1561</v>
      </c>
      <c r="BV1178" s="144" t="s">
        <v>892</v>
      </c>
      <c r="BW1178" s="54" t="s">
        <v>892</v>
      </c>
      <c r="BX1178" s="7" t="s">
        <v>1562</v>
      </c>
      <c r="BY1178" s="61">
        <v>1.6</v>
      </c>
      <c r="BZ1178" s="7" t="s">
        <v>1563</v>
      </c>
      <c r="CQ1178" s="54" t="s">
        <v>892</v>
      </c>
      <c r="CR1178" s="7" t="s">
        <v>1564</v>
      </c>
      <c r="CS1178" s="76">
        <v>1.3</v>
      </c>
      <c r="CT1178" s="7" t="s">
        <v>1563</v>
      </c>
      <c r="DG1178" s="54" t="s">
        <v>892</v>
      </c>
      <c r="DH1178" s="7" t="s">
        <v>1565</v>
      </c>
      <c r="DI1178" s="76">
        <v>1.2</v>
      </c>
      <c r="DJ1178" s="7" t="s">
        <v>1563</v>
      </c>
      <c r="DO1178" s="7" t="s">
        <v>155</v>
      </c>
      <c r="DP1178">
        <v>2730</v>
      </c>
      <c r="DQ1178" t="s">
        <v>318</v>
      </c>
    </row>
    <row r="1179" spans="2:121">
      <c r="B1179" s="309" t="s">
        <v>1559</v>
      </c>
      <c r="C1179">
        <v>201</v>
      </c>
      <c r="D1179" s="89" t="s">
        <v>1521</v>
      </c>
      <c r="E1179">
        <v>2006</v>
      </c>
      <c r="F1179">
        <v>2004</v>
      </c>
      <c r="G1179" t="s">
        <v>875</v>
      </c>
      <c r="H1179" t="s">
        <v>1522</v>
      </c>
      <c r="J1179" s="21" t="s">
        <v>792</v>
      </c>
      <c r="K1179" s="21" t="s">
        <v>1523</v>
      </c>
      <c r="L1179" s="21" t="s">
        <v>1524</v>
      </c>
      <c r="M1179" s="50" t="s">
        <v>1525</v>
      </c>
      <c r="N1179" s="68" t="s">
        <v>1570</v>
      </c>
      <c r="Y1179" s="54" t="s">
        <v>1538</v>
      </c>
      <c r="Z1179" s="21" t="s">
        <v>1551</v>
      </c>
      <c r="AH1179" s="72" t="s">
        <v>1529</v>
      </c>
      <c r="AI1179" s="41" t="s">
        <v>1106</v>
      </c>
      <c r="AJ1179" s="41" t="s">
        <v>1530</v>
      </c>
      <c r="AK1179" s="52" t="s">
        <v>1531</v>
      </c>
      <c r="AL1179" s="41" t="s">
        <v>377</v>
      </c>
      <c r="AR1179" s="7" t="s">
        <v>1532</v>
      </c>
      <c r="AS1179" s="153" t="s">
        <v>1561</v>
      </c>
      <c r="BV1179" s="144" t="s">
        <v>892</v>
      </c>
      <c r="CA1179" s="54" t="s">
        <v>892</v>
      </c>
      <c r="CB1179" s="7" t="s">
        <v>1562</v>
      </c>
      <c r="CC1179" s="61">
        <v>0</v>
      </c>
      <c r="CD1179" s="7" t="s">
        <v>1563</v>
      </c>
      <c r="CQ1179" s="54" t="s">
        <v>892</v>
      </c>
      <c r="CR1179" s="7" t="s">
        <v>1564</v>
      </c>
      <c r="CS1179" s="76">
        <v>0.3</v>
      </c>
      <c r="CT1179" s="7" t="s">
        <v>1563</v>
      </c>
      <c r="DG1179" s="54" t="s">
        <v>892</v>
      </c>
      <c r="DH1179" s="7" t="s">
        <v>1565</v>
      </c>
      <c r="DI1179" s="76">
        <v>0.4</v>
      </c>
      <c r="DJ1179" s="7" t="s">
        <v>1563</v>
      </c>
      <c r="DO1179" s="7" t="s">
        <v>155</v>
      </c>
      <c r="DP1179">
        <v>3060</v>
      </c>
      <c r="DQ1179" t="s">
        <v>318</v>
      </c>
    </row>
    <row r="1180" spans="2:121">
      <c r="B1180" s="309" t="s">
        <v>1559</v>
      </c>
      <c r="C1180">
        <v>201</v>
      </c>
      <c r="D1180" s="89" t="s">
        <v>1521</v>
      </c>
      <c r="E1180">
        <v>2006</v>
      </c>
      <c r="F1180">
        <v>2004</v>
      </c>
      <c r="G1180" t="s">
        <v>875</v>
      </c>
      <c r="H1180" t="s">
        <v>1522</v>
      </c>
      <c r="J1180" s="21" t="s">
        <v>792</v>
      </c>
      <c r="K1180" s="21" t="s">
        <v>1523</v>
      </c>
      <c r="L1180" s="21" t="s">
        <v>1524</v>
      </c>
      <c r="M1180" s="50" t="s">
        <v>1525</v>
      </c>
      <c r="N1180" s="68" t="s">
        <v>1571</v>
      </c>
      <c r="Y1180" s="153" t="s">
        <v>1561</v>
      </c>
      <c r="Z1180" s="21" t="s">
        <v>1528</v>
      </c>
      <c r="AH1180" s="72" t="s">
        <v>1529</v>
      </c>
      <c r="AI1180" s="41" t="s">
        <v>1106</v>
      </c>
      <c r="AJ1180" s="41" t="s">
        <v>1530</v>
      </c>
      <c r="AK1180" s="52" t="s">
        <v>1531</v>
      </c>
      <c r="AL1180" s="41" t="s">
        <v>377</v>
      </c>
      <c r="AR1180" s="7" t="s">
        <v>1532</v>
      </c>
      <c r="AS1180" s="75" t="s">
        <v>1550</v>
      </c>
      <c r="BV1180" s="144" t="s">
        <v>892</v>
      </c>
      <c r="CA1180" s="54" t="s">
        <v>892</v>
      </c>
      <c r="CB1180" s="88" t="s">
        <v>1562</v>
      </c>
      <c r="CC1180" s="61">
        <v>68.599999999999994</v>
      </c>
      <c r="CD1180" s="7" t="s">
        <v>1563</v>
      </c>
      <c r="CQ1180" s="54" t="s">
        <v>892</v>
      </c>
      <c r="CR1180" s="7" t="s">
        <v>1564</v>
      </c>
      <c r="CS1180" s="76">
        <v>7.7</v>
      </c>
      <c r="CT1180" s="7" t="s">
        <v>1563</v>
      </c>
      <c r="DG1180" s="54" t="s">
        <v>892</v>
      </c>
      <c r="DH1180" s="7" t="s">
        <v>1565</v>
      </c>
      <c r="DI1180" s="76">
        <v>5.0999999999999996</v>
      </c>
      <c r="DJ1180" s="7" t="s">
        <v>1563</v>
      </c>
      <c r="DO1180" s="7" t="s">
        <v>155</v>
      </c>
      <c r="DP1180">
        <v>2840</v>
      </c>
      <c r="DQ1180" t="s">
        <v>318</v>
      </c>
    </row>
    <row r="1181" spans="2:121">
      <c r="B1181" s="309" t="s">
        <v>1559</v>
      </c>
      <c r="C1181">
        <v>201</v>
      </c>
      <c r="D1181" s="89" t="s">
        <v>1521</v>
      </c>
      <c r="E1181">
        <v>2006</v>
      </c>
      <c r="F1181">
        <v>2004</v>
      </c>
      <c r="G1181" t="s">
        <v>875</v>
      </c>
      <c r="H1181" t="s">
        <v>1522</v>
      </c>
      <c r="J1181" s="21" t="s">
        <v>792</v>
      </c>
      <c r="K1181" s="21" t="s">
        <v>1523</v>
      </c>
      <c r="L1181" t="s">
        <v>1524</v>
      </c>
      <c r="M1181" s="50" t="s">
        <v>1525</v>
      </c>
      <c r="N1181" s="68" t="s">
        <v>1572</v>
      </c>
      <c r="Y1181" s="153" t="s">
        <v>1561</v>
      </c>
      <c r="Z1181" s="21" t="s">
        <v>1551</v>
      </c>
      <c r="AH1181" s="72" t="s">
        <v>1529</v>
      </c>
      <c r="AI1181" s="41" t="s">
        <v>1106</v>
      </c>
      <c r="AJ1181" s="41" t="s">
        <v>1530</v>
      </c>
      <c r="AK1181" s="52" t="s">
        <v>1531</v>
      </c>
      <c r="AL1181" s="41" t="s">
        <v>377</v>
      </c>
      <c r="AR1181" s="7" t="s">
        <v>1532</v>
      </c>
      <c r="AS1181" s="75" t="s">
        <v>1550</v>
      </c>
      <c r="BV1181" s="144" t="s">
        <v>892</v>
      </c>
      <c r="CA1181" s="54" t="s">
        <v>892</v>
      </c>
      <c r="CB1181" s="88" t="s">
        <v>1562</v>
      </c>
      <c r="CC1181" s="61">
        <v>0.4</v>
      </c>
      <c r="CD1181" s="7" t="s">
        <v>1563</v>
      </c>
      <c r="CQ1181" s="54" t="s">
        <v>892</v>
      </c>
      <c r="CR1181" s="7" t="s">
        <v>1564</v>
      </c>
      <c r="CS1181" s="76">
        <v>1.5</v>
      </c>
      <c r="CT1181" s="7" t="s">
        <v>1563</v>
      </c>
      <c r="DG1181" s="54" t="s">
        <v>892</v>
      </c>
      <c r="DH1181" s="7" t="s">
        <v>1565</v>
      </c>
      <c r="DI1181" s="76">
        <v>2.2999999999999998</v>
      </c>
      <c r="DJ1181" s="7" t="s">
        <v>1563</v>
      </c>
      <c r="DO1181" s="7" t="s">
        <v>155</v>
      </c>
      <c r="DP1181">
        <v>2760</v>
      </c>
      <c r="DQ1181" t="s">
        <v>318</v>
      </c>
    </row>
    <row r="1182" spans="2:121">
      <c r="B1182" s="309" t="s">
        <v>1559</v>
      </c>
      <c r="C1182">
        <v>201</v>
      </c>
      <c r="D1182" s="89" t="s">
        <v>1521</v>
      </c>
      <c r="E1182">
        <v>2006</v>
      </c>
      <c r="F1182">
        <v>2004</v>
      </c>
      <c r="G1182" t="s">
        <v>875</v>
      </c>
      <c r="H1182" t="s">
        <v>1522</v>
      </c>
      <c r="J1182" s="21" t="s">
        <v>792</v>
      </c>
      <c r="K1182" s="21" t="s">
        <v>1523</v>
      </c>
      <c r="L1182" t="s">
        <v>1543</v>
      </c>
      <c r="M1182" s="50" t="s">
        <v>325</v>
      </c>
      <c r="N1182" s="16" t="s">
        <v>1573</v>
      </c>
      <c r="O1182" s="123" t="s">
        <v>1105</v>
      </c>
      <c r="P1182" s="310" t="s">
        <v>1545</v>
      </c>
      <c r="Q1182" s="123" t="s">
        <v>377</v>
      </c>
      <c r="W1182" s="164" t="s">
        <v>1546</v>
      </c>
      <c r="X1182" s="120" t="s">
        <v>1106</v>
      </c>
      <c r="Y1182" s="153" t="s">
        <v>1561</v>
      </c>
      <c r="Z1182" s="153" t="s">
        <v>1561</v>
      </c>
      <c r="AH1182" s="72" t="s">
        <v>1529</v>
      </c>
      <c r="AI1182" s="41" t="s">
        <v>1106</v>
      </c>
      <c r="AJ1182" s="41" t="s">
        <v>1530</v>
      </c>
      <c r="AK1182" s="52" t="s">
        <v>1531</v>
      </c>
      <c r="AL1182" s="41" t="s">
        <v>377</v>
      </c>
      <c r="AR1182" s="7" t="s">
        <v>1532</v>
      </c>
      <c r="AS1182" s="75" t="s">
        <v>1550</v>
      </c>
      <c r="BV1182" s="144" t="s">
        <v>892</v>
      </c>
      <c r="CA1182" s="54" t="s">
        <v>892</v>
      </c>
      <c r="CB1182" s="88" t="s">
        <v>1562</v>
      </c>
      <c r="CC1182" s="61"/>
      <c r="CD1182" s="7" t="s">
        <v>1563</v>
      </c>
      <c r="CQ1182" s="54" t="s">
        <v>892</v>
      </c>
      <c r="CR1182" s="7" t="s">
        <v>1564</v>
      </c>
      <c r="CS1182" s="76">
        <v>1.8</v>
      </c>
      <c r="CT1182" s="7" t="s">
        <v>1563</v>
      </c>
      <c r="DG1182" s="54" t="s">
        <v>892</v>
      </c>
      <c r="DH1182" s="7" t="s">
        <v>1565</v>
      </c>
      <c r="DI1182" s="76">
        <v>0.9</v>
      </c>
      <c r="DJ1182" s="7" t="s">
        <v>1563</v>
      </c>
      <c r="DO1182" s="7" t="s">
        <v>155</v>
      </c>
      <c r="DP1182">
        <v>2950</v>
      </c>
      <c r="DQ1182" t="s">
        <v>318</v>
      </c>
    </row>
    <row r="1183" spans="2:121">
      <c r="B1183" s="309" t="s">
        <v>1559</v>
      </c>
      <c r="C1183">
        <v>201</v>
      </c>
      <c r="D1183" s="89" t="s">
        <v>1521</v>
      </c>
      <c r="E1183">
        <v>2006</v>
      </c>
      <c r="F1183">
        <v>2004</v>
      </c>
      <c r="G1183" t="s">
        <v>875</v>
      </c>
      <c r="H1183" t="s">
        <v>1522</v>
      </c>
      <c r="J1183" s="21" t="s">
        <v>792</v>
      </c>
      <c r="K1183" s="21" t="s">
        <v>1523</v>
      </c>
      <c r="L1183" t="s">
        <v>1543</v>
      </c>
      <c r="M1183" s="50" t="s">
        <v>325</v>
      </c>
      <c r="N1183" s="16" t="s">
        <v>1574</v>
      </c>
      <c r="O1183" s="123" t="s">
        <v>1105</v>
      </c>
      <c r="P1183" s="310" t="s">
        <v>1545</v>
      </c>
      <c r="Q1183" s="123" t="s">
        <v>377</v>
      </c>
      <c r="W1183" s="164" t="s">
        <v>1546</v>
      </c>
      <c r="X1183" s="120" t="s">
        <v>1106</v>
      </c>
      <c r="Y1183" s="153" t="s">
        <v>1561</v>
      </c>
      <c r="Z1183" s="153" t="s">
        <v>1561</v>
      </c>
      <c r="AH1183" s="72" t="s">
        <v>1529</v>
      </c>
      <c r="AI1183" s="41" t="s">
        <v>1106</v>
      </c>
      <c r="AJ1183" s="41" t="s">
        <v>1530</v>
      </c>
      <c r="AK1183" s="52" t="s">
        <v>1531</v>
      </c>
      <c r="AL1183" s="41" t="s">
        <v>377</v>
      </c>
      <c r="AR1183" s="7" t="s">
        <v>1532</v>
      </c>
      <c r="AS1183" s="75" t="s">
        <v>1541</v>
      </c>
      <c r="BV1183" s="144" t="s">
        <v>892</v>
      </c>
      <c r="CA1183" s="54" t="s">
        <v>892</v>
      </c>
      <c r="CB1183" s="88" t="s">
        <v>1562</v>
      </c>
      <c r="CC1183" s="61"/>
      <c r="CD1183" s="7" t="s">
        <v>1563</v>
      </c>
      <c r="CQ1183" s="54" t="s">
        <v>892</v>
      </c>
      <c r="CR1183" s="7" t="s">
        <v>1564</v>
      </c>
      <c r="CS1183" s="76">
        <v>0</v>
      </c>
      <c r="CT1183" s="7" t="s">
        <v>1563</v>
      </c>
      <c r="DG1183" s="54" t="s">
        <v>892</v>
      </c>
      <c r="DH1183" s="7" t="s">
        <v>1565</v>
      </c>
      <c r="DI1183" s="76">
        <v>0.4</v>
      </c>
      <c r="DJ1183" s="7" t="s">
        <v>1563</v>
      </c>
      <c r="DO1183" s="7" t="s">
        <v>155</v>
      </c>
      <c r="DP1183">
        <v>3100</v>
      </c>
      <c r="DQ1183" t="s">
        <v>318</v>
      </c>
    </row>
    <row r="1184" spans="2:121">
      <c r="B1184" s="309" t="s">
        <v>1559</v>
      </c>
      <c r="C1184">
        <v>201</v>
      </c>
      <c r="D1184" s="89" t="s">
        <v>1521</v>
      </c>
      <c r="E1184">
        <v>2006</v>
      </c>
      <c r="F1184">
        <v>2004</v>
      </c>
      <c r="G1184" t="s">
        <v>875</v>
      </c>
      <c r="H1184" t="s">
        <v>1522</v>
      </c>
      <c r="J1184" s="21" t="s">
        <v>792</v>
      </c>
      <c r="K1184" s="21" t="s">
        <v>1523</v>
      </c>
      <c r="L1184" s="21" t="s">
        <v>1524</v>
      </c>
      <c r="M1184" s="50" t="s">
        <v>1525</v>
      </c>
      <c r="N1184" s="68" t="s">
        <v>1575</v>
      </c>
      <c r="Y1184" s="153" t="s">
        <v>1561</v>
      </c>
      <c r="Z1184" s="21" t="s">
        <v>1551</v>
      </c>
      <c r="AH1184" s="72" t="s">
        <v>1529</v>
      </c>
      <c r="AI1184" s="41" t="s">
        <v>1106</v>
      </c>
      <c r="AJ1184" s="41" t="s">
        <v>1530</v>
      </c>
      <c r="AK1184" s="52" t="s">
        <v>1531</v>
      </c>
      <c r="AL1184" s="41" t="s">
        <v>377</v>
      </c>
      <c r="AR1184" s="54" t="s">
        <v>1532</v>
      </c>
      <c r="AS1184" s="75" t="s">
        <v>1550</v>
      </c>
      <c r="BV1184" s="144" t="s">
        <v>892</v>
      </c>
      <c r="CA1184" s="54" t="s">
        <v>892</v>
      </c>
      <c r="CB1184" s="88" t="s">
        <v>1562</v>
      </c>
      <c r="CC1184" s="61"/>
      <c r="CD1184" s="7" t="s">
        <v>1563</v>
      </c>
      <c r="CQ1184" s="54" t="s">
        <v>892</v>
      </c>
      <c r="CR1184" s="7" t="s">
        <v>1564</v>
      </c>
      <c r="CS1184" s="76">
        <v>1.5</v>
      </c>
      <c r="CT1184" s="7" t="s">
        <v>1563</v>
      </c>
      <c r="DG1184" s="54" t="s">
        <v>892</v>
      </c>
      <c r="DH1184" s="7" t="s">
        <v>1565</v>
      </c>
      <c r="DI1184" s="76">
        <v>1.2</v>
      </c>
      <c r="DJ1184" s="7" t="s">
        <v>1563</v>
      </c>
      <c r="DO1184" s="7" t="s">
        <v>155</v>
      </c>
      <c r="DP1184">
        <v>2760</v>
      </c>
      <c r="DQ1184" t="s">
        <v>318</v>
      </c>
    </row>
    <row r="1185" spans="2:121">
      <c r="B1185" s="309" t="s">
        <v>1559</v>
      </c>
      <c r="C1185">
        <v>201</v>
      </c>
      <c r="D1185" s="89" t="s">
        <v>1521</v>
      </c>
      <c r="E1185">
        <v>2006</v>
      </c>
      <c r="F1185">
        <v>2004</v>
      </c>
      <c r="G1185" t="s">
        <v>875</v>
      </c>
      <c r="H1185" t="s">
        <v>1522</v>
      </c>
      <c r="J1185" s="21" t="s">
        <v>792</v>
      </c>
      <c r="K1185" s="21" t="s">
        <v>1523</v>
      </c>
      <c r="L1185" s="21" t="s">
        <v>1524</v>
      </c>
      <c r="M1185" s="50" t="s">
        <v>1525</v>
      </c>
      <c r="N1185" s="68" t="s">
        <v>1576</v>
      </c>
      <c r="Y1185" s="153" t="s">
        <v>1561</v>
      </c>
      <c r="Z1185" s="21" t="s">
        <v>1551</v>
      </c>
      <c r="AH1185" s="72" t="s">
        <v>1529</v>
      </c>
      <c r="AI1185" s="41" t="s">
        <v>1106</v>
      </c>
      <c r="AJ1185" s="41" t="s">
        <v>1530</v>
      </c>
      <c r="AK1185" s="52" t="s">
        <v>1531</v>
      </c>
      <c r="AL1185" s="41" t="s">
        <v>377</v>
      </c>
      <c r="AR1185" s="54" t="s">
        <v>1532</v>
      </c>
      <c r="AS1185" s="75" t="s">
        <v>1541</v>
      </c>
      <c r="BV1185" s="144" t="s">
        <v>892</v>
      </c>
      <c r="CA1185" s="54" t="s">
        <v>892</v>
      </c>
      <c r="CB1185" s="88" t="s">
        <v>1562</v>
      </c>
      <c r="CC1185" s="61"/>
      <c r="CD1185" s="7" t="s">
        <v>1563</v>
      </c>
      <c r="CQ1185" s="54" t="s">
        <v>892</v>
      </c>
      <c r="CR1185" s="7" t="s">
        <v>1564</v>
      </c>
      <c r="CS1185" s="76">
        <v>0.1</v>
      </c>
      <c r="CT1185" s="7" t="s">
        <v>1563</v>
      </c>
      <c r="DG1185" s="54" t="s">
        <v>892</v>
      </c>
      <c r="DH1185" s="7" t="s">
        <v>1565</v>
      </c>
      <c r="DI1185" s="76">
        <v>0.5</v>
      </c>
      <c r="DJ1185" s="7" t="s">
        <v>1563</v>
      </c>
      <c r="DO1185" s="7" t="s">
        <v>155</v>
      </c>
      <c r="DP1185">
        <v>3030</v>
      </c>
      <c r="DQ1185" t="s">
        <v>318</v>
      </c>
    </row>
    <row r="1186" spans="2:121">
      <c r="B1186" s="309" t="s">
        <v>1559</v>
      </c>
      <c r="C1186">
        <v>201</v>
      </c>
      <c r="D1186" s="89" t="s">
        <v>1521</v>
      </c>
      <c r="E1186">
        <v>2006</v>
      </c>
      <c r="F1186">
        <v>2004</v>
      </c>
      <c r="G1186" t="s">
        <v>875</v>
      </c>
      <c r="H1186" t="s">
        <v>1522</v>
      </c>
      <c r="J1186" s="21" t="s">
        <v>792</v>
      </c>
      <c r="K1186" s="21" t="s">
        <v>1523</v>
      </c>
      <c r="L1186" s="21" t="s">
        <v>1524</v>
      </c>
      <c r="M1186" s="50" t="s">
        <v>1525</v>
      </c>
      <c r="N1186" s="68" t="s">
        <v>1577</v>
      </c>
      <c r="Y1186" s="153" t="s">
        <v>1561</v>
      </c>
      <c r="Z1186" s="21" t="s">
        <v>1528</v>
      </c>
      <c r="AH1186" s="72" t="s">
        <v>1529</v>
      </c>
      <c r="AI1186" s="41" t="s">
        <v>1106</v>
      </c>
      <c r="AJ1186" s="41" t="s">
        <v>1530</v>
      </c>
      <c r="AK1186" s="52" t="s">
        <v>1531</v>
      </c>
      <c r="AL1186" s="41" t="s">
        <v>377</v>
      </c>
      <c r="AR1186" s="54" t="s">
        <v>1532</v>
      </c>
      <c r="AS1186" s="75" t="s">
        <v>1550</v>
      </c>
      <c r="BV1186" s="144" t="s">
        <v>892</v>
      </c>
      <c r="CA1186" s="54" t="s">
        <v>892</v>
      </c>
      <c r="CB1186" s="88" t="s">
        <v>1562</v>
      </c>
      <c r="CC1186" s="61">
        <v>68.599999999999994</v>
      </c>
      <c r="CD1186" s="7" t="s">
        <v>1563</v>
      </c>
      <c r="CQ1186" s="54" t="s">
        <v>892</v>
      </c>
      <c r="CR1186" s="7" t="s">
        <v>1564</v>
      </c>
      <c r="CS1186" s="76">
        <v>7.7</v>
      </c>
      <c r="CT1186" s="7" t="s">
        <v>1563</v>
      </c>
      <c r="DG1186" s="54" t="s">
        <v>892</v>
      </c>
      <c r="DH1186" s="7" t="s">
        <v>1565</v>
      </c>
      <c r="DI1186" s="76">
        <v>5.0999999999999996</v>
      </c>
      <c r="DJ1186" s="7" t="s">
        <v>1563</v>
      </c>
      <c r="DO1186" s="7" t="s">
        <v>155</v>
      </c>
      <c r="DP1186">
        <v>2840</v>
      </c>
      <c r="DQ1186" t="s">
        <v>318</v>
      </c>
    </row>
    <row r="1187" spans="2:121">
      <c r="B1187" s="309" t="s">
        <v>1559</v>
      </c>
      <c r="C1187">
        <v>201</v>
      </c>
      <c r="D1187" s="89" t="s">
        <v>1521</v>
      </c>
      <c r="E1187">
        <v>2006</v>
      </c>
      <c r="F1187">
        <v>2004</v>
      </c>
      <c r="G1187" t="s">
        <v>875</v>
      </c>
      <c r="H1187" t="s">
        <v>1522</v>
      </c>
      <c r="J1187" s="21" t="s">
        <v>792</v>
      </c>
      <c r="K1187" s="21" t="s">
        <v>1523</v>
      </c>
      <c r="L1187" t="s">
        <v>1543</v>
      </c>
      <c r="M1187" s="50" t="s">
        <v>325</v>
      </c>
      <c r="N1187" s="16" t="s">
        <v>1578</v>
      </c>
      <c r="O1187" s="123" t="s">
        <v>1105</v>
      </c>
      <c r="P1187" s="310" t="s">
        <v>1545</v>
      </c>
      <c r="Q1187" s="123" t="s">
        <v>377</v>
      </c>
      <c r="W1187" s="164" t="s">
        <v>1546</v>
      </c>
      <c r="X1187" s="120" t="s">
        <v>1106</v>
      </c>
      <c r="Y1187" s="153" t="s">
        <v>1561</v>
      </c>
      <c r="Z1187" s="153" t="s">
        <v>1561</v>
      </c>
      <c r="AH1187" s="72" t="s">
        <v>1529</v>
      </c>
      <c r="AI1187" s="41" t="s">
        <v>1106</v>
      </c>
      <c r="AJ1187" s="41" t="s">
        <v>1530</v>
      </c>
      <c r="AK1187" s="52" t="s">
        <v>1531</v>
      </c>
      <c r="AL1187" s="41" t="s">
        <v>377</v>
      </c>
      <c r="AR1187" s="54" t="s">
        <v>1532</v>
      </c>
      <c r="AS1187" s="75" t="s">
        <v>1541</v>
      </c>
      <c r="BV1187" s="144" t="s">
        <v>892</v>
      </c>
      <c r="CA1187" s="54" t="s">
        <v>892</v>
      </c>
      <c r="CB1187" s="88" t="s">
        <v>1562</v>
      </c>
      <c r="CC1187" s="61">
        <v>2</v>
      </c>
      <c r="CD1187" s="7" t="s">
        <v>1563</v>
      </c>
      <c r="CQ1187" s="54" t="s">
        <v>892</v>
      </c>
      <c r="CR1187" s="7" t="s">
        <v>1564</v>
      </c>
      <c r="CS1187" s="76">
        <v>0</v>
      </c>
      <c r="CT1187" s="7" t="s">
        <v>1563</v>
      </c>
      <c r="DG1187" s="54" t="s">
        <v>892</v>
      </c>
      <c r="DH1187" s="7" t="s">
        <v>1565</v>
      </c>
      <c r="DI1187" s="76">
        <v>0.4</v>
      </c>
      <c r="DJ1187" s="7" t="s">
        <v>1563</v>
      </c>
      <c r="DO1187" s="7" t="s">
        <v>155</v>
      </c>
      <c r="DP1187">
        <v>3100</v>
      </c>
      <c r="DQ1187" t="s">
        <v>318</v>
      </c>
    </row>
    <row r="1188" spans="2:121">
      <c r="B1188" s="309" t="s">
        <v>1559</v>
      </c>
      <c r="C1188">
        <v>201</v>
      </c>
      <c r="D1188" s="89" t="s">
        <v>1521</v>
      </c>
      <c r="E1188">
        <v>2006</v>
      </c>
      <c r="F1188">
        <v>2004</v>
      </c>
      <c r="G1188" t="s">
        <v>875</v>
      </c>
      <c r="H1188" t="s">
        <v>1522</v>
      </c>
      <c r="J1188" s="21" t="s">
        <v>792</v>
      </c>
      <c r="K1188" s="21" t="s">
        <v>1523</v>
      </c>
      <c r="L1188" s="21" t="s">
        <v>1524</v>
      </c>
      <c r="M1188" s="50" t="s">
        <v>1525</v>
      </c>
      <c r="N1188" s="68" t="s">
        <v>1579</v>
      </c>
      <c r="Y1188" s="54" t="s">
        <v>1538</v>
      </c>
      <c r="Z1188" s="21" t="s">
        <v>1551</v>
      </c>
      <c r="AH1188" s="72" t="s">
        <v>1529</v>
      </c>
      <c r="AI1188" s="41" t="s">
        <v>1106</v>
      </c>
      <c r="AJ1188" s="41" t="s">
        <v>1530</v>
      </c>
      <c r="AK1188" s="52" t="s">
        <v>1531</v>
      </c>
      <c r="AL1188" s="41" t="s">
        <v>377</v>
      </c>
      <c r="AR1188" s="7" t="s">
        <v>1532</v>
      </c>
      <c r="AS1188" s="153" t="s">
        <v>1561</v>
      </c>
      <c r="BV1188" s="144" t="s">
        <v>892</v>
      </c>
      <c r="CA1188" s="54" t="s">
        <v>892</v>
      </c>
      <c r="CB1188" s="7" t="s">
        <v>1562</v>
      </c>
      <c r="CC1188" s="61">
        <v>0</v>
      </c>
      <c r="CD1188" s="7" t="s">
        <v>1563</v>
      </c>
      <c r="CQ1188" s="54" t="s">
        <v>892</v>
      </c>
      <c r="CR1188" s="7" t="s">
        <v>1564</v>
      </c>
      <c r="CS1188" s="76">
        <v>0.3</v>
      </c>
      <c r="CT1188" s="7" t="s">
        <v>1563</v>
      </c>
      <c r="DG1188" s="54" t="s">
        <v>892</v>
      </c>
      <c r="DH1188" s="7" t="s">
        <v>1565</v>
      </c>
      <c r="DI1188" s="76">
        <v>0.4</v>
      </c>
      <c r="DJ1188" s="7" t="s">
        <v>1563</v>
      </c>
      <c r="DO1188" s="7" t="s">
        <v>155</v>
      </c>
      <c r="DP1188">
        <v>3060</v>
      </c>
      <c r="DQ1188" t="s">
        <v>318</v>
      </c>
    </row>
    <row r="1189" spans="2:121">
      <c r="B1189" s="309" t="s">
        <v>1559</v>
      </c>
      <c r="C1189">
        <v>201</v>
      </c>
      <c r="D1189" s="89" t="s">
        <v>1521</v>
      </c>
      <c r="E1189">
        <v>2006</v>
      </c>
      <c r="F1189">
        <v>2004</v>
      </c>
      <c r="G1189" t="s">
        <v>875</v>
      </c>
      <c r="H1189" t="s">
        <v>1522</v>
      </c>
      <c r="J1189" s="21" t="s">
        <v>792</v>
      </c>
      <c r="K1189" s="21" t="s">
        <v>1523</v>
      </c>
      <c r="L1189" t="s">
        <v>1543</v>
      </c>
      <c r="M1189" s="50" t="s">
        <v>325</v>
      </c>
      <c r="N1189" s="16" t="s">
        <v>1580</v>
      </c>
      <c r="O1189" s="41" t="s">
        <v>1105</v>
      </c>
      <c r="P1189" s="119" t="s">
        <v>1545</v>
      </c>
      <c r="Q1189" s="41" t="s">
        <v>377</v>
      </c>
      <c r="W1189" s="135" t="s">
        <v>1546</v>
      </c>
      <c r="X1189" s="39" t="s">
        <v>1106</v>
      </c>
      <c r="Y1189" s="54" t="s">
        <v>1106</v>
      </c>
      <c r="Z1189" s="52" t="s">
        <v>1547</v>
      </c>
      <c r="AH1189" s="72" t="s">
        <v>1529</v>
      </c>
      <c r="AI1189" s="41" t="s">
        <v>1106</v>
      </c>
      <c r="AJ1189" s="41" t="s">
        <v>1530</v>
      </c>
      <c r="AK1189" s="52" t="s">
        <v>1531</v>
      </c>
      <c r="AL1189" s="41" t="s">
        <v>377</v>
      </c>
      <c r="AR1189" s="7" t="s">
        <v>1532</v>
      </c>
      <c r="AS1189" s="153" t="s">
        <v>1561</v>
      </c>
      <c r="BV1189" s="144" t="s">
        <v>892</v>
      </c>
      <c r="CA1189" s="54" t="s">
        <v>892</v>
      </c>
      <c r="CB1189" s="7" t="s">
        <v>1562</v>
      </c>
      <c r="CC1189" s="61">
        <v>5.9</v>
      </c>
      <c r="CD1189" s="7" t="s">
        <v>1563</v>
      </c>
      <c r="CQ1189" s="54" t="s">
        <v>892</v>
      </c>
      <c r="CR1189" s="7" t="s">
        <v>1564</v>
      </c>
      <c r="CS1189" s="76">
        <v>1.3</v>
      </c>
      <c r="CT1189" s="7" t="s">
        <v>1563</v>
      </c>
      <c r="DG1189" s="54" t="s">
        <v>892</v>
      </c>
      <c r="DH1189" s="7" t="s">
        <v>1565</v>
      </c>
      <c r="DI1189" s="76">
        <v>0.3</v>
      </c>
      <c r="DJ1189" s="7" t="s">
        <v>1563</v>
      </c>
      <c r="DO1189" s="7" t="s">
        <v>155</v>
      </c>
      <c r="DP1189">
        <v>3280</v>
      </c>
      <c r="DQ1189" t="s">
        <v>318</v>
      </c>
    </row>
    <row r="1190" spans="2:121">
      <c r="B1190" s="309" t="s">
        <v>1559</v>
      </c>
      <c r="C1190">
        <v>201</v>
      </c>
      <c r="D1190" s="89" t="s">
        <v>1521</v>
      </c>
      <c r="E1190">
        <v>2006</v>
      </c>
      <c r="F1190">
        <v>2004</v>
      </c>
      <c r="G1190" t="s">
        <v>875</v>
      </c>
      <c r="H1190" t="s">
        <v>1522</v>
      </c>
      <c r="J1190" s="21" t="s">
        <v>792</v>
      </c>
      <c r="K1190" s="21" t="s">
        <v>1523</v>
      </c>
      <c r="L1190" s="21" t="s">
        <v>1524</v>
      </c>
      <c r="M1190" s="50" t="s">
        <v>1525</v>
      </c>
      <c r="N1190" s="68" t="s">
        <v>1581</v>
      </c>
      <c r="Y1190" s="54" t="s">
        <v>1527</v>
      </c>
      <c r="Z1190" s="21" t="s">
        <v>1551</v>
      </c>
      <c r="AH1190" s="72" t="s">
        <v>1529</v>
      </c>
      <c r="AI1190" s="41" t="s">
        <v>1106</v>
      </c>
      <c r="AJ1190" s="41" t="s">
        <v>1530</v>
      </c>
      <c r="AK1190" s="52" t="s">
        <v>1531</v>
      </c>
      <c r="AL1190" s="41" t="s">
        <v>377</v>
      </c>
      <c r="AR1190" s="7" t="s">
        <v>1532</v>
      </c>
      <c r="AS1190" s="153" t="s">
        <v>1561</v>
      </c>
      <c r="BV1190" s="144" t="s">
        <v>892</v>
      </c>
      <c r="BW1190" s="54" t="s">
        <v>892</v>
      </c>
      <c r="BX1190" s="7" t="s">
        <v>1562</v>
      </c>
      <c r="BY1190" s="61">
        <v>1.6</v>
      </c>
      <c r="BZ1190" s="7" t="s">
        <v>1563</v>
      </c>
      <c r="CQ1190" s="54" t="s">
        <v>892</v>
      </c>
      <c r="CR1190" s="7" t="s">
        <v>1564</v>
      </c>
      <c r="CS1190" s="76">
        <v>1.3</v>
      </c>
      <c r="CT1190" s="7" t="s">
        <v>1563</v>
      </c>
      <c r="DG1190" s="54" t="s">
        <v>892</v>
      </c>
      <c r="DH1190" s="7" t="s">
        <v>1565</v>
      </c>
      <c r="DI1190" s="76">
        <v>1.2</v>
      </c>
      <c r="DJ1190" s="7" t="s">
        <v>1563</v>
      </c>
      <c r="DO1190" s="7" t="s">
        <v>155</v>
      </c>
      <c r="DP1190">
        <v>2730</v>
      </c>
      <c r="DQ1190" t="s">
        <v>318</v>
      </c>
    </row>
    <row r="1191" spans="2:121">
      <c r="B1191" s="309" t="s">
        <v>1559</v>
      </c>
      <c r="C1191">
        <v>201</v>
      </c>
      <c r="D1191" s="89" t="s">
        <v>1521</v>
      </c>
      <c r="E1191">
        <v>2006</v>
      </c>
      <c r="F1191">
        <v>2004</v>
      </c>
      <c r="G1191" t="s">
        <v>875</v>
      </c>
      <c r="H1191" t="s">
        <v>1522</v>
      </c>
      <c r="J1191" s="21" t="s">
        <v>792</v>
      </c>
      <c r="K1191" s="21" t="s">
        <v>1523</v>
      </c>
      <c r="L1191" t="s">
        <v>1543</v>
      </c>
      <c r="M1191" s="50" t="s">
        <v>325</v>
      </c>
      <c r="N1191" s="16" t="s">
        <v>1582</v>
      </c>
      <c r="O1191" s="41" t="s">
        <v>1105</v>
      </c>
      <c r="P1191" s="119" t="s">
        <v>1545</v>
      </c>
      <c r="Q1191" s="41" t="s">
        <v>377</v>
      </c>
      <c r="W1191" s="135" t="s">
        <v>1546</v>
      </c>
      <c r="X1191" s="39" t="s">
        <v>1106</v>
      </c>
      <c r="Y1191" s="7" t="s">
        <v>1106</v>
      </c>
      <c r="Z1191" s="41" t="s">
        <v>1547</v>
      </c>
      <c r="AH1191" s="72" t="s">
        <v>1529</v>
      </c>
      <c r="AI1191" s="41" t="s">
        <v>1106</v>
      </c>
      <c r="AJ1191" s="41" t="s">
        <v>1530</v>
      </c>
      <c r="AK1191" s="52" t="s">
        <v>1531</v>
      </c>
      <c r="AL1191" s="41" t="s">
        <v>377</v>
      </c>
      <c r="AR1191" s="7" t="s">
        <v>1532</v>
      </c>
      <c r="AS1191" s="153" t="s">
        <v>1561</v>
      </c>
      <c r="BV1191" s="144" t="s">
        <v>892</v>
      </c>
      <c r="CA1191" s="54" t="s">
        <v>892</v>
      </c>
      <c r="CB1191" s="7" t="s">
        <v>1562</v>
      </c>
      <c r="CC1191" s="61">
        <v>5.9</v>
      </c>
      <c r="CD1191" s="7" t="s">
        <v>1563</v>
      </c>
      <c r="CQ1191" s="54" t="s">
        <v>892</v>
      </c>
      <c r="CR1191" s="7" t="s">
        <v>1564</v>
      </c>
      <c r="CS1191" s="76">
        <v>1.3</v>
      </c>
      <c r="CT1191" s="7" t="s">
        <v>1563</v>
      </c>
      <c r="DG1191" s="54" t="s">
        <v>892</v>
      </c>
      <c r="DH1191" s="7" t="s">
        <v>1565</v>
      </c>
      <c r="DI1191" s="76">
        <v>0.3</v>
      </c>
      <c r="DJ1191" s="7" t="s">
        <v>1563</v>
      </c>
      <c r="DO1191" s="7" t="s">
        <v>155</v>
      </c>
      <c r="DP1191">
        <v>3280</v>
      </c>
      <c r="DQ1191" t="s">
        <v>318</v>
      </c>
    </row>
    <row r="1192" spans="2:121">
      <c r="D1192" s="89"/>
      <c r="BY1192" s="61"/>
    </row>
    <row r="1193" spans="2:121">
      <c r="B1193" s="309" t="s">
        <v>1559</v>
      </c>
      <c r="C1193">
        <v>201</v>
      </c>
      <c r="D1193" s="89" t="s">
        <v>1521</v>
      </c>
      <c r="E1193">
        <v>2006</v>
      </c>
      <c r="F1193">
        <v>2004</v>
      </c>
      <c r="G1193" t="s">
        <v>875</v>
      </c>
      <c r="H1193" s="311" t="s">
        <v>448</v>
      </c>
      <c r="J1193" s="21" t="s">
        <v>792</v>
      </c>
      <c r="K1193" s="21" t="s">
        <v>1523</v>
      </c>
      <c r="L1193" s="21" t="s">
        <v>1524</v>
      </c>
      <c r="M1193" s="50" t="s">
        <v>1525</v>
      </c>
      <c r="N1193" s="68" t="s">
        <v>1560</v>
      </c>
      <c r="Y1193" s="7" t="s">
        <v>1105</v>
      </c>
      <c r="Z1193" s="153" t="s">
        <v>1561</v>
      </c>
      <c r="AC1193" t="s">
        <v>1552</v>
      </c>
      <c r="AD1193" t="s">
        <v>1553</v>
      </c>
      <c r="AH1193" s="72" t="s">
        <v>448</v>
      </c>
      <c r="AI1193" s="41" t="s">
        <v>1106</v>
      </c>
      <c r="AJ1193" s="41" t="s">
        <v>1554</v>
      </c>
      <c r="AK1193" s="52" t="s">
        <v>306</v>
      </c>
      <c r="AL1193" s="41" t="s">
        <v>1426</v>
      </c>
      <c r="AN1193" s="74" t="s">
        <v>1555</v>
      </c>
      <c r="AO1193" s="7" t="s">
        <v>1556</v>
      </c>
      <c r="AR1193" s="7" t="s">
        <v>1532</v>
      </c>
      <c r="AS1193" s="153" t="s">
        <v>1561</v>
      </c>
      <c r="BV1193" s="144" t="s">
        <v>892</v>
      </c>
      <c r="BW1193" s="54" t="s">
        <v>892</v>
      </c>
      <c r="BX1193" s="7" t="s">
        <v>1562</v>
      </c>
      <c r="BY1193" s="61">
        <v>46</v>
      </c>
      <c r="BZ1193" s="7" t="s">
        <v>1563</v>
      </c>
      <c r="CQ1193" s="54" t="s">
        <v>892</v>
      </c>
      <c r="CR1193" s="7" t="s">
        <v>1564</v>
      </c>
      <c r="CS1193" s="76">
        <v>4.8</v>
      </c>
      <c r="CT1193" s="7" t="s">
        <v>1563</v>
      </c>
      <c r="DG1193" s="54" t="s">
        <v>892</v>
      </c>
      <c r="DH1193" s="7" t="s">
        <v>1565</v>
      </c>
      <c r="DI1193" s="76">
        <v>4.0999999999999996</v>
      </c>
      <c r="DJ1193" s="7" t="s">
        <v>1563</v>
      </c>
      <c r="DO1193" s="7" t="s">
        <v>155</v>
      </c>
      <c r="DP1193">
        <v>7800</v>
      </c>
      <c r="DQ1193" t="s">
        <v>318</v>
      </c>
    </row>
    <row r="1194" spans="2:121">
      <c r="B1194" s="309" t="s">
        <v>1559</v>
      </c>
      <c r="C1194">
        <v>201</v>
      </c>
      <c r="D1194" s="89" t="s">
        <v>1521</v>
      </c>
      <c r="E1194">
        <v>2006</v>
      </c>
      <c r="F1194">
        <v>2004</v>
      </c>
      <c r="G1194" t="s">
        <v>875</v>
      </c>
      <c r="H1194" s="311" t="s">
        <v>448</v>
      </c>
      <c r="J1194" s="21" t="s">
        <v>792</v>
      </c>
      <c r="K1194" s="21" t="s">
        <v>1523</v>
      </c>
      <c r="L1194" s="21" t="s">
        <v>1524</v>
      </c>
      <c r="M1194" s="50" t="s">
        <v>1525</v>
      </c>
      <c r="N1194" s="68" t="s">
        <v>1566</v>
      </c>
      <c r="Y1194" s="7" t="s">
        <v>1106</v>
      </c>
      <c r="Z1194" s="153" t="s">
        <v>1561</v>
      </c>
      <c r="AC1194" t="s">
        <v>1552</v>
      </c>
      <c r="AD1194" t="s">
        <v>1553</v>
      </c>
      <c r="AH1194" s="72" t="s">
        <v>448</v>
      </c>
      <c r="AI1194" s="41" t="s">
        <v>1106</v>
      </c>
      <c r="AJ1194" s="41" t="s">
        <v>1554</v>
      </c>
      <c r="AK1194" s="52" t="s">
        <v>306</v>
      </c>
      <c r="AL1194" s="41" t="s">
        <v>1426</v>
      </c>
      <c r="AN1194" s="74" t="s">
        <v>1555</v>
      </c>
      <c r="AO1194" s="7" t="s">
        <v>1556</v>
      </c>
      <c r="AR1194" s="7" t="s">
        <v>1532</v>
      </c>
      <c r="AS1194" s="153" t="s">
        <v>1561</v>
      </c>
      <c r="BV1194" s="144" t="s">
        <v>892</v>
      </c>
      <c r="CA1194" s="54" t="s">
        <v>892</v>
      </c>
      <c r="CB1194" s="7" t="s">
        <v>1562</v>
      </c>
      <c r="CC1194" s="61">
        <v>0.7</v>
      </c>
      <c r="CD1194" s="7" t="s">
        <v>1563</v>
      </c>
      <c r="CQ1194" s="54" t="s">
        <v>892</v>
      </c>
      <c r="CR1194" s="7" t="s">
        <v>1564</v>
      </c>
      <c r="CS1194" s="76">
        <v>1.3</v>
      </c>
      <c r="CT1194" s="7" t="s">
        <v>1563</v>
      </c>
      <c r="DG1194" s="54" t="s">
        <v>892</v>
      </c>
      <c r="DH1194" s="7" t="s">
        <v>1565</v>
      </c>
      <c r="DI1194" s="76">
        <v>0.5</v>
      </c>
      <c r="DJ1194" s="7" t="s">
        <v>1563</v>
      </c>
      <c r="DO1194" s="7" t="s">
        <v>155</v>
      </c>
      <c r="DP1194">
        <v>7540</v>
      </c>
      <c r="DQ1194" t="s">
        <v>318</v>
      </c>
    </row>
    <row r="1195" spans="2:121">
      <c r="B1195" s="309" t="s">
        <v>1559</v>
      </c>
      <c r="C1195">
        <v>201</v>
      </c>
      <c r="D1195" s="89" t="s">
        <v>1521</v>
      </c>
      <c r="E1195">
        <v>2006</v>
      </c>
      <c r="F1195">
        <v>2004</v>
      </c>
      <c r="G1195" t="s">
        <v>875</v>
      </c>
      <c r="H1195" s="311" t="s">
        <v>448</v>
      </c>
      <c r="J1195" s="21" t="s">
        <v>792</v>
      </c>
      <c r="K1195" s="21" t="s">
        <v>1523</v>
      </c>
      <c r="L1195" s="21" t="s">
        <v>1524</v>
      </c>
      <c r="M1195" s="50" t="s">
        <v>1525</v>
      </c>
      <c r="N1195" s="68" t="s">
        <v>1567</v>
      </c>
      <c r="Y1195" s="7" t="s">
        <v>1527</v>
      </c>
      <c r="Z1195" s="153" t="s">
        <v>1561</v>
      </c>
      <c r="AC1195" t="s">
        <v>1552</v>
      </c>
      <c r="AD1195" t="s">
        <v>1553</v>
      </c>
      <c r="AH1195" s="72" t="s">
        <v>448</v>
      </c>
      <c r="AI1195" s="41" t="s">
        <v>1106</v>
      </c>
      <c r="AJ1195" s="41" t="s">
        <v>1554</v>
      </c>
      <c r="AK1195" s="52" t="s">
        <v>306</v>
      </c>
      <c r="AL1195" s="41" t="s">
        <v>1426</v>
      </c>
      <c r="AN1195" s="74" t="s">
        <v>1555</v>
      </c>
      <c r="AO1195" s="7" t="s">
        <v>1556</v>
      </c>
      <c r="AR1195" s="7" t="s">
        <v>1532</v>
      </c>
      <c r="AS1195" s="75" t="s">
        <v>1533</v>
      </c>
      <c r="BV1195" s="144" t="s">
        <v>892</v>
      </c>
      <c r="BW1195" s="54" t="s">
        <v>892</v>
      </c>
      <c r="BX1195" s="7" t="s">
        <v>1562</v>
      </c>
      <c r="BY1195" s="61">
        <v>67.900000000000006</v>
      </c>
      <c r="BZ1195" s="7" t="s">
        <v>1563</v>
      </c>
      <c r="CQ1195" s="54" t="s">
        <v>892</v>
      </c>
      <c r="CR1195" s="7" t="s">
        <v>1564</v>
      </c>
      <c r="CS1195" s="76">
        <v>7.2</v>
      </c>
      <c r="CT1195" s="7" t="s">
        <v>1563</v>
      </c>
      <c r="DG1195" s="54" t="s">
        <v>892</v>
      </c>
      <c r="DH1195" s="7" t="s">
        <v>1565</v>
      </c>
      <c r="DI1195" s="76">
        <v>5.9</v>
      </c>
      <c r="DJ1195" s="7" t="s">
        <v>1563</v>
      </c>
      <c r="DO1195" s="7" t="s">
        <v>155</v>
      </c>
      <c r="DP1195">
        <v>7780</v>
      </c>
      <c r="DQ1195" t="s">
        <v>318</v>
      </c>
    </row>
    <row r="1196" spans="2:121">
      <c r="B1196" s="309" t="s">
        <v>1559</v>
      </c>
      <c r="C1196">
        <v>201</v>
      </c>
      <c r="D1196" s="89" t="s">
        <v>1521</v>
      </c>
      <c r="E1196">
        <v>2006</v>
      </c>
      <c r="F1196">
        <v>2004</v>
      </c>
      <c r="G1196" t="s">
        <v>875</v>
      </c>
      <c r="H1196" s="311" t="s">
        <v>448</v>
      </c>
      <c r="J1196" s="21" t="s">
        <v>792</v>
      </c>
      <c r="K1196" s="21" t="s">
        <v>1523</v>
      </c>
      <c r="L1196" s="21" t="s">
        <v>1524</v>
      </c>
      <c r="M1196" s="50" t="s">
        <v>1525</v>
      </c>
      <c r="N1196" s="68" t="s">
        <v>1568</v>
      </c>
      <c r="Y1196" s="7" t="s">
        <v>1106</v>
      </c>
      <c r="Z1196" s="153" t="s">
        <v>1561</v>
      </c>
      <c r="AC1196" t="s">
        <v>1552</v>
      </c>
      <c r="AD1196" t="s">
        <v>1553</v>
      </c>
      <c r="AH1196" s="72" t="s">
        <v>448</v>
      </c>
      <c r="AI1196" s="41" t="s">
        <v>1106</v>
      </c>
      <c r="AJ1196" s="41" t="s">
        <v>1554</v>
      </c>
      <c r="AK1196" s="52" t="s">
        <v>306</v>
      </c>
      <c r="AL1196" s="41" t="s">
        <v>1426</v>
      </c>
      <c r="AN1196" s="74" t="s">
        <v>1555</v>
      </c>
      <c r="AO1196" s="7" t="s">
        <v>1556</v>
      </c>
      <c r="AR1196" s="7" t="s">
        <v>1532</v>
      </c>
      <c r="AS1196" s="75" t="s">
        <v>1533</v>
      </c>
      <c r="BV1196" s="144" t="s">
        <v>892</v>
      </c>
      <c r="CA1196" s="54" t="s">
        <v>892</v>
      </c>
      <c r="CB1196" s="7" t="s">
        <v>1562</v>
      </c>
      <c r="CC1196" s="61">
        <v>1.1000000000000001</v>
      </c>
      <c r="CD1196" s="7" t="s">
        <v>1563</v>
      </c>
      <c r="CQ1196" s="54" t="s">
        <v>892</v>
      </c>
      <c r="CR1196" s="7" t="s">
        <v>1564</v>
      </c>
      <c r="CS1196" s="76">
        <v>2</v>
      </c>
      <c r="CT1196" s="7" t="s">
        <v>1563</v>
      </c>
      <c r="DG1196" s="54" t="s">
        <v>892</v>
      </c>
      <c r="DH1196" s="7" t="s">
        <v>1565</v>
      </c>
      <c r="DI1196" s="76">
        <v>0.5</v>
      </c>
      <c r="DJ1196" s="7" t="s">
        <v>1563</v>
      </c>
      <c r="DO1196" s="7" t="s">
        <v>155</v>
      </c>
      <c r="DP1196">
        <v>7940</v>
      </c>
      <c r="DQ1196" t="s">
        <v>318</v>
      </c>
    </row>
    <row r="1197" spans="2:121">
      <c r="B1197" s="309" t="s">
        <v>1559</v>
      </c>
      <c r="C1197">
        <v>201</v>
      </c>
      <c r="D1197" s="89" t="s">
        <v>1521</v>
      </c>
      <c r="E1197">
        <v>2006</v>
      </c>
      <c r="F1197">
        <v>2004</v>
      </c>
      <c r="G1197" t="s">
        <v>875</v>
      </c>
      <c r="H1197" s="311" t="s">
        <v>448</v>
      </c>
      <c r="J1197" s="21" t="s">
        <v>792</v>
      </c>
      <c r="K1197" s="21" t="s">
        <v>1523</v>
      </c>
      <c r="L1197" s="21" t="s">
        <v>1524</v>
      </c>
      <c r="M1197" s="50" t="s">
        <v>1525</v>
      </c>
      <c r="N1197" s="68" t="s">
        <v>1569</v>
      </c>
      <c r="Y1197" s="54" t="s">
        <v>1527</v>
      </c>
      <c r="Z1197" s="21" t="s">
        <v>1557</v>
      </c>
      <c r="AC1197" t="s">
        <v>1552</v>
      </c>
      <c r="AD1197" t="s">
        <v>1553</v>
      </c>
      <c r="AH1197" s="72" t="s">
        <v>448</v>
      </c>
      <c r="AI1197" s="41" t="s">
        <v>1106</v>
      </c>
      <c r="AJ1197" s="41" t="s">
        <v>1554</v>
      </c>
      <c r="AK1197" s="52" t="s">
        <v>306</v>
      </c>
      <c r="AL1197" s="41" t="s">
        <v>1426</v>
      </c>
      <c r="AN1197" s="74" t="s">
        <v>1555</v>
      </c>
      <c r="AO1197" s="7" t="s">
        <v>1556</v>
      </c>
      <c r="AR1197" s="7" t="s">
        <v>1532</v>
      </c>
      <c r="AS1197" s="153" t="s">
        <v>1561</v>
      </c>
      <c r="BV1197" s="144" t="s">
        <v>892</v>
      </c>
      <c r="BW1197" s="54" t="s">
        <v>892</v>
      </c>
      <c r="BX1197" s="7" t="s">
        <v>1562</v>
      </c>
      <c r="BY1197" s="61">
        <v>1.6</v>
      </c>
      <c r="BZ1197" s="7" t="s">
        <v>1563</v>
      </c>
      <c r="CQ1197" s="54" t="s">
        <v>892</v>
      </c>
      <c r="CR1197" s="7" t="s">
        <v>1564</v>
      </c>
      <c r="CS1197" s="76">
        <v>1.3</v>
      </c>
      <c r="CT1197" s="7" t="s">
        <v>1563</v>
      </c>
      <c r="DG1197" s="54" t="s">
        <v>892</v>
      </c>
      <c r="DH1197" s="7" t="s">
        <v>1565</v>
      </c>
      <c r="DI1197" s="76">
        <v>1.2</v>
      </c>
      <c r="DJ1197" s="7" t="s">
        <v>1563</v>
      </c>
      <c r="DO1197" s="7" t="s">
        <v>155</v>
      </c>
      <c r="DP1197">
        <v>7990</v>
      </c>
      <c r="DQ1197" t="s">
        <v>318</v>
      </c>
    </row>
    <row r="1198" spans="2:121">
      <c r="B1198" s="309" t="s">
        <v>1559</v>
      </c>
      <c r="C1198">
        <v>201</v>
      </c>
      <c r="D1198" s="89" t="s">
        <v>1521</v>
      </c>
      <c r="E1198">
        <v>2006</v>
      </c>
      <c r="F1198">
        <v>2004</v>
      </c>
      <c r="G1198" t="s">
        <v>875</v>
      </c>
      <c r="H1198" s="311" t="s">
        <v>448</v>
      </c>
      <c r="J1198" s="21" t="s">
        <v>792</v>
      </c>
      <c r="K1198" s="21" t="s">
        <v>1523</v>
      </c>
      <c r="L1198" s="21" t="s">
        <v>1524</v>
      </c>
      <c r="M1198" s="50" t="s">
        <v>1525</v>
      </c>
      <c r="N1198" s="68" t="s">
        <v>1570</v>
      </c>
      <c r="Y1198" s="54" t="s">
        <v>1538</v>
      </c>
      <c r="Z1198" s="21" t="s">
        <v>1557</v>
      </c>
      <c r="AC1198" t="s">
        <v>1552</v>
      </c>
      <c r="AD1198" t="s">
        <v>1553</v>
      </c>
      <c r="AH1198" s="72" t="s">
        <v>448</v>
      </c>
      <c r="AI1198" s="41" t="s">
        <v>1106</v>
      </c>
      <c r="AJ1198" s="41" t="s">
        <v>1554</v>
      </c>
      <c r="AK1198" s="52" t="s">
        <v>306</v>
      </c>
      <c r="AL1198" s="41" t="s">
        <v>1426</v>
      </c>
      <c r="AN1198" s="74" t="s">
        <v>1555</v>
      </c>
      <c r="AO1198" s="7" t="s">
        <v>1556</v>
      </c>
      <c r="AR1198" s="7" t="s">
        <v>1532</v>
      </c>
      <c r="AS1198" s="153" t="s">
        <v>1561</v>
      </c>
      <c r="BV1198" s="144" t="s">
        <v>892</v>
      </c>
      <c r="CA1198" s="54" t="s">
        <v>892</v>
      </c>
      <c r="CB1198" s="7" t="s">
        <v>1562</v>
      </c>
      <c r="CC1198" s="61">
        <v>0</v>
      </c>
      <c r="CD1198" s="7" t="s">
        <v>1563</v>
      </c>
      <c r="CQ1198" s="54" t="s">
        <v>892</v>
      </c>
      <c r="CR1198" s="7" t="s">
        <v>1564</v>
      </c>
      <c r="CS1198" s="76">
        <v>0.3</v>
      </c>
      <c r="CT1198" s="7" t="s">
        <v>1563</v>
      </c>
      <c r="DG1198" s="54" t="s">
        <v>892</v>
      </c>
      <c r="DH1198" s="7" t="s">
        <v>1565</v>
      </c>
      <c r="DI1198" s="76">
        <v>0.4</v>
      </c>
      <c r="DJ1198" s="7" t="s">
        <v>1563</v>
      </c>
      <c r="DO1198" s="7" t="s">
        <v>155</v>
      </c>
      <c r="DP1198">
        <v>7830</v>
      </c>
      <c r="DQ1198" t="s">
        <v>318</v>
      </c>
    </row>
    <row r="1199" spans="2:121">
      <c r="B1199" s="309" t="s">
        <v>1559</v>
      </c>
      <c r="C1199">
        <v>201</v>
      </c>
      <c r="D1199" s="89" t="s">
        <v>1521</v>
      </c>
      <c r="E1199">
        <v>2006</v>
      </c>
      <c r="F1199">
        <v>2004</v>
      </c>
      <c r="G1199" t="s">
        <v>875</v>
      </c>
      <c r="H1199" s="311" t="s">
        <v>448</v>
      </c>
      <c r="J1199" s="21" t="s">
        <v>792</v>
      </c>
      <c r="K1199" s="21" t="s">
        <v>1523</v>
      </c>
      <c r="L1199" s="21" t="s">
        <v>1524</v>
      </c>
      <c r="M1199" s="50" t="s">
        <v>1525</v>
      </c>
      <c r="N1199" s="68" t="s">
        <v>1571</v>
      </c>
      <c r="Y1199" s="153" t="s">
        <v>1561</v>
      </c>
      <c r="Z1199" s="21" t="s">
        <v>1528</v>
      </c>
      <c r="AC1199" t="s">
        <v>1552</v>
      </c>
      <c r="AD1199" t="s">
        <v>1553</v>
      </c>
      <c r="AH1199" s="72" t="s">
        <v>448</v>
      </c>
      <c r="AI1199" s="41" t="s">
        <v>1106</v>
      </c>
      <c r="AJ1199" s="41" t="s">
        <v>1554</v>
      </c>
      <c r="AK1199" s="52" t="s">
        <v>306</v>
      </c>
      <c r="AL1199" s="41" t="s">
        <v>1426</v>
      </c>
      <c r="AN1199" s="74" t="s">
        <v>1555</v>
      </c>
      <c r="AO1199" s="7" t="s">
        <v>1556</v>
      </c>
      <c r="AR1199" s="7" t="s">
        <v>1532</v>
      </c>
      <c r="AS1199" s="75" t="s">
        <v>1533</v>
      </c>
      <c r="BV1199" s="144" t="s">
        <v>892</v>
      </c>
      <c r="CA1199" s="54" t="s">
        <v>892</v>
      </c>
      <c r="CB1199" s="88" t="s">
        <v>1562</v>
      </c>
      <c r="CC1199" s="61">
        <v>68.599999999999994</v>
      </c>
      <c r="CD1199" s="7" t="s">
        <v>1563</v>
      </c>
      <c r="CQ1199" s="54" t="s">
        <v>892</v>
      </c>
      <c r="CR1199" s="7" t="s">
        <v>1564</v>
      </c>
      <c r="CS1199" s="76">
        <v>7.7</v>
      </c>
      <c r="CT1199" s="7" t="s">
        <v>1563</v>
      </c>
      <c r="DG1199" s="54" t="s">
        <v>892</v>
      </c>
      <c r="DH1199" s="7" t="s">
        <v>1565</v>
      </c>
      <c r="DI1199" s="76">
        <v>5.0999999999999996</v>
      </c>
      <c r="DJ1199" s="7" t="s">
        <v>1563</v>
      </c>
      <c r="DO1199" s="7" t="s">
        <v>155</v>
      </c>
      <c r="DP1199">
        <v>7190</v>
      </c>
      <c r="DQ1199" t="s">
        <v>318</v>
      </c>
    </row>
    <row r="1200" spans="2:121">
      <c r="B1200" s="309" t="s">
        <v>1559</v>
      </c>
      <c r="C1200">
        <v>201</v>
      </c>
      <c r="D1200" s="89" t="s">
        <v>1521</v>
      </c>
      <c r="E1200">
        <v>2006</v>
      </c>
      <c r="F1200">
        <v>2004</v>
      </c>
      <c r="G1200" t="s">
        <v>875</v>
      </c>
      <c r="H1200" s="311" t="s">
        <v>448</v>
      </c>
      <c r="J1200" s="21" t="s">
        <v>792</v>
      </c>
      <c r="K1200" s="21" t="s">
        <v>1523</v>
      </c>
      <c r="L1200" t="s">
        <v>1524</v>
      </c>
      <c r="M1200" s="50" t="s">
        <v>1525</v>
      </c>
      <c r="N1200" s="68" t="s">
        <v>1572</v>
      </c>
      <c r="Y1200" s="153" t="s">
        <v>1561</v>
      </c>
      <c r="Z1200" s="21" t="s">
        <v>1557</v>
      </c>
      <c r="AC1200" t="s">
        <v>1552</v>
      </c>
      <c r="AD1200" t="s">
        <v>1553</v>
      </c>
      <c r="AH1200" s="72" t="s">
        <v>448</v>
      </c>
      <c r="AI1200" s="41" t="s">
        <v>1106</v>
      </c>
      <c r="AJ1200" s="41" t="s">
        <v>1554</v>
      </c>
      <c r="AK1200" s="52" t="s">
        <v>306</v>
      </c>
      <c r="AL1200" s="41" t="s">
        <v>1426</v>
      </c>
      <c r="AN1200" s="74" t="s">
        <v>1555</v>
      </c>
      <c r="AO1200" s="7" t="s">
        <v>1556</v>
      </c>
      <c r="AR1200" s="7" t="s">
        <v>1532</v>
      </c>
      <c r="AS1200" s="75" t="s">
        <v>1533</v>
      </c>
      <c r="BV1200" s="144" t="s">
        <v>892</v>
      </c>
      <c r="CA1200" s="54" t="s">
        <v>892</v>
      </c>
      <c r="CB1200" s="88" t="s">
        <v>1562</v>
      </c>
      <c r="CC1200" s="61">
        <v>0.4</v>
      </c>
      <c r="CD1200" s="7" t="s">
        <v>1563</v>
      </c>
      <c r="CQ1200" s="54" t="s">
        <v>892</v>
      </c>
      <c r="CR1200" s="7" t="s">
        <v>1564</v>
      </c>
      <c r="CS1200" s="76">
        <v>1.5</v>
      </c>
      <c r="CT1200" s="7" t="s">
        <v>1563</v>
      </c>
      <c r="DG1200" s="54" t="s">
        <v>892</v>
      </c>
      <c r="DH1200" s="7" t="s">
        <v>1565</v>
      </c>
      <c r="DI1200" s="76">
        <v>2.2999999999999998</v>
      </c>
      <c r="DJ1200" s="7" t="s">
        <v>1563</v>
      </c>
      <c r="DO1200" s="7" t="s">
        <v>155</v>
      </c>
      <c r="DP1200">
        <v>8530</v>
      </c>
      <c r="DQ1200" t="s">
        <v>318</v>
      </c>
    </row>
    <row r="1201" spans="2:121">
      <c r="B1201" s="309" t="s">
        <v>1559</v>
      </c>
      <c r="C1201">
        <v>201</v>
      </c>
      <c r="D1201" s="89" t="s">
        <v>1521</v>
      </c>
      <c r="E1201">
        <v>2006</v>
      </c>
      <c r="F1201">
        <v>2004</v>
      </c>
      <c r="G1201" t="s">
        <v>875</v>
      </c>
      <c r="H1201" s="311" t="s">
        <v>448</v>
      </c>
      <c r="J1201" s="21" t="s">
        <v>792</v>
      </c>
      <c r="K1201" s="21" t="s">
        <v>1523</v>
      </c>
      <c r="L1201" t="s">
        <v>1543</v>
      </c>
      <c r="M1201" s="50" t="s">
        <v>325</v>
      </c>
      <c r="N1201" s="16" t="s">
        <v>1573</v>
      </c>
      <c r="O1201" s="123" t="s">
        <v>1105</v>
      </c>
      <c r="P1201" s="310" t="s">
        <v>1545</v>
      </c>
      <c r="Q1201" s="123" t="s">
        <v>377</v>
      </c>
      <c r="W1201" s="164" t="s">
        <v>1546</v>
      </c>
      <c r="X1201" s="120" t="s">
        <v>1106</v>
      </c>
      <c r="Y1201" s="153" t="s">
        <v>1561</v>
      </c>
      <c r="Z1201" s="153" t="s">
        <v>1561</v>
      </c>
      <c r="AC1201" s="86" t="s">
        <v>1552</v>
      </c>
      <c r="AD1201" s="86" t="s">
        <v>1553</v>
      </c>
      <c r="AH1201" s="72" t="s">
        <v>448</v>
      </c>
      <c r="AI1201" s="41" t="s">
        <v>1106</v>
      </c>
      <c r="AJ1201" s="41" t="s">
        <v>1554</v>
      </c>
      <c r="AK1201" s="52" t="s">
        <v>306</v>
      </c>
      <c r="AL1201" s="41" t="s">
        <v>1426</v>
      </c>
      <c r="AN1201" s="153" t="s">
        <v>1555</v>
      </c>
      <c r="AO1201" s="88" t="s">
        <v>1556</v>
      </c>
      <c r="AP1201" s="88"/>
      <c r="AQ1201" s="88"/>
      <c r="AR1201" s="7" t="s">
        <v>1532</v>
      </c>
      <c r="AS1201" s="75" t="s">
        <v>1533</v>
      </c>
      <c r="BV1201" s="144" t="s">
        <v>892</v>
      </c>
      <c r="CA1201" s="54" t="s">
        <v>892</v>
      </c>
      <c r="CB1201" s="88" t="s">
        <v>1562</v>
      </c>
      <c r="CC1201" s="61"/>
      <c r="CD1201" s="7" t="s">
        <v>1563</v>
      </c>
      <c r="CQ1201" s="54" t="s">
        <v>892</v>
      </c>
      <c r="CR1201" s="7" t="s">
        <v>1564</v>
      </c>
      <c r="CS1201" s="76">
        <v>1.8</v>
      </c>
      <c r="CT1201" s="7" t="s">
        <v>1563</v>
      </c>
      <c r="DG1201" s="54" t="s">
        <v>892</v>
      </c>
      <c r="DH1201" s="7" t="s">
        <v>1565</v>
      </c>
      <c r="DI1201" s="76">
        <v>0.9</v>
      </c>
      <c r="DJ1201" s="7" t="s">
        <v>1563</v>
      </c>
      <c r="DO1201" s="7" t="s">
        <v>155</v>
      </c>
      <c r="DP1201">
        <v>8130</v>
      </c>
      <c r="DQ1201" t="s">
        <v>318</v>
      </c>
    </row>
    <row r="1202" spans="2:121">
      <c r="B1202" s="309" t="s">
        <v>1559</v>
      </c>
      <c r="C1202">
        <v>201</v>
      </c>
      <c r="D1202" s="89" t="s">
        <v>1521</v>
      </c>
      <c r="E1202">
        <v>2006</v>
      </c>
      <c r="F1202">
        <v>2004</v>
      </c>
      <c r="G1202" t="s">
        <v>875</v>
      </c>
      <c r="H1202" s="311" t="s">
        <v>448</v>
      </c>
      <c r="J1202" s="21" t="s">
        <v>792</v>
      </c>
      <c r="K1202" s="21" t="s">
        <v>1523</v>
      </c>
      <c r="L1202" t="s">
        <v>1543</v>
      </c>
      <c r="M1202" s="50" t="s">
        <v>325</v>
      </c>
      <c r="N1202" s="16" t="s">
        <v>1574</v>
      </c>
      <c r="O1202" s="123" t="s">
        <v>1105</v>
      </c>
      <c r="P1202" s="310" t="s">
        <v>1545</v>
      </c>
      <c r="Q1202" s="123" t="s">
        <v>377</v>
      </c>
      <c r="W1202" s="164" t="s">
        <v>1546</v>
      </c>
      <c r="X1202" s="120" t="s">
        <v>1106</v>
      </c>
      <c r="Y1202" s="153" t="s">
        <v>1561</v>
      </c>
      <c r="Z1202" s="153" t="s">
        <v>1561</v>
      </c>
      <c r="AC1202" s="86" t="s">
        <v>1552</v>
      </c>
      <c r="AD1202" s="86" t="s">
        <v>1553</v>
      </c>
      <c r="AH1202" s="72" t="s">
        <v>448</v>
      </c>
      <c r="AI1202" s="41" t="s">
        <v>1106</v>
      </c>
      <c r="AJ1202" s="41" t="s">
        <v>1554</v>
      </c>
      <c r="AK1202" s="52" t="s">
        <v>306</v>
      </c>
      <c r="AL1202" s="41" t="s">
        <v>1426</v>
      </c>
      <c r="AN1202" s="153" t="s">
        <v>1555</v>
      </c>
      <c r="AO1202" s="88" t="s">
        <v>1556</v>
      </c>
      <c r="AP1202" s="88"/>
      <c r="AQ1202" s="88"/>
      <c r="AR1202" s="7" t="s">
        <v>1532</v>
      </c>
      <c r="AS1202" s="75" t="s">
        <v>1558</v>
      </c>
      <c r="BV1202" s="144" t="s">
        <v>892</v>
      </c>
      <c r="CA1202" s="54" t="s">
        <v>892</v>
      </c>
      <c r="CB1202" s="88" t="s">
        <v>1562</v>
      </c>
      <c r="CC1202" s="61"/>
      <c r="CD1202" s="7" t="s">
        <v>1563</v>
      </c>
      <c r="CQ1202" s="54" t="s">
        <v>892</v>
      </c>
      <c r="CR1202" s="7" t="s">
        <v>1564</v>
      </c>
      <c r="CS1202" s="76">
        <v>0</v>
      </c>
      <c r="CT1202" s="7" t="s">
        <v>1563</v>
      </c>
      <c r="DG1202" s="54" t="s">
        <v>892</v>
      </c>
      <c r="DH1202" s="7" t="s">
        <v>1565</v>
      </c>
      <c r="DI1202" s="76">
        <v>0.4</v>
      </c>
      <c r="DJ1202" s="7" t="s">
        <v>1563</v>
      </c>
      <c r="DO1202" s="7" t="s">
        <v>155</v>
      </c>
      <c r="DP1202">
        <v>7450</v>
      </c>
      <c r="DQ1202" t="s">
        <v>318</v>
      </c>
    </row>
    <row r="1203" spans="2:121">
      <c r="B1203" s="309" t="s">
        <v>1559</v>
      </c>
      <c r="C1203">
        <v>201</v>
      </c>
      <c r="D1203" s="89" t="s">
        <v>1521</v>
      </c>
      <c r="E1203">
        <v>2006</v>
      </c>
      <c r="F1203">
        <v>2004</v>
      </c>
      <c r="G1203" t="s">
        <v>875</v>
      </c>
      <c r="H1203" s="311" t="s">
        <v>448</v>
      </c>
      <c r="J1203" s="21" t="s">
        <v>792</v>
      </c>
      <c r="K1203" s="21" t="s">
        <v>1523</v>
      </c>
      <c r="L1203" s="21" t="s">
        <v>1524</v>
      </c>
      <c r="M1203" s="50" t="s">
        <v>1525</v>
      </c>
      <c r="N1203" s="68" t="s">
        <v>1575</v>
      </c>
      <c r="Y1203" s="153" t="s">
        <v>1561</v>
      </c>
      <c r="Z1203" s="21" t="s">
        <v>1557</v>
      </c>
      <c r="AC1203" t="s">
        <v>1552</v>
      </c>
      <c r="AD1203" t="s">
        <v>1553</v>
      </c>
      <c r="AH1203" s="72" t="s">
        <v>448</v>
      </c>
      <c r="AI1203" s="41" t="s">
        <v>1106</v>
      </c>
      <c r="AJ1203" s="41" t="s">
        <v>1554</v>
      </c>
      <c r="AK1203" s="52" t="s">
        <v>306</v>
      </c>
      <c r="AL1203" s="41" t="s">
        <v>1426</v>
      </c>
      <c r="AN1203" s="74" t="s">
        <v>1555</v>
      </c>
      <c r="AO1203" s="7" t="s">
        <v>1556</v>
      </c>
      <c r="AR1203" s="7" t="s">
        <v>1532</v>
      </c>
      <c r="AS1203" s="75" t="s">
        <v>1533</v>
      </c>
      <c r="BV1203" s="144" t="s">
        <v>892</v>
      </c>
      <c r="CA1203" s="54" t="s">
        <v>892</v>
      </c>
      <c r="CB1203" s="88" t="s">
        <v>1562</v>
      </c>
      <c r="CC1203" s="61"/>
      <c r="CD1203" s="7" t="s">
        <v>1563</v>
      </c>
      <c r="CQ1203" s="54" t="s">
        <v>892</v>
      </c>
      <c r="CR1203" s="7" t="s">
        <v>1564</v>
      </c>
      <c r="CS1203" s="76">
        <v>1.5</v>
      </c>
      <c r="CT1203" s="7" t="s">
        <v>1563</v>
      </c>
      <c r="DG1203" s="54" t="s">
        <v>892</v>
      </c>
      <c r="DH1203" s="7" t="s">
        <v>1565</v>
      </c>
      <c r="DI1203" s="76">
        <v>1.2</v>
      </c>
      <c r="DJ1203" s="7" t="s">
        <v>1563</v>
      </c>
      <c r="DO1203" s="7" t="s">
        <v>155</v>
      </c>
      <c r="DP1203">
        <v>8530</v>
      </c>
      <c r="DQ1203" t="s">
        <v>318</v>
      </c>
    </row>
    <row r="1204" spans="2:121">
      <c r="B1204" s="309" t="s">
        <v>1559</v>
      </c>
      <c r="C1204">
        <v>201</v>
      </c>
      <c r="D1204" s="89" t="s">
        <v>1521</v>
      </c>
      <c r="E1204">
        <v>2006</v>
      </c>
      <c r="F1204">
        <v>2004</v>
      </c>
      <c r="G1204" t="s">
        <v>875</v>
      </c>
      <c r="H1204" s="311" t="s">
        <v>448</v>
      </c>
      <c r="J1204" s="21" t="s">
        <v>792</v>
      </c>
      <c r="K1204" s="21" t="s">
        <v>1523</v>
      </c>
      <c r="L1204" s="21" t="s">
        <v>1524</v>
      </c>
      <c r="M1204" s="50" t="s">
        <v>1525</v>
      </c>
      <c r="N1204" s="68" t="s">
        <v>1576</v>
      </c>
      <c r="Y1204" s="153" t="s">
        <v>1561</v>
      </c>
      <c r="Z1204" s="21" t="s">
        <v>1557</v>
      </c>
      <c r="AC1204" t="s">
        <v>1552</v>
      </c>
      <c r="AD1204" t="s">
        <v>1553</v>
      </c>
      <c r="AH1204" s="72" t="s">
        <v>448</v>
      </c>
      <c r="AI1204" s="41" t="s">
        <v>1106</v>
      </c>
      <c r="AJ1204" s="41" t="s">
        <v>1554</v>
      </c>
      <c r="AK1204" s="52" t="s">
        <v>306</v>
      </c>
      <c r="AL1204" s="41" t="s">
        <v>1426</v>
      </c>
      <c r="AN1204" s="74" t="s">
        <v>1555</v>
      </c>
      <c r="AO1204" s="7" t="s">
        <v>1556</v>
      </c>
      <c r="AR1204" s="7" t="s">
        <v>1532</v>
      </c>
      <c r="AS1204" s="75" t="s">
        <v>1558</v>
      </c>
      <c r="BV1204" s="144" t="s">
        <v>892</v>
      </c>
      <c r="CA1204" s="54" t="s">
        <v>892</v>
      </c>
      <c r="CB1204" s="88" t="s">
        <v>1562</v>
      </c>
      <c r="CC1204" s="61"/>
      <c r="CD1204" s="7" t="s">
        <v>1563</v>
      </c>
      <c r="CQ1204" s="54" t="s">
        <v>892</v>
      </c>
      <c r="CR1204" s="7" t="s">
        <v>1564</v>
      </c>
      <c r="CS1204" s="76">
        <v>0.1</v>
      </c>
      <c r="CT1204" s="7" t="s">
        <v>1563</v>
      </c>
      <c r="DG1204" s="54" t="s">
        <v>892</v>
      </c>
      <c r="DH1204" s="7" t="s">
        <v>1565</v>
      </c>
      <c r="DI1204" s="76">
        <v>0.5</v>
      </c>
      <c r="DJ1204" s="7" t="s">
        <v>1563</v>
      </c>
      <c r="DO1204" s="7" t="s">
        <v>155</v>
      </c>
      <c r="DP1204">
        <v>7280</v>
      </c>
      <c r="DQ1204" t="s">
        <v>318</v>
      </c>
    </row>
    <row r="1205" spans="2:121">
      <c r="B1205" s="309" t="s">
        <v>1559</v>
      </c>
      <c r="C1205">
        <v>201</v>
      </c>
      <c r="D1205" s="89" t="s">
        <v>1521</v>
      </c>
      <c r="E1205">
        <v>2006</v>
      </c>
      <c r="F1205">
        <v>2004</v>
      </c>
      <c r="G1205" t="s">
        <v>875</v>
      </c>
      <c r="H1205" s="311" t="s">
        <v>448</v>
      </c>
      <c r="J1205" s="21" t="s">
        <v>792</v>
      </c>
      <c r="K1205" s="21" t="s">
        <v>1523</v>
      </c>
      <c r="L1205" s="21" t="s">
        <v>1524</v>
      </c>
      <c r="M1205" s="50" t="s">
        <v>1525</v>
      </c>
      <c r="N1205" s="68" t="s">
        <v>1577</v>
      </c>
      <c r="Y1205" s="153" t="s">
        <v>1561</v>
      </c>
      <c r="Z1205" s="21" t="s">
        <v>1528</v>
      </c>
      <c r="AC1205" t="s">
        <v>1552</v>
      </c>
      <c r="AD1205" t="s">
        <v>1553</v>
      </c>
      <c r="AH1205" s="72" t="s">
        <v>448</v>
      </c>
      <c r="AI1205" s="41" t="s">
        <v>1106</v>
      </c>
      <c r="AJ1205" s="41" t="s">
        <v>1554</v>
      </c>
      <c r="AK1205" s="52" t="s">
        <v>306</v>
      </c>
      <c r="AL1205" s="41" t="s">
        <v>1426</v>
      </c>
      <c r="AN1205" s="74" t="s">
        <v>1555</v>
      </c>
      <c r="AO1205" s="7" t="s">
        <v>1556</v>
      </c>
      <c r="AR1205" s="7" t="s">
        <v>1532</v>
      </c>
      <c r="AS1205" s="75" t="s">
        <v>1533</v>
      </c>
      <c r="BV1205" s="144" t="s">
        <v>892</v>
      </c>
      <c r="CA1205" s="54" t="s">
        <v>892</v>
      </c>
      <c r="CB1205" s="88" t="s">
        <v>1562</v>
      </c>
      <c r="CC1205" s="61">
        <v>68.599999999999994</v>
      </c>
      <c r="CD1205" s="7" t="s">
        <v>1563</v>
      </c>
      <c r="CQ1205" s="54" t="s">
        <v>892</v>
      </c>
      <c r="CR1205" s="7" t="s">
        <v>1564</v>
      </c>
      <c r="CS1205" s="76">
        <v>7.7</v>
      </c>
      <c r="CT1205" s="7" t="s">
        <v>1563</v>
      </c>
      <c r="DG1205" s="54" t="s">
        <v>892</v>
      </c>
      <c r="DH1205" s="7" t="s">
        <v>1565</v>
      </c>
      <c r="DI1205" s="76">
        <v>5.0999999999999996</v>
      </c>
      <c r="DJ1205" s="7" t="s">
        <v>1563</v>
      </c>
      <c r="DO1205" s="7" t="s">
        <v>155</v>
      </c>
      <c r="DP1205">
        <v>7190</v>
      </c>
      <c r="DQ1205" t="s">
        <v>318</v>
      </c>
    </row>
    <row r="1206" spans="2:121">
      <c r="B1206" s="309" t="s">
        <v>1559</v>
      </c>
      <c r="C1206">
        <v>201</v>
      </c>
      <c r="D1206" s="89" t="s">
        <v>1521</v>
      </c>
      <c r="E1206">
        <v>2006</v>
      </c>
      <c r="F1206">
        <v>2004</v>
      </c>
      <c r="G1206" t="s">
        <v>875</v>
      </c>
      <c r="H1206" s="311" t="s">
        <v>448</v>
      </c>
      <c r="J1206" s="21" t="s">
        <v>792</v>
      </c>
      <c r="K1206" s="21" t="s">
        <v>1523</v>
      </c>
      <c r="L1206" t="s">
        <v>1543</v>
      </c>
      <c r="M1206" s="50" t="s">
        <v>325</v>
      </c>
      <c r="N1206" s="16" t="s">
        <v>1578</v>
      </c>
      <c r="O1206" s="123" t="s">
        <v>1105</v>
      </c>
      <c r="P1206" s="310" t="s">
        <v>1545</v>
      </c>
      <c r="Q1206" s="123" t="s">
        <v>377</v>
      </c>
      <c r="W1206" s="164" t="s">
        <v>1546</v>
      </c>
      <c r="X1206" s="120" t="s">
        <v>1106</v>
      </c>
      <c r="Y1206" s="153" t="s">
        <v>1561</v>
      </c>
      <c r="Z1206" s="153" t="s">
        <v>1561</v>
      </c>
      <c r="AC1206" s="86" t="s">
        <v>1552</v>
      </c>
      <c r="AD1206" s="86" t="s">
        <v>1553</v>
      </c>
      <c r="AH1206" s="72" t="s">
        <v>448</v>
      </c>
      <c r="AI1206" s="41" t="s">
        <v>1106</v>
      </c>
      <c r="AJ1206" s="41" t="s">
        <v>1554</v>
      </c>
      <c r="AK1206" s="52" t="s">
        <v>306</v>
      </c>
      <c r="AL1206" s="41" t="s">
        <v>1426</v>
      </c>
      <c r="AN1206" s="153" t="s">
        <v>1555</v>
      </c>
      <c r="AO1206" s="88" t="s">
        <v>1556</v>
      </c>
      <c r="AP1206" s="88"/>
      <c r="AQ1206" s="88"/>
      <c r="AR1206" s="7" t="s">
        <v>1532</v>
      </c>
      <c r="AS1206" s="75" t="s">
        <v>1558</v>
      </c>
      <c r="BV1206" s="144" t="s">
        <v>892</v>
      </c>
      <c r="CA1206" s="54" t="s">
        <v>892</v>
      </c>
      <c r="CB1206" s="88" t="s">
        <v>1562</v>
      </c>
      <c r="CC1206" s="61">
        <v>2</v>
      </c>
      <c r="CD1206" s="7" t="s">
        <v>1563</v>
      </c>
      <c r="CQ1206" s="54" t="s">
        <v>892</v>
      </c>
      <c r="CR1206" s="7" t="s">
        <v>1564</v>
      </c>
      <c r="CS1206" s="76">
        <v>0</v>
      </c>
      <c r="CT1206" s="7" t="s">
        <v>1563</v>
      </c>
      <c r="DG1206" s="54" t="s">
        <v>892</v>
      </c>
      <c r="DH1206" s="7" t="s">
        <v>1565</v>
      </c>
      <c r="DI1206" s="76">
        <v>0.4</v>
      </c>
      <c r="DJ1206" s="7" t="s">
        <v>1563</v>
      </c>
      <c r="DO1206" s="7" t="s">
        <v>155</v>
      </c>
      <c r="DP1206">
        <v>7450</v>
      </c>
      <c r="DQ1206" t="s">
        <v>318</v>
      </c>
    </row>
    <row r="1207" spans="2:121">
      <c r="B1207" s="309" t="s">
        <v>1559</v>
      </c>
      <c r="C1207">
        <v>201</v>
      </c>
      <c r="D1207" s="89" t="s">
        <v>1521</v>
      </c>
      <c r="E1207">
        <v>2006</v>
      </c>
      <c r="F1207">
        <v>2004</v>
      </c>
      <c r="G1207" t="s">
        <v>875</v>
      </c>
      <c r="H1207" s="311" t="s">
        <v>448</v>
      </c>
      <c r="J1207" s="21" t="s">
        <v>792</v>
      </c>
      <c r="K1207" s="21" t="s">
        <v>1523</v>
      </c>
      <c r="L1207" s="21" t="s">
        <v>1524</v>
      </c>
      <c r="M1207" s="50" t="s">
        <v>1525</v>
      </c>
      <c r="N1207" s="68" t="s">
        <v>1579</v>
      </c>
      <c r="Y1207" s="54" t="s">
        <v>1538</v>
      </c>
      <c r="Z1207" s="21" t="s">
        <v>1557</v>
      </c>
      <c r="AC1207" t="s">
        <v>1552</v>
      </c>
      <c r="AD1207" t="s">
        <v>1553</v>
      </c>
      <c r="AH1207" s="72" t="s">
        <v>448</v>
      </c>
      <c r="AI1207" s="41" t="s">
        <v>1106</v>
      </c>
      <c r="AJ1207" s="41" t="s">
        <v>1554</v>
      </c>
      <c r="AK1207" s="52" t="s">
        <v>306</v>
      </c>
      <c r="AL1207" s="41" t="s">
        <v>1426</v>
      </c>
      <c r="AN1207" s="74" t="s">
        <v>1555</v>
      </c>
      <c r="AO1207" s="7" t="s">
        <v>1556</v>
      </c>
      <c r="AR1207" s="7" t="s">
        <v>1532</v>
      </c>
      <c r="AS1207" s="153" t="s">
        <v>1561</v>
      </c>
      <c r="BV1207" s="144" t="s">
        <v>892</v>
      </c>
      <c r="CA1207" s="54" t="s">
        <v>892</v>
      </c>
      <c r="CB1207" s="7" t="s">
        <v>1562</v>
      </c>
      <c r="CC1207" s="61">
        <v>0</v>
      </c>
      <c r="CD1207" s="7" t="s">
        <v>1563</v>
      </c>
      <c r="CQ1207" s="54" t="s">
        <v>892</v>
      </c>
      <c r="CR1207" s="7" t="s">
        <v>1564</v>
      </c>
      <c r="CS1207" s="76">
        <v>0.3</v>
      </c>
      <c r="CT1207" s="7" t="s">
        <v>1563</v>
      </c>
      <c r="DG1207" s="54" t="s">
        <v>892</v>
      </c>
      <c r="DH1207" s="7" t="s">
        <v>1565</v>
      </c>
      <c r="DI1207" s="76">
        <v>0.4</v>
      </c>
      <c r="DJ1207" s="7" t="s">
        <v>1563</v>
      </c>
      <c r="DO1207" s="7" t="s">
        <v>155</v>
      </c>
      <c r="DP1207">
        <v>7830</v>
      </c>
      <c r="DQ1207" t="s">
        <v>318</v>
      </c>
    </row>
    <row r="1208" spans="2:121">
      <c r="B1208" s="309" t="s">
        <v>1559</v>
      </c>
      <c r="C1208">
        <v>201</v>
      </c>
      <c r="D1208" s="89" t="s">
        <v>1521</v>
      </c>
      <c r="E1208">
        <v>2006</v>
      </c>
      <c r="F1208">
        <v>2004</v>
      </c>
      <c r="G1208" t="s">
        <v>875</v>
      </c>
      <c r="H1208" s="311" t="s">
        <v>448</v>
      </c>
      <c r="J1208" s="21" t="s">
        <v>792</v>
      </c>
      <c r="K1208" s="21" t="s">
        <v>1523</v>
      </c>
      <c r="L1208" t="s">
        <v>1543</v>
      </c>
      <c r="M1208" s="50" t="s">
        <v>325</v>
      </c>
      <c r="N1208" s="16" t="s">
        <v>1580</v>
      </c>
      <c r="O1208" s="41" t="s">
        <v>1105</v>
      </c>
      <c r="P1208" s="119" t="s">
        <v>1545</v>
      </c>
      <c r="Q1208" s="41" t="s">
        <v>377</v>
      </c>
      <c r="W1208" s="135" t="s">
        <v>1546</v>
      </c>
      <c r="X1208" s="39" t="s">
        <v>1106</v>
      </c>
      <c r="Y1208" s="7" t="s">
        <v>1106</v>
      </c>
      <c r="Z1208" s="41" t="s">
        <v>1547</v>
      </c>
      <c r="AD1208" s="86"/>
      <c r="AH1208" s="72" t="s">
        <v>448</v>
      </c>
      <c r="AI1208" s="41" t="s">
        <v>1106</v>
      </c>
      <c r="AJ1208" s="41" t="s">
        <v>1554</v>
      </c>
      <c r="AK1208" s="52" t="s">
        <v>306</v>
      </c>
      <c r="AL1208" s="41" t="s">
        <v>1426</v>
      </c>
      <c r="AO1208" s="86"/>
      <c r="AR1208" s="7" t="s">
        <v>1532</v>
      </c>
      <c r="AS1208" s="153" t="s">
        <v>1561</v>
      </c>
      <c r="BV1208" s="144" t="s">
        <v>892</v>
      </c>
      <c r="CA1208" s="54" t="s">
        <v>892</v>
      </c>
      <c r="CB1208" s="7" t="s">
        <v>1562</v>
      </c>
      <c r="CC1208" s="61">
        <v>5.9</v>
      </c>
      <c r="CD1208" s="7" t="s">
        <v>1563</v>
      </c>
      <c r="CQ1208" s="54" t="s">
        <v>892</v>
      </c>
      <c r="CR1208" s="7" t="s">
        <v>1564</v>
      </c>
      <c r="CS1208" s="76">
        <v>1.3</v>
      </c>
      <c r="CT1208" s="7" t="s">
        <v>1563</v>
      </c>
      <c r="DG1208" s="54" t="s">
        <v>892</v>
      </c>
      <c r="DH1208" s="7" t="s">
        <v>1565</v>
      </c>
      <c r="DI1208" s="76">
        <v>0.3</v>
      </c>
      <c r="DJ1208" s="7" t="s">
        <v>1563</v>
      </c>
      <c r="DO1208" s="7" t="s">
        <v>155</v>
      </c>
      <c r="DP1208">
        <v>7550</v>
      </c>
      <c r="DQ1208" t="s">
        <v>318</v>
      </c>
    </row>
    <row r="1209" spans="2:121">
      <c r="B1209" s="309" t="s">
        <v>1559</v>
      </c>
      <c r="C1209">
        <v>201</v>
      </c>
      <c r="D1209" s="89" t="s">
        <v>1521</v>
      </c>
      <c r="E1209">
        <v>2006</v>
      </c>
      <c r="F1209">
        <v>2004</v>
      </c>
      <c r="G1209" t="s">
        <v>875</v>
      </c>
      <c r="H1209" s="311" t="s">
        <v>448</v>
      </c>
      <c r="J1209" s="21" t="s">
        <v>792</v>
      </c>
      <c r="K1209" s="21" t="s">
        <v>1523</v>
      </c>
      <c r="L1209" s="21" t="s">
        <v>1524</v>
      </c>
      <c r="M1209" s="50" t="s">
        <v>1525</v>
      </c>
      <c r="N1209" s="68" t="s">
        <v>1581</v>
      </c>
      <c r="Y1209" s="54" t="s">
        <v>1527</v>
      </c>
      <c r="Z1209" s="21" t="s">
        <v>1557</v>
      </c>
      <c r="AC1209" t="s">
        <v>1552</v>
      </c>
      <c r="AD1209" t="s">
        <v>1553</v>
      </c>
      <c r="AH1209" s="72" t="s">
        <v>448</v>
      </c>
      <c r="AI1209" s="41" t="s">
        <v>1106</v>
      </c>
      <c r="AJ1209" s="41" t="s">
        <v>1554</v>
      </c>
      <c r="AK1209" s="52" t="s">
        <v>306</v>
      </c>
      <c r="AL1209" s="41" t="s">
        <v>1426</v>
      </c>
      <c r="AN1209" s="74" t="s">
        <v>1555</v>
      </c>
      <c r="AO1209" s="7" t="s">
        <v>1556</v>
      </c>
      <c r="AR1209" s="7" t="s">
        <v>1532</v>
      </c>
      <c r="AS1209" s="153" t="s">
        <v>1561</v>
      </c>
      <c r="BV1209" s="144" t="s">
        <v>892</v>
      </c>
      <c r="BW1209" s="54" t="s">
        <v>892</v>
      </c>
      <c r="BX1209" s="7" t="s">
        <v>1562</v>
      </c>
      <c r="BY1209" s="61">
        <v>1.6</v>
      </c>
      <c r="BZ1209" s="7" t="s">
        <v>1563</v>
      </c>
      <c r="CQ1209" s="54" t="s">
        <v>892</v>
      </c>
      <c r="CR1209" s="7" t="s">
        <v>1564</v>
      </c>
      <c r="CS1209" s="76">
        <v>1.3</v>
      </c>
      <c r="CT1209" s="7" t="s">
        <v>1563</v>
      </c>
      <c r="DG1209" s="54" t="s">
        <v>892</v>
      </c>
      <c r="DH1209" s="7" t="s">
        <v>1565</v>
      </c>
      <c r="DI1209" s="76">
        <v>1.2</v>
      </c>
      <c r="DJ1209" s="7" t="s">
        <v>1563</v>
      </c>
      <c r="DO1209" s="7" t="s">
        <v>155</v>
      </c>
      <c r="DP1209">
        <v>7990</v>
      </c>
      <c r="DQ1209" t="s">
        <v>318</v>
      </c>
    </row>
    <row r="1210" spans="2:121">
      <c r="B1210" s="309" t="s">
        <v>1559</v>
      </c>
      <c r="C1210">
        <v>201</v>
      </c>
      <c r="D1210" s="89" t="s">
        <v>1521</v>
      </c>
      <c r="E1210">
        <v>2006</v>
      </c>
      <c r="F1210">
        <v>2004</v>
      </c>
      <c r="G1210" t="s">
        <v>875</v>
      </c>
      <c r="H1210" s="311" t="s">
        <v>448</v>
      </c>
      <c r="J1210" s="21" t="s">
        <v>792</v>
      </c>
      <c r="K1210" s="21" t="s">
        <v>1523</v>
      </c>
      <c r="L1210" t="s">
        <v>1543</v>
      </c>
      <c r="M1210" s="50" t="s">
        <v>325</v>
      </c>
      <c r="N1210" s="16" t="s">
        <v>1582</v>
      </c>
      <c r="O1210" s="41" t="s">
        <v>1105</v>
      </c>
      <c r="P1210" s="119" t="s">
        <v>1545</v>
      </c>
      <c r="Q1210" s="41" t="s">
        <v>377</v>
      </c>
      <c r="W1210" s="135" t="s">
        <v>1546</v>
      </c>
      <c r="X1210" s="39" t="s">
        <v>1106</v>
      </c>
      <c r="Y1210" s="7" t="s">
        <v>1106</v>
      </c>
      <c r="Z1210" s="41" t="s">
        <v>1547</v>
      </c>
      <c r="AD1210" s="86"/>
      <c r="AH1210" s="72" t="s">
        <v>448</v>
      </c>
      <c r="AI1210" s="41" t="s">
        <v>1106</v>
      </c>
      <c r="AJ1210" s="41" t="s">
        <v>1554</v>
      </c>
      <c r="AK1210" s="52" t="s">
        <v>306</v>
      </c>
      <c r="AL1210" s="41" t="s">
        <v>1426</v>
      </c>
      <c r="AO1210" s="86"/>
      <c r="AR1210" s="7" t="s">
        <v>1532</v>
      </c>
      <c r="AS1210" s="153" t="s">
        <v>1561</v>
      </c>
      <c r="BV1210" s="144" t="s">
        <v>892</v>
      </c>
      <c r="CA1210" s="54" t="s">
        <v>892</v>
      </c>
      <c r="CB1210" s="7" t="s">
        <v>1562</v>
      </c>
      <c r="CC1210" s="61">
        <v>5.9</v>
      </c>
      <c r="CD1210" s="7" t="s">
        <v>1563</v>
      </c>
      <c r="CQ1210" s="54" t="s">
        <v>892</v>
      </c>
      <c r="CR1210" s="7" t="s">
        <v>1564</v>
      </c>
      <c r="CS1210" s="76">
        <v>1.3</v>
      </c>
      <c r="CT1210" s="7" t="s">
        <v>1563</v>
      </c>
      <c r="DG1210" s="54" t="s">
        <v>892</v>
      </c>
      <c r="DH1210" s="7" t="s">
        <v>1565</v>
      </c>
      <c r="DI1210" s="76">
        <v>0.3</v>
      </c>
      <c r="DJ1210" s="7" t="s">
        <v>1563</v>
      </c>
      <c r="DO1210" s="7" t="s">
        <v>155</v>
      </c>
      <c r="DP1210">
        <v>7550</v>
      </c>
      <c r="DQ1210" t="s">
        <v>318</v>
      </c>
    </row>
    <row r="1211" spans="2:121">
      <c r="BY1211" s="61"/>
    </row>
    <row r="1212" spans="2:121">
      <c r="BY1212" s="61"/>
    </row>
  </sheetData>
  <dataConsolidate/>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F29"/>
  <sheetViews>
    <sheetView workbookViewId="0" xr3:uid="{842E5F09-E766-5B8D-85AF-A39847EA96FD}">
      <selection activeCell="F24" sqref="F24"/>
    </sheetView>
  </sheetViews>
  <sheetFormatPr defaultRowHeight="15.75"/>
  <cols>
    <col min="1" max="1" width="34.125" bestFit="1" customWidth="1"/>
    <col min="2" max="2" width="13.875" bestFit="1" customWidth="1"/>
  </cols>
  <sheetData>
    <row r="3" spans="1:3">
      <c r="A3" s="258" t="s">
        <v>1583</v>
      </c>
      <c r="B3" t="s">
        <v>1584</v>
      </c>
    </row>
    <row r="4" spans="1:3">
      <c r="A4" s="15" t="s">
        <v>1195</v>
      </c>
      <c r="B4" s="259">
        <v>13</v>
      </c>
      <c r="C4">
        <v>13</v>
      </c>
    </row>
    <row r="5" spans="1:3">
      <c r="A5" s="15" t="s">
        <v>650</v>
      </c>
      <c r="B5" s="259">
        <v>24</v>
      </c>
      <c r="C5">
        <v>24</v>
      </c>
    </row>
    <row r="6" spans="1:3">
      <c r="A6" s="15" t="s">
        <v>292</v>
      </c>
      <c r="B6" s="259">
        <v>16</v>
      </c>
      <c r="C6">
        <v>16</v>
      </c>
    </row>
    <row r="7" spans="1:3">
      <c r="A7" s="15" t="s">
        <v>348</v>
      </c>
      <c r="B7" s="259">
        <v>2</v>
      </c>
      <c r="C7">
        <v>2</v>
      </c>
    </row>
    <row r="8" spans="1:3">
      <c r="A8" s="15" t="s">
        <v>1224</v>
      </c>
      <c r="B8" s="259">
        <v>98</v>
      </c>
      <c r="C8">
        <v>98</v>
      </c>
    </row>
    <row r="9" spans="1:3">
      <c r="A9" s="15" t="s">
        <v>1272</v>
      </c>
      <c r="B9" s="259">
        <v>29</v>
      </c>
      <c r="C9">
        <v>29</v>
      </c>
    </row>
    <row r="10" spans="1:3">
      <c r="A10" s="15" t="s">
        <v>1076</v>
      </c>
      <c r="B10" s="259">
        <v>48</v>
      </c>
      <c r="C10">
        <v>48</v>
      </c>
    </row>
    <row r="11" spans="1:3">
      <c r="A11" s="15" t="s">
        <v>700</v>
      </c>
      <c r="B11" s="259">
        <v>5</v>
      </c>
      <c r="C11">
        <v>5</v>
      </c>
    </row>
    <row r="12" spans="1:3">
      <c r="A12" s="15" t="s">
        <v>874</v>
      </c>
      <c r="B12" s="259">
        <v>6</v>
      </c>
      <c r="C12">
        <v>6</v>
      </c>
    </row>
    <row r="13" spans="1:3">
      <c r="A13" s="15" t="s">
        <v>923</v>
      </c>
      <c r="B13" s="259">
        <v>12</v>
      </c>
      <c r="C13">
        <v>12</v>
      </c>
    </row>
    <row r="14" spans="1:3">
      <c r="A14" s="15" t="s">
        <v>1348</v>
      </c>
      <c r="B14" s="259">
        <v>88</v>
      </c>
      <c r="C14">
        <v>88</v>
      </c>
    </row>
    <row r="15" spans="1:3">
      <c r="A15" s="15" t="s">
        <v>1001</v>
      </c>
      <c r="B15" s="259">
        <v>35</v>
      </c>
      <c r="C15">
        <v>35</v>
      </c>
    </row>
    <row r="16" spans="1:3">
      <c r="A16" s="15" t="s">
        <v>489</v>
      </c>
      <c r="B16" s="259">
        <v>28</v>
      </c>
      <c r="C16">
        <v>28</v>
      </c>
    </row>
    <row r="17" spans="1:6">
      <c r="A17" s="15" t="s">
        <v>446</v>
      </c>
      <c r="B17" s="259">
        <v>16</v>
      </c>
      <c r="C17">
        <v>16</v>
      </c>
    </row>
    <row r="18" spans="1:6">
      <c r="A18" s="15" t="s">
        <v>584</v>
      </c>
      <c r="B18" s="259">
        <v>56</v>
      </c>
      <c r="C18">
        <v>56</v>
      </c>
    </row>
    <row r="19" spans="1:6">
      <c r="A19" s="15" t="s">
        <v>369</v>
      </c>
      <c r="B19" s="259">
        <v>64</v>
      </c>
      <c r="C19">
        <v>64</v>
      </c>
    </row>
    <row r="20" spans="1:6">
      <c r="A20" s="15" t="s">
        <v>732</v>
      </c>
      <c r="B20" s="259">
        <v>39</v>
      </c>
      <c r="C20">
        <v>39</v>
      </c>
    </row>
    <row r="21" spans="1:6">
      <c r="A21" s="15" t="s">
        <v>816</v>
      </c>
      <c r="B21" s="259">
        <v>75</v>
      </c>
      <c r="C21">
        <v>75</v>
      </c>
    </row>
    <row r="22" spans="1:6">
      <c r="A22" s="15" t="s">
        <v>1132</v>
      </c>
      <c r="B22" s="259">
        <v>42</v>
      </c>
      <c r="C22">
        <v>42</v>
      </c>
    </row>
    <row r="23" spans="1:6">
      <c r="A23" s="15" t="s">
        <v>1149</v>
      </c>
      <c r="B23" s="259">
        <v>88</v>
      </c>
      <c r="C23">
        <v>88</v>
      </c>
      <c r="F23" t="s">
        <v>1585</v>
      </c>
    </row>
    <row r="24" spans="1:6">
      <c r="A24" s="15" t="s">
        <v>548</v>
      </c>
      <c r="B24" s="259">
        <v>30</v>
      </c>
      <c r="C24">
        <v>30</v>
      </c>
    </row>
    <row r="25" spans="1:6">
      <c r="A25" s="15" t="s">
        <v>781</v>
      </c>
      <c r="B25" s="259">
        <v>60</v>
      </c>
      <c r="C25">
        <v>60</v>
      </c>
    </row>
    <row r="26" spans="1:6">
      <c r="A26" s="15" t="s">
        <v>1311</v>
      </c>
      <c r="B26" s="259">
        <v>16</v>
      </c>
      <c r="C26">
        <v>16</v>
      </c>
    </row>
    <row r="27" spans="1:6">
      <c r="A27" s="15" t="s">
        <v>1586</v>
      </c>
      <c r="B27" s="259"/>
    </row>
    <row r="28" spans="1:6">
      <c r="A28" s="15" t="s">
        <v>954</v>
      </c>
      <c r="B28" s="259">
        <v>32</v>
      </c>
      <c r="C28">
        <v>32</v>
      </c>
    </row>
    <row r="29" spans="1:6">
      <c r="A29" s="15" t="s">
        <v>1587</v>
      </c>
      <c r="B29" s="259">
        <v>922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136"/>
  <sheetViews>
    <sheetView workbookViewId="0" xr3:uid="{51F8DEE0-4D01-5F28-A812-FC0BD7CAC4A5}">
      <selection activeCell="B133" sqref="B133"/>
    </sheetView>
  </sheetViews>
  <sheetFormatPr defaultColWidth="11" defaultRowHeight="15.75"/>
  <cols>
    <col min="1" max="1" width="4.5" style="21" customWidth="1"/>
    <col min="2" max="2" width="11" style="15"/>
    <col min="3" max="3" width="8" customWidth="1"/>
    <col min="4" max="4" width="5.75" customWidth="1"/>
    <col min="5" max="5" width="6.25" style="12" bestFit="1" customWidth="1"/>
    <col min="6" max="6" width="6.25" style="12" customWidth="1"/>
    <col min="7" max="7" width="8.5" style="31" customWidth="1"/>
    <col min="8" max="8" width="73.625" style="4" customWidth="1"/>
    <col min="9" max="9" width="7.875" style="4" customWidth="1"/>
    <col min="10" max="10" width="8.125" style="4" customWidth="1"/>
    <col min="11" max="12" width="7.875" style="4" customWidth="1"/>
    <col min="13" max="13" width="9.75" style="4" customWidth="1"/>
    <col min="14" max="14" width="9.5" style="4" customWidth="1"/>
    <col min="15" max="15" width="73.125" style="5" customWidth="1"/>
  </cols>
  <sheetData>
    <row r="1" spans="1:16" s="36" customFormat="1" ht="51">
      <c r="A1" s="90" t="s">
        <v>2</v>
      </c>
      <c r="B1" s="66" t="s">
        <v>3</v>
      </c>
      <c r="C1" s="36" t="s">
        <v>4</v>
      </c>
      <c r="D1" s="36" t="s">
        <v>5</v>
      </c>
      <c r="E1" s="91" t="s">
        <v>6</v>
      </c>
      <c r="F1" s="107" t="s">
        <v>11</v>
      </c>
      <c r="G1" s="114" t="s">
        <v>12</v>
      </c>
      <c r="H1" s="92" t="s">
        <v>13</v>
      </c>
      <c r="I1" s="92" t="s">
        <v>14</v>
      </c>
      <c r="J1" s="92" t="s">
        <v>7</v>
      </c>
      <c r="K1" s="92" t="s">
        <v>1588</v>
      </c>
      <c r="L1" s="92" t="s">
        <v>1589</v>
      </c>
      <c r="M1" s="92" t="s">
        <v>1590</v>
      </c>
      <c r="N1" s="92" t="s">
        <v>1591</v>
      </c>
      <c r="O1" s="36" t="s">
        <v>18</v>
      </c>
    </row>
    <row r="2" spans="1:16" ht="30">
      <c r="A2" s="21" t="s">
        <v>1592</v>
      </c>
      <c r="B2" s="15" t="s">
        <v>1593</v>
      </c>
      <c r="C2">
        <v>2014</v>
      </c>
      <c r="G2" s="31">
        <v>1</v>
      </c>
      <c r="H2" s="3" t="s">
        <v>1594</v>
      </c>
      <c r="I2" s="3"/>
      <c r="J2" s="3"/>
      <c r="K2" s="3"/>
      <c r="L2" s="3"/>
      <c r="M2" s="3"/>
      <c r="N2" s="3"/>
    </row>
    <row r="3" spans="1:16" ht="32.25" customHeight="1">
      <c r="A3" s="21" t="s">
        <v>1595</v>
      </c>
      <c r="B3" s="23" t="s">
        <v>1596</v>
      </c>
      <c r="C3">
        <v>2000</v>
      </c>
      <c r="D3" s="32" t="s">
        <v>21</v>
      </c>
      <c r="E3" s="14" t="s">
        <v>90</v>
      </c>
      <c r="G3" s="31">
        <v>19</v>
      </c>
      <c r="H3" s="96" t="s">
        <v>1597</v>
      </c>
      <c r="I3" s="4" t="s">
        <v>1598</v>
      </c>
      <c r="K3" s="4" t="s">
        <v>21</v>
      </c>
      <c r="L3" s="4" t="s">
        <v>21</v>
      </c>
      <c r="M3" s="30" t="s">
        <v>21</v>
      </c>
      <c r="N3" s="24" t="s">
        <v>54</v>
      </c>
      <c r="P3" s="1"/>
    </row>
    <row r="4" spans="1:16">
      <c r="A4" s="21" t="s">
        <v>19</v>
      </c>
      <c r="B4" s="19" t="s">
        <v>1599</v>
      </c>
      <c r="C4" s="21">
        <v>2003</v>
      </c>
      <c r="E4" s="12" t="s">
        <v>1600</v>
      </c>
      <c r="G4" s="31">
        <v>110</v>
      </c>
      <c r="H4" s="4" t="s">
        <v>1601</v>
      </c>
    </row>
    <row r="5" spans="1:16" ht="45" customHeight="1">
      <c r="A5" s="21" t="s">
        <v>1602</v>
      </c>
      <c r="B5" s="16" t="s">
        <v>20</v>
      </c>
      <c r="C5">
        <v>2001</v>
      </c>
      <c r="E5" s="12" t="s">
        <v>1603</v>
      </c>
      <c r="G5" s="31">
        <v>20</v>
      </c>
      <c r="H5" s="4" t="s">
        <v>1604</v>
      </c>
    </row>
    <row r="6" spans="1:16" ht="31.5">
      <c r="A6" s="21" t="s">
        <v>69</v>
      </c>
      <c r="B6" s="17" t="s">
        <v>1605</v>
      </c>
      <c r="C6">
        <v>1983</v>
      </c>
      <c r="H6" s="4" t="s">
        <v>1606</v>
      </c>
    </row>
    <row r="7" spans="1:16" ht="53.25" customHeight="1">
      <c r="A7" s="21" t="s">
        <v>28</v>
      </c>
      <c r="B7" s="23" t="s">
        <v>1596</v>
      </c>
      <c r="C7">
        <v>1986</v>
      </c>
      <c r="E7" s="20" t="s">
        <v>1607</v>
      </c>
      <c r="F7" s="20"/>
      <c r="G7" s="31">
        <v>57</v>
      </c>
      <c r="H7" s="4" t="s">
        <v>1608</v>
      </c>
    </row>
    <row r="8" spans="1:16" ht="31.5">
      <c r="A8" s="21" t="s">
        <v>1609</v>
      </c>
      <c r="B8" s="16" t="s">
        <v>20</v>
      </c>
      <c r="C8" s="21">
        <v>1989</v>
      </c>
      <c r="H8" s="65" t="s">
        <v>1610</v>
      </c>
    </row>
    <row r="9" spans="1:16" ht="47.25">
      <c r="A9" s="21" t="s">
        <v>28</v>
      </c>
      <c r="B9" s="15" t="s">
        <v>1593</v>
      </c>
      <c r="C9">
        <v>2015</v>
      </c>
      <c r="G9" s="31">
        <v>88</v>
      </c>
      <c r="H9" s="4" t="s">
        <v>1611</v>
      </c>
    </row>
    <row r="10" spans="1:16" ht="47.25">
      <c r="A10" s="89" t="s">
        <v>1612</v>
      </c>
      <c r="B10" s="19" t="s">
        <v>1613</v>
      </c>
      <c r="C10">
        <v>1997</v>
      </c>
      <c r="E10" s="12" t="s">
        <v>1614</v>
      </c>
      <c r="H10" s="4" t="s">
        <v>1615</v>
      </c>
    </row>
    <row r="11" spans="1:16" ht="44.25" customHeight="1">
      <c r="A11" s="21" t="s">
        <v>28</v>
      </c>
      <c r="B11" s="15" t="s">
        <v>1593</v>
      </c>
      <c r="C11">
        <v>2010</v>
      </c>
      <c r="G11" s="31">
        <v>89</v>
      </c>
      <c r="H11" s="4" t="s">
        <v>1616</v>
      </c>
    </row>
    <row r="12" spans="1:16" ht="33.75" customHeight="1">
      <c r="A12" s="21" t="s">
        <v>1617</v>
      </c>
      <c r="B12" s="17" t="s">
        <v>1605</v>
      </c>
      <c r="C12">
        <v>2006</v>
      </c>
      <c r="H12" s="4" t="s">
        <v>1618</v>
      </c>
    </row>
    <row r="13" spans="1:16" ht="30">
      <c r="A13" s="21" t="s">
        <v>1592</v>
      </c>
      <c r="B13" s="15" t="s">
        <v>1593</v>
      </c>
      <c r="C13">
        <v>2012</v>
      </c>
      <c r="G13" s="31">
        <v>2</v>
      </c>
      <c r="H13" s="3" t="s">
        <v>1619</v>
      </c>
      <c r="I13" s="3"/>
      <c r="J13" s="3"/>
      <c r="K13" s="3"/>
      <c r="L13" s="3"/>
      <c r="M13" s="3"/>
      <c r="N13" s="3"/>
    </row>
    <row r="14" spans="1:16" ht="31.5">
      <c r="A14" s="21" t="s">
        <v>28</v>
      </c>
      <c r="B14" s="23" t="s">
        <v>1596</v>
      </c>
      <c r="C14">
        <v>2004</v>
      </c>
      <c r="E14" s="8" t="s">
        <v>1620</v>
      </c>
      <c r="G14" s="31">
        <v>59</v>
      </c>
      <c r="H14" s="4" t="s">
        <v>1621</v>
      </c>
    </row>
    <row r="15" spans="1:16" ht="45">
      <c r="A15" s="21" t="s">
        <v>1592</v>
      </c>
      <c r="B15" s="15" t="s">
        <v>1593</v>
      </c>
      <c r="C15">
        <v>2008</v>
      </c>
      <c r="G15" s="31">
        <v>3</v>
      </c>
      <c r="H15" s="3" t="s">
        <v>1622</v>
      </c>
      <c r="I15" s="3"/>
      <c r="J15" s="3"/>
      <c r="K15" s="3"/>
      <c r="L15" s="3"/>
      <c r="M15" s="3"/>
      <c r="N15" s="3"/>
    </row>
    <row r="16" spans="1:16" ht="61.5" customHeight="1">
      <c r="A16" s="21" t="s">
        <v>28</v>
      </c>
      <c r="B16" s="16" t="s">
        <v>20</v>
      </c>
      <c r="C16">
        <v>1996</v>
      </c>
      <c r="E16" s="12" t="s">
        <v>1623</v>
      </c>
      <c r="G16" s="31">
        <v>45</v>
      </c>
      <c r="H16" s="4" t="s">
        <v>1624</v>
      </c>
    </row>
    <row r="17" spans="1:15">
      <c r="A17" s="21" t="s">
        <v>28</v>
      </c>
      <c r="B17" s="15" t="s">
        <v>1593</v>
      </c>
      <c r="C17" s="21">
        <v>1991</v>
      </c>
      <c r="G17" s="31">
        <v>138</v>
      </c>
      <c r="H17" s="4" t="s">
        <v>1625</v>
      </c>
    </row>
    <row r="18" spans="1:15" ht="31.5">
      <c r="A18" s="21" t="s">
        <v>28</v>
      </c>
      <c r="B18" s="48" t="s">
        <v>1626</v>
      </c>
      <c r="C18" s="21">
        <v>2000</v>
      </c>
      <c r="E18" s="12" t="s">
        <v>1627</v>
      </c>
      <c r="G18" s="31">
        <v>118</v>
      </c>
      <c r="H18" s="4" t="s">
        <v>1628</v>
      </c>
    </row>
    <row r="19" spans="1:15" ht="31.5">
      <c r="A19" s="21" t="s">
        <v>28</v>
      </c>
      <c r="B19" s="23" t="s">
        <v>1596</v>
      </c>
      <c r="C19" s="21">
        <v>2006</v>
      </c>
      <c r="D19" s="32" t="s">
        <v>21</v>
      </c>
      <c r="E19" s="14" t="s">
        <v>51</v>
      </c>
      <c r="G19" s="31">
        <v>78</v>
      </c>
      <c r="H19" s="4" t="s">
        <v>1629</v>
      </c>
      <c r="I19" s="4" t="s">
        <v>1630</v>
      </c>
      <c r="K19" s="4" t="s">
        <v>21</v>
      </c>
      <c r="L19" s="4" t="s">
        <v>21</v>
      </c>
      <c r="M19" s="30" t="s">
        <v>21</v>
      </c>
      <c r="N19" s="27" t="s">
        <v>21</v>
      </c>
    </row>
    <row r="20" spans="1:15" ht="43.5" customHeight="1">
      <c r="A20" s="21" t="s">
        <v>1631</v>
      </c>
      <c r="B20" s="17" t="s">
        <v>1605</v>
      </c>
      <c r="C20">
        <v>1991</v>
      </c>
      <c r="H20" s="4" t="s">
        <v>1632</v>
      </c>
    </row>
    <row r="21" spans="1:15" ht="47.25">
      <c r="A21" s="21" t="s">
        <v>1633</v>
      </c>
      <c r="B21" s="15" t="s">
        <v>1593</v>
      </c>
      <c r="C21">
        <v>2007</v>
      </c>
      <c r="G21" s="31">
        <v>21</v>
      </c>
      <c r="H21" s="4" t="s">
        <v>1634</v>
      </c>
    </row>
    <row r="22" spans="1:15" ht="31.5">
      <c r="A22" s="21" t="s">
        <v>1633</v>
      </c>
      <c r="B22" s="15" t="s">
        <v>1593</v>
      </c>
      <c r="C22">
        <v>1994</v>
      </c>
      <c r="G22" s="31">
        <v>22</v>
      </c>
      <c r="H22" s="4" t="s">
        <v>1635</v>
      </c>
    </row>
    <row r="23" spans="1:15" ht="31.5">
      <c r="A23" s="21" t="s">
        <v>1636</v>
      </c>
      <c r="B23" s="15" t="s">
        <v>1593</v>
      </c>
      <c r="C23">
        <v>1995</v>
      </c>
      <c r="G23" s="31">
        <v>23</v>
      </c>
      <c r="H23" s="4" t="s">
        <v>1637</v>
      </c>
    </row>
    <row r="24" spans="1:15" ht="47.25">
      <c r="A24" s="21" t="s">
        <v>28</v>
      </c>
      <c r="B24" s="15" t="s">
        <v>1593</v>
      </c>
      <c r="C24" s="21">
        <v>2011</v>
      </c>
      <c r="D24" s="21"/>
      <c r="E24" s="12" t="s">
        <v>22</v>
      </c>
      <c r="G24" s="31">
        <v>119</v>
      </c>
      <c r="H24" s="4" t="s">
        <v>1638</v>
      </c>
    </row>
    <row r="25" spans="1:15" ht="63">
      <c r="A25" s="21" t="s">
        <v>28</v>
      </c>
      <c r="B25" s="126" t="s">
        <v>1593</v>
      </c>
      <c r="G25" s="31">
        <v>135</v>
      </c>
      <c r="H25" s="4" t="s">
        <v>1639</v>
      </c>
      <c r="K25" s="4" t="s">
        <v>54</v>
      </c>
    </row>
    <row r="26" spans="1:15" ht="78.75">
      <c r="A26" s="21" t="s">
        <v>28</v>
      </c>
      <c r="B26" s="68" t="s">
        <v>1640</v>
      </c>
      <c r="C26">
        <v>1996</v>
      </c>
      <c r="D26" s="32" t="s">
        <v>21</v>
      </c>
      <c r="E26" s="14" t="s">
        <v>90</v>
      </c>
      <c r="G26" s="31">
        <v>60</v>
      </c>
      <c r="H26" s="4" t="s">
        <v>1641</v>
      </c>
      <c r="I26" s="4" t="s">
        <v>32</v>
      </c>
      <c r="K26" s="26" t="s">
        <v>1642</v>
      </c>
      <c r="L26" s="26" t="s">
        <v>1642</v>
      </c>
      <c r="M26" s="26" t="s">
        <v>1642</v>
      </c>
      <c r="N26" s="26" t="s">
        <v>1642</v>
      </c>
      <c r="O26" s="5" t="s">
        <v>1643</v>
      </c>
    </row>
    <row r="27" spans="1:15" ht="31.5">
      <c r="A27" s="21" t="s">
        <v>28</v>
      </c>
      <c r="B27" s="16" t="s">
        <v>20</v>
      </c>
      <c r="C27">
        <v>1985</v>
      </c>
      <c r="E27" s="12" t="s">
        <v>1644</v>
      </c>
      <c r="G27" s="31">
        <v>61</v>
      </c>
      <c r="H27" s="4" t="s">
        <v>1645</v>
      </c>
    </row>
    <row r="28" spans="1:15" ht="47.25">
      <c r="A28" s="21" t="s">
        <v>28</v>
      </c>
      <c r="B28" s="16" t="s">
        <v>20</v>
      </c>
      <c r="C28" s="21">
        <v>1994</v>
      </c>
      <c r="E28" s="12" t="s">
        <v>1646</v>
      </c>
      <c r="G28" s="31">
        <v>126</v>
      </c>
      <c r="H28" s="4" t="s">
        <v>1647</v>
      </c>
      <c r="I28" s="4" t="s">
        <v>32</v>
      </c>
      <c r="K28" s="4" t="s">
        <v>21</v>
      </c>
      <c r="L28" s="4" t="s">
        <v>21</v>
      </c>
      <c r="M28" s="4" t="s">
        <v>21</v>
      </c>
      <c r="N28" s="4" t="s">
        <v>21</v>
      </c>
    </row>
    <row r="29" spans="1:15" ht="31.5">
      <c r="A29" s="21" t="s">
        <v>19</v>
      </c>
      <c r="B29" s="126" t="s">
        <v>1593</v>
      </c>
      <c r="C29" s="21">
        <v>2003</v>
      </c>
      <c r="D29" s="32" t="s">
        <v>21</v>
      </c>
      <c r="E29" s="14" t="s">
        <v>75</v>
      </c>
      <c r="G29" s="31">
        <v>149</v>
      </c>
      <c r="H29" s="4" t="s">
        <v>1648</v>
      </c>
    </row>
    <row r="30" spans="1:15" ht="31.5">
      <c r="A30" s="21" t="s">
        <v>19</v>
      </c>
      <c r="B30" s="126" t="s">
        <v>1593</v>
      </c>
      <c r="C30" s="21">
        <v>2002</v>
      </c>
      <c r="D30" s="32" t="s">
        <v>21</v>
      </c>
      <c r="E30" s="14" t="s">
        <v>75</v>
      </c>
      <c r="G30" s="31">
        <v>150</v>
      </c>
      <c r="H30" s="4" t="s">
        <v>1649</v>
      </c>
    </row>
    <row r="31" spans="1:15" ht="78.75">
      <c r="A31" s="21" t="s">
        <v>19</v>
      </c>
      <c r="B31" s="126" t="s">
        <v>1593</v>
      </c>
      <c r="C31" s="21">
        <v>2003</v>
      </c>
      <c r="D31" s="32" t="s">
        <v>21</v>
      </c>
      <c r="E31" s="14" t="s">
        <v>75</v>
      </c>
      <c r="G31" s="31">
        <v>111</v>
      </c>
      <c r="H31" s="27" t="s">
        <v>1650</v>
      </c>
      <c r="I31" s="27" t="s">
        <v>1651</v>
      </c>
      <c r="J31" s="111" t="s">
        <v>313</v>
      </c>
      <c r="K31" s="4" t="s">
        <v>313</v>
      </c>
      <c r="L31" s="4" t="s">
        <v>313</v>
      </c>
      <c r="M31" s="27" t="s">
        <v>21</v>
      </c>
      <c r="N31" s="4" t="s">
        <v>21</v>
      </c>
      <c r="O31" s="5" t="s">
        <v>1652</v>
      </c>
    </row>
    <row r="32" spans="1:15" ht="31.5">
      <c r="A32" s="21" t="s">
        <v>28</v>
      </c>
      <c r="B32" s="15" t="s">
        <v>1593</v>
      </c>
      <c r="C32">
        <v>2008</v>
      </c>
      <c r="E32" s="12" t="s">
        <v>75</v>
      </c>
      <c r="G32" s="31">
        <v>62</v>
      </c>
      <c r="H32" s="4" t="s">
        <v>1653</v>
      </c>
    </row>
    <row r="33" spans="1:15">
      <c r="A33" s="21" t="s">
        <v>28</v>
      </c>
      <c r="B33" s="15" t="s">
        <v>1593</v>
      </c>
      <c r="C33" s="21">
        <v>1994</v>
      </c>
      <c r="G33" s="31">
        <v>127</v>
      </c>
      <c r="H33" s="4" t="s">
        <v>1654</v>
      </c>
    </row>
    <row r="34" spans="1:15" ht="47.25">
      <c r="A34" s="21" t="s">
        <v>69</v>
      </c>
      <c r="B34" s="17" t="s">
        <v>1605</v>
      </c>
      <c r="C34">
        <v>2006</v>
      </c>
      <c r="D34" s="21"/>
      <c r="H34" s="4" t="s">
        <v>1655</v>
      </c>
    </row>
    <row r="35" spans="1:15" ht="31.5">
      <c r="A35" s="21" t="s">
        <v>28</v>
      </c>
      <c r="B35" s="16" t="s">
        <v>20</v>
      </c>
      <c r="C35" s="21">
        <v>1992</v>
      </c>
      <c r="E35" s="12" t="s">
        <v>1656</v>
      </c>
      <c r="G35" s="31">
        <v>147</v>
      </c>
      <c r="H35" s="4" t="s">
        <v>1657</v>
      </c>
    </row>
    <row r="36" spans="1:15" ht="60.75" customHeight="1">
      <c r="A36" s="21" t="s">
        <v>28</v>
      </c>
      <c r="B36" s="16" t="s">
        <v>20</v>
      </c>
      <c r="C36" s="21">
        <v>1989</v>
      </c>
      <c r="E36" s="12" t="s">
        <v>1644</v>
      </c>
      <c r="G36" s="31">
        <v>141</v>
      </c>
      <c r="H36" s="4" t="s">
        <v>1658</v>
      </c>
      <c r="I36" s="4" t="s">
        <v>32</v>
      </c>
      <c r="K36" s="4" t="s">
        <v>21</v>
      </c>
      <c r="L36" s="4" t="s">
        <v>21</v>
      </c>
      <c r="M36" s="4" t="s">
        <v>21</v>
      </c>
      <c r="N36" s="4" t="s">
        <v>21</v>
      </c>
    </row>
    <row r="37" spans="1:15">
      <c r="A37" s="21" t="s">
        <v>28</v>
      </c>
      <c r="B37" s="15" t="s">
        <v>1593</v>
      </c>
      <c r="C37" s="21">
        <v>1988</v>
      </c>
      <c r="G37" s="31">
        <v>134</v>
      </c>
      <c r="H37" s="4" t="s">
        <v>1659</v>
      </c>
    </row>
    <row r="38" spans="1:15" ht="31.5">
      <c r="A38" s="21" t="s">
        <v>28</v>
      </c>
      <c r="B38" s="16" t="s">
        <v>20</v>
      </c>
      <c r="C38" s="21">
        <v>1990</v>
      </c>
      <c r="D38" s="21"/>
      <c r="E38" s="12" t="s">
        <v>1660</v>
      </c>
      <c r="G38" s="31">
        <v>74</v>
      </c>
      <c r="H38" s="4" t="s">
        <v>1661</v>
      </c>
      <c r="I38" s="4" t="s">
        <v>1630</v>
      </c>
      <c r="K38" s="4" t="s">
        <v>21</v>
      </c>
      <c r="M38" s="4" t="s">
        <v>21</v>
      </c>
      <c r="N38" s="4" t="s">
        <v>21</v>
      </c>
    </row>
    <row r="39" spans="1:15" ht="45">
      <c r="A39" s="21" t="s">
        <v>1592</v>
      </c>
      <c r="B39" s="15" t="s">
        <v>1593</v>
      </c>
      <c r="C39" s="1">
        <v>1992</v>
      </c>
      <c r="D39" s="1"/>
      <c r="E39" s="13"/>
      <c r="F39" s="13"/>
      <c r="G39" s="31">
        <v>4</v>
      </c>
      <c r="H39" s="3" t="s">
        <v>1662</v>
      </c>
      <c r="I39" s="3"/>
      <c r="J39" s="3"/>
      <c r="K39" s="3"/>
      <c r="L39" s="3"/>
      <c r="M39" s="3"/>
      <c r="N39" s="3"/>
    </row>
    <row r="40" spans="1:15">
      <c r="A40" s="21" t="s">
        <v>28</v>
      </c>
      <c r="B40" s="15" t="s">
        <v>1593</v>
      </c>
      <c r="C40">
        <v>2006</v>
      </c>
      <c r="G40" s="31">
        <v>63</v>
      </c>
      <c r="H40" s="4" t="s">
        <v>1663</v>
      </c>
    </row>
    <row r="41" spans="1:15" ht="31.5">
      <c r="A41" s="21" t="s">
        <v>28</v>
      </c>
      <c r="B41" s="15" t="s">
        <v>1593</v>
      </c>
      <c r="C41">
        <v>1992</v>
      </c>
      <c r="E41" s="12" t="s">
        <v>1664</v>
      </c>
      <c r="G41" s="31">
        <v>146</v>
      </c>
      <c r="H41" s="4" t="s">
        <v>1665</v>
      </c>
    </row>
    <row r="42" spans="1:15" ht="72.75" customHeight="1">
      <c r="A42" s="21" t="s">
        <v>28</v>
      </c>
      <c r="B42" s="15" t="s">
        <v>1593</v>
      </c>
      <c r="C42" s="21">
        <v>1993</v>
      </c>
      <c r="E42" s="12" t="s">
        <v>1666</v>
      </c>
      <c r="G42" s="31">
        <v>142</v>
      </c>
      <c r="H42" s="4" t="s">
        <v>1667</v>
      </c>
    </row>
    <row r="43" spans="1:15" ht="47.25" customHeight="1">
      <c r="A43" s="21" t="s">
        <v>1668</v>
      </c>
      <c r="B43" s="23" t="s">
        <v>1596</v>
      </c>
      <c r="C43">
        <v>2005</v>
      </c>
      <c r="E43" s="12" t="s">
        <v>1669</v>
      </c>
      <c r="G43" s="31">
        <v>26</v>
      </c>
      <c r="H43" s="4" t="s">
        <v>1670</v>
      </c>
    </row>
    <row r="44" spans="1:15" ht="64.5" customHeight="1">
      <c r="A44" s="21" t="s">
        <v>28</v>
      </c>
      <c r="B44" s="15" t="s">
        <v>1593</v>
      </c>
      <c r="C44" s="21">
        <v>2007</v>
      </c>
      <c r="E44" s="12" t="s">
        <v>51</v>
      </c>
      <c r="G44" s="31">
        <v>128</v>
      </c>
      <c r="H44" s="4" t="s">
        <v>1671</v>
      </c>
    </row>
    <row r="45" spans="1:15" ht="64.5" customHeight="1">
      <c r="A45" s="89" t="s">
        <v>1672</v>
      </c>
      <c r="B45" s="15" t="s">
        <v>20</v>
      </c>
      <c r="C45" s="21">
        <v>1989</v>
      </c>
      <c r="E45" s="12" t="s">
        <v>1646</v>
      </c>
      <c r="H45" s="4" t="s">
        <v>1673</v>
      </c>
    </row>
    <row r="46" spans="1:15" ht="64.5" customHeight="1">
      <c r="A46" s="89" t="s">
        <v>1672</v>
      </c>
      <c r="B46" s="15" t="s">
        <v>20</v>
      </c>
      <c r="C46" s="21">
        <v>1989</v>
      </c>
      <c r="E46" s="12" t="s">
        <v>1646</v>
      </c>
      <c r="H46" s="4" t="s">
        <v>1674</v>
      </c>
    </row>
    <row r="47" spans="1:15" ht="31.5">
      <c r="A47" s="21" t="s">
        <v>28</v>
      </c>
      <c r="B47" s="15" t="s">
        <v>1593</v>
      </c>
      <c r="C47" s="21">
        <v>2002</v>
      </c>
      <c r="D47" s="21"/>
      <c r="E47" s="12" t="s">
        <v>312</v>
      </c>
      <c r="G47" s="31">
        <v>79</v>
      </c>
      <c r="H47" s="4" t="s">
        <v>1675</v>
      </c>
    </row>
    <row r="48" spans="1:15" ht="75.75" customHeight="1">
      <c r="A48" s="21" t="s">
        <v>1592</v>
      </c>
      <c r="B48" s="23" t="s">
        <v>1596</v>
      </c>
      <c r="C48" s="21">
        <v>2014</v>
      </c>
      <c r="D48" s="32" t="s">
        <v>21</v>
      </c>
      <c r="E48" s="14" t="s">
        <v>51</v>
      </c>
      <c r="G48" s="31">
        <v>5</v>
      </c>
      <c r="H48" s="3" t="s">
        <v>1676</v>
      </c>
      <c r="I48" s="3" t="s">
        <v>32</v>
      </c>
      <c r="J48" s="3"/>
      <c r="K48" s="3" t="s">
        <v>21</v>
      </c>
      <c r="L48" s="3" t="s">
        <v>21</v>
      </c>
      <c r="M48" s="28" t="s">
        <v>1642</v>
      </c>
      <c r="N48" s="29" t="s">
        <v>54</v>
      </c>
      <c r="O48" s="5" t="s">
        <v>1677</v>
      </c>
    </row>
    <row r="49" spans="1:15" ht="31.5">
      <c r="A49" s="21" t="s">
        <v>28</v>
      </c>
      <c r="B49" s="15" t="s">
        <v>1593</v>
      </c>
      <c r="C49" s="21">
        <v>2001</v>
      </c>
      <c r="E49" s="12" t="s">
        <v>1620</v>
      </c>
      <c r="G49" s="31">
        <v>143</v>
      </c>
      <c r="H49" s="4" t="s">
        <v>1678</v>
      </c>
    </row>
    <row r="50" spans="1:15" ht="82.5" customHeight="1">
      <c r="A50" s="21" t="s">
        <v>1592</v>
      </c>
      <c r="B50" s="23" t="s">
        <v>1596</v>
      </c>
      <c r="C50">
        <v>2016</v>
      </c>
      <c r="E50" s="12" t="s">
        <v>1679</v>
      </c>
      <c r="G50" s="31">
        <v>84</v>
      </c>
      <c r="H50" s="4" t="s">
        <v>1680</v>
      </c>
    </row>
    <row r="51" spans="1:15" ht="31.5">
      <c r="A51" s="21" t="s">
        <v>28</v>
      </c>
      <c r="B51" s="15" t="s">
        <v>1593</v>
      </c>
      <c r="C51" s="21">
        <v>1990</v>
      </c>
      <c r="E51" s="12" t="s">
        <v>1666</v>
      </c>
      <c r="G51" s="31">
        <v>148</v>
      </c>
      <c r="H51" s="4" t="s">
        <v>1681</v>
      </c>
    </row>
    <row r="52" spans="1:15" ht="63">
      <c r="A52" s="21" t="s">
        <v>19</v>
      </c>
      <c r="B52" s="15" t="s">
        <v>1593</v>
      </c>
      <c r="C52" s="21">
        <v>2015</v>
      </c>
      <c r="E52" s="12" t="s">
        <v>1607</v>
      </c>
      <c r="G52" s="31">
        <v>102</v>
      </c>
      <c r="H52" s="4" t="s">
        <v>1682</v>
      </c>
    </row>
    <row r="53" spans="1:15" ht="54.75" customHeight="1">
      <c r="A53" s="21" t="s">
        <v>28</v>
      </c>
      <c r="B53" s="16" t="s">
        <v>20</v>
      </c>
      <c r="C53" s="21">
        <v>1992</v>
      </c>
      <c r="E53" s="12" t="s">
        <v>1660</v>
      </c>
      <c r="G53" s="31">
        <v>144</v>
      </c>
      <c r="H53" s="4" t="s">
        <v>1683</v>
      </c>
    </row>
    <row r="54" spans="1:15" ht="31.5">
      <c r="A54" s="21" t="s">
        <v>28</v>
      </c>
      <c r="B54" s="16" t="s">
        <v>20</v>
      </c>
      <c r="C54">
        <v>1993</v>
      </c>
      <c r="E54" s="12" t="s">
        <v>1684</v>
      </c>
      <c r="G54" s="31">
        <v>64</v>
      </c>
      <c r="H54" s="4" t="s">
        <v>1685</v>
      </c>
      <c r="I54" s="4" t="s">
        <v>32</v>
      </c>
      <c r="K54" s="4" t="s">
        <v>21</v>
      </c>
      <c r="M54" s="4" t="s">
        <v>21</v>
      </c>
      <c r="N54" s="4" t="s">
        <v>21</v>
      </c>
    </row>
    <row r="55" spans="1:15" ht="40.5" customHeight="1">
      <c r="A55" s="21" t="s">
        <v>19</v>
      </c>
      <c r="B55" s="126" t="s">
        <v>1593</v>
      </c>
      <c r="C55" s="21">
        <v>2003</v>
      </c>
      <c r="D55" s="32" t="s">
        <v>54</v>
      </c>
      <c r="G55" s="31">
        <v>151</v>
      </c>
      <c r="H55" s="4" t="s">
        <v>1686</v>
      </c>
    </row>
    <row r="56" spans="1:15" ht="63">
      <c r="A56" s="21" t="s">
        <v>28</v>
      </c>
      <c r="B56" s="15" t="s">
        <v>1593</v>
      </c>
      <c r="C56">
        <v>2014</v>
      </c>
      <c r="G56" s="31">
        <v>87</v>
      </c>
      <c r="H56" s="4" t="s">
        <v>1687</v>
      </c>
    </row>
    <row r="57" spans="1:15" ht="47.25">
      <c r="A57" s="21" t="s">
        <v>28</v>
      </c>
      <c r="B57" s="16" t="s">
        <v>20</v>
      </c>
      <c r="C57">
        <v>2008</v>
      </c>
      <c r="E57" s="12" t="s">
        <v>1688</v>
      </c>
      <c r="G57" s="31">
        <v>65</v>
      </c>
      <c r="H57" s="4" t="s">
        <v>1689</v>
      </c>
      <c r="I57" s="4" t="s">
        <v>1690</v>
      </c>
      <c r="K57" s="4" t="s">
        <v>21</v>
      </c>
      <c r="M57" s="4" t="s">
        <v>21</v>
      </c>
      <c r="N57" s="4" t="s">
        <v>54</v>
      </c>
    </row>
    <row r="58" spans="1:15" ht="31.5">
      <c r="A58" s="21" t="s">
        <v>28</v>
      </c>
      <c r="B58" s="15" t="s">
        <v>1593</v>
      </c>
      <c r="C58" s="21">
        <v>1993</v>
      </c>
      <c r="E58" s="12" t="s">
        <v>1691</v>
      </c>
      <c r="H58" s="4" t="s">
        <v>1692</v>
      </c>
    </row>
    <row r="59" spans="1:15" ht="47.25">
      <c r="A59" s="21" t="s">
        <v>1592</v>
      </c>
      <c r="B59" s="16" t="s">
        <v>20</v>
      </c>
      <c r="C59" s="21">
        <v>2010</v>
      </c>
      <c r="D59" s="21"/>
      <c r="E59" s="12" t="s">
        <v>1666</v>
      </c>
      <c r="G59" s="31">
        <v>6</v>
      </c>
      <c r="H59" s="3" t="s">
        <v>1693</v>
      </c>
      <c r="I59" s="3"/>
      <c r="J59" s="3"/>
      <c r="K59" s="3"/>
      <c r="L59" s="3"/>
      <c r="M59" s="3"/>
      <c r="N59" s="3"/>
      <c r="O59" s="11" t="s">
        <v>1694</v>
      </c>
    </row>
    <row r="60" spans="1:15" ht="31.5">
      <c r="A60" s="21" t="s">
        <v>1617</v>
      </c>
      <c r="B60" s="16" t="s">
        <v>20</v>
      </c>
      <c r="C60">
        <v>2011</v>
      </c>
      <c r="E60" s="12" t="s">
        <v>1666</v>
      </c>
      <c r="G60" s="31">
        <v>28</v>
      </c>
      <c r="H60" s="4" t="s">
        <v>1695</v>
      </c>
    </row>
    <row r="61" spans="1:15">
      <c r="A61" s="21" t="s">
        <v>28</v>
      </c>
      <c r="B61" s="15" t="s">
        <v>1593</v>
      </c>
      <c r="C61" s="21">
        <v>2008</v>
      </c>
      <c r="E61" s="12" t="s">
        <v>1656</v>
      </c>
      <c r="G61" s="31">
        <v>129</v>
      </c>
      <c r="H61" s="4" t="s">
        <v>1696</v>
      </c>
    </row>
    <row r="62" spans="1:15" ht="30">
      <c r="A62" s="21" t="s">
        <v>1592</v>
      </c>
      <c r="B62" s="15" t="s">
        <v>1593</v>
      </c>
      <c r="C62" s="10">
        <v>2000</v>
      </c>
      <c r="D62" s="10"/>
      <c r="E62" s="13"/>
      <c r="F62" s="13"/>
      <c r="G62" s="31">
        <v>7</v>
      </c>
      <c r="H62" s="3" t="s">
        <v>1697</v>
      </c>
      <c r="I62" s="3"/>
      <c r="J62" s="3"/>
      <c r="K62" s="3"/>
      <c r="L62" s="3"/>
      <c r="M62" s="3"/>
      <c r="N62" s="3"/>
      <c r="O62" s="5" t="s">
        <v>1698</v>
      </c>
    </row>
    <row r="63" spans="1:15" ht="31.5">
      <c r="A63" s="21" t="s">
        <v>28</v>
      </c>
      <c r="B63" s="15" t="s">
        <v>1593</v>
      </c>
      <c r="C63" s="21">
        <v>1993</v>
      </c>
      <c r="D63" s="21"/>
      <c r="E63" s="12" t="s">
        <v>312</v>
      </c>
      <c r="G63" s="31">
        <v>80</v>
      </c>
      <c r="H63" s="4" t="s">
        <v>1699</v>
      </c>
    </row>
    <row r="64" spans="1:15" ht="45">
      <c r="A64" s="21" t="s">
        <v>1592</v>
      </c>
      <c r="B64" s="16" t="s">
        <v>20</v>
      </c>
      <c r="C64" s="10">
        <v>2013</v>
      </c>
      <c r="D64" s="10"/>
      <c r="E64" s="13" t="s">
        <v>1700</v>
      </c>
      <c r="F64" s="13"/>
      <c r="G64" s="31">
        <v>8</v>
      </c>
      <c r="H64" s="2" t="s">
        <v>1701</v>
      </c>
      <c r="I64" s="2"/>
      <c r="J64" s="2"/>
      <c r="K64" s="2"/>
      <c r="L64" s="2"/>
      <c r="M64" s="2"/>
      <c r="N64" s="2"/>
    </row>
    <row r="65" spans="1:14" ht="31.5">
      <c r="A65" s="21" t="s">
        <v>28</v>
      </c>
      <c r="B65" s="23" t="s">
        <v>1596</v>
      </c>
      <c r="C65">
        <v>1995</v>
      </c>
      <c r="D65" s="32" t="s">
        <v>21</v>
      </c>
      <c r="E65" s="22" t="s">
        <v>1702</v>
      </c>
      <c r="F65" s="20"/>
      <c r="G65" s="31">
        <v>67</v>
      </c>
      <c r="H65" s="4" t="s">
        <v>1703</v>
      </c>
      <c r="I65" s="4" t="s">
        <v>32</v>
      </c>
      <c r="K65" s="4" t="s">
        <v>21</v>
      </c>
      <c r="L65" s="25" t="s">
        <v>1642</v>
      </c>
      <c r="M65" s="30" t="s">
        <v>21</v>
      </c>
      <c r="N65" s="4" t="s">
        <v>21</v>
      </c>
    </row>
    <row r="66" spans="1:14" ht="60">
      <c r="A66" s="21" t="s">
        <v>1592</v>
      </c>
      <c r="B66" s="15" t="s">
        <v>1593</v>
      </c>
      <c r="C66">
        <v>2011</v>
      </c>
      <c r="G66" s="31">
        <v>9</v>
      </c>
      <c r="H66" s="3" t="s">
        <v>1704</v>
      </c>
      <c r="I66" s="3"/>
      <c r="J66" s="3"/>
      <c r="K66" s="3"/>
      <c r="L66" s="3"/>
      <c r="M66" s="3"/>
      <c r="N66" s="3"/>
    </row>
    <row r="67" spans="1:14" ht="47.25">
      <c r="A67" s="21" t="s">
        <v>1602</v>
      </c>
      <c r="B67" s="16" t="s">
        <v>20</v>
      </c>
      <c r="C67">
        <v>2008</v>
      </c>
      <c r="E67" s="20" t="s">
        <v>1705</v>
      </c>
      <c r="F67" s="20"/>
      <c r="G67" s="31">
        <v>30</v>
      </c>
      <c r="H67" s="4" t="s">
        <v>1706</v>
      </c>
    </row>
    <row r="68" spans="1:14" ht="47.25">
      <c r="A68" s="21" t="s">
        <v>56</v>
      </c>
      <c r="B68" s="16" t="s">
        <v>20</v>
      </c>
      <c r="C68">
        <v>2013</v>
      </c>
      <c r="E68" s="20" t="s">
        <v>1707</v>
      </c>
      <c r="F68" s="20"/>
      <c r="G68" s="31">
        <v>31</v>
      </c>
      <c r="H68" s="4" t="s">
        <v>1708</v>
      </c>
    </row>
    <row r="69" spans="1:14" ht="47.25">
      <c r="A69" s="21" t="s">
        <v>28</v>
      </c>
      <c r="B69" s="23" t="s">
        <v>1709</v>
      </c>
      <c r="C69">
        <v>2011</v>
      </c>
      <c r="E69" s="12" t="s">
        <v>1646</v>
      </c>
      <c r="G69" s="31">
        <v>85</v>
      </c>
      <c r="H69" s="4" t="s">
        <v>1710</v>
      </c>
    </row>
    <row r="70" spans="1:14" ht="45">
      <c r="A70" s="21" t="s">
        <v>1592</v>
      </c>
      <c r="B70" s="16" t="s">
        <v>20</v>
      </c>
      <c r="C70" s="10">
        <v>2010</v>
      </c>
      <c r="D70" s="10"/>
      <c r="E70" s="13" t="s">
        <v>1646</v>
      </c>
      <c r="F70" s="13"/>
      <c r="G70" s="31">
        <v>10</v>
      </c>
      <c r="H70" s="3" t="s">
        <v>1711</v>
      </c>
      <c r="I70" s="3"/>
      <c r="J70" s="3"/>
      <c r="K70" s="3"/>
      <c r="L70" s="3"/>
      <c r="M70" s="3"/>
      <c r="N70" s="3"/>
    </row>
    <row r="71" spans="1:14" ht="31.5">
      <c r="A71" s="21" t="s">
        <v>56</v>
      </c>
      <c r="B71" s="16" t="s">
        <v>20</v>
      </c>
      <c r="C71">
        <v>2010</v>
      </c>
      <c r="E71" s="12" t="s">
        <v>1646</v>
      </c>
      <c r="G71" s="31">
        <v>32</v>
      </c>
      <c r="H71" s="4" t="s">
        <v>1712</v>
      </c>
    </row>
    <row r="72" spans="1:14" ht="63">
      <c r="A72" s="21" t="s">
        <v>19</v>
      </c>
      <c r="B72" s="15" t="s">
        <v>1593</v>
      </c>
      <c r="C72" s="21">
        <v>2009</v>
      </c>
      <c r="E72" s="12" t="s">
        <v>1607</v>
      </c>
      <c r="G72" s="31">
        <v>104</v>
      </c>
      <c r="H72" s="4" t="s">
        <v>1713</v>
      </c>
    </row>
    <row r="73" spans="1:14" ht="31.5">
      <c r="A73" s="21" t="s">
        <v>28</v>
      </c>
      <c r="B73" s="23" t="s">
        <v>1596</v>
      </c>
      <c r="C73">
        <v>1992</v>
      </c>
      <c r="E73" s="12" t="s">
        <v>1714</v>
      </c>
      <c r="G73" s="31">
        <v>68</v>
      </c>
      <c r="H73" s="4" t="s">
        <v>1715</v>
      </c>
    </row>
    <row r="74" spans="1:14" ht="31.5">
      <c r="A74" s="21" t="s">
        <v>28</v>
      </c>
      <c r="B74" s="16" t="s">
        <v>20</v>
      </c>
      <c r="C74">
        <v>1993</v>
      </c>
      <c r="E74" s="12" t="s">
        <v>1620</v>
      </c>
      <c r="G74" s="31">
        <v>66</v>
      </c>
      <c r="H74" s="4" t="s">
        <v>1716</v>
      </c>
      <c r="I74" s="4" t="s">
        <v>32</v>
      </c>
    </row>
    <row r="75" spans="1:14" ht="31.5">
      <c r="A75" s="21" t="s">
        <v>28</v>
      </c>
      <c r="B75" s="19" t="s">
        <v>1613</v>
      </c>
      <c r="C75" s="21">
        <v>2004</v>
      </c>
      <c r="E75" s="12" t="s">
        <v>1603</v>
      </c>
      <c r="G75" s="31">
        <v>120</v>
      </c>
      <c r="H75" s="4" t="s">
        <v>1717</v>
      </c>
    </row>
    <row r="76" spans="1:14" ht="31.5">
      <c r="A76" s="21" t="s">
        <v>1602</v>
      </c>
      <c r="B76" s="16" t="s">
        <v>20</v>
      </c>
      <c r="C76">
        <v>1994</v>
      </c>
      <c r="E76" s="12" t="s">
        <v>1656</v>
      </c>
      <c r="G76" s="31">
        <v>33</v>
      </c>
      <c r="H76" s="4" t="s">
        <v>1718</v>
      </c>
    </row>
    <row r="77" spans="1:14" ht="60.75" customHeight="1">
      <c r="A77" s="21" t="s">
        <v>28</v>
      </c>
      <c r="B77" s="23" t="s">
        <v>1719</v>
      </c>
      <c r="C77" s="21">
        <v>1996</v>
      </c>
      <c r="E77" s="12" t="s">
        <v>22</v>
      </c>
      <c r="G77" s="31">
        <v>133</v>
      </c>
      <c r="H77" s="4" t="s">
        <v>1720</v>
      </c>
      <c r="I77" s="4" t="s">
        <v>1721</v>
      </c>
    </row>
    <row r="78" spans="1:14">
      <c r="A78" s="21" t="s">
        <v>1722</v>
      </c>
      <c r="B78" s="15" t="s">
        <v>1593</v>
      </c>
      <c r="C78" s="21">
        <v>2006</v>
      </c>
      <c r="E78" s="12" t="s">
        <v>1656</v>
      </c>
      <c r="G78" s="31">
        <v>130</v>
      </c>
      <c r="H78" s="4" t="s">
        <v>1723</v>
      </c>
    </row>
    <row r="79" spans="1:14" ht="63">
      <c r="A79" s="21" t="s">
        <v>28</v>
      </c>
      <c r="B79" s="16" t="s">
        <v>20</v>
      </c>
      <c r="C79" s="21">
        <v>2006</v>
      </c>
      <c r="E79" s="12" t="s">
        <v>1684</v>
      </c>
      <c r="G79" s="31">
        <v>125</v>
      </c>
      <c r="H79" s="4" t="s">
        <v>1724</v>
      </c>
      <c r="I79" s="4" t="s">
        <v>32</v>
      </c>
      <c r="K79" s="4" t="s">
        <v>21</v>
      </c>
      <c r="L79" s="4" t="s">
        <v>21</v>
      </c>
      <c r="M79" s="4" t="s">
        <v>21</v>
      </c>
      <c r="N79" s="4" t="s">
        <v>21</v>
      </c>
    </row>
    <row r="80" spans="1:14" ht="47.25">
      <c r="A80" s="21" t="s">
        <v>28</v>
      </c>
      <c r="B80" s="16" t="s">
        <v>20</v>
      </c>
      <c r="C80">
        <v>2011</v>
      </c>
      <c r="E80" s="12" t="s">
        <v>1684</v>
      </c>
      <c r="G80" s="31">
        <v>48</v>
      </c>
      <c r="H80" s="4" t="s">
        <v>1725</v>
      </c>
    </row>
    <row r="81" spans="1:14" ht="31.5">
      <c r="A81" s="21" t="s">
        <v>1726</v>
      </c>
      <c r="B81" s="16" t="s">
        <v>20</v>
      </c>
      <c r="C81">
        <v>2011</v>
      </c>
      <c r="E81" s="12" t="s">
        <v>1646</v>
      </c>
      <c r="G81" s="31">
        <v>69</v>
      </c>
      <c r="H81" s="4" t="s">
        <v>1727</v>
      </c>
    </row>
    <row r="82" spans="1:14">
      <c r="A82" s="21" t="s">
        <v>28</v>
      </c>
      <c r="B82" s="23" t="s">
        <v>1728</v>
      </c>
      <c r="C82" s="21">
        <v>2005</v>
      </c>
      <c r="E82" s="12" t="s">
        <v>1729</v>
      </c>
      <c r="G82" s="31">
        <v>116</v>
      </c>
      <c r="H82" s="4" t="s">
        <v>1730</v>
      </c>
    </row>
    <row r="83" spans="1:14" ht="31.5">
      <c r="A83" s="21" t="s">
        <v>1731</v>
      </c>
      <c r="B83" s="16" t="s">
        <v>20</v>
      </c>
      <c r="C83" s="21">
        <v>1992</v>
      </c>
      <c r="E83" s="12" t="s">
        <v>1732</v>
      </c>
      <c r="H83" s="4" t="s">
        <v>1733</v>
      </c>
    </row>
    <row r="84" spans="1:14" ht="47.25">
      <c r="A84" s="21" t="s">
        <v>19</v>
      </c>
      <c r="B84" s="23" t="s">
        <v>1596</v>
      </c>
      <c r="C84" s="21">
        <v>2011</v>
      </c>
      <c r="E84" s="12" t="s">
        <v>1656</v>
      </c>
      <c r="G84" s="31">
        <v>101</v>
      </c>
      <c r="H84" s="4" t="s">
        <v>1734</v>
      </c>
    </row>
    <row r="85" spans="1:14" ht="31.5">
      <c r="A85" s="21" t="s">
        <v>28</v>
      </c>
      <c r="B85" s="15" t="s">
        <v>1593</v>
      </c>
      <c r="C85" s="21">
        <v>2001</v>
      </c>
      <c r="E85" s="12" t="s">
        <v>1735</v>
      </c>
      <c r="G85" s="31">
        <v>115</v>
      </c>
      <c r="H85" s="27" t="s">
        <v>1736</v>
      </c>
    </row>
    <row r="86" spans="1:14" ht="31.5">
      <c r="A86" s="21" t="s">
        <v>28</v>
      </c>
      <c r="B86" s="15" t="s">
        <v>1593</v>
      </c>
      <c r="C86" s="21">
        <v>2009</v>
      </c>
      <c r="E86" s="12" t="s">
        <v>1737</v>
      </c>
      <c r="G86" s="31">
        <v>121</v>
      </c>
      <c r="H86" s="4" t="s">
        <v>1738</v>
      </c>
    </row>
    <row r="87" spans="1:14">
      <c r="A87" s="21" t="s">
        <v>28</v>
      </c>
      <c r="B87" s="15" t="s">
        <v>1593</v>
      </c>
      <c r="C87" s="21">
        <v>2003</v>
      </c>
      <c r="G87" s="31">
        <v>124</v>
      </c>
      <c r="H87" s="4" t="s">
        <v>1739</v>
      </c>
    </row>
    <row r="88" spans="1:14">
      <c r="A88" s="21" t="s">
        <v>1722</v>
      </c>
      <c r="B88" s="15" t="s">
        <v>1593</v>
      </c>
      <c r="C88" s="21">
        <v>2008</v>
      </c>
      <c r="E88" s="12" t="s">
        <v>29</v>
      </c>
      <c r="G88" s="31">
        <v>131</v>
      </c>
      <c r="H88" s="4" t="s">
        <v>1740</v>
      </c>
    </row>
    <row r="89" spans="1:14" ht="47.25">
      <c r="A89" s="21" t="s">
        <v>28</v>
      </c>
      <c r="B89" s="16" t="s">
        <v>20</v>
      </c>
      <c r="C89" s="21">
        <v>2005</v>
      </c>
      <c r="E89" s="12" t="s">
        <v>1741</v>
      </c>
      <c r="G89" s="31">
        <v>122</v>
      </c>
      <c r="H89" s="4" t="s">
        <v>1742</v>
      </c>
    </row>
    <row r="90" spans="1:14" ht="47.25">
      <c r="A90" s="21" t="s">
        <v>28</v>
      </c>
      <c r="B90" s="23" t="s">
        <v>1596</v>
      </c>
      <c r="C90" s="21">
        <v>1983</v>
      </c>
      <c r="D90" s="32" t="s">
        <v>21</v>
      </c>
      <c r="E90" s="14" t="s">
        <v>1743</v>
      </c>
      <c r="G90" s="31">
        <v>73</v>
      </c>
      <c r="H90" s="4" t="s">
        <v>1744</v>
      </c>
      <c r="I90" s="4" t="s">
        <v>1745</v>
      </c>
      <c r="K90" s="4" t="s">
        <v>21</v>
      </c>
      <c r="L90" s="24" t="s">
        <v>54</v>
      </c>
      <c r="M90" s="4" t="s">
        <v>21</v>
      </c>
      <c r="N90" s="4" t="s">
        <v>21</v>
      </c>
    </row>
    <row r="91" spans="1:14" ht="47.25">
      <c r="A91" s="21" t="s">
        <v>56</v>
      </c>
      <c r="B91" s="19" t="s">
        <v>1599</v>
      </c>
      <c r="C91">
        <v>2012</v>
      </c>
      <c r="E91" s="12" t="s">
        <v>1746</v>
      </c>
      <c r="G91" s="31">
        <v>34</v>
      </c>
      <c r="H91" s="4" t="s">
        <v>1747</v>
      </c>
    </row>
    <row r="92" spans="1:14" ht="47.25">
      <c r="A92" s="21" t="s">
        <v>1748</v>
      </c>
      <c r="B92" s="16" t="s">
        <v>20</v>
      </c>
      <c r="C92">
        <v>2003</v>
      </c>
      <c r="E92" s="12" t="s">
        <v>1749</v>
      </c>
      <c r="G92" s="31">
        <v>35</v>
      </c>
      <c r="H92" s="4" t="s">
        <v>1750</v>
      </c>
    </row>
    <row r="93" spans="1:14" ht="31.5">
      <c r="A93" s="21" t="s">
        <v>1748</v>
      </c>
      <c r="B93" s="16" t="s">
        <v>20</v>
      </c>
      <c r="C93">
        <v>2001</v>
      </c>
      <c r="E93" s="12" t="s">
        <v>1749</v>
      </c>
      <c r="G93" s="31">
        <v>36</v>
      </c>
      <c r="H93" s="4" t="s">
        <v>1751</v>
      </c>
    </row>
    <row r="94" spans="1:14" ht="45">
      <c r="A94" s="21" t="s">
        <v>1592</v>
      </c>
      <c r="B94" s="15" t="s">
        <v>1593</v>
      </c>
      <c r="C94" s="10">
        <v>2004</v>
      </c>
      <c r="D94" s="10"/>
      <c r="E94" s="13"/>
      <c r="F94" s="13"/>
      <c r="G94" s="31">
        <v>11</v>
      </c>
      <c r="H94" s="2" t="s">
        <v>1752</v>
      </c>
      <c r="I94" s="2"/>
      <c r="J94" s="2"/>
      <c r="K94" s="2"/>
      <c r="L94" s="2"/>
      <c r="M94" s="2"/>
      <c r="N94" s="2"/>
    </row>
    <row r="95" spans="1:14" ht="47.25">
      <c r="A95" s="21" t="s">
        <v>28</v>
      </c>
      <c r="B95" s="16" t="s">
        <v>20</v>
      </c>
      <c r="C95">
        <v>2011</v>
      </c>
      <c r="E95" s="12" t="s">
        <v>1753</v>
      </c>
      <c r="G95" s="31">
        <v>70</v>
      </c>
      <c r="H95" s="4" t="s">
        <v>1754</v>
      </c>
    </row>
    <row r="96" spans="1:14" ht="31.5">
      <c r="A96" s="21" t="s">
        <v>28</v>
      </c>
      <c r="B96" s="15" t="s">
        <v>1593</v>
      </c>
      <c r="C96">
        <v>2013</v>
      </c>
      <c r="G96" s="31">
        <v>90</v>
      </c>
      <c r="H96" s="4" t="s">
        <v>1755</v>
      </c>
    </row>
    <row r="97" spans="1:16" ht="47.25">
      <c r="A97" s="21" t="s">
        <v>28</v>
      </c>
      <c r="B97" s="16" t="s">
        <v>20</v>
      </c>
      <c r="C97" s="21">
        <v>2011</v>
      </c>
      <c r="D97" s="21"/>
      <c r="E97" s="12" t="s">
        <v>1656</v>
      </c>
      <c r="G97" s="31">
        <v>71</v>
      </c>
      <c r="H97" s="4" t="s">
        <v>1756</v>
      </c>
    </row>
    <row r="98" spans="1:16" ht="31.5">
      <c r="A98" s="21" t="s">
        <v>28</v>
      </c>
      <c r="B98" s="15" t="s">
        <v>1593</v>
      </c>
      <c r="C98">
        <v>2015</v>
      </c>
      <c r="G98" s="31">
        <v>91</v>
      </c>
      <c r="H98" s="4" t="s">
        <v>1757</v>
      </c>
    </row>
    <row r="99" spans="1:16" ht="47.25">
      <c r="A99" s="21" t="s">
        <v>28</v>
      </c>
      <c r="B99" s="16" t="s">
        <v>20</v>
      </c>
      <c r="C99">
        <v>2014</v>
      </c>
      <c r="E99" s="12" t="s">
        <v>1646</v>
      </c>
      <c r="G99" s="31">
        <v>86</v>
      </c>
      <c r="H99" s="4" t="s">
        <v>1758</v>
      </c>
    </row>
    <row r="100" spans="1:16" ht="47.25">
      <c r="A100" s="21" t="s">
        <v>28</v>
      </c>
      <c r="B100" s="16" t="s">
        <v>20</v>
      </c>
      <c r="E100" s="12" t="s">
        <v>1623</v>
      </c>
      <c r="G100" s="31">
        <v>49</v>
      </c>
      <c r="H100" s="4" t="s">
        <v>1759</v>
      </c>
    </row>
    <row r="101" spans="1:16" ht="31.5">
      <c r="A101" s="21" t="s">
        <v>1592</v>
      </c>
      <c r="B101" s="23" t="s">
        <v>1596</v>
      </c>
      <c r="C101" s="21">
        <v>1996</v>
      </c>
      <c r="D101" s="32" t="s">
        <v>21</v>
      </c>
      <c r="E101" s="14" t="s">
        <v>37</v>
      </c>
      <c r="G101" s="31">
        <v>72</v>
      </c>
      <c r="H101" s="4" t="s">
        <v>1760</v>
      </c>
      <c r="I101" s="4" t="s">
        <v>32</v>
      </c>
      <c r="K101" s="4" t="s">
        <v>21</v>
      </c>
      <c r="L101" s="4" t="s">
        <v>21</v>
      </c>
      <c r="M101" s="30" t="s">
        <v>21</v>
      </c>
      <c r="N101" s="25" t="s">
        <v>1642</v>
      </c>
    </row>
    <row r="102" spans="1:16" ht="47.25">
      <c r="A102" s="21" t="s">
        <v>56</v>
      </c>
      <c r="B102" s="16" t="s">
        <v>20</v>
      </c>
      <c r="C102">
        <v>2011</v>
      </c>
      <c r="E102" s="12" t="s">
        <v>1737</v>
      </c>
      <c r="G102" s="31">
        <v>37</v>
      </c>
      <c r="H102" s="4" t="s">
        <v>1761</v>
      </c>
    </row>
    <row r="103" spans="1:16" ht="63">
      <c r="A103" s="21" t="s">
        <v>1762</v>
      </c>
      <c r="B103" s="16" t="s">
        <v>20</v>
      </c>
      <c r="C103">
        <v>2006</v>
      </c>
      <c r="E103" s="12" t="s">
        <v>1684</v>
      </c>
      <c r="G103" s="31">
        <v>38</v>
      </c>
      <c r="H103" s="4" t="s">
        <v>1763</v>
      </c>
      <c r="I103" s="4" t="s">
        <v>32</v>
      </c>
      <c r="M103" s="4" t="s">
        <v>1642</v>
      </c>
      <c r="N103" s="4" t="s">
        <v>21</v>
      </c>
    </row>
    <row r="104" spans="1:16" ht="63">
      <c r="A104" s="21" t="s">
        <v>1762</v>
      </c>
      <c r="B104" s="31" t="s">
        <v>1764</v>
      </c>
      <c r="C104">
        <v>2005</v>
      </c>
      <c r="D104" s="21"/>
      <c r="E104" s="12" t="s">
        <v>51</v>
      </c>
      <c r="G104" s="31">
        <v>99</v>
      </c>
      <c r="H104" s="4" t="s">
        <v>1765</v>
      </c>
      <c r="I104" s="27"/>
      <c r="J104" s="27"/>
      <c r="K104" s="27"/>
      <c r="L104" s="27"/>
      <c r="M104" s="27"/>
      <c r="N104" s="27"/>
      <c r="O104" s="11"/>
      <c r="P104" s="21"/>
    </row>
    <row r="105" spans="1:16" ht="15.75" customHeight="1">
      <c r="A105" s="21" t="s">
        <v>28</v>
      </c>
      <c r="B105" s="19" t="s">
        <v>1613</v>
      </c>
      <c r="C105">
        <v>1999</v>
      </c>
      <c r="E105" s="12" t="s">
        <v>1656</v>
      </c>
      <c r="G105" s="31">
        <v>50</v>
      </c>
      <c r="H105" s="4" t="s">
        <v>1766</v>
      </c>
    </row>
    <row r="106" spans="1:16" ht="47.25">
      <c r="A106" s="21" t="s">
        <v>19</v>
      </c>
      <c r="B106" s="16" t="s">
        <v>20</v>
      </c>
      <c r="C106">
        <v>2013</v>
      </c>
      <c r="E106" s="12" t="s">
        <v>1767</v>
      </c>
      <c r="G106" s="31">
        <v>93</v>
      </c>
      <c r="H106" s="4" t="s">
        <v>1768</v>
      </c>
      <c r="I106" s="4" t="s">
        <v>32</v>
      </c>
      <c r="K106" s="4" t="s">
        <v>21</v>
      </c>
      <c r="L106" s="4" t="s">
        <v>21</v>
      </c>
      <c r="M106" s="4" t="s">
        <v>54</v>
      </c>
      <c r="O106" s="5">
        <v>201</v>
      </c>
    </row>
    <row r="107" spans="1:16">
      <c r="A107" s="21" t="s">
        <v>28</v>
      </c>
      <c r="B107" s="19" t="s">
        <v>1613</v>
      </c>
      <c r="C107" s="21">
        <v>2000</v>
      </c>
      <c r="E107" s="12" t="s">
        <v>1666</v>
      </c>
      <c r="G107" s="31">
        <v>117</v>
      </c>
      <c r="H107" s="4" t="s">
        <v>1769</v>
      </c>
    </row>
    <row r="108" spans="1:16" ht="31.5">
      <c r="A108" s="21" t="s">
        <v>56</v>
      </c>
      <c r="B108" s="16" t="s">
        <v>20</v>
      </c>
      <c r="C108">
        <v>2012</v>
      </c>
      <c r="E108" s="12" t="s">
        <v>1666</v>
      </c>
      <c r="G108" s="31">
        <v>39</v>
      </c>
      <c r="H108" s="4" t="s">
        <v>1770</v>
      </c>
      <c r="I108" s="4" t="s">
        <v>1771</v>
      </c>
      <c r="M108" s="4" t="s">
        <v>21</v>
      </c>
      <c r="N108" s="4" t="s">
        <v>21</v>
      </c>
    </row>
    <row r="109" spans="1:16" ht="78.75">
      <c r="A109" s="21" t="s">
        <v>28</v>
      </c>
      <c r="B109" s="16" t="s">
        <v>20</v>
      </c>
      <c r="C109" s="21">
        <v>1993</v>
      </c>
      <c r="E109" s="12" t="s">
        <v>1666</v>
      </c>
      <c r="G109" s="31">
        <v>140</v>
      </c>
      <c r="H109" s="4" t="s">
        <v>1772</v>
      </c>
      <c r="I109" s="4" t="s">
        <v>1773</v>
      </c>
      <c r="K109" s="4" t="s">
        <v>1774</v>
      </c>
      <c r="L109" s="4" t="s">
        <v>21</v>
      </c>
      <c r="M109" s="4" t="s">
        <v>21</v>
      </c>
      <c r="N109" s="4" t="s">
        <v>21</v>
      </c>
    </row>
    <row r="110" spans="1:16" ht="47.25">
      <c r="A110" s="21" t="s">
        <v>1609</v>
      </c>
      <c r="C110" s="21">
        <v>2003</v>
      </c>
      <c r="E110" s="12" t="s">
        <v>1775</v>
      </c>
      <c r="H110" s="4" t="s">
        <v>1776</v>
      </c>
    </row>
    <row r="111" spans="1:16" ht="31.5">
      <c r="A111" s="21" t="s">
        <v>1777</v>
      </c>
      <c r="B111" s="16" t="s">
        <v>20</v>
      </c>
      <c r="C111">
        <v>1998</v>
      </c>
      <c r="E111" s="12" t="s">
        <v>1666</v>
      </c>
      <c r="G111" s="31">
        <v>40</v>
      </c>
      <c r="H111" s="4" t="s">
        <v>1778</v>
      </c>
    </row>
    <row r="112" spans="1:16" ht="31.5">
      <c r="A112" s="21" t="s">
        <v>28</v>
      </c>
      <c r="B112" s="16" t="s">
        <v>20</v>
      </c>
      <c r="C112" s="21">
        <v>1991</v>
      </c>
      <c r="E112" s="12" t="s">
        <v>1666</v>
      </c>
      <c r="G112" s="31">
        <v>152</v>
      </c>
      <c r="H112" s="4" t="s">
        <v>1779</v>
      </c>
    </row>
    <row r="113" spans="1:15" ht="31.5">
      <c r="A113" s="21" t="s">
        <v>28</v>
      </c>
      <c r="B113" s="16" t="s">
        <v>20</v>
      </c>
      <c r="C113">
        <v>1191</v>
      </c>
      <c r="E113" s="12" t="s">
        <v>1666</v>
      </c>
      <c r="G113" s="31">
        <v>41</v>
      </c>
      <c r="H113" s="4" t="s">
        <v>1780</v>
      </c>
    </row>
    <row r="114" spans="1:15" ht="31.5">
      <c r="A114" s="21" t="s">
        <v>28</v>
      </c>
      <c r="B114" s="16" t="s">
        <v>20</v>
      </c>
      <c r="C114" s="21">
        <v>1993</v>
      </c>
      <c r="D114" s="21"/>
      <c r="E114" s="12" t="s">
        <v>1666</v>
      </c>
      <c r="G114" s="31">
        <v>81</v>
      </c>
      <c r="H114" s="4" t="s">
        <v>1781</v>
      </c>
    </row>
    <row r="115" spans="1:15" ht="63">
      <c r="A115" s="21" t="s">
        <v>1595</v>
      </c>
      <c r="B115" s="31" t="s">
        <v>1764</v>
      </c>
      <c r="C115">
        <v>2007</v>
      </c>
      <c r="G115" s="31">
        <v>92</v>
      </c>
      <c r="H115" s="4" t="s">
        <v>1782</v>
      </c>
    </row>
    <row r="116" spans="1:15" ht="31.5">
      <c r="A116" s="21" t="s">
        <v>28</v>
      </c>
      <c r="B116" s="15" t="s">
        <v>1593</v>
      </c>
      <c r="C116" s="21">
        <v>1993</v>
      </c>
      <c r="E116" s="12" t="s">
        <v>1783</v>
      </c>
      <c r="G116" s="31">
        <v>123</v>
      </c>
      <c r="H116" s="4" t="s">
        <v>1784</v>
      </c>
    </row>
    <row r="117" spans="1:15" ht="31.5">
      <c r="A117" s="21" t="s">
        <v>28</v>
      </c>
      <c r="B117" s="15" t="s">
        <v>1593</v>
      </c>
      <c r="C117" s="21">
        <v>1996</v>
      </c>
      <c r="D117" s="21"/>
      <c r="G117" s="31">
        <v>77</v>
      </c>
      <c r="H117" s="4" t="s">
        <v>1785</v>
      </c>
    </row>
    <row r="118" spans="1:15" ht="31.5">
      <c r="A118" s="21" t="s">
        <v>28</v>
      </c>
      <c r="B118" s="15" t="s">
        <v>1593</v>
      </c>
      <c r="C118" s="21">
        <v>1993</v>
      </c>
      <c r="E118" s="12" t="s">
        <v>1656</v>
      </c>
      <c r="G118" s="31">
        <v>153</v>
      </c>
      <c r="H118" s="4" t="s">
        <v>1786</v>
      </c>
    </row>
    <row r="119" spans="1:15" ht="51">
      <c r="A119" s="21" t="s">
        <v>28</v>
      </c>
      <c r="B119" s="15" t="s">
        <v>1593</v>
      </c>
      <c r="C119">
        <v>2015</v>
      </c>
      <c r="E119" s="12" t="s">
        <v>1787</v>
      </c>
      <c r="G119" s="31">
        <v>55</v>
      </c>
      <c r="H119" s="18" t="s">
        <v>1788</v>
      </c>
      <c r="K119" s="4" t="s">
        <v>54</v>
      </c>
    </row>
    <row r="120" spans="1:15" ht="47.25">
      <c r="A120" s="21" t="s">
        <v>19</v>
      </c>
      <c r="B120" s="19" t="s">
        <v>1613</v>
      </c>
      <c r="C120">
        <v>2016</v>
      </c>
      <c r="E120" s="12" t="s">
        <v>1691</v>
      </c>
      <c r="G120" s="31">
        <v>100</v>
      </c>
      <c r="H120" s="4" t="s">
        <v>1789</v>
      </c>
    </row>
    <row r="121" spans="1:15" ht="45">
      <c r="A121" s="21" t="s">
        <v>1592</v>
      </c>
      <c r="B121" s="16" t="s">
        <v>20</v>
      </c>
      <c r="C121" s="21">
        <v>2013</v>
      </c>
      <c r="D121" s="21"/>
      <c r="E121" s="12" t="s">
        <v>1737</v>
      </c>
      <c r="G121" s="31">
        <v>12</v>
      </c>
      <c r="H121" s="3" t="s">
        <v>1790</v>
      </c>
      <c r="I121" s="3"/>
      <c r="J121" s="3"/>
      <c r="K121" s="3"/>
      <c r="L121" s="3"/>
      <c r="M121" s="3"/>
      <c r="N121" s="3"/>
    </row>
    <row r="122" spans="1:15" ht="63">
      <c r="A122" s="21" t="s">
        <v>1592</v>
      </c>
      <c r="B122" s="16" t="s">
        <v>20</v>
      </c>
      <c r="C122" s="21">
        <v>2016</v>
      </c>
      <c r="D122" s="21"/>
      <c r="E122" s="12" t="s">
        <v>1737</v>
      </c>
      <c r="G122" s="31">
        <v>18</v>
      </c>
      <c r="H122" s="4" t="s">
        <v>1791</v>
      </c>
      <c r="O122" s="5" t="s">
        <v>1792</v>
      </c>
    </row>
    <row r="123" spans="1:15" ht="31.5">
      <c r="A123" s="21" t="s">
        <v>28</v>
      </c>
      <c r="B123" s="16" t="s">
        <v>20</v>
      </c>
      <c r="C123" s="21">
        <v>1990</v>
      </c>
      <c r="D123" s="21"/>
      <c r="E123" s="12" t="s">
        <v>1737</v>
      </c>
      <c r="G123" s="31">
        <v>76</v>
      </c>
      <c r="H123" s="4" t="s">
        <v>1793</v>
      </c>
      <c r="I123" s="4" t="s">
        <v>1794</v>
      </c>
      <c r="K123" s="4" t="s">
        <v>21</v>
      </c>
      <c r="M123" s="4" t="s">
        <v>21</v>
      </c>
      <c r="N123" s="4" t="s">
        <v>21</v>
      </c>
    </row>
    <row r="124" spans="1:15" ht="47.25">
      <c r="A124" s="21" t="s">
        <v>28</v>
      </c>
      <c r="B124" s="15" t="s">
        <v>1593</v>
      </c>
      <c r="C124">
        <v>2016</v>
      </c>
      <c r="G124" s="31">
        <v>42</v>
      </c>
      <c r="H124" s="4" t="s">
        <v>1795</v>
      </c>
    </row>
    <row r="125" spans="1:15" ht="31.5">
      <c r="A125" s="21" t="s">
        <v>28</v>
      </c>
      <c r="B125" s="15" t="s">
        <v>1593</v>
      </c>
      <c r="C125" s="21">
        <v>1996</v>
      </c>
      <c r="E125" s="12" t="s">
        <v>1620</v>
      </c>
      <c r="G125" s="31">
        <v>154</v>
      </c>
      <c r="H125" s="4" t="s">
        <v>1796</v>
      </c>
    </row>
    <row r="126" spans="1:15" ht="31.5">
      <c r="A126" s="21" t="s">
        <v>1595</v>
      </c>
      <c r="B126" s="16" t="s">
        <v>20</v>
      </c>
      <c r="C126">
        <v>1998</v>
      </c>
      <c r="E126" s="12" t="s">
        <v>1644</v>
      </c>
      <c r="G126" s="31">
        <v>43</v>
      </c>
      <c r="H126" s="4" t="s">
        <v>1797</v>
      </c>
    </row>
    <row r="127" spans="1:15" ht="47.25">
      <c r="A127" s="21" t="s">
        <v>1748</v>
      </c>
      <c r="B127" s="15" t="s">
        <v>1593</v>
      </c>
      <c r="C127">
        <v>2000</v>
      </c>
      <c r="G127" s="31">
        <v>44</v>
      </c>
      <c r="H127" s="4" t="s">
        <v>1798</v>
      </c>
    </row>
    <row r="128" spans="1:15" ht="48.75" customHeight="1">
      <c r="A128" s="21" t="s">
        <v>1592</v>
      </c>
      <c r="B128" s="15" t="s">
        <v>1593</v>
      </c>
      <c r="C128">
        <v>2013</v>
      </c>
      <c r="G128" s="31">
        <v>13</v>
      </c>
      <c r="H128" s="3" t="s">
        <v>1799</v>
      </c>
      <c r="I128" s="3"/>
      <c r="J128" s="3"/>
      <c r="K128" s="3"/>
      <c r="L128" s="3"/>
      <c r="M128" s="3"/>
      <c r="N128" s="3"/>
    </row>
    <row r="129" spans="1:17" ht="45">
      <c r="A129" s="21" t="s">
        <v>1592</v>
      </c>
      <c r="B129" s="15" t="s">
        <v>1593</v>
      </c>
      <c r="C129">
        <v>2014</v>
      </c>
      <c r="G129" s="31">
        <v>14</v>
      </c>
      <c r="H129" s="3" t="s">
        <v>1800</v>
      </c>
      <c r="I129" s="3"/>
      <c r="J129" s="3"/>
      <c r="K129" s="3"/>
      <c r="L129" s="3"/>
      <c r="M129" s="3"/>
      <c r="N129" s="3"/>
      <c r="O129" s="6"/>
      <c r="P129" s="1"/>
    </row>
    <row r="130" spans="1:17" ht="45">
      <c r="A130" s="21" t="s">
        <v>1592</v>
      </c>
      <c r="B130" s="15" t="s">
        <v>1593</v>
      </c>
      <c r="C130">
        <v>2012</v>
      </c>
      <c r="G130" s="31">
        <v>15</v>
      </c>
      <c r="H130" s="3" t="s">
        <v>1801</v>
      </c>
      <c r="I130" s="3"/>
      <c r="J130" s="3"/>
      <c r="K130" s="3"/>
      <c r="L130" s="3"/>
      <c r="M130" s="3"/>
      <c r="N130" s="3"/>
    </row>
    <row r="131" spans="1:17" ht="47.25">
      <c r="A131" s="21" t="s">
        <v>28</v>
      </c>
      <c r="B131" s="16" t="s">
        <v>20</v>
      </c>
      <c r="C131">
        <v>2014</v>
      </c>
      <c r="E131" s="12" t="s">
        <v>1802</v>
      </c>
      <c r="G131" s="31">
        <v>53</v>
      </c>
      <c r="H131" s="4" t="s">
        <v>1803</v>
      </c>
    </row>
    <row r="132" spans="1:17" ht="47.25">
      <c r="A132" s="21" t="s">
        <v>28</v>
      </c>
      <c r="B132" s="16" t="s">
        <v>20</v>
      </c>
      <c r="C132">
        <v>1996</v>
      </c>
      <c r="E132" s="12" t="s">
        <v>1737</v>
      </c>
      <c r="G132" s="31">
        <v>52</v>
      </c>
      <c r="H132" s="4" t="s">
        <v>1804</v>
      </c>
    </row>
    <row r="133" spans="1:17" ht="47.25">
      <c r="A133" s="21" t="s">
        <v>1592</v>
      </c>
      <c r="B133" s="16" t="s">
        <v>20</v>
      </c>
      <c r="C133" s="21">
        <v>2012</v>
      </c>
      <c r="D133" s="21"/>
      <c r="E133" s="12" t="s">
        <v>1666</v>
      </c>
      <c r="G133" s="31">
        <v>17</v>
      </c>
      <c r="H133" s="3" t="s">
        <v>1805</v>
      </c>
      <c r="I133" s="3"/>
      <c r="J133" s="3"/>
      <c r="K133" s="3"/>
      <c r="L133" s="3"/>
      <c r="M133" s="3"/>
      <c r="N133" s="3"/>
      <c r="O133" s="5" t="s">
        <v>1806</v>
      </c>
      <c r="P133" s="1"/>
    </row>
    <row r="134" spans="1:17" ht="47.25">
      <c r="A134" s="21" t="s">
        <v>28</v>
      </c>
      <c r="B134" s="19" t="s">
        <v>1613</v>
      </c>
      <c r="C134">
        <v>1997</v>
      </c>
      <c r="E134" s="12" t="s">
        <v>1737</v>
      </c>
      <c r="G134" s="31">
        <v>51</v>
      </c>
      <c r="H134" s="4" t="s">
        <v>1807</v>
      </c>
    </row>
    <row r="135" spans="1:17" ht="30">
      <c r="A135" s="21" t="s">
        <v>1592</v>
      </c>
      <c r="B135" s="23" t="s">
        <v>1596</v>
      </c>
      <c r="C135" s="21">
        <v>2009</v>
      </c>
      <c r="D135" s="21"/>
      <c r="E135" s="12" t="s">
        <v>1623</v>
      </c>
      <c r="G135" s="31">
        <v>16</v>
      </c>
      <c r="H135" s="3" t="s">
        <v>1808</v>
      </c>
      <c r="I135" s="3"/>
      <c r="J135" s="3"/>
      <c r="K135" s="3"/>
      <c r="L135" s="3"/>
      <c r="M135" s="3"/>
      <c r="N135" s="3"/>
      <c r="O135" s="6"/>
      <c r="P135" s="1" t="e">
        <f ca="1">+X:QP:VG18I:J</f>
        <v>#NAME?</v>
      </c>
    </row>
    <row r="136" spans="1:17" ht="50.25" customHeight="1">
      <c r="A136" s="89" t="s">
        <v>1609</v>
      </c>
      <c r="E136" s="12" t="s">
        <v>1614</v>
      </c>
      <c r="G136" s="12"/>
      <c r="H136" s="4" t="s">
        <v>1809</v>
      </c>
      <c r="I136" s="12"/>
      <c r="J136" s="31"/>
      <c r="O136" s="4"/>
      <c r="P136" s="4"/>
      <c r="Q136" s="5"/>
    </row>
  </sheetData>
  <sortState ref="A2:P135">
    <sortCondition ref="H2:H13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David Weisberger</cp:lastModifiedBy>
  <cp:revision/>
  <dcterms:created xsi:type="dcterms:W3CDTF">2016-06-10T13:32:35Z</dcterms:created>
  <dcterms:modified xsi:type="dcterms:W3CDTF">2018-01-10T22:27:18Z</dcterms:modified>
  <cp:category/>
  <cp:contentStatus/>
</cp:coreProperties>
</file>