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data\raw\"/>
    </mc:Choice>
  </mc:AlternateContent>
  <bookViews>
    <workbookView xWindow="0" yWindow="0" windowWidth="28800" windowHeight="15390" activeTab="4"/>
  </bookViews>
  <sheets>
    <sheet name="example" sheetId="2" r:id="rId1"/>
    <sheet name="planting" sheetId="1" r:id="rId2"/>
    <sheet name="fertilizer" sheetId="3" r:id="rId3"/>
    <sheet name="tillage" sheetId="4" r:id="rId4"/>
    <sheet name="harvest" sheetId="6" r:id="rId5"/>
    <sheet name="not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I14" i="1"/>
  <c r="F14" i="1"/>
  <c r="I4" i="1"/>
  <c r="I5" i="1"/>
  <c r="I6" i="1"/>
  <c r="I7" i="1"/>
  <c r="I8" i="1"/>
  <c r="I9" i="1"/>
  <c r="I10" i="1"/>
  <c r="I11" i="1"/>
  <c r="I12" i="1"/>
  <c r="I13" i="1"/>
  <c r="I15" i="1"/>
  <c r="I16" i="1"/>
  <c r="I3" i="1"/>
  <c r="F10" i="1"/>
  <c r="F6" i="1"/>
  <c r="F12" i="1"/>
  <c r="F4" i="1"/>
  <c r="F13" i="1"/>
  <c r="F11" i="1"/>
  <c r="F5" i="1"/>
  <c r="F3" i="1"/>
  <c r="G14" i="4" l="1"/>
  <c r="G9" i="4"/>
  <c r="G13" i="4"/>
  <c r="F12" i="3"/>
  <c r="G12" i="4"/>
  <c r="G16" i="6"/>
  <c r="G8" i="6"/>
  <c r="G6" i="6"/>
  <c r="G4" i="6"/>
  <c r="G3" i="6"/>
  <c r="M16" i="1"/>
  <c r="M15" i="1"/>
  <c r="G11" i="4"/>
  <c r="G10" i="4"/>
  <c r="F5" i="3"/>
  <c r="F6" i="3"/>
  <c r="F7" i="3"/>
  <c r="F8" i="3"/>
  <c r="F9" i="3"/>
  <c r="F10" i="3"/>
  <c r="F11" i="3"/>
  <c r="M4" i="1"/>
  <c r="M5" i="1"/>
  <c r="M6" i="1"/>
  <c r="M7" i="1"/>
  <c r="M8" i="1"/>
  <c r="M9" i="1"/>
  <c r="M10" i="1"/>
  <c r="M11" i="1"/>
  <c r="M12" i="1"/>
  <c r="M13" i="1"/>
  <c r="M3" i="1"/>
  <c r="G4" i="4" l="1"/>
  <c r="G5" i="4"/>
  <c r="G6" i="4"/>
  <c r="G7" i="4"/>
  <c r="G8" i="4"/>
  <c r="G3" i="4"/>
  <c r="F4" i="3"/>
  <c r="F3" i="3"/>
</calcChain>
</file>

<file path=xl/sharedStrings.xml><?xml version="1.0" encoding="utf-8"?>
<sst xmlns="http://schemas.openxmlformats.org/spreadsheetml/2006/main" count="261" uniqueCount="94">
  <si>
    <t>! this is the maize of the maize-soy rotation in Ames</t>
  </si>
  <si>
    <t>maize sow plants = 7.8 (plants/m^2), sowing_depth = 50. , cultivar = B_110, row_spacing = 750</t>
  </si>
  <si>
    <t>14/5/2004</t>
  </si>
  <si>
    <t>Date</t>
  </si>
  <si>
    <t>Action</t>
  </si>
  <si>
    <t>year</t>
  </si>
  <si>
    <t>date</t>
  </si>
  <si>
    <t>crop</t>
  </si>
  <si>
    <t>oats</t>
  </si>
  <si>
    <t>plants_m2</t>
  </si>
  <si>
    <t>cultivar</t>
  </si>
  <si>
    <t>MG</t>
  </si>
  <si>
    <t>tillage</t>
  </si>
  <si>
    <t>IN09201</t>
  </si>
  <si>
    <t>rowspacing_mm</t>
  </si>
  <si>
    <t>sowingdepth_mm</t>
  </si>
  <si>
    <t>Duration</t>
  </si>
  <si>
    <t>red clover</t>
  </si>
  <si>
    <t>amount_kgha</t>
  </si>
  <si>
    <t>depth_mm</t>
  </si>
  <si>
    <t>type</t>
  </si>
  <si>
    <t>corn</t>
  </si>
  <si>
    <t>uan_28</t>
  </si>
  <si>
    <t>alfalfa</t>
  </si>
  <si>
    <t>FSG 400LH</t>
  </si>
  <si>
    <t>Agrigold 6395BtRW</t>
  </si>
  <si>
    <t>emergence_date</t>
  </si>
  <si>
    <t>field cultivation</t>
  </si>
  <si>
    <t>sds_ac</t>
  </si>
  <si>
    <t>This is calcuated if sds_ac is filled in.</t>
  </si>
  <si>
    <t>Kruger K-287RR</t>
  </si>
  <si>
    <t>harvest</t>
  </si>
  <si>
    <t>1st cutting</t>
  </si>
  <si>
    <t>height_mm</t>
  </si>
  <si>
    <t>notes</t>
  </si>
  <si>
    <t>amount_lbac</t>
  </si>
  <si>
    <t>this is calculated if amount_lbac is filled in</t>
  </si>
  <si>
    <t>32% liguid N, alternative middle rows</t>
  </si>
  <si>
    <t>2nd cutting</t>
  </si>
  <si>
    <t>grain</t>
  </si>
  <si>
    <t>straw</t>
  </si>
  <si>
    <t>3rd cutting</t>
  </si>
  <si>
    <t>NA</t>
  </si>
  <si>
    <t>mow</t>
  </si>
  <si>
    <t>mowed to suppress weeds</t>
  </si>
  <si>
    <t>straw was baled and removed</t>
  </si>
  <si>
    <t>4th cutting</t>
  </si>
  <si>
    <t>shredded corn stalks</t>
  </si>
  <si>
    <t>lightly disk</t>
  </si>
  <si>
    <t>chisel plow</t>
  </si>
  <si>
    <t>manure_n</t>
  </si>
  <si>
    <t>manure_p2o5</t>
  </si>
  <si>
    <t>manure_k2o</t>
  </si>
  <si>
    <t>applied 7 ton/ac of 44.2% moisture beef manure, tested to be 1.08% N, 0.27%P, and X% K</t>
  </si>
  <si>
    <t>moldboard plow</t>
  </si>
  <si>
    <t>depth_in</t>
  </si>
  <si>
    <t>Pioneer 53H92</t>
  </si>
  <si>
    <t>rowspacing_in</t>
  </si>
  <si>
    <t>This is calcuated</t>
  </si>
  <si>
    <t>surface applied</t>
  </si>
  <si>
    <t>leveled with field cultivator, no depth reported</t>
  </si>
  <si>
    <t>height_in</t>
  </si>
  <si>
    <t>hailed 7/22/2013, most oats were shelled off plants, corn and soy suffered</t>
  </si>
  <si>
    <t xml:space="preserve">note: this is the alfalfa that was planted with the oats. Sometimes they do a fall cutting, sometimes not. </t>
  </si>
  <si>
    <t>level ridges created by combine</t>
  </si>
  <si>
    <t>applied 7 ton/ac of beef manure, tests not reported</t>
  </si>
  <si>
    <t>soy</t>
  </si>
  <si>
    <t>sds_lbsac</t>
  </si>
  <si>
    <r>
      <t>If they did stand counts, put that number here. If they only report seeding rates, use that.</t>
    </r>
    <r>
      <rPr>
        <i/>
        <sz val="11"/>
        <color rgb="FFFF0000"/>
        <rFont val="Calibri"/>
        <family val="2"/>
        <scheme val="minor"/>
      </rPr>
      <t>Assumed 15,000 seeds/lb for oats, 776,000 for red clover, and 200,000 for alfalfa.</t>
    </r>
  </si>
  <si>
    <t>sowingdepth_in</t>
  </si>
  <si>
    <t>O3</t>
  </si>
  <si>
    <t>O4</t>
  </si>
  <si>
    <t>C3, C4</t>
  </si>
  <si>
    <t>C2</t>
  </si>
  <si>
    <t>S2, S3, S4</t>
  </si>
  <si>
    <t>A4</t>
  </si>
  <si>
    <t>C2, C3, C4</t>
  </si>
  <si>
    <t>oat</t>
  </si>
  <si>
    <t>C4</t>
  </si>
  <si>
    <t>S3, S4</t>
  </si>
  <si>
    <t>O3, O4</t>
  </si>
  <si>
    <t>Matt says oats:2-3cm, red clover:1cm, alfalfa: 1cm, soy/corn: 3-4cm, but in 2019 they said 5cm for corn/soy</t>
  </si>
  <si>
    <t>trt</t>
  </si>
  <si>
    <t>APSIM types are: NO3_N, NH4_N, NH4NO3, UAN_N, urea_N, urea_no3, urea, nh4so4_n, rock_p, banded_p, broadcast_p</t>
  </si>
  <si>
    <t>uan_32</t>
  </si>
  <si>
    <t>staged at V1/V2</t>
  </si>
  <si>
    <t>staged at V2</t>
  </si>
  <si>
    <t>staged at V1</t>
  </si>
  <si>
    <t>field cultivation leveling</t>
  </si>
  <si>
    <t>32% liquid N, alternative middle rows (assume it's UAN), assume 4" depth</t>
  </si>
  <si>
    <t>Assume 8 inches?</t>
  </si>
  <si>
    <t>Assume 6 inches?</t>
  </si>
  <si>
    <t>Assume 9 inches?</t>
  </si>
  <si>
    <t>Assume 3 inches?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</si>
</sst>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4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1.42578125" customWidth="1"/>
    <col min="2" max="2" width="68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>
        <v>29346</v>
      </c>
      <c r="B2" s="2" t="s">
        <v>0</v>
      </c>
    </row>
    <row r="3" spans="1:2" ht="30" x14ac:dyDescent="0.25">
      <c r="A3" s="1">
        <v>36621</v>
      </c>
      <c r="B3" s="2" t="s">
        <v>1</v>
      </c>
    </row>
    <row r="4" spans="1:2" ht="30" x14ac:dyDescent="0.25">
      <c r="A4" s="1">
        <v>37442</v>
      </c>
      <c r="B4" s="2" t="s">
        <v>1</v>
      </c>
    </row>
    <row r="5" spans="1:2" ht="30" x14ac:dyDescent="0.25">
      <c r="A5" s="2" t="s">
        <v>2</v>
      </c>
      <c r="B5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C3" sqref="C3"/>
    </sheetView>
  </sheetViews>
  <sheetFormatPr defaultRowHeight="20.100000000000001" customHeight="1" x14ac:dyDescent="0.25"/>
  <cols>
    <col min="1" max="1" width="9.140625" style="5"/>
    <col min="2" max="2" width="9.7109375" style="5" bestFit="1" customWidth="1"/>
    <col min="3" max="3" width="9.7109375" style="5" customWidth="1"/>
    <col min="4" max="4" width="15.42578125" style="5" customWidth="1"/>
    <col min="5" max="5" width="9.7109375" style="5" bestFit="1" customWidth="1"/>
    <col min="6" max="6" width="24.7109375" style="5" customWidth="1"/>
    <col min="7" max="7" width="26.5703125" style="10" customWidth="1"/>
    <col min="8" max="8" width="26.5703125" style="24" customWidth="1"/>
    <col min="9" max="9" width="17.28515625" style="10" bestFit="1" customWidth="1"/>
    <col min="10" max="10" width="18" style="5" bestFit="1" customWidth="1"/>
    <col min="11" max="12" width="9.140625" style="5"/>
    <col min="13" max="13" width="19.85546875" style="10" customWidth="1"/>
    <col min="14" max="14" width="9.7109375" style="5" bestFit="1" customWidth="1"/>
    <col min="15" max="16384" width="9.140625" style="5"/>
  </cols>
  <sheetData>
    <row r="1" spans="1:14" s="11" customFormat="1" ht="105" x14ac:dyDescent="0.25">
      <c r="F1" s="12" t="s">
        <v>68</v>
      </c>
      <c r="G1" s="12" t="s">
        <v>29</v>
      </c>
      <c r="H1" s="31" t="s">
        <v>81</v>
      </c>
      <c r="I1" s="30"/>
      <c r="M1" s="12" t="s">
        <v>58</v>
      </c>
    </row>
    <row r="2" spans="1:14" s="7" customFormat="1" ht="20.100000000000001" customHeight="1" x14ac:dyDescent="0.25">
      <c r="A2" s="7" t="s">
        <v>5</v>
      </c>
      <c r="B2" s="7" t="s">
        <v>6</v>
      </c>
      <c r="C2" s="7" t="s">
        <v>82</v>
      </c>
      <c r="D2" s="7" t="s">
        <v>7</v>
      </c>
      <c r="E2" s="7" t="s">
        <v>67</v>
      </c>
      <c r="F2" s="26" t="s">
        <v>28</v>
      </c>
      <c r="G2" s="9" t="s">
        <v>9</v>
      </c>
      <c r="H2" s="26" t="s">
        <v>69</v>
      </c>
      <c r="I2" s="9" t="s">
        <v>15</v>
      </c>
      <c r="J2" s="7" t="s">
        <v>10</v>
      </c>
      <c r="K2" s="7" t="s">
        <v>11</v>
      </c>
      <c r="L2" s="7" t="s">
        <v>57</v>
      </c>
      <c r="M2" s="9" t="s">
        <v>14</v>
      </c>
      <c r="N2" s="7" t="s">
        <v>26</v>
      </c>
    </row>
    <row r="3" spans="1:14" ht="20.100000000000001" customHeight="1" x14ac:dyDescent="0.25">
      <c r="A3" s="5">
        <v>2012</v>
      </c>
      <c r="B3" s="4">
        <v>40995</v>
      </c>
      <c r="C3" s="4" t="s">
        <v>70</v>
      </c>
      <c r="D3" s="4" t="s">
        <v>77</v>
      </c>
      <c r="E3" s="28">
        <v>72</v>
      </c>
      <c r="F3" s="27">
        <f>E3*15000</f>
        <v>1080000</v>
      </c>
      <c r="G3" s="10">
        <f>F3/4046.86</f>
        <v>266.87357605649811</v>
      </c>
      <c r="H3" s="24">
        <v>1</v>
      </c>
      <c r="I3" s="10">
        <f>H3*25.4</f>
        <v>25.4</v>
      </c>
      <c r="J3" s="4" t="s">
        <v>13</v>
      </c>
      <c r="L3" s="5">
        <v>8</v>
      </c>
      <c r="M3" s="10">
        <f>L3*25.4</f>
        <v>203.2</v>
      </c>
    </row>
    <row r="4" spans="1:14" ht="20.100000000000001" customHeight="1" x14ac:dyDescent="0.25">
      <c r="B4" s="4">
        <v>40995</v>
      </c>
      <c r="C4" s="4" t="s">
        <v>70</v>
      </c>
      <c r="D4" s="4" t="s">
        <v>17</v>
      </c>
      <c r="E4" s="28">
        <v>12</v>
      </c>
      <c r="F4" s="27">
        <f>E4*776000</f>
        <v>9312000</v>
      </c>
      <c r="G4" s="10">
        <f t="shared" ref="G4:G16" si="0">F4/4046.86</f>
        <v>2301.0432779982502</v>
      </c>
      <c r="H4" s="24">
        <v>0.4</v>
      </c>
      <c r="I4" s="10">
        <f t="shared" ref="I4:I16" si="1">H4*25.4</f>
        <v>10.16</v>
      </c>
      <c r="J4" s="4" t="s">
        <v>16</v>
      </c>
      <c r="L4" s="5">
        <v>8</v>
      </c>
      <c r="M4" s="10">
        <f t="shared" ref="M4:M16" si="2">L4*25.4</f>
        <v>203.2</v>
      </c>
    </row>
    <row r="5" spans="1:14" ht="20.100000000000001" customHeight="1" x14ac:dyDescent="0.25">
      <c r="B5" s="4">
        <v>40995</v>
      </c>
      <c r="C5" s="4" t="s">
        <v>71</v>
      </c>
      <c r="D5" s="4" t="s">
        <v>77</v>
      </c>
      <c r="E5" s="28">
        <v>72</v>
      </c>
      <c r="F5" s="27">
        <f>E5*15000</f>
        <v>1080000</v>
      </c>
      <c r="G5" s="10">
        <f t="shared" si="0"/>
        <v>266.87357605649811</v>
      </c>
      <c r="H5" s="24">
        <v>1</v>
      </c>
      <c r="I5" s="10">
        <f t="shared" si="1"/>
        <v>25.4</v>
      </c>
      <c r="J5" s="4" t="s">
        <v>13</v>
      </c>
      <c r="L5" s="5">
        <v>8</v>
      </c>
      <c r="M5" s="10">
        <f t="shared" si="2"/>
        <v>203.2</v>
      </c>
    </row>
    <row r="6" spans="1:14" ht="20.100000000000001" customHeight="1" x14ac:dyDescent="0.25">
      <c r="B6" s="4">
        <v>40995</v>
      </c>
      <c r="C6" s="4" t="s">
        <v>71</v>
      </c>
      <c r="D6" s="4" t="s">
        <v>23</v>
      </c>
      <c r="E6" s="28">
        <v>15</v>
      </c>
      <c r="F6" s="27">
        <f>E6*200000</f>
        <v>3000000</v>
      </c>
      <c r="G6" s="10">
        <f t="shared" si="0"/>
        <v>741.31548904582814</v>
      </c>
      <c r="H6" s="24">
        <v>0.4</v>
      </c>
      <c r="I6" s="10">
        <f t="shared" si="1"/>
        <v>10.16</v>
      </c>
      <c r="J6" s="4" t="s">
        <v>24</v>
      </c>
      <c r="L6" s="5">
        <v>8</v>
      </c>
      <c r="M6" s="10">
        <f t="shared" si="2"/>
        <v>203.2</v>
      </c>
    </row>
    <row r="7" spans="1:14" ht="20.100000000000001" customHeight="1" x14ac:dyDescent="0.25">
      <c r="B7" s="6">
        <v>41008</v>
      </c>
      <c r="C7" s="6" t="s">
        <v>72</v>
      </c>
      <c r="D7" s="5" t="s">
        <v>21</v>
      </c>
      <c r="E7" s="29"/>
      <c r="F7" s="24">
        <v>32200</v>
      </c>
      <c r="G7" s="10">
        <f t="shared" si="0"/>
        <v>7.9567862490918886</v>
      </c>
      <c r="H7" s="24">
        <v>2</v>
      </c>
      <c r="I7" s="10">
        <f t="shared" si="1"/>
        <v>50.8</v>
      </c>
      <c r="J7" s="5" t="s">
        <v>25</v>
      </c>
      <c r="K7" s="5">
        <v>107</v>
      </c>
      <c r="L7" s="5">
        <v>30</v>
      </c>
      <c r="M7" s="10">
        <f t="shared" si="2"/>
        <v>762</v>
      </c>
      <c r="N7" s="6">
        <v>41025</v>
      </c>
    </row>
    <row r="8" spans="1:14" ht="20.100000000000001" customHeight="1" x14ac:dyDescent="0.25">
      <c r="B8" s="6">
        <v>41008</v>
      </c>
      <c r="C8" s="6" t="s">
        <v>73</v>
      </c>
      <c r="D8" s="5" t="s">
        <v>21</v>
      </c>
      <c r="E8" s="29"/>
      <c r="F8" s="24">
        <v>32200</v>
      </c>
      <c r="G8" s="10">
        <f t="shared" si="0"/>
        <v>7.9567862490918886</v>
      </c>
      <c r="H8" s="24">
        <v>2</v>
      </c>
      <c r="I8" s="10">
        <f t="shared" si="1"/>
        <v>50.8</v>
      </c>
      <c r="J8" s="5" t="s">
        <v>25</v>
      </c>
      <c r="K8" s="5">
        <v>107</v>
      </c>
      <c r="L8" s="5">
        <v>30</v>
      </c>
      <c r="M8" s="10">
        <f t="shared" si="2"/>
        <v>762</v>
      </c>
      <c r="N8" s="6">
        <v>41028</v>
      </c>
    </row>
    <row r="9" spans="1:14" ht="20.100000000000001" customHeight="1" x14ac:dyDescent="0.25">
      <c r="B9" s="6">
        <v>41043</v>
      </c>
      <c r="C9" s="6" t="s">
        <v>74</v>
      </c>
      <c r="D9" s="5" t="s">
        <v>66</v>
      </c>
      <c r="E9" s="29"/>
      <c r="F9" s="24">
        <v>161700</v>
      </c>
      <c r="G9" s="10">
        <f t="shared" si="0"/>
        <v>39.956904859570137</v>
      </c>
      <c r="H9" s="24">
        <v>2</v>
      </c>
      <c r="I9" s="10">
        <f t="shared" si="1"/>
        <v>50.8</v>
      </c>
      <c r="J9" s="5" t="s">
        <v>30</v>
      </c>
      <c r="K9" s="14">
        <v>2</v>
      </c>
      <c r="L9" s="14">
        <v>30</v>
      </c>
      <c r="M9" s="10">
        <f t="shared" si="2"/>
        <v>762</v>
      </c>
      <c r="N9" s="6">
        <v>41416</v>
      </c>
    </row>
    <row r="10" spans="1:14" ht="20.100000000000001" customHeight="1" x14ac:dyDescent="0.25">
      <c r="A10" s="5">
        <v>2013</v>
      </c>
      <c r="B10" s="6">
        <v>41356</v>
      </c>
      <c r="C10" s="6" t="s">
        <v>75</v>
      </c>
      <c r="D10" s="5" t="s">
        <v>23</v>
      </c>
      <c r="E10" s="29">
        <v>14</v>
      </c>
      <c r="F10" s="27">
        <f>E10*200000</f>
        <v>2800000</v>
      </c>
      <c r="G10" s="10">
        <f t="shared" si="0"/>
        <v>691.89445644277293</v>
      </c>
      <c r="H10" s="24">
        <v>0.4</v>
      </c>
      <c r="I10" s="10">
        <f t="shared" si="1"/>
        <v>10.16</v>
      </c>
      <c r="J10" s="5" t="s">
        <v>56</v>
      </c>
      <c r="L10" s="5">
        <v>8</v>
      </c>
      <c r="M10" s="10">
        <f t="shared" si="2"/>
        <v>203.2</v>
      </c>
    </row>
    <row r="11" spans="1:14" ht="20.100000000000001" customHeight="1" x14ac:dyDescent="0.25">
      <c r="B11" s="6">
        <v>41369</v>
      </c>
      <c r="C11" s="6" t="s">
        <v>70</v>
      </c>
      <c r="D11" s="4" t="s">
        <v>77</v>
      </c>
      <c r="E11" s="28">
        <v>72</v>
      </c>
      <c r="F11" s="27">
        <f>E11*15000</f>
        <v>1080000</v>
      </c>
      <c r="G11" s="10">
        <f t="shared" si="0"/>
        <v>266.87357605649811</v>
      </c>
      <c r="H11" s="24">
        <v>1</v>
      </c>
      <c r="I11" s="10">
        <f t="shared" si="1"/>
        <v>25.4</v>
      </c>
      <c r="L11" s="5">
        <v>8</v>
      </c>
      <c r="M11" s="10">
        <f t="shared" si="2"/>
        <v>203.2</v>
      </c>
    </row>
    <row r="12" spans="1:14" ht="20.100000000000001" customHeight="1" x14ac:dyDescent="0.25">
      <c r="B12" s="6">
        <v>41369</v>
      </c>
      <c r="C12" s="6" t="s">
        <v>70</v>
      </c>
      <c r="D12" s="4" t="s">
        <v>17</v>
      </c>
      <c r="E12" s="28">
        <v>12</v>
      </c>
      <c r="F12" s="27">
        <f>E12*776000</f>
        <v>9312000</v>
      </c>
      <c r="G12" s="10">
        <f t="shared" si="0"/>
        <v>2301.0432779982502</v>
      </c>
      <c r="H12" s="24">
        <v>0.4</v>
      </c>
      <c r="I12" s="10">
        <f t="shared" si="1"/>
        <v>10.16</v>
      </c>
      <c r="L12" s="5">
        <v>8</v>
      </c>
      <c r="M12" s="10">
        <f t="shared" si="2"/>
        <v>203.2</v>
      </c>
    </row>
    <row r="13" spans="1:14" ht="20.100000000000001" customHeight="1" x14ac:dyDescent="0.25">
      <c r="B13" s="6">
        <v>41369</v>
      </c>
      <c r="C13" s="6" t="s">
        <v>71</v>
      </c>
      <c r="D13" s="4" t="s">
        <v>77</v>
      </c>
      <c r="E13" s="28">
        <v>72</v>
      </c>
      <c r="F13" s="27">
        <f>E13*15000</f>
        <v>1080000</v>
      </c>
      <c r="G13" s="10">
        <f t="shared" si="0"/>
        <v>266.87357605649811</v>
      </c>
      <c r="H13" s="24">
        <v>1</v>
      </c>
      <c r="I13" s="10">
        <f t="shared" si="1"/>
        <v>25.4</v>
      </c>
      <c r="L13" s="5">
        <v>8</v>
      </c>
      <c r="M13" s="10">
        <f t="shared" si="2"/>
        <v>203.2</v>
      </c>
    </row>
    <row r="14" spans="1:14" ht="20.100000000000001" customHeight="1" x14ac:dyDescent="0.25">
      <c r="B14" s="6">
        <v>41369</v>
      </c>
      <c r="C14" s="6" t="s">
        <v>71</v>
      </c>
      <c r="D14" s="4" t="s">
        <v>23</v>
      </c>
      <c r="E14" s="28">
        <v>15</v>
      </c>
      <c r="F14" s="27">
        <f>E14*200000</f>
        <v>3000000</v>
      </c>
      <c r="G14" s="10">
        <f t="shared" si="0"/>
        <v>741.31548904582814</v>
      </c>
      <c r="H14" s="24">
        <v>0.4</v>
      </c>
      <c r="I14" s="10">
        <f t="shared" si="1"/>
        <v>10.16</v>
      </c>
      <c r="J14" s="5" t="s">
        <v>56</v>
      </c>
    </row>
    <row r="15" spans="1:14" ht="20.100000000000001" customHeight="1" x14ac:dyDescent="0.25">
      <c r="B15" s="6">
        <v>41409</v>
      </c>
      <c r="C15" s="6" t="s">
        <v>76</v>
      </c>
      <c r="D15" s="5" t="s">
        <v>21</v>
      </c>
      <c r="E15" s="29"/>
      <c r="F15" s="24">
        <v>32200</v>
      </c>
      <c r="G15" s="10">
        <f t="shared" si="0"/>
        <v>7.9567862490918886</v>
      </c>
      <c r="H15" s="24">
        <v>2</v>
      </c>
      <c r="I15" s="10">
        <f t="shared" si="1"/>
        <v>50.8</v>
      </c>
      <c r="J15" s="5" t="s">
        <v>25</v>
      </c>
      <c r="K15" s="5">
        <v>107</v>
      </c>
      <c r="L15" s="5">
        <v>30</v>
      </c>
      <c r="M15" s="10">
        <f t="shared" si="2"/>
        <v>762</v>
      </c>
      <c r="N15" s="6">
        <v>41415</v>
      </c>
    </row>
    <row r="16" spans="1:14" ht="20.100000000000001" customHeight="1" x14ac:dyDescent="0.25">
      <c r="B16" s="6">
        <v>41409</v>
      </c>
      <c r="C16" s="6" t="s">
        <v>74</v>
      </c>
      <c r="D16" s="5" t="s">
        <v>66</v>
      </c>
      <c r="E16" s="29"/>
      <c r="F16" s="24">
        <v>161700</v>
      </c>
      <c r="G16" s="10">
        <f t="shared" si="0"/>
        <v>39.956904859570137</v>
      </c>
      <c r="H16" s="24">
        <v>2</v>
      </c>
      <c r="I16" s="10">
        <f t="shared" si="1"/>
        <v>50.8</v>
      </c>
      <c r="J16" s="5" t="s">
        <v>30</v>
      </c>
      <c r="K16" s="14">
        <v>2</v>
      </c>
      <c r="L16" s="14">
        <v>30</v>
      </c>
      <c r="M16" s="10">
        <f t="shared" si="2"/>
        <v>762</v>
      </c>
    </row>
    <row r="17" spans="5:6" ht="20.100000000000001" customHeight="1" x14ac:dyDescent="0.25">
      <c r="E17" s="29"/>
      <c r="F17" s="24"/>
    </row>
    <row r="18" spans="5:6" ht="20.100000000000001" customHeight="1" x14ac:dyDescent="0.25">
      <c r="E18" s="29"/>
      <c r="F18" s="24"/>
    </row>
    <row r="19" spans="5:6" ht="20.100000000000001" customHeight="1" x14ac:dyDescent="0.25">
      <c r="E19" s="29"/>
      <c r="F19" s="24"/>
    </row>
    <row r="20" spans="5:6" ht="20.100000000000001" customHeight="1" x14ac:dyDescent="0.25">
      <c r="E20" s="29"/>
      <c r="F20" s="24"/>
    </row>
    <row r="21" spans="5:6" ht="20.100000000000001" customHeight="1" x14ac:dyDescent="0.25">
      <c r="E21" s="29"/>
      <c r="F21" s="24"/>
    </row>
    <row r="22" spans="5:6" ht="20.100000000000001" customHeight="1" x14ac:dyDescent="0.25">
      <c r="E22" s="29"/>
      <c r="F22" s="24"/>
    </row>
    <row r="23" spans="5:6" ht="20.100000000000001" customHeight="1" x14ac:dyDescent="0.25">
      <c r="E23" s="29"/>
      <c r="F23" s="24"/>
    </row>
    <row r="24" spans="5:6" ht="20.100000000000001" customHeight="1" x14ac:dyDescent="0.25">
      <c r="E24" s="29"/>
    </row>
    <row r="25" spans="5:6" ht="20.100000000000001" customHeight="1" x14ac:dyDescent="0.25">
      <c r="E25" s="29"/>
    </row>
    <row r="26" spans="5:6" ht="20.100000000000001" customHeight="1" x14ac:dyDescent="0.25">
      <c r="E26" s="29"/>
    </row>
    <row r="27" spans="5:6" ht="20.100000000000001" customHeight="1" x14ac:dyDescent="0.25">
      <c r="E27" s="29"/>
    </row>
    <row r="28" spans="5:6" ht="20.100000000000001" customHeight="1" x14ac:dyDescent="0.25">
      <c r="E28" s="29"/>
    </row>
    <row r="29" spans="5:6" ht="20.100000000000001" customHeight="1" x14ac:dyDescent="0.25">
      <c r="E29" s="29"/>
    </row>
    <row r="30" spans="5:6" ht="20.100000000000001" customHeight="1" x14ac:dyDescent="0.25">
      <c r="E30" s="29"/>
    </row>
    <row r="31" spans="5:6" ht="20.100000000000001" customHeight="1" x14ac:dyDescent="0.25">
      <c r="E31" s="29"/>
    </row>
    <row r="32" spans="5:6" ht="20.100000000000001" customHeight="1" x14ac:dyDescent="0.25">
      <c r="E32" s="29"/>
    </row>
    <row r="33" spans="5:5" ht="20.100000000000001" customHeight="1" x14ac:dyDescent="0.25">
      <c r="E33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G12" sqref="G12"/>
    </sheetView>
  </sheetViews>
  <sheetFormatPr defaultRowHeight="20.100000000000001" customHeight="1" x14ac:dyDescent="0.25"/>
  <cols>
    <col min="1" max="1" width="9.7109375" style="5" bestFit="1" customWidth="1"/>
    <col min="2" max="2" width="10.7109375" style="5" bestFit="1" customWidth="1"/>
    <col min="3" max="4" width="9.140625" style="5"/>
    <col min="5" max="5" width="18.85546875" style="5" customWidth="1"/>
    <col min="6" max="6" width="18.85546875" style="13" customWidth="1"/>
    <col min="7" max="7" width="10.7109375" style="5" bestFit="1" customWidth="1"/>
    <col min="8" max="8" width="20.140625" style="5" customWidth="1"/>
    <col min="9" max="9" width="81.28515625" style="5" bestFit="1" customWidth="1"/>
    <col min="10" max="16384" width="9.140625" style="5"/>
  </cols>
  <sheetData>
    <row r="1" spans="1:10" ht="105" x14ac:dyDescent="0.25">
      <c r="F1" s="22" t="s">
        <v>36</v>
      </c>
      <c r="H1" s="11" t="s">
        <v>83</v>
      </c>
    </row>
    <row r="2" spans="1:10" s="7" customFormat="1" ht="20.100000000000001" customHeight="1" x14ac:dyDescent="0.25">
      <c r="A2" s="7" t="s">
        <v>5</v>
      </c>
      <c r="B2" s="7" t="s">
        <v>6</v>
      </c>
      <c r="C2" s="7" t="s">
        <v>7</v>
      </c>
      <c r="D2" s="7" t="s">
        <v>82</v>
      </c>
      <c r="E2" s="7" t="s">
        <v>35</v>
      </c>
      <c r="F2" s="23" t="s">
        <v>18</v>
      </c>
      <c r="G2" s="7" t="s">
        <v>19</v>
      </c>
      <c r="H2" s="7" t="s">
        <v>20</v>
      </c>
      <c r="I2" s="7" t="s">
        <v>34</v>
      </c>
    </row>
    <row r="3" spans="1:10" ht="20.100000000000001" customHeight="1" x14ac:dyDescent="0.25">
      <c r="A3" s="5">
        <v>2012</v>
      </c>
      <c r="B3" s="4">
        <v>41008</v>
      </c>
      <c r="C3" s="4" t="s">
        <v>21</v>
      </c>
      <c r="D3" s="4" t="s">
        <v>73</v>
      </c>
      <c r="E3" s="16">
        <v>100</v>
      </c>
      <c r="F3" s="17">
        <f>ROUND(E3/(0.404686*2.20462),0)</f>
        <v>112</v>
      </c>
      <c r="G3" s="24">
        <v>0</v>
      </c>
      <c r="H3" s="18" t="s">
        <v>22</v>
      </c>
      <c r="I3" s="24" t="s">
        <v>59</v>
      </c>
      <c r="J3" s="24"/>
    </row>
    <row r="4" spans="1:10" ht="20.100000000000001" customHeight="1" x14ac:dyDescent="0.25">
      <c r="B4" s="4">
        <v>41051</v>
      </c>
      <c r="C4" s="4" t="s">
        <v>21</v>
      </c>
      <c r="D4" s="4" t="s">
        <v>73</v>
      </c>
      <c r="E4" s="16">
        <v>30</v>
      </c>
      <c r="F4" s="17">
        <f>ROUND(E4/(0.404686*2.20462),0)</f>
        <v>34</v>
      </c>
      <c r="G4" s="14">
        <v>100</v>
      </c>
      <c r="H4" s="20" t="s">
        <v>84</v>
      </c>
      <c r="I4" s="18" t="s">
        <v>89</v>
      </c>
      <c r="J4" s="24"/>
    </row>
    <row r="5" spans="1:10" ht="20.100000000000001" customHeight="1" x14ac:dyDescent="0.25">
      <c r="B5" s="4">
        <v>41205</v>
      </c>
      <c r="C5" s="4" t="s">
        <v>21</v>
      </c>
      <c r="D5" s="4" t="s">
        <v>72</v>
      </c>
      <c r="E5" s="11">
        <v>85</v>
      </c>
      <c r="F5" s="17">
        <f t="shared" ref="F5:F12" si="0">ROUND(E5/(0.404686*2.20462),0)</f>
        <v>95</v>
      </c>
      <c r="H5" s="5" t="s">
        <v>50</v>
      </c>
      <c r="I5" s="5" t="s">
        <v>53</v>
      </c>
    </row>
    <row r="6" spans="1:10" ht="20.100000000000001" customHeight="1" x14ac:dyDescent="0.25">
      <c r="B6" s="4">
        <v>41205</v>
      </c>
      <c r="C6" s="4" t="s">
        <v>21</v>
      </c>
      <c r="D6" s="4" t="s">
        <v>72</v>
      </c>
      <c r="E6" s="11">
        <v>49</v>
      </c>
      <c r="F6" s="17">
        <f t="shared" si="0"/>
        <v>55</v>
      </c>
      <c r="H6" s="5" t="s">
        <v>51</v>
      </c>
    </row>
    <row r="7" spans="1:10" ht="20.100000000000001" customHeight="1" x14ac:dyDescent="0.25">
      <c r="B7" s="4">
        <v>41205</v>
      </c>
      <c r="C7" s="4" t="s">
        <v>21</v>
      </c>
      <c r="D7" s="4" t="s">
        <v>72</v>
      </c>
      <c r="E7" s="5">
        <v>133</v>
      </c>
      <c r="F7" s="17">
        <f t="shared" si="0"/>
        <v>149</v>
      </c>
      <c r="H7" s="5" t="s">
        <v>52</v>
      </c>
    </row>
    <row r="8" spans="1:10" ht="20.100000000000001" customHeight="1" x14ac:dyDescent="0.25">
      <c r="A8" s="5">
        <v>2013</v>
      </c>
      <c r="B8" s="6">
        <v>41409</v>
      </c>
      <c r="C8" s="5" t="s">
        <v>21</v>
      </c>
      <c r="D8" s="5" t="s">
        <v>73</v>
      </c>
      <c r="E8" s="5">
        <v>100</v>
      </c>
      <c r="F8" s="17">
        <f t="shared" si="0"/>
        <v>112</v>
      </c>
      <c r="G8" s="5">
        <v>0</v>
      </c>
      <c r="H8" s="5" t="s">
        <v>22</v>
      </c>
      <c r="I8" s="5" t="s">
        <v>59</v>
      </c>
    </row>
    <row r="9" spans="1:10" ht="20.100000000000001" customHeight="1" x14ac:dyDescent="0.25">
      <c r="B9" s="6">
        <v>41453</v>
      </c>
      <c r="C9" s="5" t="s">
        <v>21</v>
      </c>
      <c r="D9" s="5" t="s">
        <v>73</v>
      </c>
      <c r="E9" s="5">
        <v>100</v>
      </c>
      <c r="F9" s="17">
        <f t="shared" si="0"/>
        <v>112</v>
      </c>
      <c r="G9" s="14">
        <v>100</v>
      </c>
      <c r="H9" s="20" t="s">
        <v>84</v>
      </c>
      <c r="I9" s="18" t="s">
        <v>37</v>
      </c>
    </row>
    <row r="10" spans="1:10" ht="20.100000000000001" customHeight="1" x14ac:dyDescent="0.25">
      <c r="B10" s="6">
        <v>41453</v>
      </c>
      <c r="C10" s="5" t="s">
        <v>21</v>
      </c>
      <c r="D10" s="5" t="s">
        <v>72</v>
      </c>
      <c r="E10" s="5">
        <v>75</v>
      </c>
      <c r="F10" s="17">
        <f t="shared" si="0"/>
        <v>84</v>
      </c>
      <c r="G10" s="14">
        <v>100</v>
      </c>
      <c r="H10" s="20" t="s">
        <v>84</v>
      </c>
    </row>
    <row r="11" spans="1:10" ht="20.100000000000001" customHeight="1" x14ac:dyDescent="0.25">
      <c r="B11" s="6">
        <v>41453</v>
      </c>
      <c r="C11" s="5" t="s">
        <v>21</v>
      </c>
      <c r="D11" s="5" t="s">
        <v>78</v>
      </c>
      <c r="E11" s="5">
        <v>50</v>
      </c>
      <c r="F11" s="17">
        <f t="shared" si="0"/>
        <v>56</v>
      </c>
      <c r="G11" s="14">
        <v>100</v>
      </c>
      <c r="H11" s="20" t="s">
        <v>84</v>
      </c>
    </row>
    <row r="12" spans="1:10" ht="20.100000000000001" customHeight="1" x14ac:dyDescent="0.25">
      <c r="B12" s="6">
        <v>41576</v>
      </c>
      <c r="C12" s="4" t="s">
        <v>21</v>
      </c>
      <c r="D12" s="5" t="s">
        <v>72</v>
      </c>
      <c r="E12" s="11"/>
      <c r="F12" s="17">
        <f t="shared" si="0"/>
        <v>0</v>
      </c>
      <c r="H12" s="5" t="s">
        <v>50</v>
      </c>
      <c r="I12" s="5" t="s">
        <v>65</v>
      </c>
    </row>
    <row r="13" spans="1:10" ht="20.100000000000001" customHeight="1" x14ac:dyDescent="0.25">
      <c r="B13" s="6"/>
      <c r="F13" s="17"/>
    </row>
    <row r="14" spans="1:10" ht="20.100000000000001" customHeight="1" x14ac:dyDescent="0.25">
      <c r="F14" s="17"/>
    </row>
    <row r="15" spans="1:10" ht="20.100000000000001" customHeight="1" x14ac:dyDescent="0.25">
      <c r="F15" s="17"/>
    </row>
    <row r="16" spans="1:10" ht="20.100000000000001" customHeight="1" x14ac:dyDescent="0.25">
      <c r="F16" s="17"/>
    </row>
    <row r="17" spans="6:12" ht="20.100000000000001" customHeight="1" x14ac:dyDescent="0.25">
      <c r="F17" s="17"/>
    </row>
    <row r="18" spans="6:12" ht="20.100000000000001" customHeight="1" x14ac:dyDescent="0.25">
      <c r="F18" s="17"/>
    </row>
    <row r="19" spans="6:12" ht="20.100000000000001" customHeight="1" x14ac:dyDescent="0.25">
      <c r="F19" s="17"/>
    </row>
    <row r="20" spans="6:12" ht="20.100000000000001" customHeight="1" x14ac:dyDescent="0.25">
      <c r="F20" s="17"/>
    </row>
    <row r="21" spans="6:12" ht="20.100000000000001" customHeight="1" x14ac:dyDescent="0.25">
      <c r="F21" s="17"/>
    </row>
    <row r="22" spans="6:12" ht="20.100000000000001" customHeight="1" x14ac:dyDescent="0.25">
      <c r="F22" s="17"/>
    </row>
    <row r="23" spans="6:12" ht="20.100000000000001" customHeight="1" x14ac:dyDescent="0.25">
      <c r="F23" s="17"/>
    </row>
    <row r="24" spans="6:12" ht="20.100000000000001" customHeight="1" x14ac:dyDescent="0.25">
      <c r="F24" s="17"/>
      <c r="K24" s="4"/>
      <c r="L24" s="11"/>
    </row>
    <row r="25" spans="6:12" ht="20.100000000000001" customHeight="1" x14ac:dyDescent="0.25">
      <c r="F25" s="17"/>
      <c r="K25" s="4"/>
    </row>
    <row r="26" spans="6:12" ht="20.100000000000001" customHeight="1" x14ac:dyDescent="0.25">
      <c r="F26" s="17"/>
      <c r="K26" s="4"/>
      <c r="L26" s="11"/>
    </row>
    <row r="27" spans="6:12" ht="20.100000000000001" customHeight="1" x14ac:dyDescent="0.25">
      <c r="F27" s="17"/>
      <c r="K27" s="11"/>
      <c r="L27" s="11"/>
    </row>
    <row r="28" spans="6:12" ht="20.100000000000001" customHeight="1" x14ac:dyDescent="0.25">
      <c r="F28" s="17"/>
    </row>
    <row r="29" spans="6:12" ht="20.100000000000001" customHeight="1" x14ac:dyDescent="0.25">
      <c r="F29" s="17"/>
    </row>
    <row r="30" spans="6:12" ht="20.100000000000001" customHeight="1" x14ac:dyDescent="0.25">
      <c r="F30" s="17"/>
    </row>
    <row r="31" spans="6:12" ht="20.100000000000001" customHeight="1" x14ac:dyDescent="0.25">
      <c r="F31" s="17"/>
    </row>
    <row r="32" spans="6:12" ht="20.100000000000001" customHeight="1" x14ac:dyDescent="0.25">
      <c r="F32" s="17"/>
    </row>
    <row r="33" spans="6:6" ht="20.100000000000001" customHeight="1" x14ac:dyDescent="0.25">
      <c r="F33" s="17"/>
    </row>
    <row r="34" spans="6:6" ht="20.100000000000001" customHeight="1" x14ac:dyDescent="0.25">
      <c r="F34" s="17"/>
    </row>
    <row r="35" spans="6:6" ht="20.100000000000001" customHeight="1" x14ac:dyDescent="0.25">
      <c r="F35" s="17"/>
    </row>
    <row r="36" spans="6:6" ht="20.100000000000001" customHeight="1" x14ac:dyDescent="0.25">
      <c r="F36" s="17"/>
    </row>
    <row r="37" spans="6:6" ht="20.100000000000001" customHeight="1" x14ac:dyDescent="0.25">
      <c r="F3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9" sqref="J9"/>
    </sheetView>
  </sheetViews>
  <sheetFormatPr defaultRowHeight="20.100000000000001" customHeight="1" x14ac:dyDescent="0.25"/>
  <cols>
    <col min="1" max="1" width="9.140625" style="3"/>
    <col min="2" max="2" width="16.42578125" style="3" customWidth="1"/>
    <col min="3" max="4" width="9.140625" style="3"/>
    <col min="5" max="5" width="68" style="3" bestFit="1" customWidth="1"/>
    <col min="6" max="6" width="9" style="3" bestFit="1" customWidth="1"/>
    <col min="7" max="7" width="10.7109375" style="21" bestFit="1" customWidth="1"/>
    <col min="8" max="8" width="44" style="3" bestFit="1" customWidth="1"/>
    <col min="9" max="16384" width="9.140625" style="3"/>
  </cols>
  <sheetData>
    <row r="1" spans="1:8" ht="15" x14ac:dyDescent="0.25"/>
    <row r="2" spans="1:8" ht="20.100000000000001" customHeight="1" x14ac:dyDescent="0.25">
      <c r="A2" s="3" t="s">
        <v>5</v>
      </c>
      <c r="B2" s="3" t="s">
        <v>6</v>
      </c>
      <c r="C2" s="3" t="s">
        <v>7</v>
      </c>
      <c r="D2" s="3" t="s">
        <v>82</v>
      </c>
      <c r="E2" s="3" t="s">
        <v>12</v>
      </c>
      <c r="F2" s="3" t="s">
        <v>55</v>
      </c>
      <c r="G2" s="21" t="s">
        <v>19</v>
      </c>
      <c r="H2" s="3" t="s">
        <v>34</v>
      </c>
    </row>
    <row r="3" spans="1:8" ht="20.100000000000001" customHeight="1" x14ac:dyDescent="0.25">
      <c r="A3" s="3">
        <v>2012</v>
      </c>
      <c r="B3" s="25">
        <v>41008</v>
      </c>
      <c r="C3" s="3" t="s">
        <v>21</v>
      </c>
      <c r="D3" s="4" t="s">
        <v>76</v>
      </c>
      <c r="E3" s="3" t="s">
        <v>88</v>
      </c>
      <c r="F3" s="19">
        <v>6</v>
      </c>
      <c r="G3" s="21">
        <f>F3*25.4</f>
        <v>152.39999999999998</v>
      </c>
      <c r="H3" s="3" t="s">
        <v>60</v>
      </c>
    </row>
    <row r="4" spans="1:8" ht="20.100000000000001" customHeight="1" x14ac:dyDescent="0.25">
      <c r="B4" s="4">
        <v>41010</v>
      </c>
      <c r="C4" s="4" t="s">
        <v>66</v>
      </c>
      <c r="D4" s="4" t="s">
        <v>74</v>
      </c>
      <c r="E4" s="11" t="s">
        <v>27</v>
      </c>
      <c r="F4" s="19">
        <v>6</v>
      </c>
      <c r="G4" s="21">
        <f t="shared" ref="G4:G8" si="0">F4*25.4</f>
        <v>152.39999999999998</v>
      </c>
      <c r="H4" s="32" t="s">
        <v>91</v>
      </c>
    </row>
    <row r="5" spans="1:8" ht="20.100000000000001" customHeight="1" x14ac:dyDescent="0.25">
      <c r="B5" s="4">
        <v>41040</v>
      </c>
      <c r="C5" s="4" t="s">
        <v>66</v>
      </c>
      <c r="D5" s="4" t="s">
        <v>74</v>
      </c>
      <c r="E5" s="11" t="s">
        <v>27</v>
      </c>
      <c r="F5" s="19">
        <v>6</v>
      </c>
      <c r="G5" s="21">
        <f t="shared" si="0"/>
        <v>152.39999999999998</v>
      </c>
    </row>
    <row r="6" spans="1:8" ht="20.100000000000001" customHeight="1" x14ac:dyDescent="0.25">
      <c r="B6" s="4">
        <v>41193</v>
      </c>
      <c r="C6" s="4" t="s">
        <v>66</v>
      </c>
      <c r="D6" s="4" t="s">
        <v>74</v>
      </c>
      <c r="E6" s="11" t="s">
        <v>48</v>
      </c>
      <c r="F6" s="19">
        <v>3</v>
      </c>
      <c r="G6" s="21">
        <f t="shared" si="0"/>
        <v>76.199999999999989</v>
      </c>
      <c r="H6" s="32" t="s">
        <v>93</v>
      </c>
    </row>
    <row r="7" spans="1:8" ht="20.100000000000001" customHeight="1" x14ac:dyDescent="0.25">
      <c r="B7" s="4">
        <v>41205</v>
      </c>
      <c r="C7" s="11" t="s">
        <v>21</v>
      </c>
      <c r="D7" s="4" t="s">
        <v>76</v>
      </c>
      <c r="E7" s="11" t="s">
        <v>49</v>
      </c>
      <c r="F7" s="19">
        <v>8</v>
      </c>
      <c r="G7" s="21">
        <f t="shared" si="0"/>
        <v>203.2</v>
      </c>
      <c r="H7" s="32" t="s">
        <v>90</v>
      </c>
    </row>
    <row r="8" spans="1:8" ht="20.100000000000001" customHeight="1" x14ac:dyDescent="0.25">
      <c r="B8" s="25">
        <v>41206</v>
      </c>
      <c r="C8" s="3" t="s">
        <v>23</v>
      </c>
      <c r="D8" s="3" t="s">
        <v>75</v>
      </c>
      <c r="E8" s="3" t="s">
        <v>54</v>
      </c>
      <c r="F8" s="3">
        <v>9</v>
      </c>
      <c r="G8" s="21">
        <f t="shared" si="0"/>
        <v>228.6</v>
      </c>
      <c r="H8" s="32" t="s">
        <v>92</v>
      </c>
    </row>
    <row r="9" spans="1:8" ht="20.100000000000001" customHeight="1" x14ac:dyDescent="0.25">
      <c r="B9" s="25">
        <v>41206</v>
      </c>
      <c r="C9" s="3" t="s">
        <v>8</v>
      </c>
      <c r="D9" s="3" t="s">
        <v>70</v>
      </c>
      <c r="E9" s="3" t="s">
        <v>54</v>
      </c>
      <c r="F9" s="3">
        <v>9</v>
      </c>
      <c r="G9" s="21">
        <f t="shared" ref="G9" si="1">F9*25.4</f>
        <v>228.6</v>
      </c>
    </row>
    <row r="10" spans="1:8" ht="20.100000000000001" customHeight="1" x14ac:dyDescent="0.25">
      <c r="A10" s="3">
        <v>2013</v>
      </c>
      <c r="B10" s="25">
        <v>41409</v>
      </c>
      <c r="C10" s="3" t="s">
        <v>21</v>
      </c>
      <c r="D10" s="4" t="s">
        <v>76</v>
      </c>
      <c r="E10" s="3" t="s">
        <v>88</v>
      </c>
      <c r="F10" s="19">
        <v>6</v>
      </c>
      <c r="G10" s="21">
        <f>F10*25.4</f>
        <v>152.39999999999998</v>
      </c>
      <c r="H10" s="3" t="s">
        <v>60</v>
      </c>
    </row>
    <row r="11" spans="1:8" ht="20.100000000000001" customHeight="1" x14ac:dyDescent="0.25">
      <c r="B11" s="25">
        <v>41409</v>
      </c>
      <c r="C11" s="4" t="s">
        <v>66</v>
      </c>
      <c r="D11" s="4" t="s">
        <v>74</v>
      </c>
      <c r="E11" s="3" t="s">
        <v>27</v>
      </c>
      <c r="F11" s="3">
        <v>6</v>
      </c>
      <c r="G11" s="21">
        <f>F11*25.4</f>
        <v>152.39999999999998</v>
      </c>
    </row>
    <row r="12" spans="1:8" ht="20.100000000000001" customHeight="1" x14ac:dyDescent="0.25">
      <c r="B12" s="25">
        <v>41568</v>
      </c>
      <c r="C12" s="4" t="s">
        <v>66</v>
      </c>
      <c r="D12" s="3" t="s">
        <v>79</v>
      </c>
      <c r="E12" s="11" t="s">
        <v>48</v>
      </c>
      <c r="F12" s="19">
        <v>3</v>
      </c>
      <c r="G12" s="21">
        <f>F12*25.4</f>
        <v>76.199999999999989</v>
      </c>
      <c r="H12" s="3" t="s">
        <v>64</v>
      </c>
    </row>
    <row r="13" spans="1:8" ht="20.100000000000001" customHeight="1" x14ac:dyDescent="0.25">
      <c r="B13" s="25">
        <v>41589</v>
      </c>
      <c r="C13" s="3" t="s">
        <v>23</v>
      </c>
      <c r="D13" s="3" t="s">
        <v>75</v>
      </c>
      <c r="E13" s="3" t="s">
        <v>54</v>
      </c>
      <c r="F13" s="3">
        <v>9</v>
      </c>
      <c r="G13" s="21">
        <f t="shared" ref="G13:G14" si="2">F13*25.4</f>
        <v>228.6</v>
      </c>
    </row>
    <row r="14" spans="1:8" ht="20.100000000000001" customHeight="1" x14ac:dyDescent="0.25">
      <c r="B14" s="25">
        <v>41589</v>
      </c>
      <c r="C14" s="3" t="s">
        <v>8</v>
      </c>
      <c r="D14" s="3" t="s">
        <v>70</v>
      </c>
      <c r="E14" s="3" t="s">
        <v>54</v>
      </c>
      <c r="F14" s="3">
        <v>9</v>
      </c>
      <c r="G14" s="21">
        <f t="shared" si="2"/>
        <v>228.6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H3" sqref="H3"/>
    </sheetView>
  </sheetViews>
  <sheetFormatPr defaultRowHeight="20.100000000000001" customHeight="1" x14ac:dyDescent="0.25"/>
  <cols>
    <col min="2" max="2" width="10.7109375" bestFit="1" customWidth="1"/>
    <col min="5" max="5" width="68" bestFit="1" customWidth="1"/>
    <col min="6" max="6" width="11.140625" bestFit="1" customWidth="1"/>
    <col min="7" max="7" width="11.140625" customWidth="1"/>
    <col min="8" max="8" width="33.140625" customWidth="1"/>
  </cols>
  <sheetData>
    <row r="2" spans="1:8" ht="20.100000000000001" customHeight="1" x14ac:dyDescent="0.25">
      <c r="A2" t="s">
        <v>5</v>
      </c>
      <c r="B2" t="s">
        <v>6</v>
      </c>
      <c r="C2" t="s">
        <v>7</v>
      </c>
      <c r="D2" t="s">
        <v>82</v>
      </c>
      <c r="E2" t="s">
        <v>31</v>
      </c>
      <c r="F2" t="s">
        <v>61</v>
      </c>
      <c r="G2" t="s">
        <v>33</v>
      </c>
      <c r="H2" t="s">
        <v>34</v>
      </c>
    </row>
    <row r="3" spans="1:8" ht="20.100000000000001" customHeight="1" x14ac:dyDescent="0.25">
      <c r="A3">
        <v>2012</v>
      </c>
      <c r="B3" s="8">
        <v>41044</v>
      </c>
      <c r="C3" t="s">
        <v>23</v>
      </c>
      <c r="D3" s="1" t="s">
        <v>75</v>
      </c>
      <c r="E3" t="s">
        <v>32</v>
      </c>
      <c r="F3" s="15"/>
      <c r="G3" s="15">
        <f>F3*25.4</f>
        <v>0</v>
      </c>
    </row>
    <row r="4" spans="1:8" ht="20.100000000000001" customHeight="1" x14ac:dyDescent="0.25">
      <c r="B4" s="1">
        <v>41078</v>
      </c>
      <c r="C4" t="s">
        <v>23</v>
      </c>
      <c r="D4" s="1" t="s">
        <v>75</v>
      </c>
      <c r="E4" s="2" t="s">
        <v>38</v>
      </c>
      <c r="F4" s="15"/>
      <c r="G4" s="15">
        <f>F4*25.4</f>
        <v>0</v>
      </c>
    </row>
    <row r="5" spans="1:8" ht="20.100000000000001" customHeight="1" x14ac:dyDescent="0.25">
      <c r="B5" s="1">
        <v>41099</v>
      </c>
      <c r="C5" s="1" t="s">
        <v>8</v>
      </c>
      <c r="D5" s="1" t="s">
        <v>80</v>
      </c>
      <c r="E5" s="2" t="s">
        <v>39</v>
      </c>
      <c r="F5" s="1" t="s">
        <v>42</v>
      </c>
      <c r="G5" t="s">
        <v>42</v>
      </c>
    </row>
    <row r="6" spans="1:8" ht="20.100000000000001" customHeight="1" x14ac:dyDescent="0.25">
      <c r="B6" s="1">
        <v>41099</v>
      </c>
      <c r="C6" s="1" t="s">
        <v>8</v>
      </c>
      <c r="D6" s="1" t="s">
        <v>80</v>
      </c>
      <c r="E6" s="2" t="s">
        <v>40</v>
      </c>
      <c r="F6">
        <v>6</v>
      </c>
      <c r="G6">
        <f>F6*25.4</f>
        <v>152.39999999999998</v>
      </c>
      <c r="H6" s="1" t="s">
        <v>45</v>
      </c>
    </row>
    <row r="7" spans="1:8" ht="20.100000000000001" customHeight="1" x14ac:dyDescent="0.25">
      <c r="B7" s="1">
        <v>41106</v>
      </c>
      <c r="C7" s="2" t="s">
        <v>23</v>
      </c>
      <c r="D7" s="2" t="s">
        <v>75</v>
      </c>
      <c r="E7" s="2" t="s">
        <v>41</v>
      </c>
      <c r="F7" s="15"/>
      <c r="G7" s="15"/>
    </row>
    <row r="8" spans="1:8" ht="20.100000000000001" customHeight="1" x14ac:dyDescent="0.25">
      <c r="B8" s="8">
        <v>41143</v>
      </c>
      <c r="C8" t="s">
        <v>17</v>
      </c>
      <c r="D8" s="1" t="s">
        <v>70</v>
      </c>
      <c r="E8" s="2" t="s">
        <v>43</v>
      </c>
      <c r="F8">
        <v>6</v>
      </c>
      <c r="G8">
        <f>F8*25.4</f>
        <v>152.39999999999998</v>
      </c>
      <c r="H8" t="s">
        <v>44</v>
      </c>
    </row>
    <row r="9" spans="1:8" ht="20.100000000000001" customHeight="1" x14ac:dyDescent="0.25">
      <c r="B9" s="8">
        <v>41138</v>
      </c>
      <c r="C9" t="s">
        <v>23</v>
      </c>
      <c r="D9" s="1" t="s">
        <v>75</v>
      </c>
      <c r="E9" s="2" t="s">
        <v>46</v>
      </c>
      <c r="F9" s="15"/>
      <c r="G9" s="15"/>
    </row>
    <row r="10" spans="1:8" ht="20.100000000000001" customHeight="1" x14ac:dyDescent="0.25">
      <c r="B10" s="8">
        <v>41158</v>
      </c>
      <c r="C10" t="s">
        <v>21</v>
      </c>
      <c r="D10" s="1" t="s">
        <v>76</v>
      </c>
      <c r="E10" s="2" t="s">
        <v>39</v>
      </c>
      <c r="F10" t="s">
        <v>42</v>
      </c>
      <c r="G10" t="s">
        <v>42</v>
      </c>
    </row>
    <row r="11" spans="1:8" ht="20.100000000000001" customHeight="1" x14ac:dyDescent="0.25">
      <c r="B11" s="8">
        <v>41180</v>
      </c>
      <c r="C11" s="4" t="s">
        <v>66</v>
      </c>
      <c r="D11" s="1" t="s">
        <v>74</v>
      </c>
      <c r="E11" s="2" t="s">
        <v>39</v>
      </c>
      <c r="F11" t="s">
        <v>42</v>
      </c>
      <c r="G11" t="s">
        <v>42</v>
      </c>
    </row>
    <row r="12" spans="1:8" ht="20.100000000000001" customHeight="1" x14ac:dyDescent="0.25">
      <c r="B12" s="8">
        <v>41193</v>
      </c>
      <c r="C12" t="s">
        <v>21</v>
      </c>
      <c r="D12" s="1" t="s">
        <v>76</v>
      </c>
      <c r="E12" s="2" t="s">
        <v>47</v>
      </c>
    </row>
    <row r="13" spans="1:8" ht="20.100000000000001" customHeight="1" x14ac:dyDescent="0.25">
      <c r="A13">
        <v>2013</v>
      </c>
      <c r="B13" s="8">
        <v>41436</v>
      </c>
      <c r="C13" t="s">
        <v>23</v>
      </c>
      <c r="D13" s="1" t="s">
        <v>75</v>
      </c>
      <c r="E13" t="s">
        <v>32</v>
      </c>
    </row>
    <row r="14" spans="1:8" ht="20.100000000000001" customHeight="1" x14ac:dyDescent="0.25">
      <c r="B14" s="8">
        <v>41465</v>
      </c>
      <c r="C14" t="s">
        <v>23</v>
      </c>
      <c r="D14" s="1" t="s">
        <v>75</v>
      </c>
      <c r="E14" s="2" t="s">
        <v>38</v>
      </c>
    </row>
    <row r="15" spans="1:8" ht="20.100000000000001" customHeight="1" x14ac:dyDescent="0.25">
      <c r="B15" s="8">
        <v>41479</v>
      </c>
      <c r="C15" s="1" t="s">
        <v>8</v>
      </c>
      <c r="D15" s="1" t="s">
        <v>80</v>
      </c>
      <c r="E15" s="2" t="s">
        <v>39</v>
      </c>
      <c r="F15" s="1" t="s">
        <v>42</v>
      </c>
      <c r="G15" s="1" t="s">
        <v>42</v>
      </c>
      <c r="H15" s="1" t="s">
        <v>62</v>
      </c>
    </row>
    <row r="16" spans="1:8" ht="20.100000000000001" customHeight="1" x14ac:dyDescent="0.25">
      <c r="B16" s="8">
        <v>41479</v>
      </c>
      <c r="C16" s="1" t="s">
        <v>8</v>
      </c>
      <c r="D16" s="1" t="s">
        <v>80</v>
      </c>
      <c r="E16" s="2" t="s">
        <v>40</v>
      </c>
      <c r="F16">
        <v>3.5</v>
      </c>
      <c r="G16">
        <f>F16*25.4</f>
        <v>88.899999999999991</v>
      </c>
      <c r="H16" s="1" t="s">
        <v>45</v>
      </c>
    </row>
    <row r="17" spans="2:8" ht="20.100000000000001" customHeight="1" x14ac:dyDescent="0.25">
      <c r="B17" s="8">
        <v>41502</v>
      </c>
      <c r="C17" t="s">
        <v>23</v>
      </c>
      <c r="D17" s="1" t="s">
        <v>75</v>
      </c>
      <c r="E17" s="2" t="s">
        <v>41</v>
      </c>
    </row>
    <row r="18" spans="2:8" ht="20.100000000000001" customHeight="1" x14ac:dyDescent="0.25">
      <c r="B18" s="8">
        <v>41540</v>
      </c>
      <c r="C18" t="s">
        <v>23</v>
      </c>
      <c r="D18" s="1" t="s">
        <v>75</v>
      </c>
      <c r="E18" s="2" t="s">
        <v>46</v>
      </c>
    </row>
    <row r="19" spans="2:8" ht="20.100000000000001" customHeight="1" x14ac:dyDescent="0.25">
      <c r="B19" s="8">
        <v>41540</v>
      </c>
      <c r="C19" t="s">
        <v>8</v>
      </c>
      <c r="D19" s="1" t="s">
        <v>71</v>
      </c>
      <c r="E19" s="2" t="s">
        <v>32</v>
      </c>
      <c r="H19" t="s">
        <v>63</v>
      </c>
    </row>
    <row r="20" spans="2:8" ht="20.100000000000001" customHeight="1" x14ac:dyDescent="0.25">
      <c r="B20" s="8">
        <v>41557</v>
      </c>
      <c r="C20" t="s">
        <v>21</v>
      </c>
      <c r="D20" s="1" t="s">
        <v>76</v>
      </c>
      <c r="E20" s="2" t="s">
        <v>39</v>
      </c>
      <c r="F20" t="s">
        <v>42</v>
      </c>
      <c r="G20" t="s">
        <v>42</v>
      </c>
    </row>
    <row r="21" spans="2:8" ht="20.100000000000001" customHeight="1" x14ac:dyDescent="0.25">
      <c r="B21" s="8">
        <v>41557</v>
      </c>
      <c r="C21" s="4" t="s">
        <v>66</v>
      </c>
      <c r="D21" s="1" t="s">
        <v>74</v>
      </c>
      <c r="E21" s="2" t="s">
        <v>39</v>
      </c>
      <c r="F21" t="s">
        <v>42</v>
      </c>
      <c r="G21" t="s">
        <v>42</v>
      </c>
    </row>
    <row r="22" spans="2:8" ht="20.100000000000001" customHeight="1" x14ac:dyDescent="0.25">
      <c r="B22" s="8">
        <v>41558</v>
      </c>
      <c r="C22" t="s">
        <v>21</v>
      </c>
      <c r="D22" s="1" t="s">
        <v>76</v>
      </c>
      <c r="E22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defaultRowHeight="15" x14ac:dyDescent="0.25"/>
  <cols>
    <col min="1" max="1" width="9.140625" style="5"/>
    <col min="2" max="2" width="9.7109375" style="5" bestFit="1" customWidth="1"/>
    <col min="3" max="3" width="15.42578125" style="5" customWidth="1"/>
    <col min="4" max="4" width="9.140625" style="5"/>
    <col min="5" max="5" width="24.7109375" style="5" customWidth="1"/>
    <col min="6" max="16384" width="9.140625" style="5"/>
  </cols>
  <sheetData>
    <row r="1" spans="1:5" s="7" customFormat="1" x14ac:dyDescent="0.25">
      <c r="A1" s="7" t="s">
        <v>5</v>
      </c>
      <c r="B1" s="7" t="s">
        <v>6</v>
      </c>
      <c r="C1" s="7" t="s">
        <v>7</v>
      </c>
      <c r="D1" s="7" t="s">
        <v>82</v>
      </c>
      <c r="E1" s="7" t="s">
        <v>34</v>
      </c>
    </row>
    <row r="2" spans="1:5" x14ac:dyDescent="0.25">
      <c r="A2" s="5">
        <v>2012</v>
      </c>
      <c r="B2" s="4">
        <v>41067</v>
      </c>
      <c r="C2" s="4" t="s">
        <v>66</v>
      </c>
      <c r="D2" s="4" t="s">
        <v>74</v>
      </c>
      <c r="E2" s="4" t="s">
        <v>85</v>
      </c>
    </row>
    <row r="3" spans="1:5" ht="30" x14ac:dyDescent="0.25">
      <c r="A3" s="5">
        <v>2013</v>
      </c>
      <c r="B3" s="4">
        <v>41438</v>
      </c>
      <c r="C3" s="4" t="s">
        <v>21</v>
      </c>
      <c r="D3" s="4" t="s">
        <v>76</v>
      </c>
      <c r="E3" s="4" t="s">
        <v>86</v>
      </c>
    </row>
    <row r="4" spans="1:5" x14ac:dyDescent="0.25">
      <c r="A4" s="5">
        <v>2013</v>
      </c>
      <c r="B4" s="4">
        <v>41438</v>
      </c>
      <c r="C4" s="4" t="s">
        <v>66</v>
      </c>
      <c r="D4" s="4" t="s">
        <v>74</v>
      </c>
      <c r="E4" s="4" t="s">
        <v>87</v>
      </c>
    </row>
    <row r="5" spans="1:5" x14ac:dyDescent="0.25">
      <c r="B5" s="4"/>
      <c r="C5" s="4"/>
      <c r="D5" s="4"/>
      <c r="E5" s="4"/>
    </row>
    <row r="6" spans="1:5" x14ac:dyDescent="0.25">
      <c r="B6" s="6"/>
    </row>
    <row r="7" spans="1:5" x14ac:dyDescent="0.25">
      <c r="B7" s="6"/>
    </row>
    <row r="8" spans="1:5" x14ac:dyDescent="0.25">
      <c r="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</vt:lpstr>
      <vt:lpstr>planting</vt:lpstr>
      <vt:lpstr>fertilizer</vt:lpstr>
      <vt:lpstr>tillage</vt:lpstr>
      <vt:lpstr>harvest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2019-06-03T17:54:29Z</dcterms:created>
  <dcterms:modified xsi:type="dcterms:W3CDTF">2019-06-18T20:10:51Z</dcterms:modified>
</cp:coreProperties>
</file>