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yattw\Box\Wyatt_Westfall\help-with-field-acts-for-Marsden\"/>
    </mc:Choice>
  </mc:AlternateContent>
  <bookViews>
    <workbookView xWindow="0" yWindow="0" windowWidth="28800" windowHeight="15390" activeTab="1"/>
  </bookViews>
  <sheets>
    <sheet name="example" sheetId="2" r:id="rId1"/>
    <sheet name="planting" sheetId="1" r:id="rId2"/>
    <sheet name="fertilizer" sheetId="3" r:id="rId3"/>
    <sheet name="tillage" sheetId="4" r:id="rId4"/>
    <sheet name="harvest" sheetId="6" r:id="rId5"/>
    <sheet name="notes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K66" i="1"/>
  <c r="K65" i="1"/>
  <c r="K64" i="1"/>
  <c r="K63" i="1"/>
  <c r="K62" i="1"/>
  <c r="K61" i="1"/>
  <c r="K60" i="1"/>
  <c r="K58" i="1" l="1"/>
  <c r="K57" i="1"/>
  <c r="K49" i="1" l="1"/>
  <c r="K48" i="1"/>
  <c r="K41" i="1" l="1"/>
  <c r="K40" i="1"/>
  <c r="K43" i="1"/>
  <c r="K33" i="1" l="1"/>
  <c r="K34" i="1"/>
  <c r="I20" i="1"/>
  <c r="O26" i="1"/>
  <c r="O25" i="1"/>
  <c r="O24" i="1"/>
  <c r="K24" i="1"/>
  <c r="O23" i="1" l="1"/>
  <c r="K23" i="1"/>
  <c r="O22" i="1"/>
  <c r="K22" i="1"/>
  <c r="O18" i="1" l="1"/>
  <c r="K18" i="1"/>
  <c r="I18" i="1"/>
  <c r="O17" i="1"/>
  <c r="K17" i="1"/>
  <c r="I17" i="1"/>
  <c r="O7" i="1"/>
  <c r="K7" i="1"/>
  <c r="I7" i="1"/>
  <c r="K59" i="1" l="1"/>
  <c r="K56" i="1"/>
  <c r="K55" i="1"/>
  <c r="K54" i="1"/>
  <c r="K53" i="1"/>
  <c r="K52" i="1"/>
  <c r="K51" i="1"/>
  <c r="K50" i="1"/>
  <c r="K47" i="1" l="1"/>
  <c r="K46" i="1"/>
  <c r="K45" i="1"/>
  <c r="K44" i="1"/>
  <c r="K42" i="1"/>
  <c r="K39" i="1"/>
  <c r="K38" i="1"/>
  <c r="K37" i="1"/>
  <c r="K36" i="1"/>
  <c r="K35" i="1"/>
  <c r="K32" i="1"/>
  <c r="K31" i="1"/>
  <c r="K30" i="1"/>
  <c r="K29" i="1"/>
  <c r="K28" i="1"/>
  <c r="G17" i="4"/>
  <c r="G16" i="4"/>
  <c r="K21" i="1" l="1"/>
  <c r="O21" i="1"/>
  <c r="G15" i="4"/>
  <c r="O20" i="1"/>
  <c r="K20" i="1"/>
  <c r="I8" i="1" l="1"/>
  <c r="I9" i="1"/>
  <c r="I10" i="1"/>
  <c r="I16" i="1"/>
  <c r="I19" i="1"/>
  <c r="K15" i="1"/>
  <c r="F15" i="1"/>
  <c r="I15" i="1" s="1"/>
  <c r="K4" i="1"/>
  <c r="K5" i="1"/>
  <c r="K6" i="1"/>
  <c r="K8" i="1"/>
  <c r="K9" i="1"/>
  <c r="K10" i="1"/>
  <c r="K11" i="1"/>
  <c r="K12" i="1"/>
  <c r="K13" i="1"/>
  <c r="K14" i="1"/>
  <c r="K16" i="1"/>
  <c r="K19" i="1"/>
  <c r="K3" i="1"/>
  <c r="F11" i="1"/>
  <c r="I11" i="1" s="1"/>
  <c r="F6" i="1"/>
  <c r="I6" i="1" s="1"/>
  <c r="F13" i="1"/>
  <c r="I13" i="1" s="1"/>
  <c r="F4" i="1"/>
  <c r="I4" i="1" s="1"/>
  <c r="F14" i="1"/>
  <c r="I14" i="1" s="1"/>
  <c r="F12" i="1"/>
  <c r="I12" i="1" s="1"/>
  <c r="F5" i="1"/>
  <c r="I5" i="1" s="1"/>
  <c r="F3" i="1"/>
  <c r="I3" i="1" s="1"/>
  <c r="G14" i="4" l="1"/>
  <c r="G9" i="4"/>
  <c r="G13" i="4"/>
  <c r="F12" i="3"/>
  <c r="G12" i="4"/>
  <c r="G16" i="6"/>
  <c r="G8" i="6"/>
  <c r="G6" i="6"/>
  <c r="G4" i="6"/>
  <c r="G3" i="6"/>
  <c r="O19" i="1"/>
  <c r="O16" i="1"/>
  <c r="G11" i="4"/>
  <c r="G10" i="4"/>
  <c r="F5" i="3"/>
  <c r="F6" i="3"/>
  <c r="F7" i="3"/>
  <c r="F8" i="3"/>
  <c r="F9" i="3"/>
  <c r="F10" i="3"/>
  <c r="F11" i="3"/>
  <c r="O4" i="1"/>
  <c r="O5" i="1"/>
  <c r="O6" i="1"/>
  <c r="O8" i="1"/>
  <c r="O9" i="1"/>
  <c r="O10" i="1"/>
  <c r="O11" i="1"/>
  <c r="O12" i="1"/>
  <c r="O13" i="1"/>
  <c r="O14" i="1"/>
  <c r="O3" i="1"/>
  <c r="G4" i="4" l="1"/>
  <c r="G5" i="4"/>
  <c r="G6" i="4"/>
  <c r="G7" i="4"/>
  <c r="G8" i="4"/>
  <c r="G3" i="4"/>
  <c r="F4" i="3"/>
  <c r="F3" i="3"/>
</calcChain>
</file>

<file path=xl/sharedStrings.xml><?xml version="1.0" encoding="utf-8"?>
<sst xmlns="http://schemas.openxmlformats.org/spreadsheetml/2006/main" count="797" uniqueCount="151">
  <si>
    <t>! this is the maize of the maize-soy rotation in Ames</t>
  </si>
  <si>
    <t>maize sow plants = 7.8 (plants/m^2), sowing_depth = 50. , cultivar = B_110, row_spacing = 750</t>
  </si>
  <si>
    <t>14/5/2004</t>
  </si>
  <si>
    <t>Date</t>
  </si>
  <si>
    <t>Action</t>
  </si>
  <si>
    <t>year</t>
  </si>
  <si>
    <t>date</t>
  </si>
  <si>
    <t>crop</t>
  </si>
  <si>
    <t>oats</t>
  </si>
  <si>
    <t>plants_m2</t>
  </si>
  <si>
    <t>cultivar</t>
  </si>
  <si>
    <t>MG</t>
  </si>
  <si>
    <t>tillage</t>
  </si>
  <si>
    <t>IN09201</t>
  </si>
  <si>
    <t>rowspacing_mm</t>
  </si>
  <si>
    <t>sowingdepth_mm</t>
  </si>
  <si>
    <t>Duration</t>
  </si>
  <si>
    <t>red clover</t>
  </si>
  <si>
    <t>amount_kgha</t>
  </si>
  <si>
    <t>depth_mm</t>
  </si>
  <si>
    <t>type</t>
  </si>
  <si>
    <t>corn</t>
  </si>
  <si>
    <t>uan_28</t>
  </si>
  <si>
    <t>alfalfa</t>
  </si>
  <si>
    <t>FSG 400LH</t>
  </si>
  <si>
    <t>Agrigold 6395BtRW</t>
  </si>
  <si>
    <t>emergence_date</t>
  </si>
  <si>
    <t>field cultivation</t>
  </si>
  <si>
    <t>sds_ac</t>
  </si>
  <si>
    <t>This is calcuated if sds_ac is filled in.</t>
  </si>
  <si>
    <t>Kruger K-287RR</t>
  </si>
  <si>
    <t>harvest</t>
  </si>
  <si>
    <t>1st cutting</t>
  </si>
  <si>
    <t>height_mm</t>
  </si>
  <si>
    <t>notes</t>
  </si>
  <si>
    <t>amount_lbac</t>
  </si>
  <si>
    <t>this is calculated if amount_lbac is filled in</t>
  </si>
  <si>
    <t>32% liguid N, alternative middle rows</t>
  </si>
  <si>
    <t>2nd cutting</t>
  </si>
  <si>
    <t>grain</t>
  </si>
  <si>
    <t>straw</t>
  </si>
  <si>
    <t>3rd cutting</t>
  </si>
  <si>
    <t>NA</t>
  </si>
  <si>
    <t>mow</t>
  </si>
  <si>
    <t>mowed to suppress weeds</t>
  </si>
  <si>
    <t>straw was baled and removed</t>
  </si>
  <si>
    <t>4th cutting</t>
  </si>
  <si>
    <t>shredded corn stalks</t>
  </si>
  <si>
    <t>lightly disk</t>
  </si>
  <si>
    <t>chisel plow</t>
  </si>
  <si>
    <t>manure_n</t>
  </si>
  <si>
    <t>manure_p2o5</t>
  </si>
  <si>
    <t>manure_k2o</t>
  </si>
  <si>
    <t>applied 7 ton/ac of 44.2% moisture beef manure, tested to be 1.08% N, 0.27%P, and X% K</t>
  </si>
  <si>
    <t>moldboard plow</t>
  </si>
  <si>
    <t>depth_in</t>
  </si>
  <si>
    <t>Pioneer 53H92</t>
  </si>
  <si>
    <t>rowspacing_in</t>
  </si>
  <si>
    <t>This is calcuated</t>
  </si>
  <si>
    <t>surface applied</t>
  </si>
  <si>
    <t>leveled with field cultivator, no depth reported</t>
  </si>
  <si>
    <t>height_in</t>
  </si>
  <si>
    <t>hailed 7/22/2013, most oats were shelled off plants, corn and soy suffered</t>
  </si>
  <si>
    <t xml:space="preserve">note: this is the alfalfa that was planted with the oats. Sometimes they do a fall cutting, sometimes not. </t>
  </si>
  <si>
    <t>level ridges created by combine</t>
  </si>
  <si>
    <t>applied 7 ton/ac of beef manure, tests not reported</t>
  </si>
  <si>
    <t>soy</t>
  </si>
  <si>
    <t>sds_lbsac</t>
  </si>
  <si>
    <t>sowingdepth_in</t>
  </si>
  <si>
    <t>O3</t>
  </si>
  <si>
    <t>O4</t>
  </si>
  <si>
    <t>C3, C4</t>
  </si>
  <si>
    <t>C2</t>
  </si>
  <si>
    <t>S2, S3, S4</t>
  </si>
  <si>
    <t>A4</t>
  </si>
  <si>
    <t>C2, C3, C4</t>
  </si>
  <si>
    <t>oat</t>
  </si>
  <si>
    <t>C4</t>
  </si>
  <si>
    <t>S3, S4</t>
  </si>
  <si>
    <t>O3, O4</t>
  </si>
  <si>
    <t>Matt says oats:2-3cm, red clover:1cm, alfalfa: 1cm, soy/corn: 3-4cm, but in 2019 they said 5cm for corn/soy</t>
  </si>
  <si>
    <t>trt</t>
  </si>
  <si>
    <t>APSIM types are: NO3_N, NH4_N, NH4NO3, UAN_N, urea_N, urea_no3, urea, nh4so4_n, rock_p, banded_p, broadcast_p</t>
  </si>
  <si>
    <t>uan_32</t>
  </si>
  <si>
    <t>staged at V1/V2</t>
  </si>
  <si>
    <t>staged at V2</t>
  </si>
  <si>
    <t>staged at V1</t>
  </si>
  <si>
    <t>field cultivation leveling</t>
  </si>
  <si>
    <t>32% liquid N, alternative middle rows (assume it's UAN), assume 4" depth</t>
  </si>
  <si>
    <t>Assume 6 inches?</t>
  </si>
  <si>
    <t>Assume 9 inches?</t>
  </si>
  <si>
    <t>Assume 3 inches?</t>
  </si>
  <si>
    <t>Assume 2 inches?</t>
  </si>
  <si>
    <t>Viking 72 04N</t>
  </si>
  <si>
    <t>C4,C3</t>
  </si>
  <si>
    <t>uan-32</t>
  </si>
  <si>
    <t>culti-packed</t>
  </si>
  <si>
    <t>no depth reported</t>
  </si>
  <si>
    <t>ALL</t>
  </si>
  <si>
    <t>K2O</t>
  </si>
  <si>
    <t>Elemental S</t>
  </si>
  <si>
    <t>Welter IN09201</t>
  </si>
  <si>
    <t>Pioneer 55H94</t>
  </si>
  <si>
    <t>disked</t>
  </si>
  <si>
    <t>disked and culti-packed</t>
  </si>
  <si>
    <t>S2</t>
  </si>
  <si>
    <t>Latham 2758</t>
  </si>
  <si>
    <t>Sidedressed corn</t>
  </si>
  <si>
    <t>O3,O4</t>
  </si>
  <si>
    <t>manure</t>
  </si>
  <si>
    <t>7.6 tons per acre composted manure applied</t>
  </si>
  <si>
    <t>Potassium, and Sulfur-amount not stated</t>
  </si>
  <si>
    <t>55H94</t>
  </si>
  <si>
    <t>Epley 1420</t>
  </si>
  <si>
    <t>C2, C3</t>
  </si>
  <si>
    <t>7.5 tons/ac compost manure applied, no analysis stated</t>
  </si>
  <si>
    <t>TSP</t>
  </si>
  <si>
    <t>S</t>
  </si>
  <si>
    <t>broadcast_S</t>
  </si>
  <si>
    <t>KCl</t>
  </si>
  <si>
    <t>Additional KCl</t>
  </si>
  <si>
    <t>Additional TSP</t>
  </si>
  <si>
    <t>Case IH Patriot sprayer applied</t>
  </si>
  <si>
    <t>Latham 2758(w/Ilevo)</t>
  </si>
  <si>
    <t>7.6 tons/ac composted cattle manure from dairy</t>
  </si>
  <si>
    <t>MOP</t>
  </si>
  <si>
    <t>MESZ</t>
  </si>
  <si>
    <t>Mammoth Red Clover</t>
  </si>
  <si>
    <t>WSLeafguard alfalfa</t>
  </si>
  <si>
    <t>Case IH Patriot Spayer applied</t>
  </si>
  <si>
    <t>C3</t>
  </si>
  <si>
    <t>Hagie w/Y-drops used</t>
  </si>
  <si>
    <t>oat hay</t>
  </si>
  <si>
    <t>weed biomass was to extreme for oat grain harvest</t>
  </si>
  <si>
    <t>8 tons/ac composted cattle manre</t>
  </si>
  <si>
    <t>9 tons/ac composted cattle manre</t>
  </si>
  <si>
    <t>disk ripper</t>
  </si>
  <si>
    <t>standcounts_plants_m2</t>
  </si>
  <si>
    <t>taken from actual data</t>
  </si>
  <si>
    <r>
      <t xml:space="preserve">Note this is the seeding rate, not the actual stand count. </t>
    </r>
    <r>
      <rPr>
        <i/>
        <sz val="11"/>
        <color rgb="FFFF0000"/>
        <rFont val="Calibri"/>
        <family val="2"/>
        <scheme val="minor"/>
      </rPr>
      <t>Assumed 15,000 seeds/lb for oats, 776,000 for red clover, and 200,000 for alfalfa.</t>
    </r>
  </si>
  <si>
    <t>stand counts_plants_acre</t>
  </si>
  <si>
    <t>calculated</t>
  </si>
  <si>
    <t>Southern Belle</t>
  </si>
  <si>
    <t>Potash- (90 lbs K2O)</t>
  </si>
  <si>
    <t>MESZ (72 lbs P2O5)</t>
  </si>
  <si>
    <t>Muriate of Potash</t>
  </si>
  <si>
    <t>Albert Lea WS Leafguard</t>
  </si>
  <si>
    <t>Albert Lea Mammoth Red Clover</t>
  </si>
  <si>
    <t>Epley E1730</t>
  </si>
  <si>
    <t>Latham 2684 Liberty Link</t>
  </si>
  <si>
    <t>injected at planting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</si>
</sst>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1" width="11.42578125" customWidth="1"/>
    <col min="2" max="2" width="68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1">
        <v>29346</v>
      </c>
      <c r="B2" s="2" t="s">
        <v>0</v>
      </c>
    </row>
    <row r="3" spans="1:2" ht="30" x14ac:dyDescent="0.25">
      <c r="A3" s="1">
        <v>36621</v>
      </c>
      <c r="B3" s="2" t="s">
        <v>1</v>
      </c>
    </row>
    <row r="4" spans="1:2" ht="30" x14ac:dyDescent="0.25">
      <c r="A4" s="1">
        <v>37442</v>
      </c>
      <c r="B4" s="2" t="s">
        <v>1</v>
      </c>
    </row>
    <row r="5" spans="1:2" ht="30" x14ac:dyDescent="0.25">
      <c r="A5" s="2" t="s">
        <v>2</v>
      </c>
      <c r="B5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F68" sqref="F68"/>
    </sheetView>
  </sheetViews>
  <sheetFormatPr defaultRowHeight="20.100000000000001" customHeight="1" x14ac:dyDescent="0.25"/>
  <cols>
    <col min="1" max="1" width="9.140625" style="5"/>
    <col min="2" max="2" width="9.7109375" style="5" bestFit="1" customWidth="1"/>
    <col min="3" max="3" width="9.7109375" style="5" customWidth="1"/>
    <col min="4" max="4" width="15.42578125" style="5" customWidth="1"/>
    <col min="5" max="5" width="9.7109375" style="5" bestFit="1" customWidth="1"/>
    <col min="6" max="7" width="24.7109375" style="5" customWidth="1"/>
    <col min="8" max="8" width="24.7109375" style="10" customWidth="1"/>
    <col min="9" max="9" width="26.5703125" style="10" customWidth="1"/>
    <col min="10" max="10" width="26.5703125" style="24" customWidth="1"/>
    <col min="11" max="11" width="17.28515625" style="10" bestFit="1" customWidth="1"/>
    <col min="12" max="12" width="30.28515625" style="5" customWidth="1"/>
    <col min="13" max="13" width="9.140625" style="5"/>
    <col min="14" max="14" width="15.140625" style="5" customWidth="1"/>
    <col min="15" max="15" width="19.85546875" style="10" customWidth="1"/>
    <col min="16" max="16" width="17.5703125" style="5" customWidth="1"/>
    <col min="17" max="16384" width="9.140625" style="5"/>
  </cols>
  <sheetData>
    <row r="1" spans="1:16" s="11" customFormat="1" ht="90" x14ac:dyDescent="0.25">
      <c r="F1" s="12" t="s">
        <v>139</v>
      </c>
      <c r="G1" s="12" t="s">
        <v>138</v>
      </c>
      <c r="H1" s="28" t="s">
        <v>141</v>
      </c>
      <c r="I1" s="12" t="s">
        <v>29</v>
      </c>
      <c r="J1" s="29" t="s">
        <v>80</v>
      </c>
      <c r="K1" s="28"/>
      <c r="O1" s="12" t="s">
        <v>58</v>
      </c>
    </row>
    <row r="2" spans="1:16" s="7" customFormat="1" ht="20.100000000000001" customHeight="1" x14ac:dyDescent="0.25">
      <c r="A2" s="7" t="s">
        <v>5</v>
      </c>
      <c r="B2" s="7" t="s">
        <v>6</v>
      </c>
      <c r="C2" s="7" t="s">
        <v>81</v>
      </c>
      <c r="D2" s="7" t="s">
        <v>7</v>
      </c>
      <c r="E2" s="7" t="s">
        <v>67</v>
      </c>
      <c r="F2" s="26" t="s">
        <v>28</v>
      </c>
      <c r="G2" s="26" t="s">
        <v>140</v>
      </c>
      <c r="H2" s="9" t="s">
        <v>137</v>
      </c>
      <c r="I2" s="9" t="s">
        <v>9</v>
      </c>
      <c r="J2" s="26" t="s">
        <v>68</v>
      </c>
      <c r="K2" s="9" t="s">
        <v>15</v>
      </c>
      <c r="L2" s="7" t="s">
        <v>10</v>
      </c>
      <c r="M2" s="7" t="s">
        <v>11</v>
      </c>
      <c r="N2" s="7" t="s">
        <v>57</v>
      </c>
      <c r="O2" s="9" t="s">
        <v>14</v>
      </c>
      <c r="P2" s="7" t="s">
        <v>26</v>
      </c>
    </row>
    <row r="3" spans="1:16" ht="20.100000000000001" customHeight="1" x14ac:dyDescent="0.25">
      <c r="A3" s="33">
        <v>2012</v>
      </c>
      <c r="B3" s="34">
        <v>40995</v>
      </c>
      <c r="C3" s="34" t="s">
        <v>69</v>
      </c>
      <c r="D3" s="34" t="s">
        <v>76</v>
      </c>
      <c r="E3" s="35">
        <v>72</v>
      </c>
      <c r="F3" s="36">
        <f>E3*15000</f>
        <v>1080000</v>
      </c>
      <c r="G3" s="36"/>
      <c r="H3" s="37"/>
      <c r="I3" s="38">
        <f>F3/4046.86</f>
        <v>266.87357605649811</v>
      </c>
      <c r="J3" s="39">
        <v>1</v>
      </c>
      <c r="K3" s="38">
        <f>J3*25.4</f>
        <v>25.4</v>
      </c>
      <c r="L3" s="34" t="s">
        <v>13</v>
      </c>
      <c r="M3" s="40"/>
      <c r="N3" s="40">
        <v>8</v>
      </c>
      <c r="O3" s="38">
        <f>N3*25.4</f>
        <v>203.2</v>
      </c>
      <c r="P3" s="41"/>
    </row>
    <row r="4" spans="1:16" ht="20.100000000000001" customHeight="1" x14ac:dyDescent="0.25">
      <c r="A4" s="42"/>
      <c r="B4" s="43">
        <v>40995</v>
      </c>
      <c r="C4" s="43" t="s">
        <v>69</v>
      </c>
      <c r="D4" s="43" t="s">
        <v>17</v>
      </c>
      <c r="E4" s="44">
        <v>12</v>
      </c>
      <c r="F4" s="45">
        <f>E4*776000</f>
        <v>9312000</v>
      </c>
      <c r="G4" s="45"/>
      <c r="H4" s="46"/>
      <c r="I4" s="47">
        <f t="shared" ref="I4:I20" si="0">F4/4046.86</f>
        <v>2301.0432779982502</v>
      </c>
      <c r="J4" s="48">
        <v>0.4</v>
      </c>
      <c r="K4" s="47">
        <f t="shared" ref="K4:K67" si="1">J4*25.4</f>
        <v>10.16</v>
      </c>
      <c r="L4" s="43" t="s">
        <v>16</v>
      </c>
      <c r="M4" s="49"/>
      <c r="N4" s="49">
        <v>8</v>
      </c>
      <c r="O4" s="47">
        <f t="shared" ref="O4:O21" si="2">N4*25.4</f>
        <v>203.2</v>
      </c>
      <c r="P4" s="50"/>
    </row>
    <row r="5" spans="1:16" ht="20.100000000000001" customHeight="1" x14ac:dyDescent="0.25">
      <c r="A5" s="42"/>
      <c r="B5" s="43">
        <v>40995</v>
      </c>
      <c r="C5" s="43" t="s">
        <v>70</v>
      </c>
      <c r="D5" s="43" t="s">
        <v>76</v>
      </c>
      <c r="E5" s="44">
        <v>72</v>
      </c>
      <c r="F5" s="45">
        <f>E5*15000</f>
        <v>1080000</v>
      </c>
      <c r="G5" s="45"/>
      <c r="H5" s="46"/>
      <c r="I5" s="47">
        <f t="shared" si="0"/>
        <v>266.87357605649811</v>
      </c>
      <c r="J5" s="48">
        <v>1</v>
      </c>
      <c r="K5" s="47">
        <f t="shared" si="1"/>
        <v>25.4</v>
      </c>
      <c r="L5" s="43" t="s">
        <v>13</v>
      </c>
      <c r="M5" s="49"/>
      <c r="N5" s="49">
        <v>8</v>
      </c>
      <c r="O5" s="47">
        <f t="shared" si="2"/>
        <v>203.2</v>
      </c>
      <c r="P5" s="50"/>
    </row>
    <row r="6" spans="1:16" ht="20.100000000000001" customHeight="1" x14ac:dyDescent="0.25">
      <c r="A6" s="42"/>
      <c r="B6" s="43">
        <v>40995</v>
      </c>
      <c r="C6" s="43" t="s">
        <v>70</v>
      </c>
      <c r="D6" s="43" t="s">
        <v>23</v>
      </c>
      <c r="E6" s="44">
        <v>15</v>
      </c>
      <c r="F6" s="45">
        <f>E6*200000</f>
        <v>3000000</v>
      </c>
      <c r="G6" s="45"/>
      <c r="H6" s="46"/>
      <c r="I6" s="47">
        <f t="shared" si="0"/>
        <v>741.31548904582814</v>
      </c>
      <c r="J6" s="48">
        <v>0.4</v>
      </c>
      <c r="K6" s="47">
        <f t="shared" si="1"/>
        <v>10.16</v>
      </c>
      <c r="L6" s="43" t="s">
        <v>24</v>
      </c>
      <c r="M6" s="49"/>
      <c r="N6" s="49">
        <v>8</v>
      </c>
      <c r="O6" s="47">
        <f t="shared" si="2"/>
        <v>203.2</v>
      </c>
      <c r="P6" s="50"/>
    </row>
    <row r="7" spans="1:16" ht="20.100000000000001" customHeight="1" x14ac:dyDescent="0.25">
      <c r="A7" s="42"/>
      <c r="B7" s="51">
        <v>41008</v>
      </c>
      <c r="C7" s="51" t="s">
        <v>130</v>
      </c>
      <c r="D7" s="49" t="s">
        <v>21</v>
      </c>
      <c r="E7" s="52"/>
      <c r="F7" s="48">
        <v>32200</v>
      </c>
      <c r="G7" s="48">
        <v>31897</v>
      </c>
      <c r="H7" s="47"/>
      <c r="I7" s="47">
        <f t="shared" ref="I7" si="3">F7/4046.86</f>
        <v>7.9567862490918886</v>
      </c>
      <c r="J7" s="48">
        <v>2</v>
      </c>
      <c r="K7" s="47">
        <f t="shared" ref="K7" si="4">J7*25.4</f>
        <v>50.8</v>
      </c>
      <c r="L7" s="49" t="s">
        <v>25</v>
      </c>
      <c r="M7" s="49">
        <v>107</v>
      </c>
      <c r="N7" s="49">
        <v>30</v>
      </c>
      <c r="O7" s="47">
        <f t="shared" ref="O7" si="5">N7*25.4</f>
        <v>762</v>
      </c>
      <c r="P7" s="53">
        <v>41025</v>
      </c>
    </row>
    <row r="8" spans="1:16" ht="20.100000000000001" customHeight="1" x14ac:dyDescent="0.25">
      <c r="A8" s="42"/>
      <c r="B8" s="51">
        <v>41008</v>
      </c>
      <c r="C8" s="51" t="s">
        <v>77</v>
      </c>
      <c r="D8" s="49" t="s">
        <v>21</v>
      </c>
      <c r="E8" s="52"/>
      <c r="F8" s="48">
        <v>32200</v>
      </c>
      <c r="G8" s="48">
        <v>32648</v>
      </c>
      <c r="H8" s="47"/>
      <c r="I8" s="47">
        <f t="shared" si="0"/>
        <v>7.9567862490918886</v>
      </c>
      <c r="J8" s="48">
        <v>2</v>
      </c>
      <c r="K8" s="47">
        <f t="shared" si="1"/>
        <v>50.8</v>
      </c>
      <c r="L8" s="49" t="s">
        <v>25</v>
      </c>
      <c r="M8" s="49">
        <v>107</v>
      </c>
      <c r="N8" s="49">
        <v>30</v>
      </c>
      <c r="O8" s="47">
        <f t="shared" si="2"/>
        <v>762</v>
      </c>
      <c r="P8" s="53">
        <v>41025</v>
      </c>
    </row>
    <row r="9" spans="1:16" ht="20.100000000000001" customHeight="1" x14ac:dyDescent="0.25">
      <c r="A9" s="42"/>
      <c r="B9" s="51">
        <v>41008</v>
      </c>
      <c r="C9" s="51" t="s">
        <v>72</v>
      </c>
      <c r="D9" s="49" t="s">
        <v>21</v>
      </c>
      <c r="E9" s="52"/>
      <c r="F9" s="48">
        <v>32200</v>
      </c>
      <c r="G9" s="48">
        <v>32539</v>
      </c>
      <c r="H9" s="47"/>
      <c r="I9" s="47">
        <f t="shared" si="0"/>
        <v>7.9567862490918886</v>
      </c>
      <c r="J9" s="48">
        <v>2</v>
      </c>
      <c r="K9" s="47">
        <f t="shared" si="1"/>
        <v>50.8</v>
      </c>
      <c r="L9" s="49" t="s">
        <v>25</v>
      </c>
      <c r="M9" s="49">
        <v>107</v>
      </c>
      <c r="N9" s="49">
        <v>30</v>
      </c>
      <c r="O9" s="47">
        <f t="shared" si="2"/>
        <v>762</v>
      </c>
      <c r="P9" s="53">
        <v>41028</v>
      </c>
    </row>
    <row r="10" spans="1:16" ht="20.100000000000001" customHeight="1" x14ac:dyDescent="0.25">
      <c r="A10" s="42"/>
      <c r="B10" s="51">
        <v>41043</v>
      </c>
      <c r="C10" s="51" t="s">
        <v>73</v>
      </c>
      <c r="D10" s="49" t="s">
        <v>66</v>
      </c>
      <c r="E10" s="52"/>
      <c r="F10" s="48">
        <v>161700</v>
      </c>
      <c r="G10" s="48">
        <v>148667</v>
      </c>
      <c r="H10" s="47"/>
      <c r="I10" s="47">
        <f t="shared" si="0"/>
        <v>39.956904859570137</v>
      </c>
      <c r="J10" s="48">
        <v>1.5</v>
      </c>
      <c r="K10" s="47">
        <f t="shared" si="1"/>
        <v>38.099999999999994</v>
      </c>
      <c r="L10" s="49" t="s">
        <v>30</v>
      </c>
      <c r="M10" s="61">
        <v>2</v>
      </c>
      <c r="N10" s="61">
        <v>30</v>
      </c>
      <c r="O10" s="47">
        <f t="shared" si="2"/>
        <v>762</v>
      </c>
      <c r="P10" s="53">
        <v>41416</v>
      </c>
    </row>
    <row r="11" spans="1:16" s="40" customFormat="1" ht="20.100000000000001" customHeight="1" x14ac:dyDescent="0.25">
      <c r="A11" s="33">
        <v>2013</v>
      </c>
      <c r="B11" s="62">
        <v>41356</v>
      </c>
      <c r="C11" s="62" t="s">
        <v>74</v>
      </c>
      <c r="D11" s="40" t="s">
        <v>23</v>
      </c>
      <c r="E11" s="63">
        <v>14</v>
      </c>
      <c r="F11" s="36">
        <f>E11*200000</f>
        <v>2800000</v>
      </c>
      <c r="G11" s="36"/>
      <c r="H11" s="37"/>
      <c r="I11" s="38">
        <f t="shared" si="0"/>
        <v>691.89445644277293</v>
      </c>
      <c r="J11" s="39">
        <v>0.4</v>
      </c>
      <c r="K11" s="38">
        <f t="shared" si="1"/>
        <v>10.16</v>
      </c>
      <c r="L11" s="40" t="s">
        <v>56</v>
      </c>
      <c r="N11" s="40">
        <v>8</v>
      </c>
      <c r="O11" s="38">
        <f t="shared" si="2"/>
        <v>203.2</v>
      </c>
    </row>
    <row r="12" spans="1:16" s="49" customFormat="1" ht="20.100000000000001" customHeight="1" x14ac:dyDescent="0.25">
      <c r="A12" s="42"/>
      <c r="B12" s="51">
        <v>41369</v>
      </c>
      <c r="C12" s="51" t="s">
        <v>69</v>
      </c>
      <c r="D12" s="43" t="s">
        <v>76</v>
      </c>
      <c r="E12" s="44">
        <v>72</v>
      </c>
      <c r="F12" s="45">
        <f>E12*15000</f>
        <v>1080000</v>
      </c>
      <c r="G12" s="45"/>
      <c r="H12" s="46"/>
      <c r="I12" s="47">
        <f t="shared" si="0"/>
        <v>266.87357605649811</v>
      </c>
      <c r="J12" s="48">
        <v>1</v>
      </c>
      <c r="K12" s="47">
        <f t="shared" si="1"/>
        <v>25.4</v>
      </c>
      <c r="N12" s="49">
        <v>8</v>
      </c>
      <c r="O12" s="47">
        <f t="shared" si="2"/>
        <v>203.2</v>
      </c>
    </row>
    <row r="13" spans="1:16" s="49" customFormat="1" ht="20.100000000000001" customHeight="1" x14ac:dyDescent="0.25">
      <c r="A13" s="42"/>
      <c r="B13" s="51">
        <v>41369</v>
      </c>
      <c r="C13" s="51" t="s">
        <v>69</v>
      </c>
      <c r="D13" s="43" t="s">
        <v>17</v>
      </c>
      <c r="E13" s="44">
        <v>12</v>
      </c>
      <c r="F13" s="45">
        <f>E13*776000</f>
        <v>9312000</v>
      </c>
      <c r="G13" s="45"/>
      <c r="H13" s="46"/>
      <c r="I13" s="47">
        <f t="shared" si="0"/>
        <v>2301.0432779982502</v>
      </c>
      <c r="J13" s="48">
        <v>0.4</v>
      </c>
      <c r="K13" s="47">
        <f t="shared" si="1"/>
        <v>10.16</v>
      </c>
      <c r="N13" s="49">
        <v>8</v>
      </c>
      <c r="O13" s="47">
        <f t="shared" si="2"/>
        <v>203.2</v>
      </c>
    </row>
    <row r="14" spans="1:16" s="49" customFormat="1" ht="20.100000000000001" customHeight="1" x14ac:dyDescent="0.25">
      <c r="A14" s="42"/>
      <c r="B14" s="51">
        <v>41369</v>
      </c>
      <c r="C14" s="51" t="s">
        <v>70</v>
      </c>
      <c r="D14" s="43" t="s">
        <v>76</v>
      </c>
      <c r="E14" s="44">
        <v>72</v>
      </c>
      <c r="F14" s="45">
        <f>E14*15000</f>
        <v>1080000</v>
      </c>
      <c r="G14" s="45"/>
      <c r="H14" s="46"/>
      <c r="I14" s="47">
        <f t="shared" si="0"/>
        <v>266.87357605649811</v>
      </c>
      <c r="J14" s="48">
        <v>1</v>
      </c>
      <c r="K14" s="47">
        <f t="shared" si="1"/>
        <v>25.4</v>
      </c>
      <c r="N14" s="49">
        <v>8</v>
      </c>
      <c r="O14" s="47">
        <f t="shared" si="2"/>
        <v>203.2</v>
      </c>
    </row>
    <row r="15" spans="1:16" s="49" customFormat="1" ht="20.100000000000001" customHeight="1" x14ac:dyDescent="0.25">
      <c r="A15" s="42"/>
      <c r="B15" s="51">
        <v>41369</v>
      </c>
      <c r="C15" s="51" t="s">
        <v>70</v>
      </c>
      <c r="D15" s="43" t="s">
        <v>23</v>
      </c>
      <c r="E15" s="44">
        <v>15</v>
      </c>
      <c r="F15" s="45">
        <f>E15*200000</f>
        <v>3000000</v>
      </c>
      <c r="G15" s="45"/>
      <c r="H15" s="46"/>
      <c r="I15" s="47">
        <f t="shared" si="0"/>
        <v>741.31548904582814</v>
      </c>
      <c r="J15" s="48">
        <v>0.4</v>
      </c>
      <c r="K15" s="47">
        <f t="shared" si="1"/>
        <v>10.16</v>
      </c>
      <c r="L15" s="49" t="s">
        <v>56</v>
      </c>
      <c r="O15" s="47"/>
    </row>
    <row r="16" spans="1:16" s="49" customFormat="1" ht="20.100000000000001" customHeight="1" x14ac:dyDescent="0.25">
      <c r="A16" s="42"/>
      <c r="B16" s="51">
        <v>41409</v>
      </c>
      <c r="C16" s="51" t="s">
        <v>72</v>
      </c>
      <c r="D16" s="49" t="s">
        <v>21</v>
      </c>
      <c r="E16" s="52"/>
      <c r="F16" s="48">
        <v>32200</v>
      </c>
      <c r="G16" s="64"/>
      <c r="H16" s="47"/>
      <c r="I16" s="47">
        <f t="shared" si="0"/>
        <v>7.9567862490918886</v>
      </c>
      <c r="J16" s="48">
        <v>2</v>
      </c>
      <c r="K16" s="47">
        <f t="shared" si="1"/>
        <v>50.8</v>
      </c>
      <c r="L16" s="49" t="s">
        <v>25</v>
      </c>
      <c r="M16" s="49">
        <v>107</v>
      </c>
      <c r="N16" s="49">
        <v>30</v>
      </c>
      <c r="O16" s="47">
        <f t="shared" si="2"/>
        <v>762</v>
      </c>
      <c r="P16" s="51">
        <v>41415</v>
      </c>
    </row>
    <row r="17" spans="1:16" s="49" customFormat="1" ht="20.100000000000001" customHeight="1" x14ac:dyDescent="0.25">
      <c r="A17" s="42"/>
      <c r="B17" s="51">
        <v>41409</v>
      </c>
      <c r="C17" s="51" t="s">
        <v>130</v>
      </c>
      <c r="D17" s="49" t="s">
        <v>21</v>
      </c>
      <c r="E17" s="52"/>
      <c r="F17" s="48">
        <v>32200</v>
      </c>
      <c r="G17" s="64"/>
      <c r="H17" s="47"/>
      <c r="I17" s="47">
        <f t="shared" ref="I17" si="6">F17/4046.86</f>
        <v>7.9567862490918886</v>
      </c>
      <c r="J17" s="48">
        <v>2</v>
      </c>
      <c r="K17" s="47">
        <f t="shared" ref="K17" si="7">J17*25.4</f>
        <v>50.8</v>
      </c>
      <c r="L17" s="49" t="s">
        <v>25</v>
      </c>
      <c r="M17" s="49">
        <v>107</v>
      </c>
      <c r="N17" s="49">
        <v>30</v>
      </c>
      <c r="O17" s="47">
        <f t="shared" ref="O17" si="8">N17*25.4</f>
        <v>762</v>
      </c>
      <c r="P17" s="51">
        <v>41415</v>
      </c>
    </row>
    <row r="18" spans="1:16" s="49" customFormat="1" ht="20.100000000000001" customHeight="1" x14ac:dyDescent="0.25">
      <c r="A18" s="42"/>
      <c r="B18" s="51">
        <v>41409</v>
      </c>
      <c r="C18" s="51" t="s">
        <v>77</v>
      </c>
      <c r="D18" s="49" t="s">
        <v>21</v>
      </c>
      <c r="E18" s="52"/>
      <c r="F18" s="48">
        <v>32200</v>
      </c>
      <c r="G18" s="64"/>
      <c r="H18" s="47"/>
      <c r="I18" s="47">
        <f t="shared" ref="I18" si="9">F18/4046.86</f>
        <v>7.9567862490918886</v>
      </c>
      <c r="J18" s="48">
        <v>2</v>
      </c>
      <c r="K18" s="47">
        <f t="shared" ref="K18" si="10">J18*25.4</f>
        <v>50.8</v>
      </c>
      <c r="L18" s="49" t="s">
        <v>25</v>
      </c>
      <c r="M18" s="49">
        <v>107</v>
      </c>
      <c r="N18" s="49">
        <v>30</v>
      </c>
      <c r="O18" s="47">
        <f t="shared" ref="O18" si="11">N18*25.4</f>
        <v>762</v>
      </c>
      <c r="P18" s="51">
        <v>41415</v>
      </c>
    </row>
    <row r="19" spans="1:16" s="56" customFormat="1" ht="20.100000000000001" customHeight="1" x14ac:dyDescent="0.25">
      <c r="A19" s="54"/>
      <c r="B19" s="55">
        <v>41409</v>
      </c>
      <c r="C19" s="55" t="s">
        <v>73</v>
      </c>
      <c r="D19" s="56" t="s">
        <v>66</v>
      </c>
      <c r="E19" s="57"/>
      <c r="F19" s="58">
        <v>161700</v>
      </c>
      <c r="G19" s="66"/>
      <c r="H19" s="59"/>
      <c r="I19" s="59">
        <f t="shared" si="0"/>
        <v>39.956904859570137</v>
      </c>
      <c r="J19" s="58">
        <v>1.5</v>
      </c>
      <c r="K19" s="59">
        <f t="shared" si="1"/>
        <v>38.099999999999994</v>
      </c>
      <c r="L19" s="56" t="s">
        <v>30</v>
      </c>
      <c r="M19" s="60">
        <v>2</v>
      </c>
      <c r="N19" s="60">
        <v>30</v>
      </c>
      <c r="O19" s="59">
        <f t="shared" si="2"/>
        <v>762</v>
      </c>
    </row>
    <row r="20" spans="1:16" s="40" customFormat="1" ht="20.100000000000001" customHeight="1" x14ac:dyDescent="0.25">
      <c r="A20" s="33">
        <v>2014</v>
      </c>
      <c r="B20" s="62">
        <v>41738</v>
      </c>
      <c r="C20" s="62" t="s">
        <v>69</v>
      </c>
      <c r="D20" s="40" t="s">
        <v>76</v>
      </c>
      <c r="E20" s="63">
        <v>72</v>
      </c>
      <c r="F20" s="39">
        <v>1080000</v>
      </c>
      <c r="G20" s="39"/>
      <c r="H20" s="38"/>
      <c r="I20" s="38">
        <f t="shared" si="0"/>
        <v>266.87357605649811</v>
      </c>
      <c r="J20" s="39">
        <v>1</v>
      </c>
      <c r="K20" s="38">
        <f t="shared" si="1"/>
        <v>25.4</v>
      </c>
      <c r="L20" s="34" t="s">
        <v>13</v>
      </c>
      <c r="N20" s="40">
        <v>8</v>
      </c>
      <c r="O20" s="38">
        <f t="shared" si="2"/>
        <v>203.2</v>
      </c>
    </row>
    <row r="21" spans="1:16" s="49" customFormat="1" ht="20.100000000000001" customHeight="1" x14ac:dyDescent="0.25">
      <c r="A21" s="42"/>
      <c r="B21" s="51">
        <v>41751</v>
      </c>
      <c r="C21" s="49" t="s">
        <v>72</v>
      </c>
      <c r="D21" s="49" t="s">
        <v>21</v>
      </c>
      <c r="E21" s="52"/>
      <c r="F21" s="52">
        <v>32200</v>
      </c>
      <c r="G21" s="52"/>
      <c r="H21" s="65"/>
      <c r="I21" s="47"/>
      <c r="J21" s="48">
        <v>2</v>
      </c>
      <c r="K21" s="47">
        <f t="shared" si="1"/>
        <v>50.8</v>
      </c>
      <c r="L21" s="49" t="s">
        <v>93</v>
      </c>
      <c r="M21" s="49">
        <v>104</v>
      </c>
      <c r="N21" s="49">
        <v>30</v>
      </c>
      <c r="O21" s="47">
        <f t="shared" si="2"/>
        <v>762</v>
      </c>
      <c r="P21" s="51">
        <v>41769</v>
      </c>
    </row>
    <row r="22" spans="1:16" s="49" customFormat="1" ht="20.100000000000001" customHeight="1" x14ac:dyDescent="0.25">
      <c r="A22" s="42"/>
      <c r="B22" s="51">
        <v>41751</v>
      </c>
      <c r="C22" s="49" t="s">
        <v>130</v>
      </c>
      <c r="D22" s="49" t="s">
        <v>21</v>
      </c>
      <c r="E22" s="52"/>
      <c r="F22" s="52">
        <v>32200</v>
      </c>
      <c r="G22" s="52"/>
      <c r="H22" s="65"/>
      <c r="I22" s="47"/>
      <c r="J22" s="48">
        <v>2</v>
      </c>
      <c r="K22" s="47">
        <f t="shared" ref="K22:K24" si="12">J22*25.4</f>
        <v>50.8</v>
      </c>
      <c r="L22" s="49" t="s">
        <v>93</v>
      </c>
      <c r="M22" s="49">
        <v>104</v>
      </c>
      <c r="N22" s="49">
        <v>30</v>
      </c>
      <c r="O22" s="47">
        <f t="shared" ref="O22:O26" si="13">N22*25.4</f>
        <v>762</v>
      </c>
      <c r="P22" s="51">
        <v>41769</v>
      </c>
    </row>
    <row r="23" spans="1:16" s="49" customFormat="1" ht="20.100000000000001" customHeight="1" x14ac:dyDescent="0.25">
      <c r="A23" s="42"/>
      <c r="B23" s="51">
        <v>41751</v>
      </c>
      <c r="C23" s="49" t="s">
        <v>77</v>
      </c>
      <c r="D23" s="49" t="s">
        <v>21</v>
      </c>
      <c r="E23" s="52"/>
      <c r="F23" s="52">
        <v>32200</v>
      </c>
      <c r="G23" s="52"/>
      <c r="H23" s="65"/>
      <c r="I23" s="47"/>
      <c r="J23" s="48">
        <v>2</v>
      </c>
      <c r="K23" s="47">
        <f t="shared" si="12"/>
        <v>50.8</v>
      </c>
      <c r="L23" s="49" t="s">
        <v>93</v>
      </c>
      <c r="M23" s="49">
        <v>104</v>
      </c>
      <c r="N23" s="49">
        <v>30</v>
      </c>
      <c r="O23" s="47">
        <f t="shared" si="13"/>
        <v>762</v>
      </c>
      <c r="P23" s="51">
        <v>41769</v>
      </c>
    </row>
    <row r="24" spans="1:16" s="49" customFormat="1" ht="20.100000000000001" customHeight="1" x14ac:dyDescent="0.25">
      <c r="A24" s="42"/>
      <c r="B24" s="68">
        <v>41738</v>
      </c>
      <c r="C24" s="48" t="s">
        <v>69</v>
      </c>
      <c r="D24" s="48" t="s">
        <v>17</v>
      </c>
      <c r="E24" s="52">
        <v>12</v>
      </c>
      <c r="F24" s="52">
        <v>9312000</v>
      </c>
      <c r="G24" s="52"/>
      <c r="H24" s="65"/>
      <c r="I24" s="47"/>
      <c r="J24" s="48">
        <v>0.4</v>
      </c>
      <c r="K24" s="47">
        <f t="shared" si="12"/>
        <v>10.16</v>
      </c>
      <c r="L24" s="34" t="s">
        <v>142</v>
      </c>
      <c r="N24" s="49">
        <v>8</v>
      </c>
      <c r="O24" s="47">
        <f t="shared" si="13"/>
        <v>203.2</v>
      </c>
      <c r="P24" s="51"/>
    </row>
    <row r="25" spans="1:16" s="49" customFormat="1" ht="20.100000000000001" customHeight="1" x14ac:dyDescent="0.25">
      <c r="A25" s="42"/>
      <c r="B25" s="68">
        <v>41738</v>
      </c>
      <c r="C25" s="48" t="s">
        <v>70</v>
      </c>
      <c r="D25" s="48" t="s">
        <v>76</v>
      </c>
      <c r="E25" s="52">
        <v>72</v>
      </c>
      <c r="F25" s="52">
        <v>1080000</v>
      </c>
      <c r="G25" s="52"/>
      <c r="H25" s="65"/>
      <c r="I25" s="47"/>
      <c r="J25" s="48">
        <v>1</v>
      </c>
      <c r="K25" s="47"/>
      <c r="L25" s="34" t="s">
        <v>13</v>
      </c>
      <c r="N25" s="49">
        <v>8</v>
      </c>
      <c r="O25" s="47">
        <f t="shared" si="13"/>
        <v>203.2</v>
      </c>
      <c r="P25" s="51"/>
    </row>
    <row r="26" spans="1:16" s="49" customFormat="1" ht="20.100000000000001" customHeight="1" x14ac:dyDescent="0.25">
      <c r="A26" s="42"/>
      <c r="B26" s="68">
        <v>41738</v>
      </c>
      <c r="C26" s="48" t="s">
        <v>70</v>
      </c>
      <c r="D26" s="48" t="s">
        <v>23</v>
      </c>
      <c r="E26" s="52">
        <v>15</v>
      </c>
      <c r="F26" s="52">
        <v>3000000</v>
      </c>
      <c r="G26" s="52"/>
      <c r="H26" s="65"/>
      <c r="I26" s="47"/>
      <c r="J26" s="48">
        <v>0.4</v>
      </c>
      <c r="K26" s="47"/>
      <c r="L26" s="49" t="s">
        <v>56</v>
      </c>
      <c r="N26" s="49">
        <v>8</v>
      </c>
      <c r="O26" s="47">
        <f t="shared" si="13"/>
        <v>203.2</v>
      </c>
      <c r="P26" s="51"/>
    </row>
    <row r="27" spans="1:16" s="56" customFormat="1" ht="20.100000000000001" customHeight="1" x14ac:dyDescent="0.25">
      <c r="A27" s="54"/>
      <c r="B27" s="69">
        <v>41782</v>
      </c>
      <c r="C27" s="58" t="s">
        <v>73</v>
      </c>
      <c r="D27" s="58" t="s">
        <v>66</v>
      </c>
      <c r="E27" s="57"/>
      <c r="F27" s="57">
        <v>160000</v>
      </c>
      <c r="G27" s="57"/>
      <c r="H27" s="67"/>
      <c r="I27" s="59"/>
      <c r="J27" s="58">
        <v>1.5</v>
      </c>
      <c r="K27" s="59"/>
      <c r="L27" s="56" t="s">
        <v>106</v>
      </c>
      <c r="O27" s="59"/>
      <c r="P27" s="55"/>
    </row>
    <row r="28" spans="1:16" ht="20.100000000000001" customHeight="1" x14ac:dyDescent="0.25">
      <c r="A28" s="5">
        <v>2015</v>
      </c>
      <c r="B28" s="6">
        <v>42094</v>
      </c>
      <c r="C28" s="5" t="s">
        <v>69</v>
      </c>
      <c r="D28" s="5" t="s">
        <v>76</v>
      </c>
      <c r="E28" s="27">
        <v>81</v>
      </c>
      <c r="F28" s="24">
        <v>1215000</v>
      </c>
      <c r="G28" s="24"/>
      <c r="J28" s="24">
        <v>1</v>
      </c>
      <c r="K28" s="10">
        <f t="shared" si="1"/>
        <v>25.4</v>
      </c>
      <c r="L28" s="5" t="s">
        <v>101</v>
      </c>
    </row>
    <row r="29" spans="1:16" ht="20.100000000000001" customHeight="1" x14ac:dyDescent="0.25">
      <c r="B29" s="6">
        <v>42094</v>
      </c>
      <c r="C29" s="5" t="s">
        <v>69</v>
      </c>
      <c r="D29" s="5" t="s">
        <v>17</v>
      </c>
      <c r="E29" s="27">
        <v>12.6</v>
      </c>
      <c r="F29" s="24">
        <v>4888800</v>
      </c>
      <c r="G29" s="24"/>
      <c r="J29" s="24">
        <v>0.4</v>
      </c>
      <c r="K29" s="10">
        <f t="shared" si="1"/>
        <v>10.16</v>
      </c>
    </row>
    <row r="30" spans="1:16" ht="20.100000000000001" customHeight="1" x14ac:dyDescent="0.25">
      <c r="B30" s="6">
        <v>42094</v>
      </c>
      <c r="C30" s="5" t="s">
        <v>70</v>
      </c>
      <c r="D30" s="5" t="s">
        <v>76</v>
      </c>
      <c r="E30" s="27">
        <v>81</v>
      </c>
      <c r="F30" s="24">
        <v>1215000</v>
      </c>
      <c r="G30" s="24"/>
      <c r="J30" s="24">
        <v>1</v>
      </c>
      <c r="K30" s="10">
        <f t="shared" si="1"/>
        <v>25.4</v>
      </c>
      <c r="L30" s="5" t="s">
        <v>101</v>
      </c>
    </row>
    <row r="31" spans="1:16" ht="20.100000000000001" customHeight="1" x14ac:dyDescent="0.25">
      <c r="B31" s="6">
        <v>42094</v>
      </c>
      <c r="C31" s="5" t="s">
        <v>70</v>
      </c>
      <c r="D31" s="5" t="s">
        <v>23</v>
      </c>
      <c r="E31" s="27">
        <v>16.5</v>
      </c>
      <c r="F31" s="24">
        <v>3300000</v>
      </c>
      <c r="G31" s="24"/>
      <c r="J31" s="24">
        <v>0.4</v>
      </c>
      <c r="K31" s="10">
        <f t="shared" si="1"/>
        <v>10.16</v>
      </c>
      <c r="L31" s="5" t="s">
        <v>102</v>
      </c>
    </row>
    <row r="32" spans="1:16" ht="20.100000000000001" customHeight="1" x14ac:dyDescent="0.25">
      <c r="B32" s="6">
        <v>42143</v>
      </c>
      <c r="C32" s="5" t="s">
        <v>72</v>
      </c>
      <c r="D32" s="5" t="s">
        <v>21</v>
      </c>
      <c r="E32" s="27"/>
      <c r="F32" s="24">
        <v>32000</v>
      </c>
      <c r="G32" s="24">
        <v>31527</v>
      </c>
      <c r="J32" s="24">
        <v>2</v>
      </c>
      <c r="K32" s="10">
        <f t="shared" si="1"/>
        <v>50.8</v>
      </c>
      <c r="L32" s="5" t="s">
        <v>93</v>
      </c>
      <c r="M32" s="5">
        <v>104</v>
      </c>
      <c r="N32" s="5">
        <v>30</v>
      </c>
      <c r="P32" s="6">
        <v>42151</v>
      </c>
    </row>
    <row r="33" spans="1:16" ht="20.100000000000001" customHeight="1" x14ac:dyDescent="0.25">
      <c r="B33" s="6">
        <v>42143</v>
      </c>
      <c r="C33" s="5" t="s">
        <v>130</v>
      </c>
      <c r="D33" s="5" t="s">
        <v>21</v>
      </c>
      <c r="E33" s="27"/>
      <c r="F33" s="24">
        <v>32000</v>
      </c>
      <c r="G33" s="24">
        <v>31353</v>
      </c>
      <c r="J33" s="24">
        <v>2</v>
      </c>
      <c r="K33" s="10">
        <f t="shared" ref="K33" si="14">J33*25.4</f>
        <v>50.8</v>
      </c>
      <c r="L33" s="5" t="s">
        <v>93</v>
      </c>
      <c r="M33" s="5">
        <v>104</v>
      </c>
      <c r="N33" s="5">
        <v>30</v>
      </c>
      <c r="P33" s="6">
        <v>42151</v>
      </c>
    </row>
    <row r="34" spans="1:16" ht="20.100000000000001" customHeight="1" x14ac:dyDescent="0.25">
      <c r="B34" s="6">
        <v>42143</v>
      </c>
      <c r="C34" s="5" t="s">
        <v>77</v>
      </c>
      <c r="D34" s="5" t="s">
        <v>21</v>
      </c>
      <c r="E34" s="27"/>
      <c r="F34" s="24">
        <v>32000</v>
      </c>
      <c r="G34" s="24">
        <v>31581</v>
      </c>
      <c r="J34" s="24">
        <v>2</v>
      </c>
      <c r="K34" s="10">
        <f t="shared" ref="K34" si="15">J34*25.4</f>
        <v>50.8</v>
      </c>
      <c r="L34" s="5" t="s">
        <v>93</v>
      </c>
      <c r="M34" s="5">
        <v>104</v>
      </c>
      <c r="N34" s="5">
        <v>30</v>
      </c>
      <c r="P34" s="6">
        <v>42151</v>
      </c>
    </row>
    <row r="35" spans="1:16" ht="20.100000000000001" customHeight="1" x14ac:dyDescent="0.25">
      <c r="B35" s="6">
        <v>42146</v>
      </c>
      <c r="C35" s="5" t="s">
        <v>105</v>
      </c>
      <c r="D35" s="5" t="s">
        <v>66</v>
      </c>
      <c r="E35" s="27"/>
      <c r="F35" s="5">
        <v>200000</v>
      </c>
      <c r="G35" s="5">
        <v>157237</v>
      </c>
      <c r="J35" s="24">
        <v>1.5</v>
      </c>
      <c r="K35" s="10">
        <f t="shared" si="1"/>
        <v>38.099999999999994</v>
      </c>
      <c r="L35" s="5" t="s">
        <v>106</v>
      </c>
      <c r="M35" s="5">
        <v>2.7</v>
      </c>
      <c r="N35" s="5">
        <v>30</v>
      </c>
      <c r="P35" s="6">
        <v>42156</v>
      </c>
    </row>
    <row r="36" spans="1:16" ht="20.100000000000001" customHeight="1" x14ac:dyDescent="0.25">
      <c r="A36" s="5">
        <v>2016</v>
      </c>
      <c r="B36" s="6">
        <v>42458</v>
      </c>
      <c r="C36" s="5" t="s">
        <v>69</v>
      </c>
      <c r="D36" s="5" t="s">
        <v>76</v>
      </c>
      <c r="E36" s="27">
        <v>72</v>
      </c>
      <c r="F36" s="5">
        <v>1080000</v>
      </c>
      <c r="J36" s="24">
        <v>1</v>
      </c>
      <c r="K36" s="10">
        <f t="shared" si="1"/>
        <v>25.4</v>
      </c>
      <c r="L36" s="5" t="s">
        <v>101</v>
      </c>
      <c r="P36" s="6">
        <v>42474</v>
      </c>
    </row>
    <row r="37" spans="1:16" ht="20.100000000000001" customHeight="1" x14ac:dyDescent="0.25">
      <c r="B37" s="6">
        <v>42458</v>
      </c>
      <c r="C37" s="5" t="s">
        <v>69</v>
      </c>
      <c r="D37" s="5" t="s">
        <v>17</v>
      </c>
      <c r="E37" s="27">
        <v>15</v>
      </c>
      <c r="F37" s="5">
        <v>11640000</v>
      </c>
      <c r="J37" s="24">
        <v>0.4</v>
      </c>
      <c r="K37" s="10">
        <f t="shared" si="1"/>
        <v>10.16</v>
      </c>
      <c r="P37" s="6">
        <v>42474</v>
      </c>
    </row>
    <row r="38" spans="1:16" ht="20.100000000000001" customHeight="1" x14ac:dyDescent="0.25">
      <c r="B38" s="6">
        <v>42458</v>
      </c>
      <c r="C38" s="5" t="s">
        <v>70</v>
      </c>
      <c r="D38" s="5" t="s">
        <v>76</v>
      </c>
      <c r="E38" s="27">
        <v>72</v>
      </c>
      <c r="F38" s="5">
        <v>1080000</v>
      </c>
      <c r="J38" s="24">
        <v>1</v>
      </c>
      <c r="K38" s="10">
        <f t="shared" si="1"/>
        <v>25.4</v>
      </c>
      <c r="L38" s="5" t="s">
        <v>101</v>
      </c>
      <c r="P38" s="6">
        <v>42474</v>
      </c>
    </row>
    <row r="39" spans="1:16" ht="20.100000000000001" customHeight="1" x14ac:dyDescent="0.25">
      <c r="B39" s="6">
        <v>42458</v>
      </c>
      <c r="C39" s="5" t="s">
        <v>70</v>
      </c>
      <c r="D39" s="5" t="s">
        <v>23</v>
      </c>
      <c r="E39" s="27">
        <v>15</v>
      </c>
      <c r="F39" s="5">
        <v>3000000</v>
      </c>
      <c r="J39" s="24">
        <v>0.4</v>
      </c>
      <c r="K39" s="10">
        <f t="shared" si="1"/>
        <v>10.16</v>
      </c>
      <c r="L39" s="5" t="s">
        <v>112</v>
      </c>
      <c r="P39" s="6">
        <v>42474</v>
      </c>
    </row>
    <row r="40" spans="1:16" ht="20.100000000000001" customHeight="1" x14ac:dyDescent="0.25">
      <c r="B40" s="6">
        <v>42496</v>
      </c>
      <c r="C40" s="5" t="s">
        <v>72</v>
      </c>
      <c r="D40" s="5" t="s">
        <v>21</v>
      </c>
      <c r="E40" s="27"/>
      <c r="F40" s="5">
        <v>32000</v>
      </c>
      <c r="G40" s="5">
        <v>26702</v>
      </c>
      <c r="J40" s="24">
        <v>2</v>
      </c>
      <c r="K40" s="10">
        <f t="shared" ref="K40" si="16">J40*25.4</f>
        <v>50.8</v>
      </c>
      <c r="L40" s="5" t="s">
        <v>113</v>
      </c>
      <c r="M40" s="5">
        <v>104</v>
      </c>
      <c r="N40" s="5">
        <v>30</v>
      </c>
      <c r="P40" s="6">
        <v>42508</v>
      </c>
    </row>
    <row r="41" spans="1:16" ht="20.100000000000001" customHeight="1" x14ac:dyDescent="0.25">
      <c r="B41" s="6">
        <v>42496</v>
      </c>
      <c r="C41" s="5" t="s">
        <v>130</v>
      </c>
      <c r="D41" s="5" t="s">
        <v>21</v>
      </c>
      <c r="E41" s="27"/>
      <c r="F41" s="5">
        <v>32000</v>
      </c>
      <c r="G41" s="5">
        <v>29425</v>
      </c>
      <c r="J41" s="24">
        <v>2</v>
      </c>
      <c r="K41" s="10">
        <f t="shared" ref="K41" si="17">J41*25.4</f>
        <v>50.8</v>
      </c>
      <c r="L41" s="5" t="s">
        <v>113</v>
      </c>
      <c r="M41" s="5">
        <v>104</v>
      </c>
      <c r="N41" s="5">
        <v>30</v>
      </c>
      <c r="P41" s="6">
        <v>42508</v>
      </c>
    </row>
    <row r="42" spans="1:16" ht="20.100000000000001" customHeight="1" x14ac:dyDescent="0.25">
      <c r="B42" s="6">
        <v>42496</v>
      </c>
      <c r="C42" s="5" t="s">
        <v>77</v>
      </c>
      <c r="D42" s="5" t="s">
        <v>21</v>
      </c>
      <c r="E42" s="27"/>
      <c r="F42" s="5">
        <v>32000</v>
      </c>
      <c r="G42" s="5">
        <v>29806</v>
      </c>
      <c r="J42" s="24">
        <v>2</v>
      </c>
      <c r="K42" s="10">
        <f t="shared" si="1"/>
        <v>50.8</v>
      </c>
      <c r="L42" s="5" t="s">
        <v>113</v>
      </c>
      <c r="M42" s="5">
        <v>104</v>
      </c>
      <c r="N42" s="5">
        <v>30</v>
      </c>
      <c r="P42" s="6">
        <v>42508</v>
      </c>
    </row>
    <row r="43" spans="1:16" ht="20.100000000000001" customHeight="1" x14ac:dyDescent="0.25">
      <c r="B43" s="6">
        <v>42510</v>
      </c>
      <c r="C43" s="5" t="s">
        <v>73</v>
      </c>
      <c r="D43" s="5" t="s">
        <v>66</v>
      </c>
      <c r="E43" s="27"/>
      <c r="F43" s="5">
        <v>160000</v>
      </c>
      <c r="G43" s="5">
        <v>133054</v>
      </c>
      <c r="J43" s="24">
        <v>1.5</v>
      </c>
      <c r="K43" s="10">
        <f t="shared" si="1"/>
        <v>38.099999999999994</v>
      </c>
      <c r="L43" s="5" t="s">
        <v>106</v>
      </c>
      <c r="M43" s="5">
        <v>2.7</v>
      </c>
      <c r="N43" s="5">
        <v>30</v>
      </c>
    </row>
    <row r="44" spans="1:16" ht="20.100000000000001" customHeight="1" x14ac:dyDescent="0.25">
      <c r="A44" s="5">
        <v>2017</v>
      </c>
      <c r="B44" s="6">
        <v>42837</v>
      </c>
      <c r="C44" s="5" t="s">
        <v>69</v>
      </c>
      <c r="D44" s="5" t="s">
        <v>76</v>
      </c>
      <c r="E44" s="27">
        <v>76</v>
      </c>
      <c r="F44" s="5">
        <v>1140000</v>
      </c>
      <c r="J44" s="24">
        <v>1</v>
      </c>
      <c r="K44" s="10">
        <f t="shared" si="1"/>
        <v>25.4</v>
      </c>
      <c r="L44" s="5" t="s">
        <v>101</v>
      </c>
    </row>
    <row r="45" spans="1:16" ht="20.100000000000001" customHeight="1" x14ac:dyDescent="0.25">
      <c r="B45" s="6">
        <v>42837</v>
      </c>
      <c r="C45" s="5" t="s">
        <v>69</v>
      </c>
      <c r="D45" s="5" t="s">
        <v>17</v>
      </c>
      <c r="E45" s="27">
        <v>17</v>
      </c>
      <c r="F45" s="5">
        <v>13192000</v>
      </c>
      <c r="J45" s="24">
        <v>0.4</v>
      </c>
      <c r="K45" s="10">
        <f t="shared" si="1"/>
        <v>10.16</v>
      </c>
    </row>
    <row r="46" spans="1:16" ht="20.100000000000001" customHeight="1" x14ac:dyDescent="0.25">
      <c r="B46" s="6">
        <v>42837</v>
      </c>
      <c r="C46" s="5" t="s">
        <v>70</v>
      </c>
      <c r="D46" s="5" t="s">
        <v>76</v>
      </c>
      <c r="E46" s="27">
        <v>76</v>
      </c>
      <c r="F46" s="5">
        <v>1140000</v>
      </c>
      <c r="J46" s="24">
        <v>1</v>
      </c>
      <c r="K46" s="10">
        <f t="shared" si="1"/>
        <v>25.4</v>
      </c>
      <c r="L46" s="5" t="s">
        <v>101</v>
      </c>
    </row>
    <row r="47" spans="1:16" ht="20.100000000000001" customHeight="1" x14ac:dyDescent="0.25">
      <c r="B47" s="6">
        <v>42837</v>
      </c>
      <c r="C47" s="5" t="s">
        <v>70</v>
      </c>
      <c r="D47" s="5" t="s">
        <v>23</v>
      </c>
      <c r="E47" s="5">
        <v>17</v>
      </c>
      <c r="F47" s="5">
        <v>3400000</v>
      </c>
      <c r="J47" s="24">
        <v>0.4</v>
      </c>
      <c r="K47" s="10">
        <f t="shared" si="1"/>
        <v>10.16</v>
      </c>
      <c r="L47" s="5" t="s">
        <v>112</v>
      </c>
    </row>
    <row r="48" spans="1:16" ht="20.100000000000001" customHeight="1" x14ac:dyDescent="0.25">
      <c r="B48" s="6">
        <v>42864</v>
      </c>
      <c r="C48" s="5" t="s">
        <v>72</v>
      </c>
      <c r="D48" s="5" t="s">
        <v>21</v>
      </c>
      <c r="F48" s="5">
        <v>32000</v>
      </c>
      <c r="G48" s="5">
        <v>31570</v>
      </c>
      <c r="J48" s="24">
        <v>2</v>
      </c>
      <c r="K48" s="10">
        <f t="shared" ref="K48" si="18">J48*25.4</f>
        <v>50.8</v>
      </c>
      <c r="L48" s="5" t="s">
        <v>113</v>
      </c>
    </row>
    <row r="49" spans="1:12" ht="20.100000000000001" customHeight="1" x14ac:dyDescent="0.25">
      <c r="B49" s="6">
        <v>42864</v>
      </c>
      <c r="C49" s="5" t="s">
        <v>130</v>
      </c>
      <c r="D49" s="5" t="s">
        <v>21</v>
      </c>
      <c r="F49" s="5">
        <v>32000</v>
      </c>
      <c r="G49" s="5">
        <v>32398</v>
      </c>
      <c r="J49" s="24">
        <v>2</v>
      </c>
      <c r="K49" s="10">
        <f t="shared" ref="K49" si="19">J49*25.4</f>
        <v>50.8</v>
      </c>
      <c r="L49" s="5" t="s">
        <v>113</v>
      </c>
    </row>
    <row r="50" spans="1:12" ht="20.100000000000001" customHeight="1" x14ac:dyDescent="0.25">
      <c r="B50" s="6">
        <v>42864</v>
      </c>
      <c r="C50" s="5" t="s">
        <v>77</v>
      </c>
      <c r="D50" s="5" t="s">
        <v>21</v>
      </c>
      <c r="F50" s="5">
        <v>32000</v>
      </c>
      <c r="G50" s="5">
        <v>31951</v>
      </c>
      <c r="J50" s="24">
        <v>2</v>
      </c>
      <c r="K50" s="10">
        <f t="shared" si="1"/>
        <v>50.8</v>
      </c>
      <c r="L50" s="5" t="s">
        <v>113</v>
      </c>
    </row>
    <row r="51" spans="1:12" ht="20.100000000000001" customHeight="1" x14ac:dyDescent="0.25">
      <c r="B51" s="6">
        <v>42871</v>
      </c>
      <c r="C51" s="5" t="s">
        <v>73</v>
      </c>
      <c r="D51" s="5" t="s">
        <v>66</v>
      </c>
      <c r="F51" s="5">
        <v>140000</v>
      </c>
      <c r="G51" s="5">
        <v>105735</v>
      </c>
      <c r="J51" s="24">
        <v>1.5</v>
      </c>
      <c r="K51" s="10">
        <f t="shared" si="1"/>
        <v>38.099999999999994</v>
      </c>
      <c r="L51" s="5" t="s">
        <v>123</v>
      </c>
    </row>
    <row r="52" spans="1:12" ht="20.100000000000001" customHeight="1" x14ac:dyDescent="0.25">
      <c r="A52" s="5">
        <v>2018</v>
      </c>
      <c r="B52" s="6">
        <v>43214</v>
      </c>
      <c r="C52" s="5" t="s">
        <v>69</v>
      </c>
      <c r="D52" s="5" t="s">
        <v>8</v>
      </c>
      <c r="E52" s="5">
        <v>76</v>
      </c>
      <c r="F52" s="5">
        <v>1140000</v>
      </c>
      <c r="J52" s="24">
        <v>1</v>
      </c>
      <c r="K52" s="10">
        <f t="shared" si="1"/>
        <v>25.4</v>
      </c>
      <c r="L52" s="5" t="s">
        <v>101</v>
      </c>
    </row>
    <row r="53" spans="1:12" ht="20.100000000000001" customHeight="1" x14ac:dyDescent="0.25">
      <c r="B53" s="6">
        <v>43214</v>
      </c>
      <c r="C53" s="5" t="s">
        <v>69</v>
      </c>
      <c r="D53" s="5" t="s">
        <v>17</v>
      </c>
      <c r="E53" s="5">
        <v>17</v>
      </c>
      <c r="F53" s="5">
        <v>13192000</v>
      </c>
      <c r="J53" s="24">
        <v>0.4</v>
      </c>
      <c r="K53" s="10">
        <f t="shared" si="1"/>
        <v>10.16</v>
      </c>
      <c r="L53" s="5" t="s">
        <v>127</v>
      </c>
    </row>
    <row r="54" spans="1:12" ht="20.100000000000001" customHeight="1" x14ac:dyDescent="0.25">
      <c r="B54" s="6">
        <v>43214</v>
      </c>
      <c r="C54" s="5" t="s">
        <v>70</v>
      </c>
      <c r="D54" s="5" t="s">
        <v>8</v>
      </c>
      <c r="E54" s="5">
        <v>76</v>
      </c>
      <c r="F54" s="5">
        <v>1140000</v>
      </c>
      <c r="J54" s="24">
        <v>1</v>
      </c>
      <c r="K54" s="10">
        <f t="shared" si="1"/>
        <v>25.4</v>
      </c>
      <c r="L54" s="5" t="s">
        <v>101</v>
      </c>
    </row>
    <row r="55" spans="1:12" ht="20.100000000000001" customHeight="1" x14ac:dyDescent="0.25">
      <c r="B55" s="6">
        <v>43214</v>
      </c>
      <c r="C55" s="5" t="s">
        <v>70</v>
      </c>
      <c r="D55" s="5" t="s">
        <v>23</v>
      </c>
      <c r="E55" s="5">
        <v>17</v>
      </c>
      <c r="F55" s="5">
        <v>3400000</v>
      </c>
      <c r="J55" s="24">
        <v>0.4</v>
      </c>
      <c r="K55" s="10">
        <f t="shared" si="1"/>
        <v>10.16</v>
      </c>
      <c r="L55" s="5" t="s">
        <v>128</v>
      </c>
    </row>
    <row r="56" spans="1:12" ht="20.100000000000001" customHeight="1" x14ac:dyDescent="0.25">
      <c r="B56" s="6">
        <v>43228</v>
      </c>
      <c r="C56" s="5" t="s">
        <v>72</v>
      </c>
      <c r="D56" s="5" t="s">
        <v>21</v>
      </c>
      <c r="F56" s="5">
        <v>32000</v>
      </c>
      <c r="G56" s="5">
        <v>31984</v>
      </c>
      <c r="J56" s="24">
        <v>2</v>
      </c>
      <c r="K56" s="10">
        <f t="shared" si="1"/>
        <v>50.8</v>
      </c>
      <c r="L56" s="5" t="s">
        <v>113</v>
      </c>
    </row>
    <row r="57" spans="1:12" ht="20.100000000000001" customHeight="1" x14ac:dyDescent="0.25">
      <c r="B57" s="6">
        <v>43228</v>
      </c>
      <c r="C57" s="5" t="s">
        <v>130</v>
      </c>
      <c r="D57" s="5" t="s">
        <v>21</v>
      </c>
      <c r="F57" s="5">
        <v>32000</v>
      </c>
      <c r="G57" s="5">
        <v>31211</v>
      </c>
      <c r="J57" s="24">
        <v>2</v>
      </c>
      <c r="K57" s="10">
        <f t="shared" ref="K57" si="20">J57*25.4</f>
        <v>50.8</v>
      </c>
      <c r="L57" s="5" t="s">
        <v>113</v>
      </c>
    </row>
    <row r="58" spans="1:12" ht="20.100000000000001" customHeight="1" x14ac:dyDescent="0.25">
      <c r="B58" s="6">
        <v>43228</v>
      </c>
      <c r="C58" s="5" t="s">
        <v>77</v>
      </c>
      <c r="D58" s="5" t="s">
        <v>21</v>
      </c>
      <c r="F58" s="5">
        <v>32000</v>
      </c>
      <c r="G58" s="5">
        <v>31309</v>
      </c>
      <c r="J58" s="24">
        <v>2</v>
      </c>
      <c r="K58" s="10">
        <f t="shared" ref="K58" si="21">J58*25.4</f>
        <v>50.8</v>
      </c>
      <c r="L58" s="5" t="s">
        <v>113</v>
      </c>
    </row>
    <row r="59" spans="1:12" ht="20.100000000000001" customHeight="1" x14ac:dyDescent="0.25">
      <c r="B59" s="6">
        <v>43237</v>
      </c>
      <c r="C59" s="5" t="s">
        <v>73</v>
      </c>
      <c r="D59" s="5" t="s">
        <v>66</v>
      </c>
      <c r="F59" s="5">
        <v>140000</v>
      </c>
      <c r="G59" s="5">
        <v>74415</v>
      </c>
      <c r="J59" s="24">
        <v>1.5</v>
      </c>
      <c r="K59" s="10">
        <f t="shared" si="1"/>
        <v>38.099999999999994</v>
      </c>
      <c r="L59" s="5" t="s">
        <v>106</v>
      </c>
    </row>
    <row r="60" spans="1:12" ht="20.100000000000001" customHeight="1" x14ac:dyDescent="0.25">
      <c r="A60" s="5">
        <v>2019</v>
      </c>
      <c r="B60" s="6">
        <v>43571</v>
      </c>
      <c r="C60" s="5" t="s">
        <v>69</v>
      </c>
      <c r="D60" s="5" t="s">
        <v>8</v>
      </c>
      <c r="E60" s="5">
        <v>80</v>
      </c>
      <c r="F60" s="5">
        <v>1200000</v>
      </c>
      <c r="J60" s="24">
        <v>1</v>
      </c>
      <c r="K60" s="10">
        <f t="shared" si="1"/>
        <v>25.4</v>
      </c>
      <c r="L60" s="5" t="s">
        <v>101</v>
      </c>
    </row>
    <row r="61" spans="1:12" ht="20.100000000000001" customHeight="1" x14ac:dyDescent="0.25">
      <c r="B61" s="6">
        <v>43571</v>
      </c>
      <c r="C61" s="5" t="s">
        <v>69</v>
      </c>
      <c r="D61" s="5" t="s">
        <v>17</v>
      </c>
      <c r="E61" s="5">
        <v>17</v>
      </c>
      <c r="F61" s="5">
        <v>13192000</v>
      </c>
      <c r="J61" s="24">
        <v>0.4</v>
      </c>
      <c r="K61" s="10">
        <f t="shared" si="1"/>
        <v>10.16</v>
      </c>
      <c r="L61" s="5" t="s">
        <v>146</v>
      </c>
    </row>
    <row r="62" spans="1:12" ht="20.100000000000001" customHeight="1" x14ac:dyDescent="0.25">
      <c r="B62" s="6">
        <v>43571</v>
      </c>
      <c r="C62" s="5" t="s">
        <v>70</v>
      </c>
      <c r="D62" s="5" t="s">
        <v>8</v>
      </c>
      <c r="E62" s="5">
        <v>80</v>
      </c>
      <c r="F62" s="5">
        <v>1200000</v>
      </c>
      <c r="J62" s="24">
        <v>1</v>
      </c>
      <c r="K62" s="10">
        <f t="shared" si="1"/>
        <v>25.4</v>
      </c>
      <c r="L62" s="5" t="s">
        <v>101</v>
      </c>
    </row>
    <row r="63" spans="1:12" ht="20.100000000000001" customHeight="1" x14ac:dyDescent="0.25">
      <c r="B63" s="6">
        <v>43571</v>
      </c>
      <c r="C63" s="5" t="s">
        <v>70</v>
      </c>
      <c r="D63" s="5" t="s">
        <v>23</v>
      </c>
      <c r="E63" s="5">
        <v>17</v>
      </c>
      <c r="F63" s="5">
        <v>3400000</v>
      </c>
      <c r="J63" s="24">
        <v>0.4</v>
      </c>
      <c r="K63" s="10">
        <f t="shared" si="1"/>
        <v>10.16</v>
      </c>
      <c r="L63" s="5" t="s">
        <v>147</v>
      </c>
    </row>
    <row r="64" spans="1:12" ht="20.100000000000001" customHeight="1" x14ac:dyDescent="0.25">
      <c r="B64" s="6">
        <v>43619</v>
      </c>
      <c r="C64" s="5" t="s">
        <v>72</v>
      </c>
      <c r="D64" s="5" t="s">
        <v>21</v>
      </c>
      <c r="F64" s="5">
        <v>32000</v>
      </c>
      <c r="G64" s="5">
        <v>29675</v>
      </c>
      <c r="J64" s="24">
        <v>2</v>
      </c>
      <c r="K64" s="10">
        <f t="shared" si="1"/>
        <v>50.8</v>
      </c>
      <c r="L64" s="5" t="s">
        <v>148</v>
      </c>
    </row>
    <row r="65" spans="2:12" ht="20.100000000000001" customHeight="1" x14ac:dyDescent="0.25">
      <c r="B65" s="6">
        <v>43619</v>
      </c>
      <c r="C65" s="5" t="s">
        <v>130</v>
      </c>
      <c r="D65" s="5" t="s">
        <v>21</v>
      </c>
      <c r="F65" s="5">
        <v>32000</v>
      </c>
      <c r="G65" s="5">
        <v>30372</v>
      </c>
      <c r="J65" s="24">
        <v>2</v>
      </c>
      <c r="K65" s="10">
        <f t="shared" si="1"/>
        <v>50.8</v>
      </c>
      <c r="L65" s="5" t="s">
        <v>148</v>
      </c>
    </row>
    <row r="66" spans="2:12" ht="20.100000000000001" customHeight="1" x14ac:dyDescent="0.25">
      <c r="B66" s="6">
        <v>43619</v>
      </c>
      <c r="C66" s="5" t="s">
        <v>77</v>
      </c>
      <c r="D66" s="5" t="s">
        <v>21</v>
      </c>
      <c r="F66" s="5">
        <v>32000</v>
      </c>
      <c r="G66" s="5">
        <v>29795</v>
      </c>
      <c r="J66" s="24">
        <v>2</v>
      </c>
      <c r="K66" s="10">
        <f t="shared" si="1"/>
        <v>50.8</v>
      </c>
      <c r="L66" s="5" t="s">
        <v>148</v>
      </c>
    </row>
    <row r="67" spans="2:12" ht="20.100000000000001" customHeight="1" x14ac:dyDescent="0.25">
      <c r="B67" s="6">
        <v>43621</v>
      </c>
      <c r="C67" s="5" t="s">
        <v>66</v>
      </c>
      <c r="D67" s="5" t="s">
        <v>66</v>
      </c>
      <c r="F67" s="5">
        <v>140000</v>
      </c>
      <c r="G67" s="5">
        <v>123551</v>
      </c>
      <c r="J67" s="24">
        <v>2</v>
      </c>
      <c r="K67" s="10">
        <f t="shared" si="1"/>
        <v>50.8</v>
      </c>
      <c r="L67" s="5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0" workbookViewId="0">
      <selection activeCell="I53" sqref="I53"/>
    </sheetView>
  </sheetViews>
  <sheetFormatPr defaultRowHeight="20.100000000000001" customHeight="1" x14ac:dyDescent="0.25"/>
  <cols>
    <col min="1" max="1" width="9.7109375" style="5" bestFit="1" customWidth="1"/>
    <col min="2" max="2" width="10.7109375" style="5" bestFit="1" customWidth="1"/>
    <col min="3" max="4" width="9.140625" style="5"/>
    <col min="5" max="5" width="18.85546875" style="5" customWidth="1"/>
    <col min="6" max="6" width="18.85546875" style="13" customWidth="1"/>
    <col min="7" max="7" width="10.7109375" style="5" bestFit="1" customWidth="1"/>
    <col min="8" max="8" width="20.140625" style="5" customWidth="1"/>
    <col min="9" max="9" width="81.28515625" style="5" bestFit="1" customWidth="1"/>
    <col min="10" max="16384" width="9.140625" style="5"/>
  </cols>
  <sheetData>
    <row r="1" spans="1:10" ht="105" x14ac:dyDescent="0.25">
      <c r="F1" s="22" t="s">
        <v>36</v>
      </c>
      <c r="H1" s="11" t="s">
        <v>82</v>
      </c>
    </row>
    <row r="2" spans="1:10" s="7" customFormat="1" ht="20.100000000000001" customHeight="1" x14ac:dyDescent="0.25">
      <c r="A2" s="7" t="s">
        <v>5</v>
      </c>
      <c r="B2" s="7" t="s">
        <v>6</v>
      </c>
      <c r="C2" s="7" t="s">
        <v>7</v>
      </c>
      <c r="D2" s="7" t="s">
        <v>81</v>
      </c>
      <c r="E2" s="7" t="s">
        <v>35</v>
      </c>
      <c r="F2" s="23" t="s">
        <v>18</v>
      </c>
      <c r="G2" s="7" t="s">
        <v>19</v>
      </c>
      <c r="H2" s="7" t="s">
        <v>20</v>
      </c>
      <c r="I2" s="7" t="s">
        <v>34</v>
      </c>
    </row>
    <row r="3" spans="1:10" ht="20.100000000000001" customHeight="1" x14ac:dyDescent="0.25">
      <c r="A3" s="5">
        <v>2012</v>
      </c>
      <c r="B3" s="4">
        <v>41008</v>
      </c>
      <c r="C3" s="4" t="s">
        <v>21</v>
      </c>
      <c r="D3" s="4" t="s">
        <v>72</v>
      </c>
      <c r="E3" s="16">
        <v>100</v>
      </c>
      <c r="F3" s="17">
        <f>ROUND(E3/(0.404686*2.20462),0)</f>
        <v>112</v>
      </c>
      <c r="G3" s="24">
        <v>0</v>
      </c>
      <c r="H3" s="18" t="s">
        <v>22</v>
      </c>
      <c r="I3" s="24" t="s">
        <v>59</v>
      </c>
      <c r="J3" s="24"/>
    </row>
    <row r="4" spans="1:10" ht="20.100000000000001" customHeight="1" x14ac:dyDescent="0.25">
      <c r="B4" s="4">
        <v>41051</v>
      </c>
      <c r="C4" s="4" t="s">
        <v>21</v>
      </c>
      <c r="D4" s="4" t="s">
        <v>72</v>
      </c>
      <c r="E4" s="16">
        <v>30</v>
      </c>
      <c r="F4" s="17">
        <f>ROUND(E4/(0.404686*2.20462),0)</f>
        <v>34</v>
      </c>
      <c r="G4" s="14">
        <v>100</v>
      </c>
      <c r="H4" s="20" t="s">
        <v>83</v>
      </c>
      <c r="I4" s="18" t="s">
        <v>88</v>
      </c>
      <c r="J4" s="24"/>
    </row>
    <row r="5" spans="1:10" ht="20.100000000000001" customHeight="1" x14ac:dyDescent="0.25">
      <c r="B5" s="4">
        <v>41205</v>
      </c>
      <c r="C5" s="4" t="s">
        <v>21</v>
      </c>
      <c r="D5" s="4" t="s">
        <v>71</v>
      </c>
      <c r="E5" s="11">
        <v>85</v>
      </c>
      <c r="F5" s="17">
        <f t="shared" ref="F5:F12" si="0">ROUND(E5/(0.404686*2.20462),0)</f>
        <v>95</v>
      </c>
      <c r="H5" s="5" t="s">
        <v>50</v>
      </c>
      <c r="I5" s="5" t="s">
        <v>53</v>
      </c>
    </row>
    <row r="6" spans="1:10" ht="20.100000000000001" customHeight="1" x14ac:dyDescent="0.25">
      <c r="B6" s="4">
        <v>41205</v>
      </c>
      <c r="C6" s="4" t="s">
        <v>21</v>
      </c>
      <c r="D6" s="4" t="s">
        <v>71</v>
      </c>
      <c r="E6" s="11">
        <v>49</v>
      </c>
      <c r="F6" s="17">
        <f t="shared" si="0"/>
        <v>55</v>
      </c>
      <c r="H6" s="5" t="s">
        <v>51</v>
      </c>
    </row>
    <row r="7" spans="1:10" ht="20.100000000000001" customHeight="1" x14ac:dyDescent="0.25">
      <c r="B7" s="4">
        <v>41205</v>
      </c>
      <c r="C7" s="4" t="s">
        <v>21</v>
      </c>
      <c r="D7" s="4" t="s">
        <v>71</v>
      </c>
      <c r="E7" s="5">
        <v>133</v>
      </c>
      <c r="F7" s="17">
        <f t="shared" si="0"/>
        <v>149</v>
      </c>
      <c r="H7" s="5" t="s">
        <v>52</v>
      </c>
    </row>
    <row r="8" spans="1:10" ht="20.100000000000001" customHeight="1" x14ac:dyDescent="0.25">
      <c r="A8" s="5">
        <v>2013</v>
      </c>
      <c r="B8" s="6">
        <v>41409</v>
      </c>
      <c r="C8" s="5" t="s">
        <v>21</v>
      </c>
      <c r="D8" s="5" t="s">
        <v>72</v>
      </c>
      <c r="E8" s="5">
        <v>100</v>
      </c>
      <c r="F8" s="17">
        <f t="shared" si="0"/>
        <v>112</v>
      </c>
      <c r="G8" s="5">
        <v>0</v>
      </c>
      <c r="H8" s="5" t="s">
        <v>22</v>
      </c>
      <c r="I8" s="5" t="s">
        <v>59</v>
      </c>
    </row>
    <row r="9" spans="1:10" ht="20.100000000000001" customHeight="1" x14ac:dyDescent="0.25">
      <c r="B9" s="6">
        <v>41453</v>
      </c>
      <c r="C9" s="5" t="s">
        <v>21</v>
      </c>
      <c r="D9" s="5" t="s">
        <v>72</v>
      </c>
      <c r="E9" s="5">
        <v>100</v>
      </c>
      <c r="F9" s="17">
        <f t="shared" si="0"/>
        <v>112</v>
      </c>
      <c r="G9" s="14">
        <v>100</v>
      </c>
      <c r="H9" s="20" t="s">
        <v>83</v>
      </c>
      <c r="I9" s="18" t="s">
        <v>37</v>
      </c>
    </row>
    <row r="10" spans="1:10" ht="20.100000000000001" customHeight="1" x14ac:dyDescent="0.25">
      <c r="B10" s="6">
        <v>41453</v>
      </c>
      <c r="C10" s="5" t="s">
        <v>21</v>
      </c>
      <c r="D10" s="5" t="s">
        <v>71</v>
      </c>
      <c r="E10" s="5">
        <v>75</v>
      </c>
      <c r="F10" s="17">
        <f t="shared" si="0"/>
        <v>84</v>
      </c>
      <c r="G10" s="14">
        <v>100</v>
      </c>
      <c r="H10" s="20" t="s">
        <v>83</v>
      </c>
    </row>
    <row r="11" spans="1:10" ht="20.100000000000001" customHeight="1" x14ac:dyDescent="0.25">
      <c r="B11" s="6">
        <v>41453</v>
      </c>
      <c r="C11" s="5" t="s">
        <v>21</v>
      </c>
      <c r="D11" s="5" t="s">
        <v>77</v>
      </c>
      <c r="E11" s="5">
        <v>50</v>
      </c>
      <c r="F11" s="17">
        <f t="shared" si="0"/>
        <v>56</v>
      </c>
      <c r="G11" s="14">
        <v>100</v>
      </c>
      <c r="H11" s="20" t="s">
        <v>83</v>
      </c>
    </row>
    <row r="12" spans="1:10" ht="20.100000000000001" customHeight="1" x14ac:dyDescent="0.25">
      <c r="B12" s="6">
        <v>41576</v>
      </c>
      <c r="C12" s="4" t="s">
        <v>21</v>
      </c>
      <c r="D12" s="5" t="s">
        <v>71</v>
      </c>
      <c r="E12" s="11"/>
      <c r="F12" s="17">
        <f t="shared" si="0"/>
        <v>0</v>
      </c>
      <c r="H12" s="5" t="s">
        <v>50</v>
      </c>
      <c r="I12" s="5" t="s">
        <v>65</v>
      </c>
    </row>
    <row r="13" spans="1:10" ht="20.100000000000001" customHeight="1" x14ac:dyDescent="0.25">
      <c r="A13" s="5">
        <v>2014</v>
      </c>
      <c r="B13" s="6">
        <v>41801</v>
      </c>
      <c r="C13" s="5" t="s">
        <v>21</v>
      </c>
      <c r="D13" s="5" t="s">
        <v>72</v>
      </c>
      <c r="E13" s="5">
        <v>50</v>
      </c>
      <c r="F13" s="17"/>
      <c r="H13" s="5" t="s">
        <v>95</v>
      </c>
    </row>
    <row r="14" spans="1:10" ht="20.100000000000001" customHeight="1" x14ac:dyDescent="0.25">
      <c r="B14" s="6">
        <v>41801</v>
      </c>
      <c r="C14" s="5" t="s">
        <v>21</v>
      </c>
      <c r="D14" s="5" t="s">
        <v>94</v>
      </c>
      <c r="E14" s="5">
        <v>25</v>
      </c>
      <c r="F14" s="17"/>
      <c r="H14" s="5" t="s">
        <v>95</v>
      </c>
    </row>
    <row r="15" spans="1:10" ht="20.100000000000001" customHeight="1" x14ac:dyDescent="0.25">
      <c r="A15" s="5">
        <v>2015</v>
      </c>
      <c r="B15" s="6">
        <v>42094</v>
      </c>
      <c r="C15" s="5" t="s">
        <v>98</v>
      </c>
      <c r="D15" s="5" t="s">
        <v>98</v>
      </c>
      <c r="E15" s="5">
        <v>240</v>
      </c>
      <c r="F15" s="17"/>
      <c r="I15" s="5" t="s">
        <v>99</v>
      </c>
    </row>
    <row r="16" spans="1:10" ht="20.100000000000001" customHeight="1" x14ac:dyDescent="0.25">
      <c r="B16" s="6">
        <v>42094</v>
      </c>
      <c r="C16" s="5" t="s">
        <v>98</v>
      </c>
      <c r="D16" s="5" t="s">
        <v>98</v>
      </c>
      <c r="E16" s="5">
        <v>40</v>
      </c>
      <c r="F16" s="17"/>
      <c r="I16" s="5" t="s">
        <v>100</v>
      </c>
    </row>
    <row r="17" spans="1:12" ht="20.100000000000001" customHeight="1" x14ac:dyDescent="0.25">
      <c r="B17" s="6">
        <v>42143</v>
      </c>
      <c r="C17" s="5" t="s">
        <v>21</v>
      </c>
      <c r="D17" s="5" t="s">
        <v>72</v>
      </c>
      <c r="E17" s="5">
        <v>100</v>
      </c>
      <c r="F17" s="17"/>
      <c r="H17" s="5" t="s">
        <v>95</v>
      </c>
    </row>
    <row r="18" spans="1:12" ht="20.100000000000001" customHeight="1" x14ac:dyDescent="0.25">
      <c r="B18" s="6">
        <v>42178</v>
      </c>
      <c r="C18" s="5" t="s">
        <v>21</v>
      </c>
      <c r="D18" s="5" t="s">
        <v>71</v>
      </c>
      <c r="E18" s="5">
        <v>25</v>
      </c>
      <c r="F18" s="17"/>
      <c r="H18" s="5" t="s">
        <v>95</v>
      </c>
      <c r="I18" s="5" t="s">
        <v>107</v>
      </c>
    </row>
    <row r="19" spans="1:12" ht="20.100000000000001" customHeight="1" x14ac:dyDescent="0.25">
      <c r="B19" s="6">
        <v>42178</v>
      </c>
      <c r="C19" s="5" t="s">
        <v>21</v>
      </c>
      <c r="D19" s="5" t="s">
        <v>72</v>
      </c>
      <c r="E19" s="5">
        <v>55</v>
      </c>
      <c r="F19" s="17"/>
      <c r="H19" s="5" t="s">
        <v>95</v>
      </c>
      <c r="I19" s="5" t="s">
        <v>107</v>
      </c>
    </row>
    <row r="20" spans="1:12" ht="20.100000000000001" customHeight="1" x14ac:dyDescent="0.25">
      <c r="B20" s="6">
        <v>42319</v>
      </c>
      <c r="C20" s="5" t="s">
        <v>8</v>
      </c>
      <c r="D20" s="5" t="s">
        <v>69</v>
      </c>
      <c r="E20" s="5">
        <v>15200</v>
      </c>
      <c r="F20" s="17"/>
      <c r="H20" s="5" t="s">
        <v>109</v>
      </c>
      <c r="I20" s="5" t="s">
        <v>110</v>
      </c>
    </row>
    <row r="21" spans="1:12" ht="20.100000000000001" customHeight="1" x14ac:dyDescent="0.25">
      <c r="B21" s="6">
        <v>42319</v>
      </c>
      <c r="C21" s="5" t="s">
        <v>23</v>
      </c>
      <c r="D21" s="5" t="s">
        <v>74</v>
      </c>
      <c r="E21" s="5">
        <v>15200</v>
      </c>
      <c r="F21" s="17"/>
      <c r="H21" s="5" t="s">
        <v>109</v>
      </c>
      <c r="I21" s="5" t="s">
        <v>110</v>
      </c>
    </row>
    <row r="22" spans="1:12" ht="20.100000000000001" customHeight="1" x14ac:dyDescent="0.25">
      <c r="A22" s="5">
        <v>2016</v>
      </c>
      <c r="B22" s="6">
        <v>42450</v>
      </c>
      <c r="C22" s="5" t="s">
        <v>98</v>
      </c>
      <c r="D22" s="5" t="s">
        <v>98</v>
      </c>
      <c r="F22" s="17"/>
      <c r="I22" s="5" t="s">
        <v>111</v>
      </c>
    </row>
    <row r="23" spans="1:12" ht="20.100000000000001" customHeight="1" x14ac:dyDescent="0.25">
      <c r="B23" s="6">
        <v>42495</v>
      </c>
      <c r="C23" s="5" t="s">
        <v>21</v>
      </c>
      <c r="D23" s="5" t="s">
        <v>72</v>
      </c>
      <c r="E23" s="5">
        <v>100.54</v>
      </c>
      <c r="F23" s="17"/>
      <c r="H23" s="5" t="s">
        <v>95</v>
      </c>
      <c r="I23" s="5" t="s">
        <v>129</v>
      </c>
    </row>
    <row r="24" spans="1:12" ht="20.100000000000001" customHeight="1" x14ac:dyDescent="0.25">
      <c r="B24" s="6">
        <v>42534</v>
      </c>
      <c r="C24" s="5" t="s">
        <v>21</v>
      </c>
      <c r="D24" s="5" t="s">
        <v>114</v>
      </c>
      <c r="E24" s="5">
        <v>90</v>
      </c>
      <c r="F24" s="17"/>
      <c r="H24" s="5" t="s">
        <v>95</v>
      </c>
      <c r="K24" s="4"/>
      <c r="L24" s="11"/>
    </row>
    <row r="25" spans="1:12" ht="20.100000000000001" customHeight="1" x14ac:dyDescent="0.25">
      <c r="B25" s="6">
        <v>42534</v>
      </c>
      <c r="C25" s="5" t="s">
        <v>21</v>
      </c>
      <c r="D25" s="5" t="s">
        <v>77</v>
      </c>
      <c r="E25" s="5">
        <v>60</v>
      </c>
      <c r="F25" s="17"/>
      <c r="H25" s="5" t="s">
        <v>95</v>
      </c>
      <c r="K25" s="4"/>
    </row>
    <row r="26" spans="1:12" ht="20.100000000000001" customHeight="1" x14ac:dyDescent="0.25">
      <c r="B26" s="6">
        <v>42690</v>
      </c>
      <c r="C26" s="5" t="s">
        <v>23</v>
      </c>
      <c r="D26" s="5" t="s">
        <v>74</v>
      </c>
      <c r="E26" s="5">
        <v>15000</v>
      </c>
      <c r="F26" s="17"/>
      <c r="H26" s="5" t="s">
        <v>109</v>
      </c>
      <c r="I26" s="5" t="s">
        <v>115</v>
      </c>
      <c r="K26" s="4"/>
      <c r="L26" s="11"/>
    </row>
    <row r="27" spans="1:12" ht="20.100000000000001" customHeight="1" x14ac:dyDescent="0.25">
      <c r="A27" s="5">
        <v>2017</v>
      </c>
      <c r="B27" s="6">
        <v>42836</v>
      </c>
      <c r="C27" s="5" t="s">
        <v>98</v>
      </c>
      <c r="D27" s="5" t="s">
        <v>98</v>
      </c>
      <c r="E27" s="5">
        <v>163</v>
      </c>
      <c r="F27" s="17"/>
      <c r="I27" s="5" t="s">
        <v>116</v>
      </c>
      <c r="K27" s="11"/>
      <c r="L27" s="11"/>
    </row>
    <row r="28" spans="1:12" ht="20.100000000000001" customHeight="1" x14ac:dyDescent="0.25">
      <c r="B28" s="6">
        <v>42836</v>
      </c>
      <c r="C28" s="5" t="s">
        <v>98</v>
      </c>
      <c r="D28" s="5" t="s">
        <v>98</v>
      </c>
      <c r="E28" s="5">
        <v>150</v>
      </c>
      <c r="F28" s="17"/>
      <c r="I28" s="5" t="s">
        <v>119</v>
      </c>
    </row>
    <row r="29" spans="1:12" ht="20.100000000000001" customHeight="1" x14ac:dyDescent="0.25">
      <c r="B29" s="6">
        <v>42836</v>
      </c>
      <c r="C29" s="5" t="s">
        <v>98</v>
      </c>
      <c r="D29" s="5" t="s">
        <v>98</v>
      </c>
      <c r="E29" s="5">
        <v>25</v>
      </c>
      <c r="F29" s="17"/>
      <c r="H29" s="5" t="s">
        <v>118</v>
      </c>
      <c r="I29" s="5" t="s">
        <v>117</v>
      </c>
    </row>
    <row r="30" spans="1:12" ht="20.100000000000001" customHeight="1" x14ac:dyDescent="0.25">
      <c r="B30" s="6">
        <v>42836</v>
      </c>
      <c r="C30" s="5" t="s">
        <v>23</v>
      </c>
      <c r="D30" s="5" t="s">
        <v>74</v>
      </c>
      <c r="E30" s="5">
        <v>76</v>
      </c>
      <c r="F30" s="17"/>
      <c r="I30" s="5" t="s">
        <v>121</v>
      </c>
    </row>
    <row r="31" spans="1:12" ht="20.100000000000001" customHeight="1" x14ac:dyDescent="0.25">
      <c r="B31" s="6">
        <v>42836</v>
      </c>
      <c r="C31" s="5" t="s">
        <v>23</v>
      </c>
      <c r="D31" s="5" t="s">
        <v>74</v>
      </c>
      <c r="E31" s="5">
        <v>250</v>
      </c>
      <c r="F31" s="17"/>
      <c r="I31" s="5" t="s">
        <v>120</v>
      </c>
    </row>
    <row r="32" spans="1:12" ht="20.100000000000001" customHeight="1" x14ac:dyDescent="0.25">
      <c r="B32" s="6">
        <v>42863</v>
      </c>
      <c r="C32" s="5" t="s">
        <v>21</v>
      </c>
      <c r="D32" s="5" t="s">
        <v>72</v>
      </c>
      <c r="E32" s="5">
        <v>100</v>
      </c>
      <c r="F32" s="17"/>
      <c r="H32" s="5" t="s">
        <v>95</v>
      </c>
      <c r="I32" s="5" t="s">
        <v>122</v>
      </c>
    </row>
    <row r="33" spans="1:9" ht="20.100000000000001" customHeight="1" x14ac:dyDescent="0.25">
      <c r="B33" s="6">
        <v>42899</v>
      </c>
      <c r="C33" s="5" t="s">
        <v>21</v>
      </c>
      <c r="D33" s="5" t="s">
        <v>72</v>
      </c>
      <c r="E33" s="5">
        <v>40</v>
      </c>
      <c r="F33" s="17"/>
      <c r="H33" s="5" t="s">
        <v>95</v>
      </c>
    </row>
    <row r="34" spans="1:9" ht="20.100000000000001" customHeight="1" x14ac:dyDescent="0.25">
      <c r="B34" s="6">
        <v>42899</v>
      </c>
      <c r="C34" s="5" t="s">
        <v>21</v>
      </c>
      <c r="D34" s="5" t="s">
        <v>130</v>
      </c>
      <c r="E34" s="5">
        <v>60</v>
      </c>
      <c r="F34" s="17"/>
      <c r="H34" s="5" t="s">
        <v>95</v>
      </c>
    </row>
    <row r="35" spans="1:9" ht="20.100000000000001" customHeight="1" x14ac:dyDescent="0.25">
      <c r="B35" s="6">
        <v>42899</v>
      </c>
      <c r="C35" s="5" t="s">
        <v>21</v>
      </c>
      <c r="D35" s="5" t="s">
        <v>77</v>
      </c>
      <c r="E35" s="5">
        <v>30</v>
      </c>
      <c r="F35" s="17"/>
      <c r="H35" s="5" t="s">
        <v>95</v>
      </c>
    </row>
    <row r="36" spans="1:9" ht="20.100000000000001" customHeight="1" x14ac:dyDescent="0.25">
      <c r="B36" s="6">
        <v>43054</v>
      </c>
      <c r="C36" s="5" t="s">
        <v>8</v>
      </c>
      <c r="D36" s="5" t="s">
        <v>69</v>
      </c>
      <c r="E36" s="5">
        <v>15200</v>
      </c>
      <c r="F36" s="17"/>
      <c r="H36" s="5" t="s">
        <v>109</v>
      </c>
      <c r="I36" s="5" t="s">
        <v>124</v>
      </c>
    </row>
    <row r="37" spans="1:9" ht="20.100000000000001" customHeight="1" x14ac:dyDescent="0.25">
      <c r="B37" s="6">
        <v>43054</v>
      </c>
      <c r="C37" s="5" t="s">
        <v>23</v>
      </c>
      <c r="D37" s="5" t="s">
        <v>74</v>
      </c>
      <c r="E37" s="5">
        <v>15200</v>
      </c>
      <c r="F37" s="17"/>
      <c r="H37" s="5" t="s">
        <v>109</v>
      </c>
      <c r="I37" s="5" t="s">
        <v>124</v>
      </c>
    </row>
    <row r="38" spans="1:9" ht="20.100000000000001" customHeight="1" x14ac:dyDescent="0.25">
      <c r="A38" s="5">
        <v>2018</v>
      </c>
      <c r="B38" s="6">
        <v>43196</v>
      </c>
      <c r="C38" s="5" t="s">
        <v>98</v>
      </c>
      <c r="D38" s="5" t="s">
        <v>98</v>
      </c>
      <c r="E38" s="5">
        <v>150</v>
      </c>
      <c r="F38" s="17"/>
      <c r="I38" s="5" t="s">
        <v>125</v>
      </c>
    </row>
    <row r="39" spans="1:9" ht="20.100000000000001" customHeight="1" x14ac:dyDescent="0.25">
      <c r="B39" s="6">
        <v>43196</v>
      </c>
      <c r="C39" s="5" t="s">
        <v>98</v>
      </c>
      <c r="D39" s="5" t="s">
        <v>98</v>
      </c>
      <c r="E39" s="5">
        <v>12</v>
      </c>
      <c r="F39" s="17"/>
      <c r="I39" s="5" t="s">
        <v>100</v>
      </c>
    </row>
    <row r="40" spans="1:9" ht="20.100000000000001" customHeight="1" x14ac:dyDescent="0.25">
      <c r="B40" s="6">
        <v>43196</v>
      </c>
      <c r="C40" s="5" t="s">
        <v>23</v>
      </c>
      <c r="D40" s="5" t="s">
        <v>23</v>
      </c>
      <c r="E40" s="5">
        <v>80</v>
      </c>
      <c r="F40" s="17"/>
      <c r="I40" s="5" t="s">
        <v>126</v>
      </c>
    </row>
    <row r="41" spans="1:9" ht="20.100000000000001" customHeight="1" x14ac:dyDescent="0.25">
      <c r="B41" s="6">
        <v>43196</v>
      </c>
      <c r="C41" s="5" t="s">
        <v>23</v>
      </c>
      <c r="D41" s="5" t="s">
        <v>23</v>
      </c>
      <c r="E41" s="5">
        <v>250</v>
      </c>
      <c r="I41" s="5" t="s">
        <v>125</v>
      </c>
    </row>
    <row r="42" spans="1:9" ht="20.100000000000001" customHeight="1" x14ac:dyDescent="0.25">
      <c r="B42" s="6">
        <v>43228</v>
      </c>
      <c r="C42" s="5" t="s">
        <v>21</v>
      </c>
      <c r="D42" s="5" t="s">
        <v>72</v>
      </c>
      <c r="E42" s="5">
        <v>100</v>
      </c>
      <c r="H42" s="5" t="s">
        <v>95</v>
      </c>
      <c r="I42" s="5" t="s">
        <v>122</v>
      </c>
    </row>
    <row r="43" spans="1:9" ht="20.100000000000001" customHeight="1" x14ac:dyDescent="0.25">
      <c r="B43" s="6">
        <v>43291</v>
      </c>
      <c r="C43" s="5" t="s">
        <v>21</v>
      </c>
      <c r="D43" s="5" t="s">
        <v>75</v>
      </c>
      <c r="E43" s="5">
        <v>45</v>
      </c>
      <c r="H43" s="5" t="s">
        <v>95</v>
      </c>
      <c r="I43" s="5" t="s">
        <v>131</v>
      </c>
    </row>
    <row r="44" spans="1:9" ht="20.100000000000001" customHeight="1" x14ac:dyDescent="0.25">
      <c r="B44" s="6">
        <v>43418</v>
      </c>
      <c r="C44" s="5" t="s">
        <v>8</v>
      </c>
      <c r="D44" s="5" t="s">
        <v>69</v>
      </c>
      <c r="E44" s="5">
        <v>16000</v>
      </c>
      <c r="H44" s="5" t="s">
        <v>109</v>
      </c>
      <c r="I44" s="5" t="s">
        <v>134</v>
      </c>
    </row>
    <row r="45" spans="1:9" ht="20.100000000000001" customHeight="1" x14ac:dyDescent="0.25">
      <c r="B45" s="6">
        <v>43418</v>
      </c>
      <c r="C45" s="5" t="s">
        <v>23</v>
      </c>
      <c r="D45" s="5" t="s">
        <v>74</v>
      </c>
      <c r="E45" s="5">
        <v>16000</v>
      </c>
      <c r="H45" s="5" t="s">
        <v>109</v>
      </c>
      <c r="I45" s="5" t="s">
        <v>135</v>
      </c>
    </row>
    <row r="46" spans="1:9" ht="20.100000000000001" customHeight="1" x14ac:dyDescent="0.25">
      <c r="A46" s="5">
        <v>2019</v>
      </c>
      <c r="B46" s="6">
        <v>43571</v>
      </c>
      <c r="C46" s="5" t="s">
        <v>98</v>
      </c>
      <c r="D46" s="5" t="s">
        <v>98</v>
      </c>
      <c r="E46" s="5">
        <v>180</v>
      </c>
      <c r="I46" s="5" t="s">
        <v>144</v>
      </c>
    </row>
    <row r="47" spans="1:9" ht="20.100000000000001" customHeight="1" x14ac:dyDescent="0.25">
      <c r="B47" s="6">
        <v>43571</v>
      </c>
      <c r="C47" s="5" t="s">
        <v>98</v>
      </c>
      <c r="D47" s="5" t="s">
        <v>98</v>
      </c>
      <c r="E47" s="5">
        <v>150</v>
      </c>
      <c r="I47" s="5" t="s">
        <v>143</v>
      </c>
    </row>
    <row r="48" spans="1:9" ht="20.100000000000001" customHeight="1" x14ac:dyDescent="0.25">
      <c r="B48" s="6">
        <v>43571</v>
      </c>
      <c r="C48" s="5" t="s">
        <v>98</v>
      </c>
      <c r="D48" s="5" t="s">
        <v>98</v>
      </c>
      <c r="E48" s="5">
        <v>20</v>
      </c>
      <c r="I48" s="5" t="s">
        <v>100</v>
      </c>
    </row>
    <row r="49" spans="2:9" ht="20.100000000000001" customHeight="1" x14ac:dyDescent="0.25">
      <c r="B49" s="6">
        <v>43598</v>
      </c>
      <c r="C49" s="5" t="s">
        <v>74</v>
      </c>
      <c r="D49" s="5" t="s">
        <v>74</v>
      </c>
      <c r="E49" s="5">
        <v>80</v>
      </c>
      <c r="I49" s="5" t="s">
        <v>126</v>
      </c>
    </row>
    <row r="50" spans="2:9" ht="20.100000000000001" customHeight="1" x14ac:dyDescent="0.25">
      <c r="B50" s="6">
        <v>43597</v>
      </c>
      <c r="C50" s="5" t="s">
        <v>74</v>
      </c>
      <c r="D50" s="5" t="s">
        <v>74</v>
      </c>
      <c r="E50" s="5">
        <v>250</v>
      </c>
      <c r="I50" s="5" t="s">
        <v>145</v>
      </c>
    </row>
    <row r="51" spans="2:9" ht="20.100000000000001" customHeight="1" x14ac:dyDescent="0.25">
      <c r="B51" s="6">
        <v>43619</v>
      </c>
      <c r="C51" s="5" t="s">
        <v>21</v>
      </c>
      <c r="D51" s="5" t="s">
        <v>75</v>
      </c>
      <c r="E51" s="5">
        <v>100</v>
      </c>
      <c r="H51" s="5" t="s">
        <v>95</v>
      </c>
      <c r="I51" s="5" t="s">
        <v>150</v>
      </c>
    </row>
    <row r="52" spans="2:9" ht="20.100000000000001" customHeight="1" x14ac:dyDescent="0.25">
      <c r="B52" s="6">
        <v>43644</v>
      </c>
      <c r="C52" s="5" t="s">
        <v>21</v>
      </c>
      <c r="D52" s="5" t="s">
        <v>75</v>
      </c>
      <c r="E52" s="5">
        <v>50</v>
      </c>
      <c r="H52" s="5" t="s">
        <v>95</v>
      </c>
      <c r="I52" s="5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49" workbookViewId="0">
      <selection activeCell="B56" sqref="B56"/>
    </sheetView>
  </sheetViews>
  <sheetFormatPr defaultRowHeight="20.100000000000001" customHeight="1" x14ac:dyDescent="0.25"/>
  <cols>
    <col min="1" max="1" width="9.140625" style="3"/>
    <col min="2" max="2" width="16.42578125" style="3" customWidth="1"/>
    <col min="3" max="4" width="9.140625" style="3"/>
    <col min="5" max="5" width="68" style="3" bestFit="1" customWidth="1"/>
    <col min="6" max="6" width="9" style="3" bestFit="1" customWidth="1"/>
    <col min="7" max="7" width="10.7109375" style="21" bestFit="1" customWidth="1"/>
    <col min="8" max="8" width="44" style="3" bestFit="1" customWidth="1"/>
    <col min="9" max="16384" width="9.140625" style="3"/>
  </cols>
  <sheetData>
    <row r="1" spans="1:8" ht="15" x14ac:dyDescent="0.25"/>
    <row r="2" spans="1:8" ht="20.100000000000001" customHeight="1" x14ac:dyDescent="0.25">
      <c r="A2" s="3" t="s">
        <v>5</v>
      </c>
      <c r="B2" s="3" t="s">
        <v>6</v>
      </c>
      <c r="C2" s="3" t="s">
        <v>7</v>
      </c>
      <c r="D2" s="3" t="s">
        <v>81</v>
      </c>
      <c r="E2" s="3" t="s">
        <v>12</v>
      </c>
      <c r="F2" s="3" t="s">
        <v>55</v>
      </c>
      <c r="G2" s="21" t="s">
        <v>19</v>
      </c>
      <c r="H2" s="3" t="s">
        <v>34</v>
      </c>
    </row>
    <row r="3" spans="1:8" ht="20.100000000000001" customHeight="1" x14ac:dyDescent="0.25">
      <c r="A3" s="3">
        <v>2012</v>
      </c>
      <c r="B3" s="25">
        <v>41008</v>
      </c>
      <c r="C3" s="3" t="s">
        <v>21</v>
      </c>
      <c r="D3" s="4" t="s">
        <v>75</v>
      </c>
      <c r="E3" s="3" t="s">
        <v>87</v>
      </c>
      <c r="F3" s="19">
        <v>2</v>
      </c>
      <c r="G3" s="21">
        <f>F3*25.4</f>
        <v>50.8</v>
      </c>
      <c r="H3" s="3" t="s">
        <v>60</v>
      </c>
    </row>
    <row r="4" spans="1:8" ht="20.100000000000001" customHeight="1" x14ac:dyDescent="0.25">
      <c r="B4" s="4">
        <v>41010</v>
      </c>
      <c r="C4" s="4" t="s">
        <v>66</v>
      </c>
      <c r="D4" s="4" t="s">
        <v>73</v>
      </c>
      <c r="E4" s="11" t="s">
        <v>27</v>
      </c>
      <c r="F4" s="19">
        <v>2</v>
      </c>
      <c r="G4" s="21">
        <f t="shared" ref="G4:G8" si="0">F4*25.4</f>
        <v>50.8</v>
      </c>
      <c r="H4" s="30" t="s">
        <v>92</v>
      </c>
    </row>
    <row r="5" spans="1:8" ht="20.100000000000001" customHeight="1" x14ac:dyDescent="0.25">
      <c r="B5" s="4">
        <v>41040</v>
      </c>
      <c r="C5" s="4" t="s">
        <v>66</v>
      </c>
      <c r="D5" s="4" t="s">
        <v>73</v>
      </c>
      <c r="E5" s="11" t="s">
        <v>27</v>
      </c>
      <c r="F5" s="19">
        <v>2</v>
      </c>
      <c r="G5" s="21">
        <f t="shared" si="0"/>
        <v>50.8</v>
      </c>
    </row>
    <row r="6" spans="1:8" ht="20.100000000000001" customHeight="1" x14ac:dyDescent="0.25">
      <c r="B6" s="4">
        <v>41193</v>
      </c>
      <c r="C6" s="4" t="s">
        <v>66</v>
      </c>
      <c r="D6" s="4" t="s">
        <v>73</v>
      </c>
      <c r="E6" s="11" t="s">
        <v>48</v>
      </c>
      <c r="F6" s="19">
        <v>3</v>
      </c>
      <c r="G6" s="21">
        <f t="shared" si="0"/>
        <v>76.199999999999989</v>
      </c>
      <c r="H6" s="30" t="s">
        <v>91</v>
      </c>
    </row>
    <row r="7" spans="1:8" ht="20.100000000000001" customHeight="1" x14ac:dyDescent="0.25">
      <c r="B7" s="4">
        <v>41205</v>
      </c>
      <c r="C7" s="11" t="s">
        <v>21</v>
      </c>
      <c r="D7" s="4" t="s">
        <v>75</v>
      </c>
      <c r="E7" s="11" t="s">
        <v>49</v>
      </c>
      <c r="F7" s="19">
        <v>6</v>
      </c>
      <c r="G7" s="21">
        <f t="shared" si="0"/>
        <v>152.39999999999998</v>
      </c>
      <c r="H7" s="30" t="s">
        <v>89</v>
      </c>
    </row>
    <row r="8" spans="1:8" ht="20.100000000000001" customHeight="1" x14ac:dyDescent="0.25">
      <c r="B8" s="25">
        <v>41206</v>
      </c>
      <c r="C8" s="3" t="s">
        <v>23</v>
      </c>
      <c r="D8" s="3" t="s">
        <v>74</v>
      </c>
      <c r="E8" s="3" t="s">
        <v>54</v>
      </c>
      <c r="F8" s="3">
        <v>9</v>
      </c>
      <c r="G8" s="21">
        <f t="shared" si="0"/>
        <v>228.6</v>
      </c>
      <c r="H8" s="30" t="s">
        <v>90</v>
      </c>
    </row>
    <row r="9" spans="1:8" ht="20.100000000000001" customHeight="1" x14ac:dyDescent="0.25">
      <c r="B9" s="25">
        <v>41206</v>
      </c>
      <c r="C9" s="3" t="s">
        <v>8</v>
      </c>
      <c r="D9" s="3" t="s">
        <v>69</v>
      </c>
      <c r="E9" s="3" t="s">
        <v>54</v>
      </c>
      <c r="F9" s="3">
        <v>9</v>
      </c>
      <c r="G9" s="21">
        <f t="shared" ref="G9" si="1">F9*25.4</f>
        <v>228.6</v>
      </c>
    </row>
    <row r="10" spans="1:8" ht="20.100000000000001" customHeight="1" x14ac:dyDescent="0.25">
      <c r="A10" s="3">
        <v>2013</v>
      </c>
      <c r="B10" s="25">
        <v>41409</v>
      </c>
      <c r="C10" s="3" t="s">
        <v>21</v>
      </c>
      <c r="D10" s="4" t="s">
        <v>75</v>
      </c>
      <c r="E10" s="3" t="s">
        <v>87</v>
      </c>
      <c r="F10" s="19">
        <v>2</v>
      </c>
      <c r="G10" s="21">
        <f>F10*25.4</f>
        <v>50.8</v>
      </c>
      <c r="H10" s="3" t="s">
        <v>60</v>
      </c>
    </row>
    <row r="11" spans="1:8" ht="20.100000000000001" customHeight="1" x14ac:dyDescent="0.25">
      <c r="B11" s="25">
        <v>41409</v>
      </c>
      <c r="C11" s="4" t="s">
        <v>66</v>
      </c>
      <c r="D11" s="4" t="s">
        <v>73</v>
      </c>
      <c r="E11" s="3" t="s">
        <v>27</v>
      </c>
      <c r="F11" s="3">
        <v>2</v>
      </c>
      <c r="G11" s="21">
        <f>F11*25.4</f>
        <v>50.8</v>
      </c>
    </row>
    <row r="12" spans="1:8" ht="20.100000000000001" customHeight="1" x14ac:dyDescent="0.25">
      <c r="B12" s="25">
        <v>41568</v>
      </c>
      <c r="C12" s="4" t="s">
        <v>66</v>
      </c>
      <c r="D12" s="3" t="s">
        <v>78</v>
      </c>
      <c r="E12" s="11" t="s">
        <v>48</v>
      </c>
      <c r="F12" s="19">
        <v>3</v>
      </c>
      <c r="G12" s="21">
        <f>F12*25.4</f>
        <v>76.199999999999989</v>
      </c>
      <c r="H12" s="3" t="s">
        <v>64</v>
      </c>
    </row>
    <row r="13" spans="1:8" ht="20.100000000000001" customHeight="1" x14ac:dyDescent="0.25">
      <c r="B13" s="25">
        <v>41589</v>
      </c>
      <c r="C13" s="3" t="s">
        <v>23</v>
      </c>
      <c r="D13" s="3" t="s">
        <v>74</v>
      </c>
      <c r="E13" s="3" t="s">
        <v>54</v>
      </c>
      <c r="F13" s="3">
        <v>9</v>
      </c>
      <c r="G13" s="21">
        <f t="shared" ref="G13:G17" si="2">F13*25.4</f>
        <v>228.6</v>
      </c>
    </row>
    <row r="14" spans="1:8" ht="20.100000000000001" customHeight="1" x14ac:dyDescent="0.25">
      <c r="B14" s="25">
        <v>41589</v>
      </c>
      <c r="C14" s="3" t="s">
        <v>8</v>
      </c>
      <c r="D14" s="3" t="s">
        <v>69</v>
      </c>
      <c r="E14" s="3" t="s">
        <v>54</v>
      </c>
      <c r="F14" s="3">
        <v>9</v>
      </c>
      <c r="G14" s="21">
        <f t="shared" si="2"/>
        <v>228.6</v>
      </c>
    </row>
    <row r="15" spans="1:8" ht="20.100000000000001" customHeight="1" x14ac:dyDescent="0.25">
      <c r="B15" s="25">
        <v>41750</v>
      </c>
      <c r="C15" s="3" t="s">
        <v>21</v>
      </c>
      <c r="D15" s="3" t="s">
        <v>75</v>
      </c>
      <c r="E15" s="3" t="s">
        <v>87</v>
      </c>
      <c r="F15" s="3">
        <v>2</v>
      </c>
      <c r="G15" s="21">
        <f t="shared" si="2"/>
        <v>50.8</v>
      </c>
    </row>
    <row r="16" spans="1:8" ht="20.100000000000001" customHeight="1" x14ac:dyDescent="0.25">
      <c r="B16" s="25">
        <v>41778</v>
      </c>
      <c r="C16" s="3" t="s">
        <v>66</v>
      </c>
      <c r="D16" s="3" t="s">
        <v>73</v>
      </c>
      <c r="E16" s="3" t="s">
        <v>87</v>
      </c>
      <c r="F16" s="3">
        <v>2</v>
      </c>
      <c r="G16" s="21">
        <f t="shared" si="2"/>
        <v>50.8</v>
      </c>
    </row>
    <row r="17" spans="1:8" ht="20.100000000000001" customHeight="1" x14ac:dyDescent="0.25">
      <c r="A17" s="3">
        <v>2015</v>
      </c>
      <c r="B17" s="25">
        <v>42094</v>
      </c>
      <c r="C17" s="3" t="s">
        <v>8</v>
      </c>
      <c r="D17" s="3" t="s">
        <v>79</v>
      </c>
      <c r="E17" s="3" t="s">
        <v>104</v>
      </c>
      <c r="F17" s="3">
        <v>3</v>
      </c>
      <c r="G17" s="21">
        <f t="shared" si="2"/>
        <v>76.199999999999989</v>
      </c>
    </row>
    <row r="18" spans="1:8" ht="20.100000000000001" customHeight="1" x14ac:dyDescent="0.25">
      <c r="B18" s="25">
        <v>42094</v>
      </c>
      <c r="C18" s="3" t="s">
        <v>8</v>
      </c>
      <c r="D18" s="3" t="s">
        <v>79</v>
      </c>
      <c r="E18" s="3" t="s">
        <v>96</v>
      </c>
      <c r="H18" s="3" t="s">
        <v>97</v>
      </c>
    </row>
    <row r="19" spans="1:8" ht="20.100000000000001" customHeight="1" x14ac:dyDescent="0.25">
      <c r="B19" s="25">
        <v>42123</v>
      </c>
      <c r="C19" s="3" t="s">
        <v>21</v>
      </c>
      <c r="D19" s="3" t="s">
        <v>72</v>
      </c>
      <c r="E19" s="3" t="s">
        <v>103</v>
      </c>
      <c r="F19" s="3">
        <v>3</v>
      </c>
    </row>
    <row r="20" spans="1:8" ht="20.100000000000001" customHeight="1" x14ac:dyDescent="0.25">
      <c r="B20" s="25">
        <v>42137</v>
      </c>
      <c r="C20" s="3" t="s">
        <v>21</v>
      </c>
      <c r="D20" s="3" t="s">
        <v>75</v>
      </c>
      <c r="E20" s="3" t="s">
        <v>27</v>
      </c>
      <c r="F20" s="3">
        <v>2</v>
      </c>
    </row>
    <row r="21" spans="1:8" ht="20.100000000000001" customHeight="1" x14ac:dyDescent="0.25">
      <c r="B21" s="25">
        <v>42146</v>
      </c>
      <c r="C21" s="3" t="s">
        <v>66</v>
      </c>
      <c r="D21" s="3" t="s">
        <v>105</v>
      </c>
      <c r="E21" s="3" t="s">
        <v>27</v>
      </c>
      <c r="F21" s="3">
        <v>2</v>
      </c>
    </row>
    <row r="22" spans="1:8" ht="20.100000000000001" customHeight="1" x14ac:dyDescent="0.25">
      <c r="B22" s="25">
        <v>42314</v>
      </c>
      <c r="C22" s="3" t="s">
        <v>21</v>
      </c>
      <c r="D22" s="3" t="s">
        <v>75</v>
      </c>
      <c r="E22" s="3" t="s">
        <v>49</v>
      </c>
      <c r="F22" s="3">
        <v>6</v>
      </c>
    </row>
    <row r="23" spans="1:8" ht="20.100000000000001" customHeight="1" x14ac:dyDescent="0.25">
      <c r="B23" s="25">
        <v>42328</v>
      </c>
      <c r="C23" s="3" t="s">
        <v>8</v>
      </c>
      <c r="D23" s="3" t="s">
        <v>69</v>
      </c>
      <c r="E23" s="3" t="s">
        <v>54</v>
      </c>
      <c r="F23" s="3">
        <v>9</v>
      </c>
    </row>
    <row r="24" spans="1:8" ht="20.100000000000001" customHeight="1" x14ac:dyDescent="0.25">
      <c r="B24" s="25">
        <v>42328</v>
      </c>
      <c r="C24" s="3" t="s">
        <v>23</v>
      </c>
      <c r="D24" s="3" t="s">
        <v>74</v>
      </c>
      <c r="E24" s="3" t="s">
        <v>54</v>
      </c>
      <c r="F24" s="3">
        <v>9</v>
      </c>
    </row>
    <row r="25" spans="1:8" ht="20.100000000000001" customHeight="1" x14ac:dyDescent="0.25">
      <c r="A25" s="3">
        <v>2016</v>
      </c>
      <c r="B25" s="25">
        <v>42452</v>
      </c>
      <c r="C25" s="3" t="s">
        <v>8</v>
      </c>
      <c r="D25" s="3" t="s">
        <v>79</v>
      </c>
      <c r="E25" s="3" t="s">
        <v>103</v>
      </c>
      <c r="F25" s="3">
        <v>3</v>
      </c>
    </row>
    <row r="26" spans="1:8" ht="20.100000000000001" customHeight="1" x14ac:dyDescent="0.25">
      <c r="B26" s="25">
        <v>42458</v>
      </c>
      <c r="C26" s="3" t="s">
        <v>8</v>
      </c>
      <c r="D26" s="3" t="s">
        <v>79</v>
      </c>
      <c r="E26" s="3" t="s">
        <v>27</v>
      </c>
      <c r="F26" s="3">
        <v>2</v>
      </c>
    </row>
    <row r="27" spans="1:8" ht="20.100000000000001" customHeight="1" x14ac:dyDescent="0.25">
      <c r="B27" s="25">
        <v>42459</v>
      </c>
      <c r="C27" s="3" t="s">
        <v>8</v>
      </c>
      <c r="D27" s="3" t="s">
        <v>79</v>
      </c>
      <c r="E27" s="3" t="s">
        <v>96</v>
      </c>
      <c r="H27" s="3" t="s">
        <v>97</v>
      </c>
    </row>
    <row r="28" spans="1:8" ht="20.100000000000001" customHeight="1" x14ac:dyDescent="0.25">
      <c r="B28" s="25">
        <v>42478</v>
      </c>
      <c r="C28" s="3" t="s">
        <v>21</v>
      </c>
      <c r="D28" s="3" t="s">
        <v>71</v>
      </c>
      <c r="E28" s="3" t="s">
        <v>27</v>
      </c>
      <c r="F28" s="3">
        <v>2</v>
      </c>
    </row>
    <row r="29" spans="1:8" ht="20.100000000000001" customHeight="1" x14ac:dyDescent="0.25">
      <c r="B29" s="25">
        <v>42486</v>
      </c>
      <c r="C29" s="3" t="s">
        <v>21</v>
      </c>
      <c r="D29" s="3" t="s">
        <v>72</v>
      </c>
      <c r="E29" s="3" t="s">
        <v>27</v>
      </c>
      <c r="F29" s="3">
        <v>2</v>
      </c>
    </row>
    <row r="30" spans="1:8" ht="20.100000000000001" customHeight="1" x14ac:dyDescent="0.25">
      <c r="B30" s="25">
        <v>42486</v>
      </c>
      <c r="C30" s="3" t="s">
        <v>66</v>
      </c>
      <c r="D30" s="3" t="s">
        <v>73</v>
      </c>
      <c r="E30" s="3" t="s">
        <v>27</v>
      </c>
      <c r="F30" s="3">
        <v>2</v>
      </c>
    </row>
    <row r="31" spans="1:8" ht="20.100000000000001" customHeight="1" x14ac:dyDescent="0.25">
      <c r="B31" s="25">
        <v>42495</v>
      </c>
      <c r="C31" s="3" t="s">
        <v>21</v>
      </c>
      <c r="D31" s="3" t="s">
        <v>75</v>
      </c>
      <c r="E31" s="3" t="s">
        <v>27</v>
      </c>
      <c r="F31" s="3">
        <v>2</v>
      </c>
    </row>
    <row r="32" spans="1:8" ht="20.100000000000001" customHeight="1" x14ac:dyDescent="0.25">
      <c r="B32" s="25">
        <v>42510</v>
      </c>
      <c r="C32" s="3" t="s">
        <v>66</v>
      </c>
      <c r="D32" s="3" t="s">
        <v>73</v>
      </c>
      <c r="E32" s="3" t="s">
        <v>27</v>
      </c>
      <c r="F32" s="3">
        <v>2</v>
      </c>
    </row>
    <row r="33" spans="1:8" ht="20.100000000000001" customHeight="1" x14ac:dyDescent="0.25">
      <c r="B33" s="25">
        <v>42671</v>
      </c>
      <c r="C33" s="3" t="s">
        <v>21</v>
      </c>
      <c r="D33" s="3" t="s">
        <v>75</v>
      </c>
      <c r="E33" s="3" t="s">
        <v>49</v>
      </c>
      <c r="F33" s="3">
        <v>6</v>
      </c>
    </row>
    <row r="34" spans="1:8" ht="20.100000000000001" customHeight="1" x14ac:dyDescent="0.25">
      <c r="B34" s="25">
        <v>42690</v>
      </c>
      <c r="C34" s="3" t="s">
        <v>23</v>
      </c>
      <c r="D34" s="3" t="s">
        <v>74</v>
      </c>
      <c r="E34" s="3" t="s">
        <v>54</v>
      </c>
      <c r="F34" s="3">
        <v>9</v>
      </c>
    </row>
    <row r="35" spans="1:8" ht="20.100000000000001" customHeight="1" x14ac:dyDescent="0.25">
      <c r="B35" s="25">
        <v>42690</v>
      </c>
      <c r="C35" s="3" t="s">
        <v>8</v>
      </c>
      <c r="D35" s="3" t="s">
        <v>69</v>
      </c>
      <c r="E35" s="3" t="s">
        <v>54</v>
      </c>
      <c r="F35" s="3">
        <v>9</v>
      </c>
    </row>
    <row r="36" spans="1:8" ht="20.100000000000001" customHeight="1" x14ac:dyDescent="0.25">
      <c r="A36" s="3">
        <v>2017</v>
      </c>
      <c r="B36" s="25">
        <v>42836</v>
      </c>
      <c r="C36" s="3" t="s">
        <v>8</v>
      </c>
      <c r="D36" s="3" t="s">
        <v>79</v>
      </c>
      <c r="E36" s="3" t="s">
        <v>27</v>
      </c>
      <c r="F36" s="3">
        <v>2</v>
      </c>
    </row>
    <row r="37" spans="1:8" ht="20.100000000000001" customHeight="1" x14ac:dyDescent="0.25">
      <c r="B37" s="25">
        <v>42837</v>
      </c>
      <c r="C37" s="3" t="s">
        <v>8</v>
      </c>
      <c r="D37" s="3" t="s">
        <v>79</v>
      </c>
      <c r="E37" s="3" t="s">
        <v>96</v>
      </c>
      <c r="H37" s="3" t="s">
        <v>97</v>
      </c>
    </row>
    <row r="38" spans="1:8" ht="20.100000000000001" customHeight="1" x14ac:dyDescent="0.25">
      <c r="B38" s="25">
        <v>42850</v>
      </c>
      <c r="C38" s="3" t="s">
        <v>21</v>
      </c>
      <c r="D38" s="3" t="s">
        <v>75</v>
      </c>
      <c r="E38" s="3" t="s">
        <v>27</v>
      </c>
      <c r="F38" s="3">
        <v>2</v>
      </c>
    </row>
    <row r="39" spans="1:8" ht="20.100000000000001" customHeight="1" x14ac:dyDescent="0.25">
      <c r="B39" s="25">
        <v>42850</v>
      </c>
      <c r="C39" s="3" t="s">
        <v>66</v>
      </c>
      <c r="D39" s="3" t="s">
        <v>73</v>
      </c>
      <c r="E39" s="3" t="s">
        <v>27</v>
      </c>
      <c r="F39" s="3">
        <v>2</v>
      </c>
    </row>
    <row r="40" spans="1:8" ht="20.100000000000001" customHeight="1" x14ac:dyDescent="0.25">
      <c r="B40" s="25">
        <v>42864</v>
      </c>
      <c r="C40" s="3" t="s">
        <v>21</v>
      </c>
      <c r="D40" s="3" t="s">
        <v>75</v>
      </c>
      <c r="E40" s="3" t="s">
        <v>27</v>
      </c>
      <c r="F40" s="3">
        <v>2</v>
      </c>
    </row>
    <row r="41" spans="1:8" ht="20.100000000000001" customHeight="1" x14ac:dyDescent="0.25">
      <c r="B41" s="25">
        <v>42871</v>
      </c>
      <c r="C41" s="3" t="s">
        <v>66</v>
      </c>
      <c r="D41" s="3" t="s">
        <v>73</v>
      </c>
      <c r="E41" s="3" t="s">
        <v>27</v>
      </c>
      <c r="F41" s="3">
        <v>2</v>
      </c>
    </row>
    <row r="42" spans="1:8" ht="20.100000000000001" customHeight="1" x14ac:dyDescent="0.25">
      <c r="B42" s="25">
        <v>43052</v>
      </c>
      <c r="C42" s="3" t="s">
        <v>21</v>
      </c>
      <c r="D42" s="3" t="s">
        <v>75</v>
      </c>
      <c r="E42" s="3" t="s">
        <v>49</v>
      </c>
      <c r="F42" s="3">
        <v>6</v>
      </c>
    </row>
    <row r="43" spans="1:8" ht="20.100000000000001" customHeight="1" x14ac:dyDescent="0.25">
      <c r="B43" s="25">
        <v>43066</v>
      </c>
      <c r="C43" s="3" t="s">
        <v>23</v>
      </c>
      <c r="D43" s="3" t="s">
        <v>74</v>
      </c>
      <c r="E43" s="3" t="s">
        <v>54</v>
      </c>
      <c r="F43" s="3">
        <v>9</v>
      </c>
    </row>
    <row r="44" spans="1:8" ht="20.100000000000001" customHeight="1" x14ac:dyDescent="0.25">
      <c r="B44" s="25">
        <v>43066</v>
      </c>
      <c r="C44" s="3" t="s">
        <v>8</v>
      </c>
      <c r="D44" s="3" t="s">
        <v>69</v>
      </c>
      <c r="E44" s="3" t="s">
        <v>54</v>
      </c>
      <c r="F44" s="3">
        <v>9</v>
      </c>
    </row>
    <row r="45" spans="1:8" ht="20.100000000000001" customHeight="1" x14ac:dyDescent="0.25">
      <c r="A45" s="3">
        <v>2018</v>
      </c>
      <c r="B45" s="25">
        <v>43214</v>
      </c>
      <c r="C45" s="3" t="s">
        <v>8</v>
      </c>
      <c r="D45" s="3" t="s">
        <v>79</v>
      </c>
      <c r="E45" s="3" t="s">
        <v>27</v>
      </c>
      <c r="F45" s="3">
        <v>2</v>
      </c>
    </row>
    <row r="46" spans="1:8" ht="20.100000000000001" customHeight="1" x14ac:dyDescent="0.25">
      <c r="B46" s="25">
        <v>43214</v>
      </c>
      <c r="C46" s="3" t="s">
        <v>8</v>
      </c>
      <c r="D46" s="3" t="s">
        <v>79</v>
      </c>
      <c r="E46" s="3" t="s">
        <v>96</v>
      </c>
      <c r="H46" s="3" t="s">
        <v>97</v>
      </c>
    </row>
    <row r="47" spans="1:8" ht="20.100000000000001" customHeight="1" x14ac:dyDescent="0.25">
      <c r="B47" s="25">
        <v>43228</v>
      </c>
      <c r="C47" s="3" t="s">
        <v>21</v>
      </c>
      <c r="D47" s="3" t="s">
        <v>75</v>
      </c>
      <c r="E47" s="3" t="s">
        <v>27</v>
      </c>
      <c r="F47" s="3">
        <v>2</v>
      </c>
    </row>
    <row r="48" spans="1:8" ht="20.100000000000001" customHeight="1" x14ac:dyDescent="0.25">
      <c r="B48" s="25">
        <v>43236</v>
      </c>
      <c r="C48" s="3" t="s">
        <v>66</v>
      </c>
      <c r="D48" s="3" t="s">
        <v>73</v>
      </c>
      <c r="E48" s="3" t="s">
        <v>27</v>
      </c>
      <c r="F48" s="3">
        <v>2</v>
      </c>
    </row>
    <row r="49" spans="1:6" ht="20.100000000000001" customHeight="1" x14ac:dyDescent="0.25">
      <c r="B49" s="25">
        <v>43430</v>
      </c>
      <c r="C49" s="3" t="s">
        <v>23</v>
      </c>
      <c r="D49" s="3" t="s">
        <v>74</v>
      </c>
      <c r="E49" s="3" t="s">
        <v>54</v>
      </c>
      <c r="F49" s="3">
        <v>9</v>
      </c>
    </row>
    <row r="50" spans="1:6" ht="20.100000000000001" customHeight="1" x14ac:dyDescent="0.25">
      <c r="B50" s="25">
        <v>43430</v>
      </c>
      <c r="C50" s="3" t="s">
        <v>21</v>
      </c>
      <c r="D50" s="3" t="s">
        <v>75</v>
      </c>
      <c r="E50" s="3" t="s">
        <v>136</v>
      </c>
      <c r="F50" s="3">
        <v>9</v>
      </c>
    </row>
    <row r="51" spans="1:6" ht="20.100000000000001" customHeight="1" x14ac:dyDescent="0.25">
      <c r="B51" s="25">
        <v>43430</v>
      </c>
      <c r="C51" s="3" t="s">
        <v>8</v>
      </c>
      <c r="D51" s="3" t="s">
        <v>69</v>
      </c>
      <c r="E51" s="3" t="s">
        <v>54</v>
      </c>
      <c r="F51" s="3">
        <v>9</v>
      </c>
    </row>
    <row r="52" spans="1:6" ht="20.100000000000001" customHeight="1" x14ac:dyDescent="0.25">
      <c r="A52" s="3">
        <v>2019</v>
      </c>
      <c r="B52" s="25">
        <v>43571</v>
      </c>
      <c r="C52" s="3" t="s">
        <v>8</v>
      </c>
      <c r="D52" s="3" t="s">
        <v>79</v>
      </c>
      <c r="E52" s="3" t="s">
        <v>27</v>
      </c>
      <c r="F52" s="3">
        <v>2</v>
      </c>
    </row>
    <row r="53" spans="1:6" ht="20.100000000000001" customHeight="1" x14ac:dyDescent="0.25">
      <c r="B53" s="25">
        <v>43601</v>
      </c>
      <c r="C53" s="3" t="s">
        <v>21</v>
      </c>
      <c r="D53" s="3" t="s">
        <v>75</v>
      </c>
      <c r="E53" s="3" t="s">
        <v>103</v>
      </c>
      <c r="F53" s="3">
        <v>3</v>
      </c>
    </row>
    <row r="54" spans="1:6" ht="20.100000000000001" customHeight="1" x14ac:dyDescent="0.25">
      <c r="B54" s="25">
        <v>43601</v>
      </c>
      <c r="C54" s="3" t="s">
        <v>66</v>
      </c>
      <c r="D54" s="3" t="s">
        <v>73</v>
      </c>
      <c r="E54" s="3" t="s">
        <v>103</v>
      </c>
      <c r="F54" s="3">
        <v>3</v>
      </c>
    </row>
    <row r="55" spans="1:6" ht="20.100000000000001" customHeight="1" x14ac:dyDescent="0.25">
      <c r="B55" s="25">
        <v>43619</v>
      </c>
      <c r="C55" s="3" t="s">
        <v>21</v>
      </c>
      <c r="D55" s="3" t="s">
        <v>75</v>
      </c>
      <c r="E55" s="3" t="s">
        <v>27</v>
      </c>
      <c r="F55" s="3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A43" workbookViewId="0">
      <selection activeCell="E61" sqref="E61"/>
    </sheetView>
  </sheetViews>
  <sheetFormatPr defaultRowHeight="20.100000000000001" customHeight="1" x14ac:dyDescent="0.25"/>
  <cols>
    <col min="2" max="2" width="10.7109375" bestFit="1" customWidth="1"/>
    <col min="5" max="5" width="68" bestFit="1" customWidth="1"/>
    <col min="6" max="6" width="11.140625" bestFit="1" customWidth="1"/>
    <col min="7" max="7" width="11.140625" customWidth="1"/>
    <col min="8" max="8" width="55.85546875" customWidth="1"/>
  </cols>
  <sheetData>
    <row r="2" spans="1:8" ht="20.100000000000001" customHeight="1" x14ac:dyDescent="0.25">
      <c r="A2" t="s">
        <v>5</v>
      </c>
      <c r="B2" t="s">
        <v>6</v>
      </c>
      <c r="C2" t="s">
        <v>7</v>
      </c>
      <c r="D2" t="s">
        <v>81</v>
      </c>
      <c r="E2" t="s">
        <v>31</v>
      </c>
      <c r="F2" t="s">
        <v>61</v>
      </c>
      <c r="G2" t="s">
        <v>33</v>
      </c>
      <c r="H2" t="s">
        <v>34</v>
      </c>
    </row>
    <row r="3" spans="1:8" ht="20.100000000000001" customHeight="1" x14ac:dyDescent="0.25">
      <c r="A3">
        <v>2012</v>
      </c>
      <c r="B3" s="8">
        <v>41044</v>
      </c>
      <c r="C3" t="s">
        <v>23</v>
      </c>
      <c r="D3" s="1" t="s">
        <v>74</v>
      </c>
      <c r="E3" t="s">
        <v>32</v>
      </c>
      <c r="F3" s="15"/>
      <c r="G3" s="15">
        <f>F3*25.4</f>
        <v>0</v>
      </c>
    </row>
    <row r="4" spans="1:8" ht="20.100000000000001" customHeight="1" x14ac:dyDescent="0.25">
      <c r="B4" s="1">
        <v>41078</v>
      </c>
      <c r="C4" t="s">
        <v>23</v>
      </c>
      <c r="D4" s="1" t="s">
        <v>74</v>
      </c>
      <c r="E4" s="2" t="s">
        <v>38</v>
      </c>
      <c r="F4" s="15"/>
      <c r="G4" s="15">
        <f>F4*25.4</f>
        <v>0</v>
      </c>
    </row>
    <row r="5" spans="1:8" ht="20.100000000000001" customHeight="1" x14ac:dyDescent="0.25">
      <c r="B5" s="1">
        <v>41099</v>
      </c>
      <c r="C5" s="1" t="s">
        <v>8</v>
      </c>
      <c r="D5" s="1" t="s">
        <v>79</v>
      </c>
      <c r="E5" s="2" t="s">
        <v>39</v>
      </c>
      <c r="F5" s="1" t="s">
        <v>42</v>
      </c>
      <c r="G5" t="s">
        <v>42</v>
      </c>
    </row>
    <row r="6" spans="1:8" ht="20.100000000000001" customHeight="1" x14ac:dyDescent="0.25">
      <c r="B6" s="1">
        <v>41099</v>
      </c>
      <c r="C6" s="1" t="s">
        <v>8</v>
      </c>
      <c r="D6" s="1" t="s">
        <v>79</v>
      </c>
      <c r="E6" s="2" t="s">
        <v>40</v>
      </c>
      <c r="F6">
        <v>6</v>
      </c>
      <c r="G6">
        <f>F6*25.4</f>
        <v>152.39999999999998</v>
      </c>
      <c r="H6" s="1" t="s">
        <v>45</v>
      </c>
    </row>
    <row r="7" spans="1:8" ht="20.100000000000001" customHeight="1" x14ac:dyDescent="0.25">
      <c r="B7" s="1">
        <v>41106</v>
      </c>
      <c r="C7" s="2" t="s">
        <v>23</v>
      </c>
      <c r="D7" s="2" t="s">
        <v>74</v>
      </c>
      <c r="E7" s="2" t="s">
        <v>41</v>
      </c>
      <c r="F7" s="15"/>
      <c r="G7" s="15"/>
    </row>
    <row r="8" spans="1:8" ht="20.100000000000001" customHeight="1" x14ac:dyDescent="0.25">
      <c r="B8" s="8">
        <v>41143</v>
      </c>
      <c r="C8" t="s">
        <v>17</v>
      </c>
      <c r="D8" s="1" t="s">
        <v>69</v>
      </c>
      <c r="E8" s="2" t="s">
        <v>43</v>
      </c>
      <c r="F8">
        <v>6</v>
      </c>
      <c r="G8">
        <f>F8*25.4</f>
        <v>152.39999999999998</v>
      </c>
      <c r="H8" t="s">
        <v>44</v>
      </c>
    </row>
    <row r="9" spans="1:8" ht="20.100000000000001" customHeight="1" x14ac:dyDescent="0.25">
      <c r="B9" s="8">
        <v>41138</v>
      </c>
      <c r="C9" t="s">
        <v>23</v>
      </c>
      <c r="D9" s="1" t="s">
        <v>74</v>
      </c>
      <c r="E9" s="2" t="s">
        <v>46</v>
      </c>
      <c r="F9" s="15"/>
      <c r="G9" s="15"/>
    </row>
    <row r="10" spans="1:8" ht="20.100000000000001" customHeight="1" x14ac:dyDescent="0.25">
      <c r="B10" s="8">
        <v>41158</v>
      </c>
      <c r="C10" t="s">
        <v>21</v>
      </c>
      <c r="D10" s="1" t="s">
        <v>75</v>
      </c>
      <c r="E10" s="2" t="s">
        <v>39</v>
      </c>
      <c r="F10" t="s">
        <v>42</v>
      </c>
      <c r="G10" t="s">
        <v>42</v>
      </c>
    </row>
    <row r="11" spans="1:8" ht="20.100000000000001" customHeight="1" x14ac:dyDescent="0.25">
      <c r="B11" s="8">
        <v>41180</v>
      </c>
      <c r="C11" s="4" t="s">
        <v>66</v>
      </c>
      <c r="D11" s="1" t="s">
        <v>73</v>
      </c>
      <c r="E11" s="2" t="s">
        <v>39</v>
      </c>
      <c r="F11" t="s">
        <v>42</v>
      </c>
      <c r="G11" t="s">
        <v>42</v>
      </c>
    </row>
    <row r="12" spans="1:8" ht="20.100000000000001" customHeight="1" x14ac:dyDescent="0.25">
      <c r="B12" s="8">
        <v>41193</v>
      </c>
      <c r="C12" t="s">
        <v>21</v>
      </c>
      <c r="D12" s="1" t="s">
        <v>75</v>
      </c>
      <c r="E12" s="2" t="s">
        <v>47</v>
      </c>
    </row>
    <row r="13" spans="1:8" ht="20.100000000000001" customHeight="1" x14ac:dyDescent="0.25">
      <c r="A13">
        <v>2013</v>
      </c>
      <c r="B13" s="8">
        <v>41436</v>
      </c>
      <c r="C13" t="s">
        <v>23</v>
      </c>
      <c r="D13" s="1" t="s">
        <v>74</v>
      </c>
      <c r="E13" t="s">
        <v>32</v>
      </c>
    </row>
    <row r="14" spans="1:8" ht="20.100000000000001" customHeight="1" x14ac:dyDescent="0.25">
      <c r="B14" s="8">
        <v>41465</v>
      </c>
      <c r="C14" t="s">
        <v>23</v>
      </c>
      <c r="D14" s="1" t="s">
        <v>74</v>
      </c>
      <c r="E14" s="2" t="s">
        <v>38</v>
      </c>
    </row>
    <row r="15" spans="1:8" ht="30" x14ac:dyDescent="0.25">
      <c r="B15" s="8">
        <v>41479</v>
      </c>
      <c r="C15" s="1" t="s">
        <v>8</v>
      </c>
      <c r="D15" s="1" t="s">
        <v>79</v>
      </c>
      <c r="E15" s="2" t="s">
        <v>39</v>
      </c>
      <c r="F15" s="1" t="s">
        <v>42</v>
      </c>
      <c r="G15" s="1" t="s">
        <v>42</v>
      </c>
      <c r="H15" s="1" t="s">
        <v>62</v>
      </c>
    </row>
    <row r="16" spans="1:8" ht="20.100000000000001" customHeight="1" x14ac:dyDescent="0.25">
      <c r="B16" s="8">
        <v>41479</v>
      </c>
      <c r="C16" s="1" t="s">
        <v>8</v>
      </c>
      <c r="D16" s="1" t="s">
        <v>79</v>
      </c>
      <c r="E16" s="2" t="s">
        <v>40</v>
      </c>
      <c r="F16">
        <v>3.5</v>
      </c>
      <c r="G16">
        <f>F16*25.4</f>
        <v>88.899999999999991</v>
      </c>
      <c r="H16" s="1" t="s">
        <v>45</v>
      </c>
    </row>
    <row r="17" spans="1:8" ht="20.100000000000001" customHeight="1" x14ac:dyDescent="0.25">
      <c r="B17" s="8">
        <v>41502</v>
      </c>
      <c r="C17" t="s">
        <v>23</v>
      </c>
      <c r="D17" s="1" t="s">
        <v>74</v>
      </c>
      <c r="E17" s="2" t="s">
        <v>41</v>
      </c>
    </row>
    <row r="18" spans="1:8" ht="20.100000000000001" customHeight="1" x14ac:dyDescent="0.25">
      <c r="B18" s="8">
        <v>41540</v>
      </c>
      <c r="C18" t="s">
        <v>23</v>
      </c>
      <c r="D18" s="1" t="s">
        <v>74</v>
      </c>
      <c r="E18" s="2" t="s">
        <v>46</v>
      </c>
    </row>
    <row r="19" spans="1:8" ht="20.100000000000001" customHeight="1" x14ac:dyDescent="0.25">
      <c r="B19" s="8">
        <v>41540</v>
      </c>
      <c r="C19" t="s">
        <v>8</v>
      </c>
      <c r="D19" s="1" t="s">
        <v>70</v>
      </c>
      <c r="E19" s="2" t="s">
        <v>32</v>
      </c>
      <c r="H19" t="s">
        <v>63</v>
      </c>
    </row>
    <row r="20" spans="1:8" ht="20.100000000000001" customHeight="1" x14ac:dyDescent="0.25">
      <c r="B20" s="8">
        <v>41557</v>
      </c>
      <c r="C20" t="s">
        <v>21</v>
      </c>
      <c r="D20" s="1" t="s">
        <v>75</v>
      </c>
      <c r="E20" s="2" t="s">
        <v>39</v>
      </c>
      <c r="F20" t="s">
        <v>42</v>
      </c>
      <c r="G20" t="s">
        <v>42</v>
      </c>
    </row>
    <row r="21" spans="1:8" ht="20.100000000000001" customHeight="1" x14ac:dyDescent="0.25">
      <c r="B21" s="8">
        <v>41557</v>
      </c>
      <c r="C21" s="4" t="s">
        <v>66</v>
      </c>
      <c r="D21" s="1" t="s">
        <v>73</v>
      </c>
      <c r="E21" s="2" t="s">
        <v>39</v>
      </c>
      <c r="F21" t="s">
        <v>42</v>
      </c>
      <c r="G21" t="s">
        <v>42</v>
      </c>
    </row>
    <row r="22" spans="1:8" ht="20.100000000000001" customHeight="1" x14ac:dyDescent="0.25">
      <c r="B22" s="8">
        <v>41558</v>
      </c>
      <c r="C22" t="s">
        <v>21</v>
      </c>
      <c r="D22" s="1" t="s">
        <v>75</v>
      </c>
      <c r="E22" s="2" t="s">
        <v>47</v>
      </c>
    </row>
    <row r="23" spans="1:8" ht="20.100000000000001" customHeight="1" x14ac:dyDescent="0.25">
      <c r="A23">
        <v>2014</v>
      </c>
      <c r="B23" s="8">
        <v>41800</v>
      </c>
      <c r="C23" t="s">
        <v>23</v>
      </c>
      <c r="D23" s="1" t="s">
        <v>74</v>
      </c>
      <c r="E23" s="2" t="s">
        <v>32</v>
      </c>
      <c r="F23" t="s">
        <v>42</v>
      </c>
      <c r="G23" t="s">
        <v>42</v>
      </c>
    </row>
    <row r="24" spans="1:8" ht="20.100000000000001" customHeight="1" x14ac:dyDescent="0.25">
      <c r="B24" s="8">
        <v>41835</v>
      </c>
      <c r="C24" t="s">
        <v>23</v>
      </c>
      <c r="D24" s="1" t="s">
        <v>74</v>
      </c>
      <c r="E24" s="2" t="s">
        <v>38</v>
      </c>
      <c r="F24" t="s">
        <v>42</v>
      </c>
      <c r="G24" t="s">
        <v>42</v>
      </c>
    </row>
    <row r="25" spans="1:8" ht="20.100000000000001" customHeight="1" x14ac:dyDescent="0.25">
      <c r="B25" s="8">
        <v>41843</v>
      </c>
      <c r="C25" t="s">
        <v>8</v>
      </c>
      <c r="D25" s="1" t="s">
        <v>79</v>
      </c>
      <c r="E25" s="2" t="s">
        <v>39</v>
      </c>
    </row>
    <row r="26" spans="1:8" ht="20.100000000000001" customHeight="1" x14ac:dyDescent="0.25">
      <c r="B26" s="8">
        <v>41849</v>
      </c>
      <c r="D26" s="1" t="s">
        <v>79</v>
      </c>
      <c r="E26" s="2" t="s">
        <v>40</v>
      </c>
      <c r="F26" t="s">
        <v>42</v>
      </c>
      <c r="G26" t="s">
        <v>42</v>
      </c>
    </row>
    <row r="27" spans="1:8" ht="20.100000000000001" customHeight="1" x14ac:dyDescent="0.25">
      <c r="B27" s="8">
        <v>41885</v>
      </c>
      <c r="C27" t="s">
        <v>23</v>
      </c>
      <c r="D27" s="1" t="s">
        <v>74</v>
      </c>
      <c r="E27" s="2" t="s">
        <v>41</v>
      </c>
      <c r="F27" t="s">
        <v>42</v>
      </c>
      <c r="G27" t="s">
        <v>42</v>
      </c>
    </row>
    <row r="28" spans="1:8" ht="20.100000000000001" customHeight="1" x14ac:dyDescent="0.25">
      <c r="B28" s="8">
        <v>41918</v>
      </c>
      <c r="C28" t="s">
        <v>21</v>
      </c>
      <c r="D28" s="1" t="s">
        <v>75</v>
      </c>
      <c r="E28" s="2" t="s">
        <v>39</v>
      </c>
      <c r="F28" t="s">
        <v>42</v>
      </c>
      <c r="G28" t="s">
        <v>42</v>
      </c>
    </row>
    <row r="29" spans="1:8" ht="20.100000000000001" customHeight="1" x14ac:dyDescent="0.25">
      <c r="B29" s="8">
        <v>41922</v>
      </c>
      <c r="C29" t="s">
        <v>66</v>
      </c>
      <c r="D29" s="1" t="s">
        <v>73</v>
      </c>
      <c r="F29" t="s">
        <v>42</v>
      </c>
      <c r="G29" t="s">
        <v>42</v>
      </c>
    </row>
    <row r="30" spans="1:8" ht="20.100000000000001" customHeight="1" x14ac:dyDescent="0.25">
      <c r="A30">
        <v>2015</v>
      </c>
      <c r="B30" s="8">
        <v>42165</v>
      </c>
      <c r="C30" t="s">
        <v>23</v>
      </c>
      <c r="D30" s="1" t="s">
        <v>74</v>
      </c>
      <c r="E30" s="2" t="s">
        <v>32</v>
      </c>
    </row>
    <row r="31" spans="1:8" ht="20.100000000000001" customHeight="1" x14ac:dyDescent="0.25">
      <c r="B31" s="8">
        <v>42206</v>
      </c>
      <c r="C31" t="s">
        <v>23</v>
      </c>
      <c r="D31" s="1" t="s">
        <v>74</v>
      </c>
      <c r="E31" s="2" t="s">
        <v>38</v>
      </c>
    </row>
    <row r="32" spans="1:8" ht="20.100000000000001" customHeight="1" x14ac:dyDescent="0.25">
      <c r="B32" s="8">
        <v>42207</v>
      </c>
      <c r="C32" t="s">
        <v>8</v>
      </c>
      <c r="D32" s="1" t="s">
        <v>108</v>
      </c>
      <c r="E32" s="2" t="s">
        <v>39</v>
      </c>
    </row>
    <row r="33" spans="1:5" ht="20.100000000000001" customHeight="1" x14ac:dyDescent="0.25">
      <c r="B33" s="8">
        <v>42209</v>
      </c>
      <c r="C33" t="s">
        <v>8</v>
      </c>
      <c r="D33" s="1" t="s">
        <v>108</v>
      </c>
      <c r="E33" s="2" t="s">
        <v>40</v>
      </c>
    </row>
    <row r="34" spans="1:5" ht="20.100000000000001" customHeight="1" x14ac:dyDescent="0.25">
      <c r="B34" s="8">
        <v>42263</v>
      </c>
      <c r="C34" t="s">
        <v>23</v>
      </c>
      <c r="D34" s="1" t="s">
        <v>74</v>
      </c>
      <c r="E34" s="2" t="s">
        <v>41</v>
      </c>
    </row>
    <row r="35" spans="1:5" ht="20.100000000000001" customHeight="1" x14ac:dyDescent="0.25">
      <c r="B35" s="8">
        <v>42283</v>
      </c>
      <c r="C35" t="s">
        <v>21</v>
      </c>
      <c r="D35" s="1" t="s">
        <v>75</v>
      </c>
      <c r="E35" s="2" t="s">
        <v>39</v>
      </c>
    </row>
    <row r="36" spans="1:5" ht="20.100000000000001" customHeight="1" x14ac:dyDescent="0.25">
      <c r="B36" s="8">
        <v>42285</v>
      </c>
      <c r="C36" t="s">
        <v>66</v>
      </c>
      <c r="D36" s="1" t="s">
        <v>73</v>
      </c>
      <c r="E36" s="2" t="s">
        <v>39</v>
      </c>
    </row>
    <row r="37" spans="1:5" ht="20.100000000000001" customHeight="1" x14ac:dyDescent="0.25">
      <c r="A37">
        <v>2016</v>
      </c>
      <c r="B37" s="8">
        <v>42529</v>
      </c>
      <c r="C37" t="s">
        <v>23</v>
      </c>
      <c r="D37" s="1" t="s">
        <v>74</v>
      </c>
      <c r="E37" s="2" t="s">
        <v>32</v>
      </c>
    </row>
    <row r="38" spans="1:5" ht="20.100000000000001" customHeight="1" x14ac:dyDescent="0.25">
      <c r="B38" s="8">
        <v>42557</v>
      </c>
      <c r="C38" t="s">
        <v>23</v>
      </c>
      <c r="D38" s="1" t="s">
        <v>74</v>
      </c>
      <c r="E38" s="2" t="s">
        <v>38</v>
      </c>
    </row>
    <row r="39" spans="1:5" ht="20.100000000000001" customHeight="1" x14ac:dyDescent="0.25">
      <c r="B39" s="8">
        <v>42565</v>
      </c>
      <c r="C39" t="s">
        <v>8</v>
      </c>
      <c r="D39" s="1" t="s">
        <v>79</v>
      </c>
      <c r="E39" s="2" t="s">
        <v>39</v>
      </c>
    </row>
    <row r="40" spans="1:5" ht="20.100000000000001" customHeight="1" x14ac:dyDescent="0.25">
      <c r="B40" s="8">
        <v>42566</v>
      </c>
      <c r="C40" t="s">
        <v>8</v>
      </c>
      <c r="D40" s="1" t="s">
        <v>79</v>
      </c>
      <c r="E40" s="2" t="s">
        <v>40</v>
      </c>
    </row>
    <row r="41" spans="1:5" ht="20.100000000000001" customHeight="1" x14ac:dyDescent="0.25">
      <c r="B41" s="8">
        <v>42597</v>
      </c>
      <c r="C41" t="s">
        <v>23</v>
      </c>
      <c r="D41" s="1" t="s">
        <v>74</v>
      </c>
      <c r="E41" s="2" t="s">
        <v>41</v>
      </c>
    </row>
    <row r="42" spans="1:5" ht="20.100000000000001" customHeight="1" x14ac:dyDescent="0.25">
      <c r="B42" s="8">
        <v>42634</v>
      </c>
      <c r="C42" t="s">
        <v>23</v>
      </c>
      <c r="D42" s="1" t="s">
        <v>74</v>
      </c>
      <c r="E42" s="2" t="s">
        <v>46</v>
      </c>
    </row>
    <row r="43" spans="1:5" ht="20.100000000000001" customHeight="1" x14ac:dyDescent="0.25">
      <c r="B43" s="8">
        <v>42647</v>
      </c>
      <c r="C43" t="s">
        <v>21</v>
      </c>
      <c r="D43" s="1" t="s">
        <v>75</v>
      </c>
      <c r="E43" s="2" t="s">
        <v>39</v>
      </c>
    </row>
    <row r="44" spans="1:5" ht="20.100000000000001" customHeight="1" x14ac:dyDescent="0.25">
      <c r="B44" s="8">
        <v>42647</v>
      </c>
      <c r="C44" t="s">
        <v>66</v>
      </c>
      <c r="D44" s="1" t="s">
        <v>73</v>
      </c>
      <c r="E44" s="2" t="s">
        <v>39</v>
      </c>
    </row>
    <row r="45" spans="1:5" ht="20.100000000000001" customHeight="1" x14ac:dyDescent="0.25">
      <c r="A45" s="31"/>
      <c r="B45" s="8"/>
      <c r="D45" s="1"/>
      <c r="E45" s="2"/>
    </row>
    <row r="46" spans="1:5" ht="20.100000000000001" customHeight="1" x14ac:dyDescent="0.25">
      <c r="A46" s="32">
        <v>2017</v>
      </c>
      <c r="B46" s="8">
        <v>42891</v>
      </c>
      <c r="C46" t="s">
        <v>23</v>
      </c>
      <c r="D46" s="1" t="s">
        <v>74</v>
      </c>
      <c r="E46" s="2" t="s">
        <v>32</v>
      </c>
    </row>
    <row r="47" spans="1:5" ht="20.100000000000001" customHeight="1" x14ac:dyDescent="0.25">
      <c r="B47" s="8"/>
      <c r="D47" s="1"/>
      <c r="E47" s="2"/>
    </row>
    <row r="48" spans="1:5" ht="20.100000000000001" customHeight="1" x14ac:dyDescent="0.25">
      <c r="B48" s="8">
        <v>42923</v>
      </c>
      <c r="C48" t="s">
        <v>23</v>
      </c>
      <c r="D48" s="1" t="s">
        <v>74</v>
      </c>
      <c r="E48" s="2" t="s">
        <v>38</v>
      </c>
    </row>
    <row r="49" spans="1:8" ht="20.100000000000001" customHeight="1" x14ac:dyDescent="0.25">
      <c r="B49" s="8">
        <v>42933</v>
      </c>
      <c r="C49" t="s">
        <v>8</v>
      </c>
      <c r="D49" s="1" t="s">
        <v>79</v>
      </c>
      <c r="E49" s="2" t="s">
        <v>39</v>
      </c>
    </row>
    <row r="50" spans="1:8" ht="20.100000000000001" customHeight="1" x14ac:dyDescent="0.25">
      <c r="B50" s="8">
        <v>42934</v>
      </c>
      <c r="C50" t="s">
        <v>8</v>
      </c>
      <c r="D50" s="1" t="s">
        <v>79</v>
      </c>
      <c r="E50" s="2" t="s">
        <v>40</v>
      </c>
    </row>
    <row r="51" spans="1:8" ht="20.100000000000001" customHeight="1" x14ac:dyDescent="0.25">
      <c r="B51" s="8">
        <v>42954</v>
      </c>
      <c r="C51" t="s">
        <v>23</v>
      </c>
      <c r="D51" s="1" t="s">
        <v>74</v>
      </c>
      <c r="E51" s="2" t="s">
        <v>41</v>
      </c>
    </row>
    <row r="52" spans="1:8" ht="20.100000000000001" customHeight="1" x14ac:dyDescent="0.25">
      <c r="B52" s="8">
        <v>43027</v>
      </c>
      <c r="C52" t="s">
        <v>21</v>
      </c>
      <c r="D52" s="1" t="s">
        <v>75</v>
      </c>
      <c r="E52" s="2" t="s">
        <v>39</v>
      </c>
    </row>
    <row r="53" spans="1:8" ht="20.100000000000001" customHeight="1" x14ac:dyDescent="0.25">
      <c r="B53" s="8">
        <v>43027</v>
      </c>
      <c r="C53" t="s">
        <v>66</v>
      </c>
      <c r="D53" s="1" t="s">
        <v>73</v>
      </c>
      <c r="E53" s="2" t="s">
        <v>39</v>
      </c>
    </row>
    <row r="54" spans="1:8" ht="20.100000000000001" customHeight="1" x14ac:dyDescent="0.25">
      <c r="A54">
        <v>2018</v>
      </c>
      <c r="B54" s="8">
        <v>43255</v>
      </c>
      <c r="C54" t="s">
        <v>23</v>
      </c>
      <c r="D54" s="1" t="s">
        <v>74</v>
      </c>
      <c r="E54" s="2" t="s">
        <v>32</v>
      </c>
    </row>
    <row r="55" spans="1:8" ht="20.100000000000001" customHeight="1" x14ac:dyDescent="0.25">
      <c r="B55" s="8">
        <v>43290</v>
      </c>
      <c r="C55" t="s">
        <v>23</v>
      </c>
      <c r="D55" s="1" t="s">
        <v>74</v>
      </c>
      <c r="E55" s="2" t="s">
        <v>38</v>
      </c>
    </row>
    <row r="56" spans="1:8" ht="20.100000000000001" customHeight="1" x14ac:dyDescent="0.25">
      <c r="B56" s="8">
        <v>43304</v>
      </c>
      <c r="C56" t="s">
        <v>8</v>
      </c>
      <c r="D56" s="1" t="s">
        <v>79</v>
      </c>
      <c r="E56" s="2" t="s">
        <v>132</v>
      </c>
      <c r="H56" t="s">
        <v>133</v>
      </c>
    </row>
    <row r="57" spans="1:8" ht="20.100000000000001" customHeight="1" x14ac:dyDescent="0.25">
      <c r="B57" s="8">
        <v>43354</v>
      </c>
      <c r="C57" t="s">
        <v>23</v>
      </c>
      <c r="D57" s="1" t="s">
        <v>74</v>
      </c>
      <c r="E57" s="2" t="s">
        <v>41</v>
      </c>
    </row>
    <row r="58" spans="1:8" ht="20.100000000000001" customHeight="1" x14ac:dyDescent="0.25">
      <c r="B58" s="8">
        <v>43402</v>
      </c>
      <c r="C58" t="s">
        <v>66</v>
      </c>
      <c r="D58" s="1" t="s">
        <v>73</v>
      </c>
      <c r="E58" s="2" t="s">
        <v>39</v>
      </c>
    </row>
    <row r="59" spans="1:8" ht="20.100000000000001" customHeight="1" x14ac:dyDescent="0.25">
      <c r="B59" s="8">
        <v>43403</v>
      </c>
      <c r="C59" t="s">
        <v>21</v>
      </c>
      <c r="D59" s="1" t="s">
        <v>75</v>
      </c>
      <c r="E59" s="2" t="s">
        <v>39</v>
      </c>
    </row>
    <row r="60" spans="1:8" ht="20.100000000000001" customHeight="1" x14ac:dyDescent="0.25">
      <c r="A60">
        <v>2019</v>
      </c>
      <c r="B60" s="8">
        <v>43626</v>
      </c>
      <c r="C60" t="s">
        <v>23</v>
      </c>
      <c r="D60" s="1" t="s">
        <v>74</v>
      </c>
      <c r="E60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RowHeight="15" x14ac:dyDescent="0.25"/>
  <cols>
    <col min="1" max="1" width="9.140625" style="5"/>
    <col min="2" max="2" width="9.7109375" style="5" bestFit="1" customWidth="1"/>
    <col min="3" max="3" width="15.42578125" style="5" customWidth="1"/>
    <col min="4" max="4" width="9.140625" style="5"/>
    <col min="5" max="5" width="24.7109375" style="5" customWidth="1"/>
    <col min="6" max="16384" width="9.140625" style="5"/>
  </cols>
  <sheetData>
    <row r="1" spans="1:5" s="7" customFormat="1" x14ac:dyDescent="0.25">
      <c r="A1" s="7" t="s">
        <v>5</v>
      </c>
      <c r="B1" s="7" t="s">
        <v>6</v>
      </c>
      <c r="C1" s="7" t="s">
        <v>7</v>
      </c>
      <c r="D1" s="7" t="s">
        <v>81</v>
      </c>
      <c r="E1" s="7" t="s">
        <v>34</v>
      </c>
    </row>
    <row r="2" spans="1:5" x14ac:dyDescent="0.25">
      <c r="A2" s="5">
        <v>2012</v>
      </c>
      <c r="B2" s="4">
        <v>41067</v>
      </c>
      <c r="C2" s="4" t="s">
        <v>66</v>
      </c>
      <c r="D2" s="4" t="s">
        <v>73</v>
      </c>
      <c r="E2" s="4" t="s">
        <v>84</v>
      </c>
    </row>
    <row r="3" spans="1:5" ht="30" x14ac:dyDescent="0.25">
      <c r="A3" s="5">
        <v>2013</v>
      </c>
      <c r="B3" s="4">
        <v>41438</v>
      </c>
      <c r="C3" s="4" t="s">
        <v>21</v>
      </c>
      <c r="D3" s="4" t="s">
        <v>75</v>
      </c>
      <c r="E3" s="4" t="s">
        <v>85</v>
      </c>
    </row>
    <row r="4" spans="1:5" x14ac:dyDescent="0.25">
      <c r="A4" s="5">
        <v>2013</v>
      </c>
      <c r="B4" s="4">
        <v>41438</v>
      </c>
      <c r="C4" s="4" t="s">
        <v>66</v>
      </c>
      <c r="D4" s="4" t="s">
        <v>73</v>
      </c>
      <c r="E4" s="4" t="s">
        <v>86</v>
      </c>
    </row>
    <row r="5" spans="1:5" x14ac:dyDescent="0.25">
      <c r="B5" s="4"/>
      <c r="C5" s="4"/>
      <c r="D5" s="4"/>
      <c r="E5" s="4"/>
    </row>
    <row r="6" spans="1:5" x14ac:dyDescent="0.25">
      <c r="B6" s="6"/>
    </row>
    <row r="7" spans="1:5" x14ac:dyDescent="0.25">
      <c r="B7" s="6"/>
    </row>
    <row r="8" spans="1:5" x14ac:dyDescent="0.25">
      <c r="B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</vt:lpstr>
      <vt:lpstr>planting</vt:lpstr>
      <vt:lpstr>fertilizer</vt:lpstr>
      <vt:lpstr>tillage</vt:lpstr>
      <vt:lpstr>harvest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Westfall, Wyatt L</cp:lastModifiedBy>
  <dcterms:created xsi:type="dcterms:W3CDTF">2019-06-03T17:54:29Z</dcterms:created>
  <dcterms:modified xsi:type="dcterms:W3CDTF">2019-08-12T14:48:28Z</dcterms:modified>
</cp:coreProperties>
</file>