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03BF0D45-DF6F-614F-9F01-E587A739C257}" xr6:coauthVersionLast="36" xr6:coauthVersionMax="36" xr10:uidLastSave="{00000000-0000-0000-0000-000000000000}"/>
  <bookViews>
    <workbookView xWindow="0" yWindow="460" windowWidth="22260" windowHeight="12660" activeTab="5" xr2:uid="{00000000-000D-0000-FFFF-FFFF00000000}"/>
  </bookViews>
  <sheets>
    <sheet name="Soil core measurements" sheetId="7" r:id="rId1"/>
    <sheet name="D3" sheetId="1" r:id="rId2"/>
    <sheet name="D39" sheetId="2" r:id="rId3"/>
    <sheet name="D56" sheetId="3" r:id="rId4"/>
    <sheet name="D74" sheetId="4" r:id="rId5"/>
    <sheet name="D105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5" l="1"/>
  <c r="G56" i="5"/>
  <c r="G51" i="5"/>
  <c r="F61" i="5"/>
  <c r="F56" i="5"/>
  <c r="F51" i="5"/>
  <c r="G12" i="5"/>
  <c r="G55" i="5" s="1"/>
  <c r="G6" i="5"/>
  <c r="G7" i="5"/>
  <c r="G60" i="5" s="1"/>
  <c r="G8" i="5"/>
  <c r="G10" i="5"/>
  <c r="G53" i="5" s="1"/>
  <c r="G11" i="5"/>
  <c r="G13" i="5"/>
  <c r="G15" i="5"/>
  <c r="G16" i="5"/>
  <c r="G59" i="5" s="1"/>
  <c r="G17" i="5"/>
  <c r="G18" i="5"/>
  <c r="G20" i="5"/>
  <c r="G21" i="5"/>
  <c r="G54" i="5" s="1"/>
  <c r="G22" i="5"/>
  <c r="G23" i="5"/>
  <c r="G25" i="5"/>
  <c r="G26" i="5"/>
  <c r="G27" i="5"/>
  <c r="G28" i="5"/>
  <c r="G30" i="5"/>
  <c r="G31" i="5"/>
  <c r="G32" i="5"/>
  <c r="G33" i="5"/>
  <c r="G35" i="5"/>
  <c r="G36" i="5"/>
  <c r="G37" i="5"/>
  <c r="G38" i="5"/>
  <c r="G40" i="5"/>
  <c r="G41" i="5"/>
  <c r="G42" i="5"/>
  <c r="G43" i="5"/>
  <c r="G5" i="5"/>
  <c r="G58" i="5" s="1"/>
  <c r="F48" i="5" l="1"/>
  <c r="F53" i="5"/>
  <c r="F58" i="5"/>
  <c r="G48" i="5"/>
  <c r="F49" i="5"/>
  <c r="F54" i="5"/>
  <c r="F59" i="5"/>
  <c r="G49" i="5"/>
  <c r="F50" i="5"/>
  <c r="F55" i="5"/>
  <c r="F60" i="5"/>
  <c r="G50" i="5"/>
  <c r="F52" i="2" l="1"/>
  <c r="G6" i="4"/>
  <c r="G7" i="4"/>
  <c r="G8" i="4"/>
  <c r="G10" i="4"/>
  <c r="G11" i="4"/>
  <c r="G12" i="4"/>
  <c r="G13" i="4"/>
  <c r="G15" i="4"/>
  <c r="G16" i="4"/>
  <c r="G17" i="4"/>
  <c r="G18" i="4"/>
  <c r="G20" i="4"/>
  <c r="G21" i="4"/>
  <c r="G22" i="4"/>
  <c r="G23" i="4"/>
  <c r="G25" i="4"/>
  <c r="G26" i="4"/>
  <c r="G27" i="4"/>
  <c r="G28" i="4"/>
  <c r="G30" i="4"/>
  <c r="G31" i="4"/>
  <c r="G32" i="4"/>
  <c r="G33" i="4"/>
  <c r="G35" i="4"/>
  <c r="G36" i="4"/>
  <c r="G37" i="4"/>
  <c r="G38" i="4"/>
  <c r="G40" i="4"/>
  <c r="G41" i="4"/>
  <c r="G42" i="4"/>
  <c r="G43" i="4"/>
  <c r="G5" i="4"/>
  <c r="G6" i="3"/>
  <c r="G7" i="3"/>
  <c r="G8" i="3"/>
  <c r="G10" i="3"/>
  <c r="G11" i="3"/>
  <c r="G12" i="3"/>
  <c r="G13" i="3"/>
  <c r="G15" i="3"/>
  <c r="G16" i="3"/>
  <c r="G17" i="3"/>
  <c r="G18" i="3"/>
  <c r="G20" i="3"/>
  <c r="G21" i="3"/>
  <c r="G22" i="3"/>
  <c r="G23" i="3"/>
  <c r="G25" i="3"/>
  <c r="G26" i="3"/>
  <c r="G27" i="3"/>
  <c r="G28" i="3"/>
  <c r="G30" i="3"/>
  <c r="G31" i="3"/>
  <c r="G32" i="3"/>
  <c r="G33" i="3"/>
  <c r="G35" i="3"/>
  <c r="G36" i="3"/>
  <c r="G37" i="3"/>
  <c r="G38" i="3"/>
  <c r="G40" i="3"/>
  <c r="G41" i="3"/>
  <c r="G42" i="3"/>
  <c r="G43" i="3"/>
  <c r="G5" i="3"/>
  <c r="G6" i="2"/>
  <c r="F58" i="2" s="1"/>
  <c r="G7" i="2"/>
  <c r="G8" i="2"/>
  <c r="G10" i="2"/>
  <c r="G11" i="2"/>
  <c r="F53" i="2" s="1"/>
  <c r="G12" i="2"/>
  <c r="G13" i="2"/>
  <c r="G15" i="2"/>
  <c r="G16" i="2"/>
  <c r="G17" i="2"/>
  <c r="G18" i="2"/>
  <c r="G20" i="2"/>
  <c r="G21" i="2"/>
  <c r="G22" i="2"/>
  <c r="G23" i="2"/>
  <c r="G25" i="2"/>
  <c r="G26" i="2"/>
  <c r="G27" i="2"/>
  <c r="G28" i="2"/>
  <c r="G30" i="2"/>
  <c r="G31" i="2"/>
  <c r="G32" i="2"/>
  <c r="G33" i="2"/>
  <c r="G35" i="2"/>
  <c r="G36" i="2"/>
  <c r="G37" i="2"/>
  <c r="G38" i="2"/>
  <c r="G40" i="2"/>
  <c r="G41" i="2"/>
  <c r="G42" i="2"/>
  <c r="G43" i="2"/>
  <c r="G5" i="2"/>
  <c r="F57" i="2" s="1"/>
  <c r="G55" i="2" l="1"/>
  <c r="F55" i="3"/>
  <c r="G55" i="3"/>
  <c r="G54" i="2"/>
  <c r="F49" i="2"/>
  <c r="G59" i="2"/>
  <c r="G49" i="2"/>
  <c r="G54" i="3"/>
  <c r="F54" i="3"/>
  <c r="G59" i="3"/>
  <c r="G49" i="3"/>
  <c r="F59" i="3"/>
  <c r="G54" i="4"/>
  <c r="F54" i="4"/>
  <c r="G59" i="4"/>
  <c r="G49" i="4"/>
  <c r="F59" i="4"/>
  <c r="F49" i="4"/>
  <c r="F60" i="3"/>
  <c r="G60" i="3"/>
  <c r="G50" i="3"/>
  <c r="F55" i="4"/>
  <c r="G55" i="4"/>
  <c r="F60" i="4"/>
  <c r="F50" i="4"/>
  <c r="G60" i="4"/>
  <c r="G50" i="4"/>
  <c r="G53" i="2"/>
  <c r="F48" i="2"/>
  <c r="G58" i="2"/>
  <c r="G48" i="2"/>
  <c r="G53" i="3"/>
  <c r="F53" i="3"/>
  <c r="F48" i="3"/>
  <c r="G58" i="3"/>
  <c r="G48" i="3"/>
  <c r="F58" i="3"/>
  <c r="G53" i="4"/>
  <c r="F53" i="4"/>
  <c r="G58" i="4"/>
  <c r="G48" i="4"/>
  <c r="F48" i="4"/>
  <c r="F58" i="4"/>
  <c r="F54" i="2"/>
  <c r="F59" i="2"/>
  <c r="G60" i="2"/>
  <c r="G50" i="2"/>
  <c r="G57" i="2"/>
  <c r="G47" i="2"/>
  <c r="F47" i="2"/>
  <c r="G52" i="2"/>
  <c r="G57" i="3"/>
  <c r="G47" i="3"/>
  <c r="F57" i="3"/>
  <c r="G52" i="3"/>
  <c r="F52" i="3"/>
  <c r="G57" i="4"/>
  <c r="G47" i="4"/>
  <c r="F57" i="4"/>
  <c r="F47" i="4"/>
  <c r="F52" i="4"/>
  <c r="G52" i="4"/>
  <c r="F50" i="2"/>
  <c r="F55" i="2"/>
  <c r="F60" i="2"/>
  <c r="F47" i="3"/>
  <c r="F50" i="3"/>
  <c r="F49" i="3"/>
  <c r="G19" i="1"/>
  <c r="G20" i="1"/>
  <c r="G21" i="1"/>
  <c r="G22" i="1"/>
  <c r="G24" i="1"/>
  <c r="G25" i="1"/>
  <c r="G26" i="1"/>
  <c r="G27" i="1"/>
  <c r="G29" i="1"/>
  <c r="G30" i="1"/>
  <c r="G31" i="1"/>
  <c r="G32" i="1"/>
  <c r="G34" i="1"/>
  <c r="G35" i="1"/>
  <c r="G36" i="1"/>
  <c r="G37" i="1"/>
  <c r="G39" i="1"/>
  <c r="G40" i="1"/>
  <c r="G41" i="1"/>
  <c r="G42" i="1"/>
  <c r="G44" i="1"/>
  <c r="G45" i="1"/>
  <c r="G46" i="1"/>
  <c r="G47" i="1"/>
  <c r="G14" i="1"/>
  <c r="G15" i="1"/>
  <c r="G16" i="1"/>
  <c r="G17" i="1"/>
  <c r="G10" i="1"/>
  <c r="G11" i="1"/>
  <c r="G12" i="1"/>
  <c r="G9" i="1"/>
  <c r="G57" i="1" l="1"/>
  <c r="F57" i="1"/>
  <c r="G60" i="1"/>
  <c r="F60" i="1"/>
  <c r="F59" i="1"/>
  <c r="G59" i="1"/>
  <c r="F58" i="1"/>
  <c r="G58" i="1"/>
  <c r="F54" i="1"/>
  <c r="G54" i="1"/>
  <c r="G64" i="1"/>
  <c r="F64" i="1"/>
  <c r="F63" i="1"/>
  <c r="G63" i="1"/>
  <c r="G53" i="1"/>
  <c r="F55" i="1"/>
  <c r="G65" i="1"/>
  <c r="F65" i="1"/>
  <c r="G55" i="1"/>
  <c r="F53" i="1"/>
  <c r="F62" i="1"/>
  <c r="G52" i="1"/>
  <c r="G62" i="1"/>
  <c r="F52" i="1"/>
</calcChain>
</file>

<file path=xl/sharedStrings.xml><?xml version="1.0" encoding="utf-8"?>
<sst xmlns="http://schemas.openxmlformats.org/spreadsheetml/2006/main" count="387" uniqueCount="53">
  <si>
    <t>Marsden 2019 Root Biomass Data</t>
  </si>
  <si>
    <t>Date</t>
  </si>
  <si>
    <t>Days After planting</t>
  </si>
  <si>
    <t>Plot</t>
  </si>
  <si>
    <t>12W</t>
  </si>
  <si>
    <t>Depth</t>
  </si>
  <si>
    <t>0-15cm</t>
  </si>
  <si>
    <t>15-30cm</t>
  </si>
  <si>
    <t>30-45cm</t>
  </si>
  <si>
    <t>45-60cm</t>
  </si>
  <si>
    <t>19E</t>
  </si>
  <si>
    <t>21E</t>
  </si>
  <si>
    <t>27W</t>
  </si>
  <si>
    <t>31W</t>
  </si>
  <si>
    <t>35E</t>
  </si>
  <si>
    <t>43W</t>
  </si>
  <si>
    <t>45E</t>
  </si>
  <si>
    <t>Total Soil Weight (g) (4 subsamples, bulked)</t>
  </si>
  <si>
    <t>Sample Date: 7/10/2019</t>
  </si>
  <si>
    <t>Sample Date: 7/29/2019</t>
  </si>
  <si>
    <t>Sample Date: 8/16/2019</t>
  </si>
  <si>
    <t>Sample Date: 9/16/2019</t>
  </si>
  <si>
    <t>Root Weights (g)</t>
  </si>
  <si>
    <t>Sample date: 6/3/2019</t>
  </si>
  <si>
    <t>Root weight (g)</t>
  </si>
  <si>
    <t>Soil Area (cm^3)</t>
  </si>
  <si>
    <t>Mass/area (g/cm^3)</t>
  </si>
  <si>
    <t>C2</t>
  </si>
  <si>
    <t>C4</t>
  </si>
  <si>
    <t>Avg. root mass (g/cm^3)</t>
  </si>
  <si>
    <t>All Plots</t>
  </si>
  <si>
    <t>Rotation</t>
  </si>
  <si>
    <t>Std. Error</t>
  </si>
  <si>
    <t>Core Diameter (in.)</t>
  </si>
  <si>
    <t>Core Diameter (cm)</t>
  </si>
  <si>
    <t>Core Radius (cm)</t>
  </si>
  <si>
    <t>Core depth (cm)</t>
  </si>
  <si>
    <r>
      <t>A=2πrh+2πr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</si>
  <si>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A=2π(1.5875x15) + 2π(1.5875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</si>
  <si>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A=2π(23.8) + 2π(2.52)</t>
  </si>
  <si>
    <t>A=149.46 + 15.83</t>
  </si>
  <si>
    <t>A=165.3</t>
  </si>
  <si>
    <r>
      <t xml:space="preserve">165.3 x 4 = </t>
    </r>
    <r>
      <rPr>
        <b/>
        <sz val="11"/>
        <color theme="1"/>
        <rFont val="Calibri"/>
        <family val="2"/>
        <scheme val="minor"/>
      </rPr>
      <t>661.2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(total soil area per depth increment)</t>
    </r>
  </si>
  <si>
    <r>
      <t>Core total area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</si>
  <si>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A=πr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</si>
  <si>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A=π(1.5875)</t>
    </r>
    <r>
      <rPr>
        <vertAlign val="superscript"/>
        <sz val="11"/>
        <color theme="1"/>
        <rFont val="Calibri"/>
        <family val="2"/>
        <scheme val="minor"/>
      </rPr>
      <t>2</t>
    </r>
  </si>
  <si>
    <t>A=π2.52</t>
  </si>
  <si>
    <t>A=7.91</t>
  </si>
  <si>
    <t>V=Axh</t>
  </si>
  <si>
    <t>V=7.91 x 15cm</t>
  </si>
  <si>
    <r>
      <t>V=118.8cm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</si>
  <si>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V x 4 cores per plot = </t>
    </r>
    <r>
      <rPr>
        <b/>
        <sz val="11"/>
        <color theme="1"/>
        <rFont val="Calibri"/>
        <family val="2"/>
        <scheme val="minor"/>
      </rPr>
      <t>475.2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(total soil area per depth increment)</t>
    </r>
  </si>
  <si>
    <t>Soil area (cm^3)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</si>
</sst>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Horizontal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6"/>
  <sheetViews>
    <sheetView topLeftCell="A16" workbookViewId="0">
      <selection activeCell="E28" sqref="E28"/>
    </sheetView>
  </sheetViews>
  <sheetFormatPr baseColWidth="10" defaultColWidth="8.83203125" defaultRowHeight="15" x14ac:dyDescent="0.2"/>
  <cols>
    <col min="1" max="1" width="19.5" bestFit="1" customWidth="1"/>
  </cols>
  <sheetData>
    <row r="3" spans="1:8" x14ac:dyDescent="0.2">
      <c r="A3" t="s">
        <v>33</v>
      </c>
      <c r="B3">
        <v>1.25</v>
      </c>
    </row>
    <row r="4" spans="1:8" x14ac:dyDescent="0.2">
      <c r="A4" t="s">
        <v>34</v>
      </c>
      <c r="B4">
        <v>3.1749999999999998</v>
      </c>
    </row>
    <row r="5" spans="1:8" x14ac:dyDescent="0.2">
      <c r="A5" t="s">
        <v>35</v>
      </c>
      <c r="B5">
        <v>1.5874999999999999</v>
      </c>
    </row>
    <row r="6" spans="1:8" x14ac:dyDescent="0.2">
      <c r="A6" t="s">
        <v>36</v>
      </c>
      <c r="B6">
        <v>15</v>
      </c>
    </row>
    <row r="8" spans="1:8" ht="17" x14ac:dyDescent="0.2">
      <c r="A8" t="s">
        <v>43</v>
      </c>
      <c r="B8" s="13" t="s">
        <v>37</v>
      </c>
      <c r="C8" s="13"/>
    </row>
    <row r="9" spans="1:8" ht="17" x14ac:dyDescent="0.2">
      <c r="B9" s="13" t="s">
        <v>38</v>
      </c>
      <c r="C9" s="13"/>
    </row>
    <row r="10" spans="1:8" x14ac:dyDescent="0.2">
      <c r="B10" s="13" t="s">
        <v>39</v>
      </c>
      <c r="C10" s="13"/>
    </row>
    <row r="11" spans="1:8" x14ac:dyDescent="0.2">
      <c r="B11" s="13" t="s">
        <v>40</v>
      </c>
      <c r="C11" s="13"/>
    </row>
    <row r="12" spans="1:8" x14ac:dyDescent="0.2">
      <c r="B12" s="13" t="s">
        <v>41</v>
      </c>
      <c r="C12" s="13"/>
    </row>
    <row r="13" spans="1:8" ht="17" x14ac:dyDescent="0.2">
      <c r="B13" s="13"/>
      <c r="C13" s="13" t="s">
        <v>42</v>
      </c>
      <c r="D13" s="13"/>
      <c r="E13" s="13"/>
      <c r="F13" s="13"/>
      <c r="G13" s="13"/>
      <c r="H13" s="13"/>
    </row>
    <row r="17" spans="2:8" ht="16" thickBot="1" x14ac:dyDescent="0.25"/>
    <row r="18" spans="2:8" ht="17" x14ac:dyDescent="0.2">
      <c r="B18" s="15" t="s">
        <v>44</v>
      </c>
      <c r="C18" s="16"/>
      <c r="D18" s="16"/>
      <c r="E18" s="16"/>
      <c r="F18" s="16"/>
      <c r="G18" s="16"/>
      <c r="H18" s="17"/>
    </row>
    <row r="19" spans="2:8" ht="17" x14ac:dyDescent="0.2">
      <c r="B19" s="18" t="s">
        <v>45</v>
      </c>
      <c r="C19" s="14"/>
      <c r="D19" s="14"/>
      <c r="E19" s="14"/>
      <c r="F19" s="14"/>
      <c r="G19" s="14"/>
      <c r="H19" s="19"/>
    </row>
    <row r="20" spans="2:8" x14ac:dyDescent="0.2">
      <c r="B20" s="18" t="s">
        <v>46</v>
      </c>
      <c r="C20" s="14"/>
      <c r="D20" s="14"/>
      <c r="E20" s="14"/>
      <c r="F20" s="14"/>
      <c r="G20" s="14"/>
      <c r="H20" s="19"/>
    </row>
    <row r="21" spans="2:8" x14ac:dyDescent="0.2">
      <c r="B21" s="18" t="s">
        <v>47</v>
      </c>
      <c r="C21" s="14"/>
      <c r="D21" s="14"/>
      <c r="E21" s="14"/>
      <c r="F21" s="14"/>
      <c r="G21" s="14"/>
      <c r="H21" s="19"/>
    </row>
    <row r="22" spans="2:8" x14ac:dyDescent="0.2">
      <c r="B22" s="18"/>
      <c r="C22" s="14"/>
      <c r="D22" s="14"/>
      <c r="E22" s="14"/>
      <c r="F22" s="14"/>
      <c r="G22" s="14"/>
      <c r="H22" s="19"/>
    </row>
    <row r="23" spans="2:8" x14ac:dyDescent="0.2">
      <c r="B23" s="18" t="s">
        <v>48</v>
      </c>
      <c r="C23" s="14"/>
      <c r="D23" s="14"/>
      <c r="E23" s="14"/>
      <c r="F23" s="14"/>
      <c r="G23" s="14"/>
      <c r="H23" s="19"/>
    </row>
    <row r="24" spans="2:8" x14ac:dyDescent="0.2">
      <c r="B24" s="18" t="s">
        <v>49</v>
      </c>
      <c r="C24" s="14"/>
      <c r="D24" s="14"/>
      <c r="E24" s="14"/>
      <c r="F24" s="14"/>
      <c r="G24" s="14"/>
      <c r="H24" s="19"/>
    </row>
    <row r="25" spans="2:8" ht="17" x14ac:dyDescent="0.2">
      <c r="B25" s="18" t="s">
        <v>50</v>
      </c>
      <c r="C25" s="14"/>
      <c r="D25" s="14"/>
      <c r="E25" s="14"/>
      <c r="F25" s="14"/>
      <c r="G25" s="14"/>
      <c r="H25" s="19"/>
    </row>
    <row r="26" spans="2:8" ht="18" thickBot="1" x14ac:dyDescent="0.25">
      <c r="B26" s="20" t="s">
        <v>51</v>
      </c>
      <c r="C26" s="21"/>
      <c r="D26" s="21"/>
      <c r="E26" s="21"/>
      <c r="F26" s="21"/>
      <c r="G26" s="21"/>
      <c r="H26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5"/>
  <sheetViews>
    <sheetView zoomScaleNormal="100" workbookViewId="0">
      <selection activeCell="A8" sqref="A8:G47"/>
    </sheetView>
  </sheetViews>
  <sheetFormatPr baseColWidth="10" defaultColWidth="8.83203125" defaultRowHeight="15" x14ac:dyDescent="0.2"/>
  <cols>
    <col min="3" max="3" width="16.6640625" bestFit="1" customWidth="1"/>
    <col min="4" max="4" width="37.5" bestFit="1" customWidth="1"/>
    <col min="5" max="5" width="17.5" customWidth="1"/>
    <col min="6" max="6" width="21.33203125" bestFit="1" customWidth="1"/>
    <col min="7" max="7" width="17.83203125" bestFit="1" customWidth="1"/>
    <col min="11" max="11" width="10.1640625" bestFit="1" customWidth="1"/>
  </cols>
  <sheetData>
    <row r="2" spans="1:7" ht="19" x14ac:dyDescent="0.25">
      <c r="A2" s="1" t="s">
        <v>0</v>
      </c>
      <c r="B2" s="1"/>
    </row>
    <row r="3" spans="1:7" x14ac:dyDescent="0.2">
      <c r="A3" s="2" t="s">
        <v>1</v>
      </c>
      <c r="B3" s="2"/>
      <c r="C3" s="2" t="s">
        <v>2</v>
      </c>
    </row>
    <row r="4" spans="1:7" x14ac:dyDescent="0.2">
      <c r="A4" s="3">
        <v>43622</v>
      </c>
      <c r="B4" s="3"/>
      <c r="C4" s="2">
        <v>3</v>
      </c>
    </row>
    <row r="5" spans="1:7" x14ac:dyDescent="0.2">
      <c r="A5" s="2"/>
      <c r="B5" s="2"/>
      <c r="C5" s="2"/>
    </row>
    <row r="6" spans="1:7" x14ac:dyDescent="0.2">
      <c r="A6" s="4" t="s">
        <v>23</v>
      </c>
      <c r="B6" s="4"/>
      <c r="C6" s="2"/>
    </row>
    <row r="7" spans="1:7" x14ac:dyDescent="0.2">
      <c r="A7" s="3"/>
      <c r="B7" s="3"/>
      <c r="C7" s="2"/>
    </row>
    <row r="8" spans="1:7" x14ac:dyDescent="0.2">
      <c r="A8" s="5" t="s">
        <v>3</v>
      </c>
      <c r="B8" s="5" t="s">
        <v>31</v>
      </c>
      <c r="C8" s="5" t="s">
        <v>5</v>
      </c>
      <c r="D8" s="5" t="s">
        <v>17</v>
      </c>
      <c r="E8" s="5" t="s">
        <v>22</v>
      </c>
      <c r="F8" s="7" t="s">
        <v>25</v>
      </c>
      <c r="G8" s="7" t="s">
        <v>26</v>
      </c>
    </row>
    <row r="9" spans="1:7" x14ac:dyDescent="0.2">
      <c r="A9" s="5" t="s">
        <v>4</v>
      </c>
      <c r="B9" s="5" t="s">
        <v>28</v>
      </c>
      <c r="C9" s="5" t="s">
        <v>6</v>
      </c>
      <c r="D9" s="5">
        <v>873.7</v>
      </c>
      <c r="E9" s="5">
        <v>1.9199999999999998E-2</v>
      </c>
      <c r="F9" s="5">
        <v>475.2</v>
      </c>
      <c r="G9" s="8">
        <f>E9/F9</f>
        <v>4.0404040404040399E-5</v>
      </c>
    </row>
    <row r="10" spans="1:7" x14ac:dyDescent="0.2">
      <c r="A10" s="5"/>
      <c r="B10" s="5"/>
      <c r="C10" s="5" t="s">
        <v>7</v>
      </c>
      <c r="D10" s="5">
        <v>776</v>
      </c>
      <c r="E10" s="5">
        <v>8.2100000000000006E-2</v>
      </c>
      <c r="F10" s="5">
        <v>475.2</v>
      </c>
      <c r="G10" s="8">
        <f t="shared" ref="G10:G47" si="0">E10/F10</f>
        <v>1.727693602693603E-4</v>
      </c>
    </row>
    <row r="11" spans="1:7" x14ac:dyDescent="0.2">
      <c r="A11" s="5"/>
      <c r="B11" s="5"/>
      <c r="C11" s="5" t="s">
        <v>8</v>
      </c>
      <c r="D11" s="5">
        <v>802.2</v>
      </c>
      <c r="E11" s="5">
        <v>9.4700000000000006E-2</v>
      </c>
      <c r="F11" s="5">
        <v>475.2</v>
      </c>
      <c r="G11" s="8">
        <f t="shared" si="0"/>
        <v>1.9928451178451181E-4</v>
      </c>
    </row>
    <row r="12" spans="1:7" x14ac:dyDescent="0.2">
      <c r="A12" s="5"/>
      <c r="B12" s="5"/>
      <c r="C12" s="5" t="s">
        <v>9</v>
      </c>
      <c r="D12" s="5">
        <v>600.5</v>
      </c>
      <c r="E12" s="5">
        <v>3.8399999999999997E-2</v>
      </c>
      <c r="F12" s="5">
        <v>475.2</v>
      </c>
      <c r="G12" s="8">
        <f t="shared" si="0"/>
        <v>8.0808080808080797E-5</v>
      </c>
    </row>
    <row r="13" spans="1:7" x14ac:dyDescent="0.2">
      <c r="A13" s="6"/>
      <c r="B13" s="6"/>
      <c r="C13" s="6"/>
      <c r="D13" s="6"/>
      <c r="E13" s="6"/>
      <c r="F13" s="6"/>
      <c r="G13" s="9"/>
    </row>
    <row r="14" spans="1:7" x14ac:dyDescent="0.2">
      <c r="A14" s="5" t="s">
        <v>10</v>
      </c>
      <c r="B14" s="5" t="s">
        <v>27</v>
      </c>
      <c r="C14" s="5" t="s">
        <v>6</v>
      </c>
      <c r="D14" s="5">
        <v>915.9</v>
      </c>
      <c r="E14" s="5">
        <v>0.1158</v>
      </c>
      <c r="F14" s="5">
        <v>475.2</v>
      </c>
      <c r="G14" s="8">
        <f t="shared" si="0"/>
        <v>2.4368686868686871E-4</v>
      </c>
    </row>
    <row r="15" spans="1:7" x14ac:dyDescent="0.2">
      <c r="A15" s="5"/>
      <c r="B15" s="5"/>
      <c r="C15" s="5" t="s">
        <v>7</v>
      </c>
      <c r="D15" s="5">
        <v>869.6</v>
      </c>
      <c r="E15" s="5">
        <v>1.3899999999999999E-2</v>
      </c>
      <c r="F15" s="5">
        <v>475.2</v>
      </c>
      <c r="G15" s="8">
        <f t="shared" si="0"/>
        <v>2.9250841750841751E-5</v>
      </c>
    </row>
    <row r="16" spans="1:7" x14ac:dyDescent="0.2">
      <c r="A16" s="5"/>
      <c r="B16" s="5"/>
      <c r="C16" s="5" t="s">
        <v>8</v>
      </c>
      <c r="D16" s="5">
        <v>890.3</v>
      </c>
      <c r="E16" s="5">
        <v>2.8799999999999999E-2</v>
      </c>
      <c r="F16" s="5">
        <v>475.2</v>
      </c>
      <c r="G16" s="8">
        <f t="shared" si="0"/>
        <v>6.0606060606060605E-5</v>
      </c>
    </row>
    <row r="17" spans="1:7" x14ac:dyDescent="0.2">
      <c r="A17" s="5"/>
      <c r="B17" s="5"/>
      <c r="C17" s="5" t="s">
        <v>9</v>
      </c>
      <c r="D17" s="5">
        <v>775.1</v>
      </c>
      <c r="E17" s="5">
        <v>1.3299999999999999E-2</v>
      </c>
      <c r="F17" s="5">
        <v>475.2</v>
      </c>
      <c r="G17" s="8">
        <f t="shared" si="0"/>
        <v>2.7988215488215488E-5</v>
      </c>
    </row>
    <row r="18" spans="1:7" x14ac:dyDescent="0.2">
      <c r="A18" s="6"/>
      <c r="B18" s="6"/>
      <c r="C18" s="6"/>
      <c r="D18" s="6"/>
      <c r="E18" s="6"/>
      <c r="F18" s="6"/>
      <c r="G18" s="9"/>
    </row>
    <row r="19" spans="1:7" x14ac:dyDescent="0.2">
      <c r="A19" s="5" t="s">
        <v>11</v>
      </c>
      <c r="B19" s="5" t="s">
        <v>28</v>
      </c>
      <c r="C19" s="5" t="s">
        <v>6</v>
      </c>
      <c r="D19" s="5">
        <v>1001.4</v>
      </c>
      <c r="E19" s="5">
        <v>0.1193</v>
      </c>
      <c r="F19" s="5">
        <v>475.2</v>
      </c>
      <c r="G19" s="8">
        <f t="shared" si="0"/>
        <v>2.5105218855218855E-4</v>
      </c>
    </row>
    <row r="20" spans="1:7" x14ac:dyDescent="0.2">
      <c r="A20" s="5"/>
      <c r="B20" s="5"/>
      <c r="C20" s="5" t="s">
        <v>7</v>
      </c>
      <c r="D20" s="5">
        <v>831.6</v>
      </c>
      <c r="E20" s="5">
        <v>0.1101</v>
      </c>
      <c r="F20" s="5">
        <v>475.2</v>
      </c>
      <c r="G20" s="8">
        <f t="shared" si="0"/>
        <v>2.3169191919191921E-4</v>
      </c>
    </row>
    <row r="21" spans="1:7" x14ac:dyDescent="0.2">
      <c r="A21" s="5"/>
      <c r="B21" s="5"/>
      <c r="C21" s="5" t="s">
        <v>8</v>
      </c>
      <c r="D21" s="5">
        <v>821.7</v>
      </c>
      <c r="E21" s="5">
        <v>5.7299999999999997E-2</v>
      </c>
      <c r="F21" s="5">
        <v>475.2</v>
      </c>
      <c r="G21" s="8">
        <f t="shared" si="0"/>
        <v>1.2058080808080808E-4</v>
      </c>
    </row>
    <row r="22" spans="1:7" x14ac:dyDescent="0.2">
      <c r="A22" s="5"/>
      <c r="B22" s="5"/>
      <c r="C22" s="5" t="s">
        <v>9</v>
      </c>
      <c r="D22" s="5">
        <v>787.2</v>
      </c>
      <c r="E22" s="5">
        <v>3.8899999999999997E-2</v>
      </c>
      <c r="F22" s="5">
        <v>475.2</v>
      </c>
      <c r="G22" s="8">
        <f t="shared" si="0"/>
        <v>8.1860269360269352E-5</v>
      </c>
    </row>
    <row r="23" spans="1:7" x14ac:dyDescent="0.2">
      <c r="A23" s="6"/>
      <c r="B23" s="6"/>
      <c r="C23" s="6"/>
      <c r="D23" s="6"/>
      <c r="E23" s="6"/>
      <c r="F23" s="6"/>
      <c r="G23" s="9"/>
    </row>
    <row r="24" spans="1:7" x14ac:dyDescent="0.2">
      <c r="A24" s="5" t="s">
        <v>12</v>
      </c>
      <c r="B24" s="5" t="s">
        <v>27</v>
      </c>
      <c r="C24" s="5" t="s">
        <v>6</v>
      </c>
      <c r="D24" s="5">
        <v>649.29999999999995</v>
      </c>
      <c r="E24" s="5">
        <v>3.1300000000000001E-2</v>
      </c>
      <c r="F24" s="5">
        <v>475.2</v>
      </c>
      <c r="G24" s="8">
        <f t="shared" si="0"/>
        <v>6.586700336700337E-5</v>
      </c>
    </row>
    <row r="25" spans="1:7" x14ac:dyDescent="0.2">
      <c r="A25" s="5"/>
      <c r="B25" s="5"/>
      <c r="C25" s="5" t="s">
        <v>7</v>
      </c>
      <c r="D25" s="5">
        <v>707.4</v>
      </c>
      <c r="E25" s="5">
        <v>8.8999999999999999E-3</v>
      </c>
      <c r="F25" s="5">
        <v>475.2</v>
      </c>
      <c r="G25" s="8">
        <f t="shared" si="0"/>
        <v>1.8728956228956231E-5</v>
      </c>
    </row>
    <row r="26" spans="1:7" x14ac:dyDescent="0.2">
      <c r="A26" s="5"/>
      <c r="B26" s="5"/>
      <c r="C26" s="5" t="s">
        <v>8</v>
      </c>
      <c r="D26" s="5">
        <v>656.7</v>
      </c>
      <c r="E26" s="5">
        <v>6.6E-3</v>
      </c>
      <c r="F26" s="5">
        <v>475.2</v>
      </c>
      <c r="G26" s="8">
        <f t="shared" si="0"/>
        <v>1.388888888888889E-5</v>
      </c>
    </row>
    <row r="27" spans="1:7" x14ac:dyDescent="0.2">
      <c r="A27" s="5"/>
      <c r="B27" s="5"/>
      <c r="C27" s="5" t="s">
        <v>9</v>
      </c>
      <c r="D27" s="5">
        <v>582.4</v>
      </c>
      <c r="E27" s="5">
        <v>3.0999999999999999E-3</v>
      </c>
      <c r="F27" s="5">
        <v>475.2</v>
      </c>
      <c r="G27" s="8">
        <f t="shared" si="0"/>
        <v>6.5235690235690237E-6</v>
      </c>
    </row>
    <row r="28" spans="1:7" x14ac:dyDescent="0.2">
      <c r="A28" s="6"/>
      <c r="B28" s="6"/>
      <c r="C28" s="6"/>
      <c r="D28" s="6"/>
      <c r="E28" s="6"/>
      <c r="F28" s="6"/>
      <c r="G28" s="9"/>
    </row>
    <row r="29" spans="1:7" x14ac:dyDescent="0.2">
      <c r="A29" s="5" t="s">
        <v>13</v>
      </c>
      <c r="B29" s="5" t="s">
        <v>28</v>
      </c>
      <c r="C29" s="5" t="s">
        <v>6</v>
      </c>
      <c r="D29" s="5">
        <v>930.2</v>
      </c>
      <c r="E29" s="5">
        <v>4.99E-2</v>
      </c>
      <c r="F29" s="5">
        <v>475.2</v>
      </c>
      <c r="G29" s="8">
        <f t="shared" si="0"/>
        <v>1.0500841750841751E-4</v>
      </c>
    </row>
    <row r="30" spans="1:7" x14ac:dyDescent="0.2">
      <c r="A30" s="5"/>
      <c r="B30" s="5"/>
      <c r="C30" s="5" t="s">
        <v>7</v>
      </c>
      <c r="D30" s="5">
        <v>865.2</v>
      </c>
      <c r="E30" s="5">
        <v>1.3100000000000001E-2</v>
      </c>
      <c r="F30" s="5">
        <v>475.2</v>
      </c>
      <c r="G30" s="8">
        <f t="shared" si="0"/>
        <v>2.756734006734007E-5</v>
      </c>
    </row>
    <row r="31" spans="1:7" x14ac:dyDescent="0.2">
      <c r="A31" s="5"/>
      <c r="B31" s="5"/>
      <c r="C31" s="5" t="s">
        <v>8</v>
      </c>
      <c r="D31" s="5">
        <v>843</v>
      </c>
      <c r="E31" s="5">
        <v>1.2800000000000001E-2</v>
      </c>
      <c r="F31" s="5">
        <v>475.2</v>
      </c>
      <c r="G31" s="8">
        <f t="shared" si="0"/>
        <v>2.6936026936026937E-5</v>
      </c>
    </row>
    <row r="32" spans="1:7" x14ac:dyDescent="0.2">
      <c r="A32" s="5"/>
      <c r="B32" s="5"/>
      <c r="C32" s="5" t="s">
        <v>9</v>
      </c>
      <c r="D32" s="5">
        <v>372.8</v>
      </c>
      <c r="E32" s="5">
        <v>2.8E-3</v>
      </c>
      <c r="F32" s="5">
        <v>475.2</v>
      </c>
      <c r="G32" s="8">
        <f t="shared" si="0"/>
        <v>5.892255892255892E-6</v>
      </c>
    </row>
    <row r="33" spans="1:7" x14ac:dyDescent="0.2">
      <c r="A33" s="6"/>
      <c r="B33" s="6"/>
      <c r="C33" s="6"/>
      <c r="D33" s="6"/>
      <c r="E33" s="6"/>
      <c r="F33" s="6"/>
      <c r="G33" s="9"/>
    </row>
    <row r="34" spans="1:7" x14ac:dyDescent="0.2">
      <c r="A34" s="5" t="s">
        <v>14</v>
      </c>
      <c r="B34" s="5" t="s">
        <v>27</v>
      </c>
      <c r="C34" s="5" t="s">
        <v>6</v>
      </c>
      <c r="D34" s="5">
        <v>1005.4</v>
      </c>
      <c r="E34" s="5">
        <v>2.4299999999999999E-2</v>
      </c>
      <c r="F34" s="5">
        <v>475.2</v>
      </c>
      <c r="G34" s="8">
        <f t="shared" si="0"/>
        <v>5.1136363636363635E-5</v>
      </c>
    </row>
    <row r="35" spans="1:7" x14ac:dyDescent="0.2">
      <c r="A35" s="5"/>
      <c r="B35" s="5"/>
      <c r="C35" s="5" t="s">
        <v>7</v>
      </c>
      <c r="D35" s="5">
        <v>1085.9000000000001</v>
      </c>
      <c r="E35" s="5">
        <v>6.1999999999999998E-3</v>
      </c>
      <c r="F35" s="5">
        <v>475.2</v>
      </c>
      <c r="G35" s="8">
        <f t="shared" si="0"/>
        <v>1.3047138047138047E-5</v>
      </c>
    </row>
    <row r="36" spans="1:7" x14ac:dyDescent="0.2">
      <c r="A36" s="5"/>
      <c r="B36" s="5"/>
      <c r="C36" s="5" t="s">
        <v>8</v>
      </c>
      <c r="D36" s="5">
        <v>964.4</v>
      </c>
      <c r="E36" s="5">
        <v>3.7000000000000002E-3</v>
      </c>
      <c r="F36" s="5">
        <v>475.2</v>
      </c>
      <c r="G36" s="8">
        <f t="shared" si="0"/>
        <v>7.786195286195287E-6</v>
      </c>
    </row>
    <row r="37" spans="1:7" x14ac:dyDescent="0.2">
      <c r="A37" s="5"/>
      <c r="B37" s="5"/>
      <c r="C37" s="5" t="s">
        <v>9</v>
      </c>
      <c r="D37" s="5">
        <v>402.2</v>
      </c>
      <c r="E37" s="5">
        <v>3.3999999999999998E-3</v>
      </c>
      <c r="F37" s="5">
        <v>475.2</v>
      </c>
      <c r="G37" s="8">
        <f t="shared" si="0"/>
        <v>7.1548821548821545E-6</v>
      </c>
    </row>
    <row r="38" spans="1:7" x14ac:dyDescent="0.2">
      <c r="A38" s="6"/>
      <c r="B38" s="6"/>
      <c r="C38" s="6"/>
      <c r="D38" s="6"/>
      <c r="E38" s="6"/>
      <c r="F38" s="6"/>
      <c r="G38" s="9"/>
    </row>
    <row r="39" spans="1:7" x14ac:dyDescent="0.2">
      <c r="A39" s="5" t="s">
        <v>15</v>
      </c>
      <c r="B39" s="5" t="s">
        <v>28</v>
      </c>
      <c r="C39" s="5" t="s">
        <v>6</v>
      </c>
      <c r="D39" s="5">
        <v>815</v>
      </c>
      <c r="E39" s="5">
        <v>4.8099999999999997E-2</v>
      </c>
      <c r="F39" s="5">
        <v>475.2</v>
      </c>
      <c r="G39" s="8">
        <f t="shared" si="0"/>
        <v>1.0122053872053872E-4</v>
      </c>
    </row>
    <row r="40" spans="1:7" x14ac:dyDescent="0.2">
      <c r="A40" s="5"/>
      <c r="B40" s="5"/>
      <c r="C40" s="5" t="s">
        <v>7</v>
      </c>
      <c r="D40" s="5">
        <v>913.9</v>
      </c>
      <c r="E40" s="5">
        <v>5.0500000000000003E-2</v>
      </c>
      <c r="F40" s="5">
        <v>475.2</v>
      </c>
      <c r="G40" s="8">
        <f t="shared" si="0"/>
        <v>1.0627104377104378E-4</v>
      </c>
    </row>
    <row r="41" spans="1:7" x14ac:dyDescent="0.2">
      <c r="A41" s="5"/>
      <c r="B41" s="5"/>
      <c r="C41" s="5" t="s">
        <v>8</v>
      </c>
      <c r="D41" s="5">
        <v>907.5</v>
      </c>
      <c r="E41" s="5">
        <v>2.01E-2</v>
      </c>
      <c r="F41" s="5">
        <v>475.2</v>
      </c>
      <c r="G41" s="8">
        <f t="shared" si="0"/>
        <v>4.2297979797979795E-5</v>
      </c>
    </row>
    <row r="42" spans="1:7" x14ac:dyDescent="0.2">
      <c r="A42" s="5"/>
      <c r="B42" s="5"/>
      <c r="C42" s="5" t="s">
        <v>9</v>
      </c>
      <c r="D42" s="5">
        <v>352.9</v>
      </c>
      <c r="E42" s="5">
        <v>2.1100000000000001E-2</v>
      </c>
      <c r="F42" s="5">
        <v>475.2</v>
      </c>
      <c r="G42" s="8">
        <f t="shared" si="0"/>
        <v>4.4402356902356904E-5</v>
      </c>
    </row>
    <row r="43" spans="1:7" x14ac:dyDescent="0.2">
      <c r="A43" s="6"/>
      <c r="B43" s="6"/>
      <c r="C43" s="6"/>
      <c r="D43" s="6"/>
      <c r="E43" s="6"/>
      <c r="F43" s="6"/>
      <c r="G43" s="9"/>
    </row>
    <row r="44" spans="1:7" x14ac:dyDescent="0.2">
      <c r="A44" s="5" t="s">
        <v>16</v>
      </c>
      <c r="B44" s="5" t="s">
        <v>27</v>
      </c>
      <c r="C44" s="5" t="s">
        <v>6</v>
      </c>
      <c r="D44" s="5">
        <v>987.2</v>
      </c>
      <c r="E44" s="5">
        <v>1.06E-2</v>
      </c>
      <c r="F44" s="5">
        <v>475.2</v>
      </c>
      <c r="G44" s="8">
        <f t="shared" si="0"/>
        <v>2.2306397306397308E-5</v>
      </c>
    </row>
    <row r="45" spans="1:7" x14ac:dyDescent="0.2">
      <c r="A45" s="5"/>
      <c r="B45" s="5"/>
      <c r="C45" s="5" t="s">
        <v>7</v>
      </c>
      <c r="D45" s="5">
        <v>799.4</v>
      </c>
      <c r="E45" s="5">
        <v>6.1999999999999998E-3</v>
      </c>
      <c r="F45" s="5">
        <v>475.2</v>
      </c>
      <c r="G45" s="8">
        <f t="shared" si="0"/>
        <v>1.3047138047138047E-5</v>
      </c>
    </row>
    <row r="46" spans="1:7" x14ac:dyDescent="0.2">
      <c r="A46" s="5"/>
      <c r="B46" s="5"/>
      <c r="C46" s="5" t="s">
        <v>8</v>
      </c>
      <c r="D46" s="5">
        <v>822.2</v>
      </c>
      <c r="E46" s="5">
        <v>4.0000000000000001E-3</v>
      </c>
      <c r="F46" s="5">
        <v>475.2</v>
      </c>
      <c r="G46" s="8">
        <f t="shared" si="0"/>
        <v>8.4175084175084186E-6</v>
      </c>
    </row>
    <row r="47" spans="1:7" x14ac:dyDescent="0.2">
      <c r="A47" s="5"/>
      <c r="B47" s="5"/>
      <c r="C47" s="5" t="s">
        <v>9</v>
      </c>
      <c r="D47" s="5">
        <v>122.3</v>
      </c>
      <c r="E47" s="5">
        <v>6.9999999999999999E-4</v>
      </c>
      <c r="F47" s="5">
        <v>475.2</v>
      </c>
      <c r="G47" s="8">
        <f t="shared" si="0"/>
        <v>1.473063973063973E-6</v>
      </c>
    </row>
    <row r="51" spans="4:7" x14ac:dyDescent="0.2">
      <c r="F51" t="s">
        <v>29</v>
      </c>
      <c r="G51" s="2" t="s">
        <v>32</v>
      </c>
    </row>
    <row r="52" spans="4:7" x14ac:dyDescent="0.2">
      <c r="D52" s="11" t="s">
        <v>30</v>
      </c>
      <c r="E52" t="s">
        <v>6</v>
      </c>
      <c r="F52" s="10">
        <f>AVERAGE(G9,G14,G19,G24,G29,G34,G39,G44)</f>
        <v>1.1008522727272729E-4</v>
      </c>
      <c r="G52" s="12">
        <f>STDEV(G9,G14,G19,G24,G29,G34,G39,G44)/2.83</f>
        <v>3.1553306236892955E-5</v>
      </c>
    </row>
    <row r="53" spans="4:7" x14ac:dyDescent="0.2">
      <c r="E53" t="s">
        <v>7</v>
      </c>
      <c r="F53" s="10">
        <f>AVERAGE(G10,G15,G20,G25,G30,G35,G40,G45)</f>
        <v>7.6546717171717177E-5</v>
      </c>
      <c r="G53" s="12">
        <f>STDEV(G10,G15,G20,G25,G30,G35,G40,G45)/2.83</f>
        <v>2.9940323081509836E-5</v>
      </c>
    </row>
    <row r="54" spans="4:7" x14ac:dyDescent="0.2">
      <c r="E54" t="s">
        <v>8</v>
      </c>
      <c r="F54" s="10">
        <f>AVERAGE(G11,G16,G21,G26,G31,G36,G41,G46)</f>
        <v>5.9974747474747481E-5</v>
      </c>
      <c r="G54" s="12">
        <f>STDEV(G11,G16,G21,G26,G31,G36,G41,G46)/2.83</f>
        <v>2.3887713211309859E-5</v>
      </c>
    </row>
    <row r="55" spans="4:7" x14ac:dyDescent="0.2">
      <c r="E55" t="s">
        <v>9</v>
      </c>
      <c r="F55" s="10">
        <f>AVERAGE(G12,G17,G22,G27,G32,G37,G42,G47)</f>
        <v>3.2012836700336698E-5</v>
      </c>
      <c r="G55" s="12">
        <f>STDEV(G12,G17,G22,G27,G32,G37,G42,G47)/2.83</f>
        <v>1.1884281557628774E-5</v>
      </c>
    </row>
    <row r="56" spans="4:7" x14ac:dyDescent="0.2">
      <c r="G56" s="2"/>
    </row>
    <row r="57" spans="4:7" x14ac:dyDescent="0.2">
      <c r="D57" s="11" t="s">
        <v>27</v>
      </c>
      <c r="E57" t="s">
        <v>6</v>
      </c>
      <c r="F57" s="10">
        <f>AVERAGE(G14,G24,G34,G44)</f>
        <v>9.5749158249158265E-5</v>
      </c>
      <c r="G57" s="12">
        <f>STDEV(G14,G24,G34,G44)/2</f>
        <v>5.0135358387745242E-5</v>
      </c>
    </row>
    <row r="58" spans="4:7" x14ac:dyDescent="0.2">
      <c r="E58" t="s">
        <v>7</v>
      </c>
      <c r="F58" s="10">
        <f>AVERAGE(G15,G25,G35,G45)</f>
        <v>1.8518518518518522E-5</v>
      </c>
      <c r="G58" s="12">
        <f>STDEV(G15,G25,G35,G45)/2</f>
        <v>3.8198936996362265E-6</v>
      </c>
    </row>
    <row r="59" spans="4:7" x14ac:dyDescent="0.2">
      <c r="E59" t="s">
        <v>8</v>
      </c>
      <c r="F59" s="10">
        <f>AVERAGE(G16,G26,G36,G46)</f>
        <v>2.2674663299663303E-5</v>
      </c>
      <c r="G59" s="12">
        <f>STDEV(G16,G26,G36,G46)/2</f>
        <v>1.2717814535572389E-5</v>
      </c>
    </row>
    <row r="60" spans="4:7" x14ac:dyDescent="0.2">
      <c r="E60" t="s">
        <v>9</v>
      </c>
      <c r="F60" s="10">
        <f>AVERAGE(G17,G27,G37,G47)</f>
        <v>1.0784932659932659E-5</v>
      </c>
      <c r="G60" s="12">
        <f>STDEV(G17,G27,G37,G47)/2</f>
        <v>5.8736723692955792E-6</v>
      </c>
    </row>
    <row r="61" spans="4:7" x14ac:dyDescent="0.2">
      <c r="G61" s="2"/>
    </row>
    <row r="62" spans="4:7" x14ac:dyDescent="0.2">
      <c r="D62" s="11" t="s">
        <v>28</v>
      </c>
      <c r="E62" t="s">
        <v>6</v>
      </c>
      <c r="F62" s="10">
        <f>AVERAGE(G9,G19,G29,G39)</f>
        <v>1.2442129629629628E-4</v>
      </c>
      <c r="G62" s="12">
        <f>STDEV(G9,G19,G29,G39)/2</f>
        <v>4.4730132625287909E-5</v>
      </c>
    </row>
    <row r="63" spans="4:7" x14ac:dyDescent="0.2">
      <c r="E63" t="s">
        <v>7</v>
      </c>
      <c r="F63" s="10">
        <f>AVERAGE(G10,G20,G30,G40)</f>
        <v>1.3457491582491584E-4</v>
      </c>
      <c r="G63" s="12">
        <f>STDEV(G10,G20,G30,G40)/2</f>
        <v>4.3914935170320644E-5</v>
      </c>
    </row>
    <row r="64" spans="4:7" x14ac:dyDescent="0.2">
      <c r="E64" t="s">
        <v>8</v>
      </c>
      <c r="F64" s="10">
        <f>AVERAGE(G11,G21,G31,G41)</f>
        <v>9.727483164983166E-5</v>
      </c>
      <c r="G64" s="12">
        <f>STDEV(G11,G21,G31,G41)/2</f>
        <v>3.9706365008950611E-5</v>
      </c>
    </row>
    <row r="65" spans="5:7" x14ac:dyDescent="0.2">
      <c r="E65" t="s">
        <v>9</v>
      </c>
      <c r="F65" s="10">
        <f>AVERAGE(G12,G22,G32,G42)</f>
        <v>5.324074074074073E-5</v>
      </c>
      <c r="G65" s="12">
        <f>STDEV(G12,G22,G32,G42)/2</f>
        <v>1.8025518261421765E-5</v>
      </c>
    </row>
  </sheetData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0"/>
  <sheetViews>
    <sheetView topLeftCell="A29" zoomScaleNormal="100" workbookViewId="0">
      <selection activeCell="C40" sqref="C40:G43"/>
    </sheetView>
  </sheetViews>
  <sheetFormatPr baseColWidth="10" defaultColWidth="8.83203125" defaultRowHeight="15" x14ac:dyDescent="0.2"/>
  <cols>
    <col min="3" max="3" width="16.5" customWidth="1"/>
    <col min="4" max="4" width="37.5" bestFit="1" customWidth="1"/>
    <col min="5" max="5" width="17.33203125" customWidth="1"/>
    <col min="6" max="6" width="21.33203125" bestFit="1" customWidth="1"/>
    <col min="7" max="7" width="17.83203125" bestFit="1" customWidth="1"/>
  </cols>
  <sheetData>
    <row r="2" spans="1:7" x14ac:dyDescent="0.2">
      <c r="A2" t="s">
        <v>18</v>
      </c>
    </row>
    <row r="4" spans="1:7" x14ac:dyDescent="0.2">
      <c r="A4" s="5" t="s">
        <v>3</v>
      </c>
      <c r="B4" s="5" t="s">
        <v>31</v>
      </c>
      <c r="C4" s="5" t="s">
        <v>5</v>
      </c>
      <c r="D4" s="5" t="s">
        <v>17</v>
      </c>
      <c r="E4" s="5" t="s">
        <v>22</v>
      </c>
      <c r="F4" s="7" t="s">
        <v>25</v>
      </c>
      <c r="G4" s="7" t="s">
        <v>26</v>
      </c>
    </row>
    <row r="5" spans="1:7" x14ac:dyDescent="0.2">
      <c r="A5" s="5" t="s">
        <v>4</v>
      </c>
      <c r="B5" s="5" t="s">
        <v>28</v>
      </c>
      <c r="C5" s="5" t="s">
        <v>6</v>
      </c>
      <c r="D5" s="5">
        <v>815.4</v>
      </c>
      <c r="E5" s="5">
        <v>0.15870000000000001</v>
      </c>
      <c r="F5" s="5">
        <v>475.2</v>
      </c>
      <c r="G5" s="8">
        <f>E5/F5</f>
        <v>3.3396464646464648E-4</v>
      </c>
    </row>
    <row r="6" spans="1:7" x14ac:dyDescent="0.2">
      <c r="A6" s="5"/>
      <c r="B6" s="5"/>
      <c r="C6" s="5" t="s">
        <v>7</v>
      </c>
      <c r="D6" s="5">
        <v>858.4</v>
      </c>
      <c r="E6" s="5">
        <v>0.21129999999999999</v>
      </c>
      <c r="F6" s="5">
        <v>475.2</v>
      </c>
      <c r="G6" s="8">
        <f t="shared" ref="G6:G43" si="0">E6/F6</f>
        <v>4.4465488215488213E-4</v>
      </c>
    </row>
    <row r="7" spans="1:7" x14ac:dyDescent="0.2">
      <c r="A7" s="5"/>
      <c r="B7" s="5"/>
      <c r="C7" s="5" t="s">
        <v>8</v>
      </c>
      <c r="D7" s="5">
        <v>869.8</v>
      </c>
      <c r="E7" s="5">
        <v>7.7999999999999996E-3</v>
      </c>
      <c r="F7" s="5">
        <v>475.2</v>
      </c>
      <c r="G7" s="8">
        <f t="shared" si="0"/>
        <v>1.6414141414141413E-5</v>
      </c>
    </row>
    <row r="8" spans="1:7" x14ac:dyDescent="0.2">
      <c r="A8" s="5"/>
      <c r="B8" s="5"/>
      <c r="C8" s="5" t="s">
        <v>9</v>
      </c>
      <c r="D8" s="5">
        <v>806.6</v>
      </c>
      <c r="E8" s="5">
        <v>7.4999999999999997E-3</v>
      </c>
      <c r="F8" s="5">
        <v>475.2</v>
      </c>
      <c r="G8" s="8">
        <f t="shared" si="0"/>
        <v>1.5782828282828283E-5</v>
      </c>
    </row>
    <row r="9" spans="1:7" x14ac:dyDescent="0.2">
      <c r="A9" s="6"/>
      <c r="B9" s="6"/>
      <c r="C9" s="6"/>
      <c r="D9" s="6"/>
      <c r="E9" s="6"/>
      <c r="F9" s="6"/>
      <c r="G9" s="9"/>
    </row>
    <row r="10" spans="1:7" x14ac:dyDescent="0.2">
      <c r="A10" s="5" t="s">
        <v>10</v>
      </c>
      <c r="B10" s="5" t="s">
        <v>27</v>
      </c>
      <c r="C10" s="5" t="s">
        <v>6</v>
      </c>
      <c r="D10" s="5">
        <v>737.4</v>
      </c>
      <c r="E10" s="5">
        <v>0.1065</v>
      </c>
      <c r="F10" s="5">
        <v>475.2</v>
      </c>
      <c r="G10" s="8">
        <f t="shared" si="0"/>
        <v>2.2411616161616162E-4</v>
      </c>
    </row>
    <row r="11" spans="1:7" x14ac:dyDescent="0.2">
      <c r="A11" s="5"/>
      <c r="B11" s="5"/>
      <c r="C11" s="5" t="s">
        <v>7</v>
      </c>
      <c r="D11" s="5">
        <v>804.1</v>
      </c>
      <c r="E11" s="5">
        <v>2.4E-2</v>
      </c>
      <c r="F11" s="5">
        <v>475.2</v>
      </c>
      <c r="G11" s="8">
        <f t="shared" si="0"/>
        <v>5.0505050505050505E-5</v>
      </c>
    </row>
    <row r="12" spans="1:7" x14ac:dyDescent="0.2">
      <c r="A12" s="5"/>
      <c r="B12" s="5"/>
      <c r="C12" s="5" t="s">
        <v>8</v>
      </c>
      <c r="D12" s="5">
        <v>808.7</v>
      </c>
      <c r="E12" s="5">
        <v>4.1999999999999997E-3</v>
      </c>
      <c r="F12" s="5">
        <v>475.2</v>
      </c>
      <c r="G12" s="8">
        <f t="shared" si="0"/>
        <v>8.838383838383838E-6</v>
      </c>
    </row>
    <row r="13" spans="1:7" x14ac:dyDescent="0.2">
      <c r="A13" s="5"/>
      <c r="B13" s="5"/>
      <c r="C13" s="5" t="s">
        <v>9</v>
      </c>
      <c r="D13" s="5">
        <v>689.4</v>
      </c>
      <c r="E13" s="5">
        <v>5.3E-3</v>
      </c>
      <c r="F13" s="5">
        <v>475.2</v>
      </c>
      <c r="G13" s="8">
        <f t="shared" si="0"/>
        <v>1.1153198653198654E-5</v>
      </c>
    </row>
    <row r="14" spans="1:7" x14ac:dyDescent="0.2">
      <c r="A14" s="6"/>
      <c r="B14" s="6"/>
      <c r="C14" s="6"/>
      <c r="D14" s="6"/>
      <c r="E14" s="6"/>
      <c r="F14" s="6"/>
      <c r="G14" s="9"/>
    </row>
    <row r="15" spans="1:7" x14ac:dyDescent="0.2">
      <c r="A15" s="5" t="s">
        <v>11</v>
      </c>
      <c r="B15" s="5" t="s">
        <v>28</v>
      </c>
      <c r="C15" s="5" t="s">
        <v>6</v>
      </c>
      <c r="D15" s="5">
        <v>918.2</v>
      </c>
      <c r="E15" s="5">
        <v>0.19020000000000001</v>
      </c>
      <c r="F15" s="5">
        <v>475.2</v>
      </c>
      <c r="G15" s="8">
        <f t="shared" si="0"/>
        <v>4.0025252525252526E-4</v>
      </c>
    </row>
    <row r="16" spans="1:7" x14ac:dyDescent="0.2">
      <c r="A16" s="5"/>
      <c r="B16" s="5"/>
      <c r="C16" s="5" t="s">
        <v>7</v>
      </c>
      <c r="D16" s="5">
        <v>894.1</v>
      </c>
      <c r="E16" s="5">
        <v>5.4800000000000001E-2</v>
      </c>
      <c r="F16" s="5">
        <v>475.2</v>
      </c>
      <c r="G16" s="8">
        <f t="shared" si="0"/>
        <v>1.1531986531986532E-4</v>
      </c>
    </row>
    <row r="17" spans="1:7" x14ac:dyDescent="0.2">
      <c r="A17" s="5"/>
      <c r="B17" s="5"/>
      <c r="C17" s="5" t="s">
        <v>8</v>
      </c>
      <c r="D17" s="5">
        <v>875.9</v>
      </c>
      <c r="E17" s="5">
        <v>2.87E-2</v>
      </c>
      <c r="F17" s="5">
        <v>475.2</v>
      </c>
      <c r="G17" s="8">
        <f t="shared" si="0"/>
        <v>6.0395622895622899E-5</v>
      </c>
    </row>
    <row r="18" spans="1:7" x14ac:dyDescent="0.2">
      <c r="A18" s="5"/>
      <c r="B18" s="5"/>
      <c r="C18" s="5" t="s">
        <v>9</v>
      </c>
      <c r="D18" s="5">
        <v>883.3</v>
      </c>
      <c r="E18" s="5">
        <v>1.14E-2</v>
      </c>
      <c r="F18" s="5">
        <v>475.2</v>
      </c>
      <c r="G18" s="8">
        <f t="shared" si="0"/>
        <v>2.3989898989898993E-5</v>
      </c>
    </row>
    <row r="19" spans="1:7" x14ac:dyDescent="0.2">
      <c r="A19" s="6"/>
      <c r="B19" s="6"/>
      <c r="C19" s="6"/>
      <c r="D19" s="6"/>
      <c r="E19" s="6"/>
      <c r="F19" s="6"/>
      <c r="G19" s="9"/>
    </row>
    <row r="20" spans="1:7" x14ac:dyDescent="0.2">
      <c r="A20" s="5" t="s">
        <v>12</v>
      </c>
      <c r="B20" s="5" t="s">
        <v>27</v>
      </c>
      <c r="C20" s="5" t="s">
        <v>6</v>
      </c>
      <c r="D20" s="5">
        <v>736.1</v>
      </c>
      <c r="E20" s="5">
        <v>0.37609999999999999</v>
      </c>
      <c r="F20" s="5">
        <v>475.2</v>
      </c>
      <c r="G20" s="8">
        <f t="shared" si="0"/>
        <v>7.9145622895622893E-4</v>
      </c>
    </row>
    <row r="21" spans="1:7" x14ac:dyDescent="0.2">
      <c r="A21" s="5"/>
      <c r="B21" s="5"/>
      <c r="C21" s="5" t="s">
        <v>7</v>
      </c>
      <c r="D21" s="5">
        <v>885.3</v>
      </c>
      <c r="E21" s="5">
        <v>7.5600000000000001E-2</v>
      </c>
      <c r="F21" s="5">
        <v>475.2</v>
      </c>
      <c r="G21" s="8">
        <f t="shared" si="0"/>
        <v>1.590909090909091E-4</v>
      </c>
    </row>
    <row r="22" spans="1:7" x14ac:dyDescent="0.2">
      <c r="A22" s="5"/>
      <c r="B22" s="5"/>
      <c r="C22" s="5" t="s">
        <v>8</v>
      </c>
      <c r="D22" s="5">
        <v>947.6</v>
      </c>
      <c r="E22" s="5">
        <v>8.2000000000000007E-3</v>
      </c>
      <c r="F22" s="5">
        <v>475.2</v>
      </c>
      <c r="G22" s="8">
        <f t="shared" si="0"/>
        <v>1.7255892255892258E-5</v>
      </c>
    </row>
    <row r="23" spans="1:7" x14ac:dyDescent="0.2">
      <c r="A23" s="5"/>
      <c r="B23" s="5"/>
      <c r="C23" s="5" t="s">
        <v>9</v>
      </c>
      <c r="D23" s="5">
        <v>644</v>
      </c>
      <c r="E23" s="5">
        <v>2.0999999999999999E-3</v>
      </c>
      <c r="F23" s="5">
        <v>475.2</v>
      </c>
      <c r="G23" s="8">
        <f t="shared" si="0"/>
        <v>4.419191919191919E-6</v>
      </c>
    </row>
    <row r="24" spans="1:7" x14ac:dyDescent="0.2">
      <c r="A24" s="6"/>
      <c r="B24" s="6"/>
      <c r="C24" s="6"/>
      <c r="D24" s="6"/>
      <c r="E24" s="6"/>
      <c r="F24" s="6"/>
      <c r="G24" s="9"/>
    </row>
    <row r="25" spans="1:7" x14ac:dyDescent="0.2">
      <c r="A25" s="5" t="s">
        <v>13</v>
      </c>
      <c r="B25" s="5" t="s">
        <v>28</v>
      </c>
      <c r="C25" s="5" t="s">
        <v>6</v>
      </c>
      <c r="D25" s="5">
        <v>862.9</v>
      </c>
      <c r="E25" s="5">
        <v>0.158</v>
      </c>
      <c r="F25" s="5">
        <v>475.2</v>
      </c>
      <c r="G25" s="8">
        <f t="shared" si="0"/>
        <v>3.324915824915825E-4</v>
      </c>
    </row>
    <row r="26" spans="1:7" x14ac:dyDescent="0.2">
      <c r="A26" s="5"/>
      <c r="B26" s="5"/>
      <c r="C26" s="5" t="s">
        <v>7</v>
      </c>
      <c r="D26" s="5">
        <v>827.3</v>
      </c>
      <c r="E26" s="5">
        <v>3.3700000000000001E-2</v>
      </c>
      <c r="F26" s="5">
        <v>475.2</v>
      </c>
      <c r="G26" s="8">
        <f t="shared" si="0"/>
        <v>7.0917508417508423E-5</v>
      </c>
    </row>
    <row r="27" spans="1:7" x14ac:dyDescent="0.2">
      <c r="A27" s="5"/>
      <c r="B27" s="5"/>
      <c r="C27" s="5" t="s">
        <v>8</v>
      </c>
      <c r="D27" s="5">
        <v>630.4</v>
      </c>
      <c r="E27" s="5">
        <v>7.0499999999999993E-2</v>
      </c>
      <c r="F27" s="5">
        <v>475.2</v>
      </c>
      <c r="G27" s="8">
        <f t="shared" si="0"/>
        <v>1.4835858585858584E-4</v>
      </c>
    </row>
    <row r="28" spans="1:7" x14ac:dyDescent="0.2">
      <c r="A28" s="5"/>
      <c r="B28" s="5"/>
      <c r="C28" s="5" t="s">
        <v>9</v>
      </c>
      <c r="D28" s="5">
        <v>515.4</v>
      </c>
      <c r="E28" s="5">
        <v>0.11509999999999999</v>
      </c>
      <c r="F28" s="5">
        <v>475.2</v>
      </c>
      <c r="G28" s="8">
        <f t="shared" si="0"/>
        <v>2.422138047138047E-4</v>
      </c>
    </row>
    <row r="29" spans="1:7" x14ac:dyDescent="0.2">
      <c r="A29" s="6"/>
      <c r="B29" s="6"/>
      <c r="C29" s="6"/>
      <c r="D29" s="6"/>
      <c r="E29" s="6"/>
      <c r="F29" s="6"/>
      <c r="G29" s="9"/>
    </row>
    <row r="30" spans="1:7" x14ac:dyDescent="0.2">
      <c r="A30" s="5" t="s">
        <v>14</v>
      </c>
      <c r="B30" s="5" t="s">
        <v>27</v>
      </c>
      <c r="C30" s="5" t="s">
        <v>6</v>
      </c>
      <c r="D30" s="5">
        <v>691.4</v>
      </c>
      <c r="E30" s="5">
        <v>0.15609999999999999</v>
      </c>
      <c r="F30" s="5">
        <v>475.2</v>
      </c>
      <c r="G30" s="8">
        <f t="shared" si="0"/>
        <v>3.28493265993266E-4</v>
      </c>
    </row>
    <row r="31" spans="1:7" x14ac:dyDescent="0.2">
      <c r="A31" s="5"/>
      <c r="B31" s="5"/>
      <c r="C31" s="5" t="s">
        <v>7</v>
      </c>
      <c r="D31" s="5">
        <v>1062.3</v>
      </c>
      <c r="E31" s="5">
        <v>6.5100000000000005E-2</v>
      </c>
      <c r="F31" s="5">
        <v>475.2</v>
      </c>
      <c r="G31" s="8">
        <f t="shared" si="0"/>
        <v>1.369949494949495E-4</v>
      </c>
    </row>
    <row r="32" spans="1:7" x14ac:dyDescent="0.2">
      <c r="A32" s="5"/>
      <c r="B32" s="5"/>
      <c r="C32" s="5" t="s">
        <v>8</v>
      </c>
      <c r="D32" s="5">
        <v>891.4</v>
      </c>
      <c r="E32" s="5">
        <v>2.3199999999999998E-2</v>
      </c>
      <c r="F32" s="5">
        <v>475.2</v>
      </c>
      <c r="G32" s="8">
        <f t="shared" si="0"/>
        <v>4.8821548821548821E-5</v>
      </c>
    </row>
    <row r="33" spans="1:7" x14ac:dyDescent="0.2">
      <c r="A33" s="5"/>
      <c r="B33" s="5"/>
      <c r="C33" s="5" t="s">
        <v>9</v>
      </c>
      <c r="D33" s="5">
        <v>1093.9000000000001</v>
      </c>
      <c r="E33" s="5">
        <v>2.9600000000000001E-2</v>
      </c>
      <c r="F33" s="5">
        <v>475.2</v>
      </c>
      <c r="G33" s="8">
        <f t="shared" si="0"/>
        <v>6.2289562289562296E-5</v>
      </c>
    </row>
    <row r="34" spans="1:7" x14ac:dyDescent="0.2">
      <c r="A34" s="6"/>
      <c r="B34" s="6"/>
      <c r="C34" s="6"/>
      <c r="D34" s="6"/>
      <c r="E34" s="6"/>
      <c r="F34" s="6"/>
      <c r="G34" s="9"/>
    </row>
    <row r="35" spans="1:7" x14ac:dyDescent="0.2">
      <c r="A35" s="5" t="s">
        <v>15</v>
      </c>
      <c r="B35" s="5" t="s">
        <v>28</v>
      </c>
      <c r="C35" s="5" t="s">
        <v>6</v>
      </c>
      <c r="D35" s="5">
        <v>786.5</v>
      </c>
      <c r="E35" s="5">
        <v>0.56420000000000003</v>
      </c>
      <c r="F35" s="5">
        <v>475.2</v>
      </c>
      <c r="G35" s="8">
        <f t="shared" si="0"/>
        <v>1.1872895622895624E-3</v>
      </c>
    </row>
    <row r="36" spans="1:7" x14ac:dyDescent="0.2">
      <c r="A36" s="5"/>
      <c r="B36" s="5"/>
      <c r="C36" s="5" t="s">
        <v>7</v>
      </c>
      <c r="D36" s="5">
        <v>858.3</v>
      </c>
      <c r="E36" s="5">
        <v>0.43149999999999999</v>
      </c>
      <c r="F36" s="5">
        <v>475.2</v>
      </c>
      <c r="G36" s="8">
        <f t="shared" si="0"/>
        <v>9.080387205387206E-4</v>
      </c>
    </row>
    <row r="37" spans="1:7" x14ac:dyDescent="0.2">
      <c r="A37" s="5"/>
      <c r="B37" s="5"/>
      <c r="C37" s="5" t="s">
        <v>8</v>
      </c>
      <c r="D37" s="5">
        <v>752.9</v>
      </c>
      <c r="E37" s="5">
        <v>6.3200000000000006E-2</v>
      </c>
      <c r="F37" s="5">
        <v>475.2</v>
      </c>
      <c r="G37" s="8">
        <f t="shared" si="0"/>
        <v>1.32996632996633E-4</v>
      </c>
    </row>
    <row r="38" spans="1:7" x14ac:dyDescent="0.2">
      <c r="A38" s="5"/>
      <c r="B38" s="5"/>
      <c r="C38" s="5" t="s">
        <v>9</v>
      </c>
      <c r="D38" s="5">
        <v>779.1</v>
      </c>
      <c r="E38" s="5">
        <v>0.184</v>
      </c>
      <c r="F38" s="5">
        <v>475.2</v>
      </c>
      <c r="G38" s="8">
        <f t="shared" si="0"/>
        <v>3.8720538720538722E-4</v>
      </c>
    </row>
    <row r="39" spans="1:7" x14ac:dyDescent="0.2">
      <c r="A39" s="6"/>
      <c r="B39" s="6"/>
      <c r="C39" s="6"/>
      <c r="D39" s="6"/>
      <c r="E39" s="6"/>
      <c r="F39" s="6"/>
      <c r="G39" s="9"/>
    </row>
    <row r="40" spans="1:7" x14ac:dyDescent="0.2">
      <c r="A40" s="5" t="s">
        <v>16</v>
      </c>
      <c r="B40" s="5" t="s">
        <v>27</v>
      </c>
      <c r="C40" s="5" t="s">
        <v>6</v>
      </c>
      <c r="D40" s="5">
        <v>1011</v>
      </c>
      <c r="E40" s="5">
        <v>0.32700000000000001</v>
      </c>
      <c r="F40" s="5">
        <v>475.2</v>
      </c>
      <c r="G40" s="8">
        <f t="shared" si="0"/>
        <v>6.8813131313131323E-4</v>
      </c>
    </row>
    <row r="41" spans="1:7" x14ac:dyDescent="0.2">
      <c r="A41" s="5"/>
      <c r="B41" s="5"/>
      <c r="C41" s="5" t="s">
        <v>7</v>
      </c>
      <c r="D41" s="5">
        <v>806.2</v>
      </c>
      <c r="E41" s="5">
        <v>2.7799999999999998E-2</v>
      </c>
      <c r="F41" s="5">
        <v>475.2</v>
      </c>
      <c r="G41" s="8">
        <f t="shared" si="0"/>
        <v>5.8501683501683503E-5</v>
      </c>
    </row>
    <row r="42" spans="1:7" x14ac:dyDescent="0.2">
      <c r="A42" s="5"/>
      <c r="B42" s="5"/>
      <c r="C42" s="5" t="s">
        <v>8</v>
      </c>
      <c r="D42" s="5">
        <v>906.7</v>
      </c>
      <c r="E42" s="5">
        <v>2.2000000000000001E-3</v>
      </c>
      <c r="F42" s="5">
        <v>475.2</v>
      </c>
      <c r="G42" s="8">
        <f t="shared" si="0"/>
        <v>4.6296296296296304E-6</v>
      </c>
    </row>
    <row r="43" spans="1:7" x14ac:dyDescent="0.2">
      <c r="A43" s="5"/>
      <c r="B43" s="5"/>
      <c r="C43" s="5" t="s">
        <v>9</v>
      </c>
      <c r="D43" s="5">
        <v>799.7</v>
      </c>
      <c r="E43" s="5">
        <v>1.9400000000000001E-2</v>
      </c>
      <c r="F43" s="5">
        <v>475.2</v>
      </c>
      <c r="G43" s="8">
        <f t="shared" si="0"/>
        <v>4.082491582491583E-5</v>
      </c>
    </row>
    <row r="46" spans="1:7" x14ac:dyDescent="0.2">
      <c r="D46" s="11"/>
      <c r="F46" s="2" t="s">
        <v>29</v>
      </c>
      <c r="G46" s="2" t="s">
        <v>32</v>
      </c>
    </row>
    <row r="47" spans="1:7" x14ac:dyDescent="0.2">
      <c r="D47" s="11" t="s">
        <v>30</v>
      </c>
      <c r="E47" s="2" t="s">
        <v>6</v>
      </c>
      <c r="F47" s="12">
        <f>AVERAGE(G5,G10,G15,G20,G25,G30,G35,G40)</f>
        <v>5.3577441077441083E-4</v>
      </c>
      <c r="G47" s="12">
        <f>STDEV(G5,G10,G15,G20,G25,G30,G35,G40)/2.83</f>
        <v>1.1593825341474733E-4</v>
      </c>
    </row>
    <row r="48" spans="1:7" x14ac:dyDescent="0.2">
      <c r="D48" s="11"/>
      <c r="E48" s="2" t="s">
        <v>7</v>
      </c>
      <c r="F48" s="12">
        <f>AVERAGE(G6,G11,G16,G21,G26,G31,G36,G41)</f>
        <v>2.4300294612794612E-4</v>
      </c>
      <c r="G48" s="12">
        <f>STDEV(G6,G11,G16,G21,G26,G31,G36,G41)/2.83</f>
        <v>1.0501194819424473E-4</v>
      </c>
    </row>
    <row r="49" spans="4:7" x14ac:dyDescent="0.2">
      <c r="D49" s="11"/>
      <c r="E49" s="2" t="s">
        <v>8</v>
      </c>
      <c r="F49" s="12">
        <f>AVERAGE(G7,G12,G17,G22,G27,G32,G37,G42)</f>
        <v>5.4713804713804709E-5</v>
      </c>
      <c r="G49" s="12">
        <f t="shared" ref="G49:G50" si="1">STDEV(G7,G12,G17,G22,G27,G32,G37,G42)/2.83</f>
        <v>2.0010060482554413E-5</v>
      </c>
    </row>
    <row r="50" spans="4:7" x14ac:dyDescent="0.2">
      <c r="D50" s="11"/>
      <c r="E50" s="2" t="s">
        <v>9</v>
      </c>
      <c r="F50" s="12">
        <f>AVERAGE(G8,G13,G18,G23,G28,G33,G38,G43)</f>
        <v>9.848484848484849E-5</v>
      </c>
      <c r="G50" s="12">
        <f t="shared" si="1"/>
        <v>4.9527012496539396E-5</v>
      </c>
    </row>
    <row r="51" spans="4:7" x14ac:dyDescent="0.2">
      <c r="D51" s="11"/>
      <c r="E51" s="2"/>
      <c r="F51" s="2"/>
      <c r="G51" s="2"/>
    </row>
    <row r="52" spans="4:7" x14ac:dyDescent="0.2">
      <c r="D52" s="11" t="s">
        <v>27</v>
      </c>
      <c r="E52" s="2" t="s">
        <v>6</v>
      </c>
      <c r="F52" s="12">
        <f>AVERAGE(G10,G20,G30,G40)</f>
        <v>5.0804924242424246E-4</v>
      </c>
      <c r="G52" s="12">
        <f>STDEV(G10,G20,G30,G40)/2</f>
        <v>1.37115345377088E-4</v>
      </c>
    </row>
    <row r="53" spans="4:7" x14ac:dyDescent="0.2">
      <c r="D53" s="11"/>
      <c r="E53" s="2" t="s">
        <v>7</v>
      </c>
      <c r="F53" s="12">
        <f>AVERAGE(G11,G21,G31,G41)</f>
        <v>1.0127314814814816E-4</v>
      </c>
      <c r="G53" s="12">
        <f>STDEV(G11,G21,G31,G41)/2</f>
        <v>2.7425259795483956E-5</v>
      </c>
    </row>
    <row r="54" spans="4:7" x14ac:dyDescent="0.2">
      <c r="D54" s="11"/>
      <c r="E54" s="2" t="s">
        <v>8</v>
      </c>
      <c r="F54" s="12">
        <f>AVERAGE(G12,G22,G32,G42)</f>
        <v>1.9886363636363634E-5</v>
      </c>
      <c r="G54" s="12">
        <f t="shared" ref="G54:G55" si="2">STDEV(G12,G22,G32,G42)/2</f>
        <v>9.9957912457912452E-6</v>
      </c>
    </row>
    <row r="55" spans="4:7" x14ac:dyDescent="0.2">
      <c r="D55" s="11"/>
      <c r="E55" s="2" t="s">
        <v>9</v>
      </c>
      <c r="F55" s="12">
        <f>AVERAGE(G13,G23,G33,G43)</f>
        <v>2.9671717171717176E-5</v>
      </c>
      <c r="G55" s="12">
        <f t="shared" si="2"/>
        <v>1.3444153686266955E-5</v>
      </c>
    </row>
    <row r="56" spans="4:7" x14ac:dyDescent="0.2">
      <c r="D56" s="11"/>
      <c r="E56" s="2"/>
      <c r="F56" s="2"/>
      <c r="G56" s="2"/>
    </row>
    <row r="57" spans="4:7" x14ac:dyDescent="0.2">
      <c r="D57" s="11" t="s">
        <v>28</v>
      </c>
      <c r="E57" s="2" t="s">
        <v>6</v>
      </c>
      <c r="F57" s="12">
        <f>AVERAGE(G5,G15,G25,G35)</f>
        <v>5.634995791245791E-4</v>
      </c>
      <c r="G57" s="12">
        <f>STDEV(G5,G15,G25,G35)/2</f>
        <v>2.0852947903403363E-4</v>
      </c>
    </row>
    <row r="58" spans="4:7" x14ac:dyDescent="0.2">
      <c r="D58" s="11"/>
      <c r="E58" s="2" t="s">
        <v>7</v>
      </c>
      <c r="F58" s="12">
        <f>AVERAGE(G6,G16,G26,G36)</f>
        <v>3.8473274410774411E-4</v>
      </c>
      <c r="G58" s="12">
        <f t="shared" ref="G58:G60" si="3">STDEV(G6,G16,G26,G36)/2</f>
        <v>1.9332681935964644E-4</v>
      </c>
    </row>
    <row r="59" spans="4:7" x14ac:dyDescent="0.2">
      <c r="D59" s="11"/>
      <c r="E59" s="2" t="s">
        <v>8</v>
      </c>
      <c r="F59" s="12">
        <f>AVERAGE(G7,G17,G27,G37)</f>
        <v>8.9541245791245784E-5</v>
      </c>
      <c r="G59" s="12">
        <f t="shared" si="3"/>
        <v>3.1017321636897547E-5</v>
      </c>
    </row>
    <row r="60" spans="4:7" x14ac:dyDescent="0.2">
      <c r="D60" s="11"/>
      <c r="E60" s="2" t="s">
        <v>9</v>
      </c>
      <c r="F60" s="12">
        <f>AVERAGE(G8,G18,G28,G38)</f>
        <v>1.6729797979797979E-4</v>
      </c>
      <c r="G60" s="12">
        <f t="shared" si="3"/>
        <v>9.0122923378304403E-5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61"/>
  <sheetViews>
    <sheetView topLeftCell="A19" zoomScaleNormal="100" workbookViewId="0">
      <selection activeCell="C40" sqref="C40:G43"/>
    </sheetView>
  </sheetViews>
  <sheetFormatPr baseColWidth="10" defaultColWidth="8.83203125" defaultRowHeight="15" x14ac:dyDescent="0.2"/>
  <cols>
    <col min="3" max="3" width="16.1640625" customWidth="1"/>
    <col min="4" max="4" width="37.5" bestFit="1" customWidth="1"/>
    <col min="5" max="5" width="17.6640625" customWidth="1"/>
    <col min="6" max="6" width="21.33203125" bestFit="1" customWidth="1"/>
    <col min="7" max="7" width="17.83203125" bestFit="1" customWidth="1"/>
  </cols>
  <sheetData>
    <row r="2" spans="1:7" x14ac:dyDescent="0.2">
      <c r="A2" t="s">
        <v>19</v>
      </c>
    </row>
    <row r="4" spans="1:7" x14ac:dyDescent="0.2">
      <c r="A4" s="5" t="s">
        <v>3</v>
      </c>
      <c r="B4" s="5" t="s">
        <v>31</v>
      </c>
      <c r="C4" s="5" t="s">
        <v>5</v>
      </c>
      <c r="D4" s="5" t="s">
        <v>17</v>
      </c>
      <c r="E4" s="5" t="s">
        <v>24</v>
      </c>
      <c r="F4" s="7" t="s">
        <v>25</v>
      </c>
      <c r="G4" s="7" t="s">
        <v>26</v>
      </c>
    </row>
    <row r="5" spans="1:7" x14ac:dyDescent="0.2">
      <c r="A5" s="5" t="s">
        <v>4</v>
      </c>
      <c r="B5" s="5" t="s">
        <v>28</v>
      </c>
      <c r="C5" s="5" t="s">
        <v>6</v>
      </c>
      <c r="D5" s="5">
        <v>605.1</v>
      </c>
      <c r="E5" s="5">
        <v>0.1196</v>
      </c>
      <c r="F5" s="5">
        <v>475.2</v>
      </c>
      <c r="G5" s="8">
        <f>E5/F5</f>
        <v>2.516835016835017E-4</v>
      </c>
    </row>
    <row r="6" spans="1:7" x14ac:dyDescent="0.2">
      <c r="A6" s="5"/>
      <c r="B6" s="5"/>
      <c r="C6" s="5" t="s">
        <v>7</v>
      </c>
      <c r="D6" s="5">
        <v>693.2</v>
      </c>
      <c r="E6" s="5">
        <v>8.0100000000000005E-2</v>
      </c>
      <c r="F6" s="5">
        <v>475.2</v>
      </c>
      <c r="G6" s="8">
        <f t="shared" ref="G6:G43" si="0">E6/F6</f>
        <v>1.6856060606060608E-4</v>
      </c>
    </row>
    <row r="7" spans="1:7" x14ac:dyDescent="0.2">
      <c r="A7" s="5"/>
      <c r="B7" s="5"/>
      <c r="C7" s="5" t="s">
        <v>8</v>
      </c>
      <c r="D7" s="5">
        <v>559.5</v>
      </c>
      <c r="E7" s="5">
        <v>6.08E-2</v>
      </c>
      <c r="F7" s="5">
        <v>475.2</v>
      </c>
      <c r="G7" s="8">
        <f t="shared" si="0"/>
        <v>1.2794612794612796E-4</v>
      </c>
    </row>
    <row r="8" spans="1:7" x14ac:dyDescent="0.2">
      <c r="A8" s="5"/>
      <c r="B8" s="5"/>
      <c r="C8" s="5" t="s">
        <v>9</v>
      </c>
      <c r="D8" s="5">
        <v>651.79999999999995</v>
      </c>
      <c r="E8" s="5">
        <v>0.17</v>
      </c>
      <c r="F8" s="5">
        <v>475.2</v>
      </c>
      <c r="G8" s="8">
        <f t="shared" si="0"/>
        <v>3.5774410774410775E-4</v>
      </c>
    </row>
    <row r="9" spans="1:7" x14ac:dyDescent="0.2">
      <c r="A9" s="6"/>
      <c r="B9" s="6"/>
      <c r="C9" s="6"/>
      <c r="D9" s="6"/>
      <c r="E9" s="6"/>
      <c r="F9" s="6"/>
      <c r="G9" s="9"/>
    </row>
    <row r="10" spans="1:7" x14ac:dyDescent="0.2">
      <c r="A10" s="5" t="s">
        <v>10</v>
      </c>
      <c r="B10" s="5" t="s">
        <v>27</v>
      </c>
      <c r="C10" s="5" t="s">
        <v>6</v>
      </c>
      <c r="D10" s="5">
        <v>561.79999999999995</v>
      </c>
      <c r="E10" s="5">
        <v>6.0600000000000001E-2</v>
      </c>
      <c r="F10" s="5">
        <v>475.2</v>
      </c>
      <c r="G10" s="8">
        <f t="shared" si="0"/>
        <v>1.2752525252525252E-4</v>
      </c>
    </row>
    <row r="11" spans="1:7" x14ac:dyDescent="0.2">
      <c r="A11" s="5"/>
      <c r="B11" s="5"/>
      <c r="C11" s="5" t="s">
        <v>7</v>
      </c>
      <c r="D11" s="5">
        <v>722.3</v>
      </c>
      <c r="E11" s="5">
        <v>4.9099999999999998E-2</v>
      </c>
      <c r="F11" s="5">
        <v>475.2</v>
      </c>
      <c r="G11" s="8">
        <f t="shared" si="0"/>
        <v>1.0332491582491582E-4</v>
      </c>
    </row>
    <row r="12" spans="1:7" x14ac:dyDescent="0.2">
      <c r="A12" s="5"/>
      <c r="B12" s="5"/>
      <c r="C12" s="5" t="s">
        <v>8</v>
      </c>
      <c r="D12" s="5">
        <v>691.4</v>
      </c>
      <c r="E12" s="5">
        <v>1.8100000000000002E-2</v>
      </c>
      <c r="F12" s="5">
        <v>475.2</v>
      </c>
      <c r="G12" s="8">
        <f t="shared" si="0"/>
        <v>3.8089225589225591E-5</v>
      </c>
    </row>
    <row r="13" spans="1:7" x14ac:dyDescent="0.2">
      <c r="A13" s="5"/>
      <c r="B13" s="5"/>
      <c r="C13" s="5" t="s">
        <v>9</v>
      </c>
      <c r="D13" s="5">
        <v>793.5</v>
      </c>
      <c r="E13" s="5">
        <v>4.82E-2</v>
      </c>
      <c r="F13" s="5">
        <v>475.2</v>
      </c>
      <c r="G13" s="8">
        <f t="shared" si="0"/>
        <v>1.0143097643097643E-4</v>
      </c>
    </row>
    <row r="14" spans="1:7" x14ac:dyDescent="0.2">
      <c r="A14" s="6"/>
      <c r="B14" s="6"/>
      <c r="C14" s="6"/>
      <c r="D14" s="6"/>
      <c r="E14" s="6"/>
      <c r="F14" s="6"/>
      <c r="G14" s="9"/>
    </row>
    <row r="15" spans="1:7" x14ac:dyDescent="0.2">
      <c r="A15" s="5" t="s">
        <v>11</v>
      </c>
      <c r="B15" s="5" t="s">
        <v>28</v>
      </c>
      <c r="C15" s="5" t="s">
        <v>6</v>
      </c>
      <c r="D15" s="5">
        <v>606.5</v>
      </c>
      <c r="E15" s="5">
        <v>0.1065</v>
      </c>
      <c r="F15" s="5">
        <v>475.2</v>
      </c>
      <c r="G15" s="8">
        <f t="shared" si="0"/>
        <v>2.2411616161616162E-4</v>
      </c>
    </row>
    <row r="16" spans="1:7" x14ac:dyDescent="0.2">
      <c r="A16" s="5"/>
      <c r="B16" s="5"/>
      <c r="C16" s="5" t="s">
        <v>7</v>
      </c>
      <c r="D16" s="5">
        <v>634.20000000000005</v>
      </c>
      <c r="E16" s="5">
        <v>0.31419999999999998</v>
      </c>
      <c r="F16" s="5">
        <v>475.2</v>
      </c>
      <c r="G16" s="8">
        <f t="shared" si="0"/>
        <v>6.6119528619528617E-4</v>
      </c>
    </row>
    <row r="17" spans="1:7" x14ac:dyDescent="0.2">
      <c r="A17" s="5"/>
      <c r="B17" s="5"/>
      <c r="C17" s="5" t="s">
        <v>8</v>
      </c>
      <c r="D17" s="5">
        <v>570.5</v>
      </c>
      <c r="E17" s="5">
        <v>0.1014</v>
      </c>
      <c r="F17" s="5">
        <v>475.2</v>
      </c>
      <c r="G17" s="8">
        <f t="shared" si="0"/>
        <v>2.1338383838383839E-4</v>
      </c>
    </row>
    <row r="18" spans="1:7" x14ac:dyDescent="0.2">
      <c r="A18" s="5"/>
      <c r="B18" s="5"/>
      <c r="C18" s="5" t="s">
        <v>9</v>
      </c>
      <c r="D18" s="5">
        <v>662.4</v>
      </c>
      <c r="E18" s="5">
        <v>8.7599999999999997E-2</v>
      </c>
      <c r="F18" s="5">
        <v>475.2</v>
      </c>
      <c r="G18" s="8">
        <f t="shared" si="0"/>
        <v>1.8434343434343435E-4</v>
      </c>
    </row>
    <row r="19" spans="1:7" x14ac:dyDescent="0.2">
      <c r="A19" s="6"/>
      <c r="B19" s="6"/>
      <c r="C19" s="6"/>
      <c r="D19" s="6"/>
      <c r="E19" s="6"/>
      <c r="F19" s="6"/>
      <c r="G19" s="9"/>
    </row>
    <row r="20" spans="1:7" x14ac:dyDescent="0.2">
      <c r="A20" s="5" t="s">
        <v>12</v>
      </c>
      <c r="B20" s="5" t="s">
        <v>27</v>
      </c>
      <c r="C20" s="5" t="s">
        <v>6</v>
      </c>
      <c r="D20" s="5">
        <v>637.79999999999995</v>
      </c>
      <c r="E20" s="5">
        <v>0.13200000000000001</v>
      </c>
      <c r="F20" s="5">
        <v>475.2</v>
      </c>
      <c r="G20" s="8">
        <f t="shared" si="0"/>
        <v>2.7777777777777778E-4</v>
      </c>
    </row>
    <row r="21" spans="1:7" x14ac:dyDescent="0.2">
      <c r="A21" s="5"/>
      <c r="B21" s="5"/>
      <c r="C21" s="5" t="s">
        <v>7</v>
      </c>
      <c r="D21" s="5">
        <v>827.2</v>
      </c>
      <c r="E21" s="5">
        <v>0.15240000000000001</v>
      </c>
      <c r="F21" s="5">
        <v>475.2</v>
      </c>
      <c r="G21" s="8">
        <f t="shared" si="0"/>
        <v>3.2070707070707072E-4</v>
      </c>
    </row>
    <row r="22" spans="1:7" x14ac:dyDescent="0.2">
      <c r="A22" s="5"/>
      <c r="B22" s="5"/>
      <c r="C22" s="5" t="s">
        <v>8</v>
      </c>
      <c r="D22" s="5">
        <v>772.3</v>
      </c>
      <c r="E22" s="5">
        <v>9.6600000000000005E-2</v>
      </c>
      <c r="F22" s="5">
        <v>475.2</v>
      </c>
      <c r="G22" s="8">
        <f t="shared" si="0"/>
        <v>2.0328282828282831E-4</v>
      </c>
    </row>
    <row r="23" spans="1:7" x14ac:dyDescent="0.2">
      <c r="A23" s="5"/>
      <c r="B23" s="5"/>
      <c r="C23" s="5" t="s">
        <v>9</v>
      </c>
      <c r="D23" s="5">
        <v>753.5</v>
      </c>
      <c r="E23" s="5">
        <v>1.7899999999999999E-2</v>
      </c>
      <c r="F23" s="5">
        <v>475.2</v>
      </c>
      <c r="G23" s="8">
        <f t="shared" si="0"/>
        <v>3.7668350168350167E-5</v>
      </c>
    </row>
    <row r="24" spans="1:7" x14ac:dyDescent="0.2">
      <c r="A24" s="6"/>
      <c r="B24" s="6"/>
      <c r="C24" s="6"/>
      <c r="D24" s="6"/>
      <c r="E24" s="6"/>
      <c r="F24" s="6"/>
      <c r="G24" s="9"/>
    </row>
    <row r="25" spans="1:7" x14ac:dyDescent="0.2">
      <c r="A25" s="5" t="s">
        <v>13</v>
      </c>
      <c r="B25" s="5" t="s">
        <v>28</v>
      </c>
      <c r="C25" s="5" t="s">
        <v>6</v>
      </c>
      <c r="D25" s="5">
        <v>593.1</v>
      </c>
      <c r="E25" s="5">
        <v>8.77E-2</v>
      </c>
      <c r="F25" s="5">
        <v>475.2</v>
      </c>
      <c r="G25" s="8">
        <f t="shared" si="0"/>
        <v>1.8455387205387205E-4</v>
      </c>
    </row>
    <row r="26" spans="1:7" x14ac:dyDescent="0.2">
      <c r="A26" s="5"/>
      <c r="B26" s="5"/>
      <c r="C26" s="5" t="s">
        <v>7</v>
      </c>
      <c r="D26" s="5">
        <v>630.79999999999995</v>
      </c>
      <c r="E26" s="5">
        <v>0.11650000000000001</v>
      </c>
      <c r="F26" s="5">
        <v>475.2</v>
      </c>
      <c r="G26" s="8">
        <f t="shared" si="0"/>
        <v>2.4515993265993268E-4</v>
      </c>
    </row>
    <row r="27" spans="1:7" x14ac:dyDescent="0.2">
      <c r="A27" s="5"/>
      <c r="B27" s="5"/>
      <c r="C27" s="5" t="s">
        <v>8</v>
      </c>
      <c r="D27" s="5">
        <v>650</v>
      </c>
      <c r="E27" s="5">
        <v>6.3500000000000001E-2</v>
      </c>
      <c r="F27" s="5">
        <v>475.2</v>
      </c>
      <c r="G27" s="8">
        <f t="shared" si="0"/>
        <v>1.3362794612794613E-4</v>
      </c>
    </row>
    <row r="28" spans="1:7" x14ac:dyDescent="0.2">
      <c r="A28" s="5"/>
      <c r="B28" s="5"/>
      <c r="C28" s="5" t="s">
        <v>9</v>
      </c>
      <c r="D28" s="5">
        <v>741.8</v>
      </c>
      <c r="E28" s="5">
        <v>5.6800000000000003E-2</v>
      </c>
      <c r="F28" s="5">
        <v>475.2</v>
      </c>
      <c r="G28" s="8">
        <f t="shared" si="0"/>
        <v>1.1952861952861954E-4</v>
      </c>
    </row>
    <row r="29" spans="1:7" x14ac:dyDescent="0.2">
      <c r="A29" s="6"/>
      <c r="B29" s="6"/>
      <c r="C29" s="6"/>
      <c r="D29" s="6"/>
      <c r="E29" s="6"/>
      <c r="F29" s="6"/>
      <c r="G29" s="9"/>
    </row>
    <row r="30" spans="1:7" x14ac:dyDescent="0.2">
      <c r="A30" s="5" t="s">
        <v>14</v>
      </c>
      <c r="B30" s="5" t="s">
        <v>27</v>
      </c>
      <c r="C30" s="5" t="s">
        <v>6</v>
      </c>
      <c r="D30" s="5">
        <v>646.70000000000005</v>
      </c>
      <c r="E30" s="5">
        <v>0.17169999999999999</v>
      </c>
      <c r="F30" s="5">
        <v>475.2</v>
      </c>
      <c r="G30" s="8">
        <f t="shared" si="0"/>
        <v>3.6132154882154881E-4</v>
      </c>
    </row>
    <row r="31" spans="1:7" x14ac:dyDescent="0.2">
      <c r="A31" s="5"/>
      <c r="B31" s="5"/>
      <c r="C31" s="5" t="s">
        <v>7</v>
      </c>
      <c r="D31" s="5">
        <v>796.6</v>
      </c>
      <c r="E31" s="5">
        <v>6.7199999999999996E-2</v>
      </c>
      <c r="F31" s="5">
        <v>475.2</v>
      </c>
      <c r="G31" s="8">
        <f t="shared" si="0"/>
        <v>1.4141414141414141E-4</v>
      </c>
    </row>
    <row r="32" spans="1:7" x14ac:dyDescent="0.2">
      <c r="A32" s="5"/>
      <c r="B32" s="5"/>
      <c r="C32" s="5" t="s">
        <v>8</v>
      </c>
      <c r="D32" s="5">
        <v>519.1</v>
      </c>
      <c r="E32" s="5">
        <v>3.15E-2</v>
      </c>
      <c r="F32" s="5">
        <v>475.2</v>
      </c>
      <c r="G32" s="8">
        <f t="shared" si="0"/>
        <v>6.6287878787878795E-5</v>
      </c>
    </row>
    <row r="33" spans="1:7" x14ac:dyDescent="0.2">
      <c r="A33" s="5"/>
      <c r="B33" s="5"/>
      <c r="C33" s="5" t="s">
        <v>9</v>
      </c>
      <c r="D33" s="5">
        <v>752.4</v>
      </c>
      <c r="E33" s="5">
        <v>2.8299999999999999E-2</v>
      </c>
      <c r="F33" s="5">
        <v>475.2</v>
      </c>
      <c r="G33" s="8">
        <f t="shared" si="0"/>
        <v>5.955387205387205E-5</v>
      </c>
    </row>
    <row r="34" spans="1:7" x14ac:dyDescent="0.2">
      <c r="A34" s="6"/>
      <c r="B34" s="6"/>
      <c r="C34" s="6"/>
      <c r="D34" s="6"/>
      <c r="E34" s="6"/>
      <c r="F34" s="6"/>
      <c r="G34" s="9"/>
    </row>
    <row r="35" spans="1:7" x14ac:dyDescent="0.2">
      <c r="A35" s="5" t="s">
        <v>15</v>
      </c>
      <c r="B35" s="5" t="s">
        <v>28</v>
      </c>
      <c r="C35" s="5" t="s">
        <v>6</v>
      </c>
      <c r="D35" s="5">
        <v>545</v>
      </c>
      <c r="E35" s="5">
        <v>5.8099999999999999E-2</v>
      </c>
      <c r="F35" s="5">
        <v>475.2</v>
      </c>
      <c r="G35" s="8">
        <f t="shared" si="0"/>
        <v>1.2226430976430976E-4</v>
      </c>
    </row>
    <row r="36" spans="1:7" x14ac:dyDescent="0.2">
      <c r="A36" s="5"/>
      <c r="B36" s="5"/>
      <c r="C36" s="5" t="s">
        <v>7</v>
      </c>
      <c r="D36" s="5">
        <v>662.8</v>
      </c>
      <c r="E36" s="5">
        <v>0.1777</v>
      </c>
      <c r="F36" s="5">
        <v>475.2</v>
      </c>
      <c r="G36" s="8">
        <f t="shared" si="0"/>
        <v>3.7394781144781147E-4</v>
      </c>
    </row>
    <row r="37" spans="1:7" x14ac:dyDescent="0.2">
      <c r="A37" s="5"/>
      <c r="B37" s="5"/>
      <c r="C37" s="5" t="s">
        <v>8</v>
      </c>
      <c r="D37" s="5">
        <v>607.29999999999995</v>
      </c>
      <c r="E37" s="5">
        <v>3.5799999999999998E-2</v>
      </c>
      <c r="F37" s="5">
        <v>475.2</v>
      </c>
      <c r="G37" s="8">
        <f t="shared" si="0"/>
        <v>7.5336700336700333E-5</v>
      </c>
    </row>
    <row r="38" spans="1:7" x14ac:dyDescent="0.2">
      <c r="A38" s="5"/>
      <c r="B38" s="5"/>
      <c r="C38" s="5" t="s">
        <v>9</v>
      </c>
      <c r="D38" s="5">
        <v>677.3</v>
      </c>
      <c r="E38" s="5">
        <v>3.7900000000000003E-2</v>
      </c>
      <c r="F38" s="5">
        <v>475.2</v>
      </c>
      <c r="G38" s="8">
        <f t="shared" si="0"/>
        <v>7.975589225589227E-5</v>
      </c>
    </row>
    <row r="39" spans="1:7" x14ac:dyDescent="0.2">
      <c r="A39" s="6"/>
      <c r="B39" s="6"/>
      <c r="C39" s="6"/>
      <c r="D39" s="6"/>
      <c r="E39" s="6"/>
      <c r="F39" s="6"/>
      <c r="G39" s="9"/>
    </row>
    <row r="40" spans="1:7" x14ac:dyDescent="0.2">
      <c r="A40" s="5" t="s">
        <v>16</v>
      </c>
      <c r="B40" s="5" t="s">
        <v>27</v>
      </c>
      <c r="C40" s="5" t="s">
        <v>6</v>
      </c>
      <c r="D40" s="5">
        <v>693.3</v>
      </c>
      <c r="E40" s="5">
        <v>0.18129999999999999</v>
      </c>
      <c r="F40" s="5">
        <v>475.2</v>
      </c>
      <c r="G40" s="8">
        <f t="shared" si="0"/>
        <v>3.8152356902356903E-4</v>
      </c>
    </row>
    <row r="41" spans="1:7" x14ac:dyDescent="0.2">
      <c r="A41" s="5"/>
      <c r="B41" s="5"/>
      <c r="C41" s="5" t="s">
        <v>7</v>
      </c>
      <c r="D41" s="5">
        <v>716.9</v>
      </c>
      <c r="E41" s="5">
        <v>0.12470000000000001</v>
      </c>
      <c r="F41" s="5">
        <v>475.2</v>
      </c>
      <c r="G41" s="8">
        <f t="shared" si="0"/>
        <v>2.6241582491582494E-4</v>
      </c>
    </row>
    <row r="42" spans="1:7" x14ac:dyDescent="0.2">
      <c r="A42" s="5"/>
      <c r="B42" s="5"/>
      <c r="C42" s="5" t="s">
        <v>8</v>
      </c>
      <c r="D42" s="5">
        <v>542.4</v>
      </c>
      <c r="E42" s="5">
        <v>2.1100000000000001E-2</v>
      </c>
      <c r="F42" s="5">
        <v>475.2</v>
      </c>
      <c r="G42" s="8">
        <f t="shared" si="0"/>
        <v>4.4402356902356904E-5</v>
      </c>
    </row>
    <row r="43" spans="1:7" x14ac:dyDescent="0.2">
      <c r="A43" s="5"/>
      <c r="B43" s="5"/>
      <c r="C43" s="5" t="s">
        <v>9</v>
      </c>
      <c r="D43" s="5">
        <v>745.1</v>
      </c>
      <c r="E43" s="5">
        <v>1.47E-2</v>
      </c>
      <c r="F43" s="5">
        <v>475.2</v>
      </c>
      <c r="G43" s="8">
        <f t="shared" si="0"/>
        <v>3.0934343434343436E-5</v>
      </c>
    </row>
    <row r="46" spans="1:7" x14ac:dyDescent="0.2">
      <c r="D46" s="11"/>
      <c r="F46" s="2" t="s">
        <v>29</v>
      </c>
      <c r="G46" s="2" t="s">
        <v>32</v>
      </c>
    </row>
    <row r="47" spans="1:7" x14ac:dyDescent="0.2">
      <c r="D47" s="11" t="s">
        <v>30</v>
      </c>
      <c r="E47" s="2" t="s">
        <v>6</v>
      </c>
      <c r="F47" s="12">
        <f>AVERAGE(G5,G10,G15,G20,G25,G30,G35,G40)</f>
        <v>2.4134574915824918E-4</v>
      </c>
      <c r="G47" s="12">
        <f>STDEV(G5,G10,G15,G20,G25,G30,G35,G40)/2.83</f>
        <v>3.4346540637586036E-5</v>
      </c>
    </row>
    <row r="48" spans="1:7" x14ac:dyDescent="0.2">
      <c r="D48" s="11"/>
      <c r="E48" s="2" t="s">
        <v>7</v>
      </c>
      <c r="F48" s="12">
        <f>AVERAGE(G6,G11,G16,G21,G26,G31,G36,G41)</f>
        <v>2.8459069865319865E-4</v>
      </c>
      <c r="G48" s="12">
        <f t="shared" ref="G48:G50" si="1">STDEV(G6,G11,G16,G21,G26,G31,G36,G41)/2.83</f>
        <v>6.2641545671621101E-5</v>
      </c>
    </row>
    <row r="49" spans="4:7" x14ac:dyDescent="0.2">
      <c r="D49" s="11"/>
      <c r="E49" s="2" t="s">
        <v>8</v>
      </c>
      <c r="F49" s="12">
        <f>AVERAGE(G7,G12,G17,G22,G27,G32,G37,G42)</f>
        <v>1.127946127946128E-4</v>
      </c>
      <c r="G49" s="12">
        <f t="shared" si="1"/>
        <v>2.4185972029191946E-5</v>
      </c>
    </row>
    <row r="50" spans="4:7" x14ac:dyDescent="0.2">
      <c r="D50" s="11"/>
      <c r="E50" s="2" t="s">
        <v>9</v>
      </c>
      <c r="F50" s="12">
        <f>AVERAGE(G8,G13,G18,G23,G28,G33,G38,G43)</f>
        <v>1.213699494949495E-4</v>
      </c>
      <c r="G50" s="12">
        <f t="shared" si="1"/>
        <v>3.8005376201290151E-5</v>
      </c>
    </row>
    <row r="51" spans="4:7" x14ac:dyDescent="0.2">
      <c r="D51" s="11"/>
      <c r="E51" s="2"/>
      <c r="F51" s="2"/>
      <c r="G51" s="2"/>
    </row>
    <row r="52" spans="4:7" x14ac:dyDescent="0.2">
      <c r="D52" s="11" t="s">
        <v>27</v>
      </c>
      <c r="E52" s="2" t="s">
        <v>6</v>
      </c>
      <c r="F52" s="12">
        <f>AVERAGE(G10,G20,G30,G40)</f>
        <v>2.8703703703703703E-4</v>
      </c>
      <c r="G52" s="12">
        <f>STDEV(G10,G20,G30,G40)/2</f>
        <v>5.7717441542158179E-5</v>
      </c>
    </row>
    <row r="53" spans="4:7" x14ac:dyDescent="0.2">
      <c r="D53" s="11"/>
      <c r="E53" s="2" t="s">
        <v>7</v>
      </c>
      <c r="F53" s="12">
        <f>AVERAGE(G11,G21,G31,G41)</f>
        <v>2.069654882154882E-4</v>
      </c>
      <c r="G53" s="12">
        <f t="shared" ref="G53:G55" si="2">STDEV(G11,G21,G31,G41)/2</f>
        <v>5.086766715441327E-5</v>
      </c>
    </row>
    <row r="54" spans="4:7" x14ac:dyDescent="0.2">
      <c r="D54" s="11"/>
      <c r="E54" s="2" t="s">
        <v>8</v>
      </c>
      <c r="F54" s="12">
        <f>AVERAGE(G12,G22,G32,G42)</f>
        <v>8.8015572390572403E-5</v>
      </c>
      <c r="G54" s="12">
        <f t="shared" si="2"/>
        <v>3.889450006146243E-5</v>
      </c>
    </row>
    <row r="55" spans="4:7" x14ac:dyDescent="0.2">
      <c r="D55" s="11"/>
      <c r="E55" s="2" t="s">
        <v>9</v>
      </c>
      <c r="F55" s="12">
        <f>AVERAGE(G13,G23,G33,G43)</f>
        <v>5.7396885521885518E-5</v>
      </c>
      <c r="G55" s="12">
        <f t="shared" si="2"/>
        <v>1.5898466891548287E-5</v>
      </c>
    </row>
    <row r="56" spans="4:7" x14ac:dyDescent="0.2">
      <c r="D56" s="11"/>
      <c r="E56" s="2"/>
      <c r="F56" s="2"/>
      <c r="G56" s="2"/>
    </row>
    <row r="57" spans="4:7" x14ac:dyDescent="0.2">
      <c r="D57" s="11" t="s">
        <v>28</v>
      </c>
      <c r="E57" s="2" t="s">
        <v>6</v>
      </c>
      <c r="F57" s="12">
        <f>AVERAGE(G5,G15,G25,G35)</f>
        <v>1.9565446127946129E-4</v>
      </c>
      <c r="G57" s="12">
        <f>STDEV(G5,G15,G25,G35)/2</f>
        <v>2.8075284467579139E-5</v>
      </c>
    </row>
    <row r="58" spans="4:7" x14ac:dyDescent="0.2">
      <c r="D58" s="11"/>
      <c r="E58" s="2" t="s">
        <v>7</v>
      </c>
      <c r="F58" s="12">
        <f>AVERAGE(G6,G16,G26,G36)</f>
        <v>3.6221590909090909E-4</v>
      </c>
      <c r="G58" s="12">
        <f t="shared" ref="G58:G60" si="3">STDEV(G6,G16,G26,G36)/2</f>
        <v>1.0829388389801499E-4</v>
      </c>
    </row>
    <row r="59" spans="4:7" x14ac:dyDescent="0.2">
      <c r="D59" s="11"/>
      <c r="E59" s="2" t="s">
        <v>8</v>
      </c>
      <c r="F59" s="12">
        <f>AVERAGE(G7,G17,G27,G37)</f>
        <v>1.3757365319865323E-4</v>
      </c>
      <c r="G59" s="12">
        <f t="shared" si="3"/>
        <v>2.8473496925692222E-5</v>
      </c>
    </row>
    <row r="60" spans="4:7" x14ac:dyDescent="0.2">
      <c r="D60" s="11"/>
      <c r="E60" s="2" t="s">
        <v>9</v>
      </c>
      <c r="F60" s="12">
        <f>AVERAGE(G8,G18,G28,G38)</f>
        <v>1.8534301346801347E-4</v>
      </c>
      <c r="G60" s="12">
        <f t="shared" si="3"/>
        <v>6.1375423339676412E-5</v>
      </c>
    </row>
    <row r="61" spans="4:7" x14ac:dyDescent="0.2">
      <c r="D61" s="11"/>
      <c r="E61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60"/>
  <sheetViews>
    <sheetView topLeftCell="A25" zoomScaleNormal="100" workbookViewId="0">
      <selection activeCell="C40" sqref="C40:G43"/>
    </sheetView>
  </sheetViews>
  <sheetFormatPr baseColWidth="10" defaultColWidth="8.83203125" defaultRowHeight="15" x14ac:dyDescent="0.2"/>
  <cols>
    <col min="1" max="1" width="10.6640625" customWidth="1"/>
    <col min="2" max="2" width="7.83203125" bestFit="1" customWidth="1"/>
    <col min="3" max="3" width="17.1640625" customWidth="1"/>
    <col min="4" max="4" width="37.5" bestFit="1" customWidth="1"/>
    <col min="5" max="5" width="17.5" customWidth="1"/>
    <col min="6" max="6" width="21.33203125" bestFit="1" customWidth="1"/>
    <col min="7" max="7" width="17.83203125" bestFit="1" customWidth="1"/>
  </cols>
  <sheetData>
    <row r="2" spans="1:7" x14ac:dyDescent="0.2">
      <c r="A2" t="s">
        <v>20</v>
      </c>
    </row>
    <row r="4" spans="1:7" x14ac:dyDescent="0.2">
      <c r="A4" s="5" t="s">
        <v>3</v>
      </c>
      <c r="B4" s="5" t="s">
        <v>31</v>
      </c>
      <c r="C4" s="5" t="s">
        <v>5</v>
      </c>
      <c r="D4" s="5" t="s">
        <v>17</v>
      </c>
      <c r="E4" s="5" t="s">
        <v>24</v>
      </c>
      <c r="F4" s="7" t="s">
        <v>52</v>
      </c>
      <c r="G4" s="7" t="s">
        <v>26</v>
      </c>
    </row>
    <row r="5" spans="1:7" x14ac:dyDescent="0.2">
      <c r="A5" s="5" t="s">
        <v>4</v>
      </c>
      <c r="B5" s="5" t="s">
        <v>28</v>
      </c>
      <c r="C5" s="5" t="s">
        <v>6</v>
      </c>
      <c r="D5" s="5">
        <v>559.70000000000005</v>
      </c>
      <c r="E5" s="5">
        <v>0.28160000000000002</v>
      </c>
      <c r="F5" s="5">
        <v>475.2</v>
      </c>
      <c r="G5" s="8">
        <f>E5/F5</f>
        <v>5.9259259259259269E-4</v>
      </c>
    </row>
    <row r="6" spans="1:7" x14ac:dyDescent="0.2">
      <c r="A6" s="5"/>
      <c r="B6" s="5"/>
      <c r="C6" s="5" t="s">
        <v>7</v>
      </c>
      <c r="D6" s="5">
        <v>733</v>
      </c>
      <c r="E6" s="5">
        <v>7.9899999999999999E-2</v>
      </c>
      <c r="F6" s="5">
        <v>475.2</v>
      </c>
      <c r="G6" s="8">
        <f t="shared" ref="G6:G43" si="0">E6/F6</f>
        <v>1.6813973063973064E-4</v>
      </c>
    </row>
    <row r="7" spans="1:7" x14ac:dyDescent="0.2">
      <c r="A7" s="5"/>
      <c r="B7" s="5"/>
      <c r="C7" s="5" t="s">
        <v>8</v>
      </c>
      <c r="D7" s="5">
        <v>529.6</v>
      </c>
      <c r="E7" s="5">
        <v>2.5700000000000001E-2</v>
      </c>
      <c r="F7" s="5">
        <v>475.2</v>
      </c>
      <c r="G7" s="8">
        <f t="shared" si="0"/>
        <v>5.4082491582491586E-5</v>
      </c>
    </row>
    <row r="8" spans="1:7" x14ac:dyDescent="0.2">
      <c r="A8" s="5"/>
      <c r="B8" s="5"/>
      <c r="C8" s="5" t="s">
        <v>9</v>
      </c>
      <c r="D8" s="5">
        <v>695.5</v>
      </c>
      <c r="E8" s="5">
        <v>3.61E-2</v>
      </c>
      <c r="F8" s="5">
        <v>475.2</v>
      </c>
      <c r="G8" s="8">
        <f t="shared" si="0"/>
        <v>7.5968013468013477E-5</v>
      </c>
    </row>
    <row r="9" spans="1:7" x14ac:dyDescent="0.2">
      <c r="A9" s="6"/>
      <c r="B9" s="6"/>
      <c r="C9" s="6"/>
      <c r="D9" s="6"/>
      <c r="E9" s="6"/>
      <c r="F9" s="6"/>
      <c r="G9" s="9"/>
    </row>
    <row r="10" spans="1:7" x14ac:dyDescent="0.2">
      <c r="A10" s="5" t="s">
        <v>10</v>
      </c>
      <c r="B10" s="5" t="s">
        <v>27</v>
      </c>
      <c r="C10" s="5" t="s">
        <v>6</v>
      </c>
      <c r="D10" s="5">
        <v>593.5</v>
      </c>
      <c r="E10" s="5">
        <v>0.1234</v>
      </c>
      <c r="F10" s="5">
        <v>475.2</v>
      </c>
      <c r="G10" s="8">
        <f t="shared" si="0"/>
        <v>2.596801346801347E-4</v>
      </c>
    </row>
    <row r="11" spans="1:7" x14ac:dyDescent="0.2">
      <c r="A11" s="5"/>
      <c r="B11" s="5"/>
      <c r="C11" s="5" t="s">
        <v>7</v>
      </c>
      <c r="D11" s="5">
        <v>714.7</v>
      </c>
      <c r="E11" s="5">
        <v>6.5799999999999997E-2</v>
      </c>
      <c r="F11" s="5">
        <v>475.2</v>
      </c>
      <c r="G11" s="8">
        <f t="shared" si="0"/>
        <v>1.3846801346801348E-4</v>
      </c>
    </row>
    <row r="12" spans="1:7" x14ac:dyDescent="0.2">
      <c r="A12" s="5"/>
      <c r="B12" s="5"/>
      <c r="C12" s="5" t="s">
        <v>8</v>
      </c>
      <c r="D12" s="5">
        <v>570.1</v>
      </c>
      <c r="E12" s="5">
        <v>9.9299999999999999E-2</v>
      </c>
      <c r="F12" s="5">
        <v>475.2</v>
      </c>
      <c r="G12" s="8">
        <f t="shared" si="0"/>
        <v>2.0896464646464648E-4</v>
      </c>
    </row>
    <row r="13" spans="1:7" x14ac:dyDescent="0.2">
      <c r="A13" s="5"/>
      <c r="B13" s="5"/>
      <c r="C13" s="5" t="s">
        <v>9</v>
      </c>
      <c r="D13" s="5">
        <v>722.6</v>
      </c>
      <c r="E13" s="5">
        <v>5.4899999999999997E-2</v>
      </c>
      <c r="F13" s="5">
        <v>475.2</v>
      </c>
      <c r="G13" s="8">
        <f t="shared" si="0"/>
        <v>1.1553030303030303E-4</v>
      </c>
    </row>
    <row r="14" spans="1:7" x14ac:dyDescent="0.2">
      <c r="A14" s="6"/>
      <c r="B14" s="6"/>
      <c r="C14" s="6"/>
      <c r="D14" s="6"/>
      <c r="E14" s="6"/>
      <c r="F14" s="6"/>
      <c r="G14" s="9"/>
    </row>
    <row r="15" spans="1:7" x14ac:dyDescent="0.2">
      <c r="A15" s="5" t="s">
        <v>11</v>
      </c>
      <c r="B15" s="5" t="s">
        <v>28</v>
      </c>
      <c r="C15" s="5" t="s">
        <v>6</v>
      </c>
      <c r="D15" s="5">
        <v>564.6</v>
      </c>
      <c r="E15" s="5">
        <v>0.15870000000000001</v>
      </c>
      <c r="F15" s="5">
        <v>475.2</v>
      </c>
      <c r="G15" s="8">
        <f t="shared" si="0"/>
        <v>3.3396464646464648E-4</v>
      </c>
    </row>
    <row r="16" spans="1:7" x14ac:dyDescent="0.2">
      <c r="A16" s="5"/>
      <c r="B16" s="5"/>
      <c r="C16" s="5" t="s">
        <v>7</v>
      </c>
      <c r="D16" s="5">
        <v>716.5</v>
      </c>
      <c r="E16" s="5">
        <v>0.1754</v>
      </c>
      <c r="F16" s="5">
        <v>475.2</v>
      </c>
      <c r="G16" s="8">
        <f t="shared" si="0"/>
        <v>3.6910774410774409E-4</v>
      </c>
    </row>
    <row r="17" spans="1:7" x14ac:dyDescent="0.2">
      <c r="A17" s="5"/>
      <c r="B17" s="5"/>
      <c r="C17" s="5" t="s">
        <v>8</v>
      </c>
      <c r="D17" s="5">
        <v>551</v>
      </c>
      <c r="E17" s="5">
        <v>0.1072</v>
      </c>
      <c r="F17" s="5">
        <v>475.2</v>
      </c>
      <c r="G17" s="8">
        <f t="shared" si="0"/>
        <v>2.255892255892256E-4</v>
      </c>
    </row>
    <row r="18" spans="1:7" x14ac:dyDescent="0.2">
      <c r="A18" s="5"/>
      <c r="B18" s="5"/>
      <c r="C18" s="5" t="s">
        <v>9</v>
      </c>
      <c r="D18" s="5">
        <v>653.20000000000005</v>
      </c>
      <c r="E18" s="5">
        <v>3.8100000000000002E-2</v>
      </c>
      <c r="F18" s="5">
        <v>475.2</v>
      </c>
      <c r="G18" s="8">
        <f t="shared" si="0"/>
        <v>8.0176767676767681E-5</v>
      </c>
    </row>
    <row r="19" spans="1:7" x14ac:dyDescent="0.2">
      <c r="A19" s="6"/>
      <c r="B19" s="6"/>
      <c r="C19" s="6"/>
      <c r="D19" s="6"/>
      <c r="E19" s="6"/>
      <c r="F19" s="6"/>
      <c r="G19" s="9"/>
    </row>
    <row r="20" spans="1:7" x14ac:dyDescent="0.2">
      <c r="A20" s="5" t="s">
        <v>12</v>
      </c>
      <c r="B20" s="5" t="s">
        <v>27</v>
      </c>
      <c r="C20" s="5" t="s">
        <v>6</v>
      </c>
      <c r="D20" s="5">
        <v>635.20000000000005</v>
      </c>
      <c r="E20" s="5">
        <v>0.15590000000000001</v>
      </c>
      <c r="F20" s="5">
        <v>475.2</v>
      </c>
      <c r="G20" s="8">
        <f t="shared" si="0"/>
        <v>3.2807239057239062E-4</v>
      </c>
    </row>
    <row r="21" spans="1:7" x14ac:dyDescent="0.2">
      <c r="A21" s="5"/>
      <c r="B21" s="5"/>
      <c r="C21" s="5" t="s">
        <v>7</v>
      </c>
      <c r="D21" s="5">
        <v>699</v>
      </c>
      <c r="E21" s="5">
        <v>3.1800000000000002E-2</v>
      </c>
      <c r="F21" s="5">
        <v>475.2</v>
      </c>
      <c r="G21" s="8">
        <f t="shared" si="0"/>
        <v>6.6919191919191925E-5</v>
      </c>
    </row>
    <row r="22" spans="1:7" x14ac:dyDescent="0.2">
      <c r="A22" s="5"/>
      <c r="B22" s="5"/>
      <c r="C22" s="5" t="s">
        <v>8</v>
      </c>
      <c r="D22" s="5">
        <v>587.4</v>
      </c>
      <c r="E22" s="5">
        <v>3.0800000000000001E-2</v>
      </c>
      <c r="F22" s="5">
        <v>475.2</v>
      </c>
      <c r="G22" s="8">
        <f t="shared" si="0"/>
        <v>6.4814814814814816E-5</v>
      </c>
    </row>
    <row r="23" spans="1:7" x14ac:dyDescent="0.2">
      <c r="A23" s="5"/>
      <c r="B23" s="5"/>
      <c r="C23" s="5" t="s">
        <v>9</v>
      </c>
      <c r="D23" s="5">
        <v>649.9</v>
      </c>
      <c r="E23" s="5">
        <v>5.0999999999999997E-2</v>
      </c>
      <c r="F23" s="5">
        <v>475.2</v>
      </c>
      <c r="G23" s="8">
        <f t="shared" si="0"/>
        <v>1.0732323232323232E-4</v>
      </c>
    </row>
    <row r="24" spans="1:7" x14ac:dyDescent="0.2">
      <c r="A24" s="6"/>
      <c r="B24" s="6"/>
      <c r="C24" s="6"/>
      <c r="D24" s="6"/>
      <c r="E24" s="6"/>
      <c r="F24" s="6"/>
      <c r="G24" s="9"/>
    </row>
    <row r="25" spans="1:7" x14ac:dyDescent="0.2">
      <c r="A25" s="5" t="s">
        <v>13</v>
      </c>
      <c r="B25" s="5" t="s">
        <v>28</v>
      </c>
      <c r="C25" s="5" t="s">
        <v>6</v>
      </c>
      <c r="D25" s="5">
        <v>624.4</v>
      </c>
      <c r="E25" s="5">
        <v>0.12479999999999999</v>
      </c>
      <c r="F25" s="5">
        <v>475.2</v>
      </c>
      <c r="G25" s="8">
        <f t="shared" si="0"/>
        <v>2.626262626262626E-4</v>
      </c>
    </row>
    <row r="26" spans="1:7" x14ac:dyDescent="0.2">
      <c r="A26" s="5"/>
      <c r="B26" s="5"/>
      <c r="C26" s="5" t="s">
        <v>7</v>
      </c>
      <c r="D26" s="5">
        <v>647.6</v>
      </c>
      <c r="E26" s="5">
        <v>6.3399999999999998E-2</v>
      </c>
      <c r="F26" s="5">
        <v>475.2</v>
      </c>
      <c r="G26" s="8">
        <f t="shared" si="0"/>
        <v>1.3341750841750841E-4</v>
      </c>
    </row>
    <row r="27" spans="1:7" x14ac:dyDescent="0.2">
      <c r="A27" s="5"/>
      <c r="B27" s="5"/>
      <c r="C27" s="5" t="s">
        <v>8</v>
      </c>
      <c r="D27" s="5">
        <v>537.9</v>
      </c>
      <c r="E27" s="5">
        <v>7.9699999999999993E-2</v>
      </c>
      <c r="F27" s="5">
        <v>475.2</v>
      </c>
      <c r="G27" s="8">
        <f t="shared" si="0"/>
        <v>1.677188552188552E-4</v>
      </c>
    </row>
    <row r="28" spans="1:7" x14ac:dyDescent="0.2">
      <c r="A28" s="5"/>
      <c r="B28" s="5"/>
      <c r="C28" s="5" t="s">
        <v>9</v>
      </c>
      <c r="D28" s="5">
        <v>698.6</v>
      </c>
      <c r="E28" s="5">
        <v>2.75E-2</v>
      </c>
      <c r="F28" s="5">
        <v>475.2</v>
      </c>
      <c r="G28" s="8">
        <f t="shared" si="0"/>
        <v>5.7870370370370373E-5</v>
      </c>
    </row>
    <row r="29" spans="1:7" x14ac:dyDescent="0.2">
      <c r="A29" s="6"/>
      <c r="B29" s="6"/>
      <c r="C29" s="6"/>
      <c r="D29" s="6"/>
      <c r="E29" s="6"/>
      <c r="F29" s="6"/>
      <c r="G29" s="9"/>
    </row>
    <row r="30" spans="1:7" x14ac:dyDescent="0.2">
      <c r="A30" s="5" t="s">
        <v>14</v>
      </c>
      <c r="B30" s="5" t="s">
        <v>27</v>
      </c>
      <c r="C30" s="5" t="s">
        <v>6</v>
      </c>
      <c r="D30" s="5">
        <v>621</v>
      </c>
      <c r="E30" s="5">
        <v>0.1598</v>
      </c>
      <c r="F30" s="5">
        <v>475.2</v>
      </c>
      <c r="G30" s="8">
        <f t="shared" si="0"/>
        <v>3.3627946127946128E-4</v>
      </c>
    </row>
    <row r="31" spans="1:7" x14ac:dyDescent="0.2">
      <c r="A31" s="5"/>
      <c r="B31" s="5"/>
      <c r="C31" s="5" t="s">
        <v>7</v>
      </c>
      <c r="D31" s="5">
        <v>677.7</v>
      </c>
      <c r="E31" s="5">
        <v>6.5500000000000003E-2</v>
      </c>
      <c r="F31" s="5">
        <v>475.2</v>
      </c>
      <c r="G31" s="8">
        <f t="shared" si="0"/>
        <v>1.3783670033670035E-4</v>
      </c>
    </row>
    <row r="32" spans="1:7" x14ac:dyDescent="0.2">
      <c r="A32" s="5"/>
      <c r="B32" s="5"/>
      <c r="C32" s="5" t="s">
        <v>8</v>
      </c>
      <c r="D32" s="5">
        <v>595.70000000000005</v>
      </c>
      <c r="E32" s="5">
        <v>8.4599999999999995E-2</v>
      </c>
      <c r="F32" s="5">
        <v>475.2</v>
      </c>
      <c r="G32" s="8">
        <f t="shared" si="0"/>
        <v>1.7803030303030303E-4</v>
      </c>
    </row>
    <row r="33" spans="1:7" x14ac:dyDescent="0.2">
      <c r="A33" s="5"/>
      <c r="B33" s="5"/>
      <c r="C33" s="5" t="s">
        <v>9</v>
      </c>
      <c r="D33" s="5">
        <v>696.4</v>
      </c>
      <c r="E33" s="5">
        <v>4.9299999999999997E-2</v>
      </c>
      <c r="F33" s="5">
        <v>475.2</v>
      </c>
      <c r="G33" s="8">
        <f t="shared" si="0"/>
        <v>1.0374579124579124E-4</v>
      </c>
    </row>
    <row r="34" spans="1:7" x14ac:dyDescent="0.2">
      <c r="A34" s="6"/>
      <c r="B34" s="6"/>
      <c r="C34" s="6"/>
      <c r="D34" s="6"/>
      <c r="E34" s="6"/>
      <c r="F34" s="6"/>
      <c r="G34" s="9"/>
    </row>
    <row r="35" spans="1:7" x14ac:dyDescent="0.2">
      <c r="A35" s="5" t="s">
        <v>15</v>
      </c>
      <c r="B35" s="5" t="s">
        <v>28</v>
      </c>
      <c r="C35" s="5" t="s">
        <v>6</v>
      </c>
      <c r="D35" s="5">
        <v>635.79999999999995</v>
      </c>
      <c r="E35" s="5">
        <v>5.7599999999999998E-2</v>
      </c>
      <c r="F35" s="5">
        <v>475.2</v>
      </c>
      <c r="G35" s="8">
        <f t="shared" si="0"/>
        <v>1.2121212121212121E-4</v>
      </c>
    </row>
    <row r="36" spans="1:7" x14ac:dyDescent="0.2">
      <c r="A36" s="5"/>
      <c r="B36" s="5"/>
      <c r="C36" s="5" t="s">
        <v>7</v>
      </c>
      <c r="D36" s="5">
        <v>752</v>
      </c>
      <c r="E36" s="5">
        <v>9.3899999999999997E-2</v>
      </c>
      <c r="F36" s="5">
        <v>475.2</v>
      </c>
      <c r="G36" s="8">
        <f t="shared" si="0"/>
        <v>1.9760101010101011E-4</v>
      </c>
    </row>
    <row r="37" spans="1:7" x14ac:dyDescent="0.2">
      <c r="A37" s="5"/>
      <c r="B37" s="5"/>
      <c r="C37" s="5" t="s">
        <v>8</v>
      </c>
      <c r="D37" s="5">
        <v>630.1</v>
      </c>
      <c r="E37" s="5">
        <v>5.1299999999999998E-2</v>
      </c>
      <c r="F37" s="5">
        <v>475.2</v>
      </c>
      <c r="G37" s="8">
        <f t="shared" si="0"/>
        <v>1.0795454545454545E-4</v>
      </c>
    </row>
    <row r="38" spans="1:7" x14ac:dyDescent="0.2">
      <c r="A38" s="5"/>
      <c r="B38" s="5"/>
      <c r="C38" s="5" t="s">
        <v>9</v>
      </c>
      <c r="D38" s="5">
        <v>841.6</v>
      </c>
      <c r="E38" s="5">
        <v>4.6899999999999997E-2</v>
      </c>
      <c r="F38" s="5">
        <v>475.2</v>
      </c>
      <c r="G38" s="8">
        <f t="shared" si="0"/>
        <v>9.8695286195286196E-5</v>
      </c>
    </row>
    <row r="39" spans="1:7" x14ac:dyDescent="0.2">
      <c r="A39" s="6"/>
      <c r="B39" s="6"/>
      <c r="C39" s="6"/>
      <c r="D39" s="6"/>
      <c r="E39" s="6"/>
      <c r="F39" s="6"/>
      <c r="G39" s="9"/>
    </row>
    <row r="40" spans="1:7" x14ac:dyDescent="0.2">
      <c r="A40" s="5" t="s">
        <v>16</v>
      </c>
      <c r="B40" s="5" t="s">
        <v>27</v>
      </c>
      <c r="C40" s="5" t="s">
        <v>6</v>
      </c>
      <c r="D40" s="5">
        <v>714.6</v>
      </c>
      <c r="E40" s="5">
        <v>0.1118</v>
      </c>
      <c r="F40" s="5">
        <v>475.2</v>
      </c>
      <c r="G40" s="8">
        <f t="shared" si="0"/>
        <v>2.3526936026936027E-4</v>
      </c>
    </row>
    <row r="41" spans="1:7" x14ac:dyDescent="0.2">
      <c r="A41" s="5"/>
      <c r="B41" s="5"/>
      <c r="C41" s="5" t="s">
        <v>7</v>
      </c>
      <c r="D41" s="5">
        <v>673.4</v>
      </c>
      <c r="E41" s="5">
        <v>7.3300000000000004E-2</v>
      </c>
      <c r="F41" s="5">
        <v>475.2</v>
      </c>
      <c r="G41" s="8">
        <f t="shared" si="0"/>
        <v>1.5425084175084175E-4</v>
      </c>
    </row>
    <row r="42" spans="1:7" x14ac:dyDescent="0.2">
      <c r="A42" s="5"/>
      <c r="B42" s="5"/>
      <c r="C42" s="5" t="s">
        <v>8</v>
      </c>
      <c r="D42" s="5">
        <v>600.6</v>
      </c>
      <c r="E42" s="5">
        <v>3.2599999999999997E-2</v>
      </c>
      <c r="F42" s="5">
        <v>475.2</v>
      </c>
      <c r="G42" s="8">
        <f t="shared" si="0"/>
        <v>6.8602693602693595E-5</v>
      </c>
    </row>
    <row r="43" spans="1:7" x14ac:dyDescent="0.2">
      <c r="A43" s="5"/>
      <c r="B43" s="5"/>
      <c r="C43" s="5" t="s">
        <v>9</v>
      </c>
      <c r="D43" s="5">
        <v>701.1</v>
      </c>
      <c r="E43" s="5">
        <v>6.7199999999999996E-2</v>
      </c>
      <c r="F43" s="5">
        <v>475.2</v>
      </c>
      <c r="G43" s="8">
        <f t="shared" si="0"/>
        <v>1.4141414141414141E-4</v>
      </c>
    </row>
    <row r="46" spans="1:7" x14ac:dyDescent="0.2">
      <c r="D46" s="11"/>
      <c r="F46" s="2" t="s">
        <v>29</v>
      </c>
      <c r="G46" s="2" t="s">
        <v>32</v>
      </c>
    </row>
    <row r="47" spans="1:7" x14ac:dyDescent="0.2">
      <c r="D47" s="11" t="s">
        <v>30</v>
      </c>
      <c r="E47" s="2" t="s">
        <v>6</v>
      </c>
      <c r="F47" s="12">
        <f>AVERAGE(G5,G10,G15,G20,G25,G30,G35,G40)</f>
        <v>3.0871212121212123E-4</v>
      </c>
      <c r="G47" s="12">
        <f>STDEV(G5,G10,G15,G20,G25,G30,G35,G40)/2.83</f>
        <v>4.767769460192271E-5</v>
      </c>
    </row>
    <row r="48" spans="1:7" x14ac:dyDescent="0.2">
      <c r="D48" s="11"/>
      <c r="E48" s="2" t="s">
        <v>7</v>
      </c>
      <c r="F48" s="12">
        <f>AVERAGE(G6,G11,G16,G21,G26,G31,G36,G41)</f>
        <v>1.7071759259259259E-4</v>
      </c>
      <c r="G48" s="12">
        <f t="shared" ref="G48:G50" si="1">STDEV(G6,G11,G16,G21,G26,G31,G36,G41)/2.83</f>
        <v>3.1220710974075961E-5</v>
      </c>
    </row>
    <row r="49" spans="4:7" x14ac:dyDescent="0.2">
      <c r="D49" s="11"/>
      <c r="E49" s="2" t="s">
        <v>8</v>
      </c>
      <c r="F49" s="12">
        <f>AVERAGE(G7,G12,G17,G22,G27,G32,G37,G42)</f>
        <v>1.3446969696969698E-4</v>
      </c>
      <c r="G49" s="12">
        <f t="shared" si="1"/>
        <v>2.4339053656931686E-5</v>
      </c>
    </row>
    <row r="50" spans="4:7" x14ac:dyDescent="0.2">
      <c r="D50" s="11"/>
      <c r="E50" s="2" t="s">
        <v>9</v>
      </c>
      <c r="F50" s="12">
        <f>AVERAGE(G8,G13,G18,G23,G28,G33,G38,G43)</f>
        <v>9.7590488215488225E-5</v>
      </c>
      <c r="G50" s="12">
        <f t="shared" si="1"/>
        <v>9.1801325599211513E-6</v>
      </c>
    </row>
    <row r="51" spans="4:7" x14ac:dyDescent="0.2">
      <c r="D51" s="11"/>
      <c r="E51" s="2"/>
      <c r="F51" s="2"/>
      <c r="G51" s="2"/>
    </row>
    <row r="52" spans="4:7" x14ac:dyDescent="0.2">
      <c r="D52" s="11" t="s">
        <v>27</v>
      </c>
      <c r="E52" s="2" t="s">
        <v>6</v>
      </c>
      <c r="F52" s="12">
        <f>AVERAGE(G10,G20,G30,G40)</f>
        <v>2.8982533670033673E-4</v>
      </c>
      <c r="G52" s="12">
        <f>STDEV(G10,G20,G30,G40)/2</f>
        <v>2.5009849042395056E-5</v>
      </c>
    </row>
    <row r="53" spans="4:7" x14ac:dyDescent="0.2">
      <c r="D53" s="11"/>
      <c r="E53" s="2" t="s">
        <v>7</v>
      </c>
      <c r="F53" s="12">
        <f>AVERAGE(G11,G21,G31,G41)</f>
        <v>1.2436868686868687E-4</v>
      </c>
      <c r="G53" s="12">
        <f t="shared" ref="G53:G55" si="2">STDEV(G11,G21,G31,G41)/2</f>
        <v>1.9522563970275971E-5</v>
      </c>
    </row>
    <row r="54" spans="4:7" x14ac:dyDescent="0.2">
      <c r="D54" s="11"/>
      <c r="E54" s="2" t="s">
        <v>8</v>
      </c>
      <c r="F54" s="12">
        <f>AVERAGE(G12,G22,G32,G42)</f>
        <v>1.3010311447811447E-4</v>
      </c>
      <c r="G54" s="12">
        <f t="shared" si="2"/>
        <v>3.7149495813714805E-5</v>
      </c>
    </row>
    <row r="55" spans="4:7" x14ac:dyDescent="0.2">
      <c r="D55" s="11"/>
      <c r="E55" s="2" t="s">
        <v>9</v>
      </c>
      <c r="F55" s="12">
        <f>AVERAGE(G13,G23,G33,G43)</f>
        <v>1.1700336700336701E-4</v>
      </c>
      <c r="G55" s="12">
        <f t="shared" si="2"/>
        <v>8.5025689607899495E-6</v>
      </c>
    </row>
    <row r="56" spans="4:7" x14ac:dyDescent="0.2">
      <c r="D56" s="11"/>
      <c r="E56" s="2"/>
      <c r="F56" s="2"/>
      <c r="G56" s="2"/>
    </row>
    <row r="57" spans="4:7" x14ac:dyDescent="0.2">
      <c r="D57" s="11" t="s">
        <v>28</v>
      </c>
      <c r="E57" s="2" t="s">
        <v>6</v>
      </c>
      <c r="F57" s="12">
        <f>AVERAGE(G5,G15,G25,G35)</f>
        <v>3.2759890572390578E-4</v>
      </c>
      <c r="G57" s="12">
        <f>STDEV(G5,G15,G25,G35)/2</f>
        <v>9.8775471781394837E-5</v>
      </c>
    </row>
    <row r="58" spans="4:7" x14ac:dyDescent="0.2">
      <c r="D58" s="11"/>
      <c r="E58" s="2" t="s">
        <v>7</v>
      </c>
      <c r="F58" s="12">
        <f>AVERAGE(G6,G16,G26,G36)</f>
        <v>2.1706649831649833E-4</v>
      </c>
      <c r="G58" s="12">
        <f t="shared" ref="G58:G60" si="3">STDEV(G6,G16,G26,G36)/2</f>
        <v>5.2350125564668762E-5</v>
      </c>
    </row>
    <row r="59" spans="4:7" x14ac:dyDescent="0.2">
      <c r="D59" s="11"/>
      <c r="E59" s="2" t="s">
        <v>8</v>
      </c>
      <c r="F59" s="12">
        <f>AVERAGE(G7,G17,G27,G37)</f>
        <v>1.3883627946127946E-4</v>
      </c>
      <c r="G59" s="12">
        <f t="shared" si="3"/>
        <v>3.707780434363177E-5</v>
      </c>
    </row>
    <row r="60" spans="4:7" x14ac:dyDescent="0.2">
      <c r="D60" s="11"/>
      <c r="E60" s="2" t="s">
        <v>9</v>
      </c>
      <c r="F60" s="12">
        <f>AVERAGE(G8,G18,G28,G38)</f>
        <v>7.8177609427609431E-5</v>
      </c>
      <c r="G60" s="12">
        <f t="shared" si="3"/>
        <v>8.3777381895938885E-6</v>
      </c>
    </row>
  </sheetData>
  <pageMargins left="0.7" right="0.7" top="0.75" bottom="0.75" header="0.3" footer="0.3"/>
  <pageSetup scale="9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61"/>
  <sheetViews>
    <sheetView tabSelected="1" topLeftCell="A19" zoomScaleNormal="100" workbookViewId="0">
      <selection activeCell="C40" sqref="C40:G43"/>
    </sheetView>
  </sheetViews>
  <sheetFormatPr baseColWidth="10" defaultColWidth="8.83203125" defaultRowHeight="15" x14ac:dyDescent="0.2"/>
  <cols>
    <col min="1" max="1" width="12" customWidth="1"/>
    <col min="2" max="2" width="7.83203125" bestFit="1" customWidth="1"/>
    <col min="3" max="3" width="17.5" customWidth="1"/>
    <col min="4" max="4" width="37.5" bestFit="1" customWidth="1"/>
    <col min="5" max="5" width="17.83203125" customWidth="1"/>
    <col min="6" max="6" width="21.33203125" bestFit="1" customWidth="1"/>
    <col min="7" max="7" width="17.83203125" bestFit="1" customWidth="1"/>
  </cols>
  <sheetData>
    <row r="2" spans="1:7" x14ac:dyDescent="0.2">
      <c r="A2" t="s">
        <v>21</v>
      </c>
    </row>
    <row r="4" spans="1:7" x14ac:dyDescent="0.2">
      <c r="A4" s="5" t="s">
        <v>3</v>
      </c>
      <c r="B4" s="5" t="s">
        <v>31</v>
      </c>
      <c r="C4" s="5" t="s">
        <v>5</v>
      </c>
      <c r="D4" s="5" t="s">
        <v>17</v>
      </c>
      <c r="E4" s="5" t="s">
        <v>22</v>
      </c>
      <c r="F4" s="7" t="s">
        <v>52</v>
      </c>
      <c r="G4" s="7" t="s">
        <v>26</v>
      </c>
    </row>
    <row r="5" spans="1:7" x14ac:dyDescent="0.2">
      <c r="A5" s="5" t="s">
        <v>4</v>
      </c>
      <c r="B5" s="5" t="s">
        <v>28</v>
      </c>
      <c r="C5" s="5" t="s">
        <v>6</v>
      </c>
      <c r="D5" s="5">
        <v>634.79999999999995</v>
      </c>
      <c r="E5" s="5">
        <v>0.10100000000000001</v>
      </c>
      <c r="F5" s="5">
        <v>475.2</v>
      </c>
      <c r="G5" s="8">
        <f>E5/F5</f>
        <v>2.1254208754208756E-4</v>
      </c>
    </row>
    <row r="6" spans="1:7" x14ac:dyDescent="0.2">
      <c r="A6" s="5"/>
      <c r="B6" s="5"/>
      <c r="C6" s="5" t="s">
        <v>7</v>
      </c>
      <c r="D6" s="5">
        <v>751.4</v>
      </c>
      <c r="E6" s="5">
        <v>7.2700000000000001E-2</v>
      </c>
      <c r="F6" s="5">
        <v>475.2</v>
      </c>
      <c r="G6" s="8">
        <f t="shared" ref="G6:G43" si="0">E6/F6</f>
        <v>1.5298821548821549E-4</v>
      </c>
    </row>
    <row r="7" spans="1:7" x14ac:dyDescent="0.2">
      <c r="A7" s="5"/>
      <c r="B7" s="5"/>
      <c r="C7" s="5" t="s">
        <v>8</v>
      </c>
      <c r="D7" s="5">
        <v>634.79999999999995</v>
      </c>
      <c r="E7" s="5">
        <v>2.4799999999999999E-2</v>
      </c>
      <c r="F7" s="5">
        <v>475.2</v>
      </c>
      <c r="G7" s="8">
        <f t="shared" si="0"/>
        <v>5.2188552188552189E-5</v>
      </c>
    </row>
    <row r="8" spans="1:7" x14ac:dyDescent="0.2">
      <c r="A8" s="5"/>
      <c r="B8" s="5"/>
      <c r="C8" s="5" t="s">
        <v>9</v>
      </c>
      <c r="D8" s="5">
        <v>646.9</v>
      </c>
      <c r="E8" s="5">
        <v>4.3700000000000003E-2</v>
      </c>
      <c r="F8" s="5">
        <v>475.2</v>
      </c>
      <c r="G8" s="8">
        <f t="shared" si="0"/>
        <v>9.1961279461279472E-5</v>
      </c>
    </row>
    <row r="9" spans="1:7" x14ac:dyDescent="0.2">
      <c r="A9" s="6"/>
      <c r="B9" s="6"/>
      <c r="C9" s="6"/>
      <c r="D9" s="6"/>
      <c r="E9" s="6"/>
      <c r="F9" s="6"/>
      <c r="G9" s="9"/>
    </row>
    <row r="10" spans="1:7" x14ac:dyDescent="0.2">
      <c r="A10" s="5" t="s">
        <v>10</v>
      </c>
      <c r="B10" s="5" t="s">
        <v>27</v>
      </c>
      <c r="C10" s="5" t="s">
        <v>6</v>
      </c>
      <c r="D10" s="5">
        <v>787.6</v>
      </c>
      <c r="E10" s="5">
        <v>0.20219999999999999</v>
      </c>
      <c r="F10" s="5">
        <v>475.2</v>
      </c>
      <c r="G10" s="8">
        <f t="shared" si="0"/>
        <v>4.2550505050505051E-4</v>
      </c>
    </row>
    <row r="11" spans="1:7" x14ac:dyDescent="0.2">
      <c r="A11" s="5"/>
      <c r="B11" s="5"/>
      <c r="C11" s="5" t="s">
        <v>7</v>
      </c>
      <c r="D11" s="5">
        <v>1023.6</v>
      </c>
      <c r="E11" s="5">
        <v>7.8899999999999998E-2</v>
      </c>
      <c r="F11" s="5">
        <v>475.2</v>
      </c>
      <c r="G11" s="8">
        <f t="shared" si="0"/>
        <v>1.6603535353535353E-4</v>
      </c>
    </row>
    <row r="12" spans="1:7" x14ac:dyDescent="0.2">
      <c r="A12" s="5"/>
      <c r="B12" s="5"/>
      <c r="C12" s="5" t="s">
        <v>8</v>
      </c>
      <c r="D12" s="5">
        <v>686.5</v>
      </c>
      <c r="E12" s="5">
        <v>3.8399999999999997E-2</v>
      </c>
      <c r="F12" s="5">
        <v>475.2</v>
      </c>
      <c r="G12" s="8">
        <f>E12/F12</f>
        <v>8.0808080808080797E-5</v>
      </c>
    </row>
    <row r="13" spans="1:7" x14ac:dyDescent="0.2">
      <c r="A13" s="5"/>
      <c r="B13" s="5"/>
      <c r="C13" s="5" t="s">
        <v>9</v>
      </c>
      <c r="D13" s="5">
        <v>900.6</v>
      </c>
      <c r="E13" s="5">
        <v>3.2000000000000001E-2</v>
      </c>
      <c r="F13" s="5">
        <v>475.2</v>
      </c>
      <c r="G13" s="8">
        <f t="shared" si="0"/>
        <v>6.7340067340067349E-5</v>
      </c>
    </row>
    <row r="14" spans="1:7" x14ac:dyDescent="0.2">
      <c r="A14" s="6"/>
      <c r="B14" s="6"/>
      <c r="C14" s="6"/>
      <c r="D14" s="6"/>
      <c r="E14" s="6"/>
      <c r="F14" s="6"/>
      <c r="G14" s="9"/>
    </row>
    <row r="15" spans="1:7" x14ac:dyDescent="0.2">
      <c r="A15" s="5" t="s">
        <v>11</v>
      </c>
      <c r="B15" s="5" t="s">
        <v>28</v>
      </c>
      <c r="C15" s="5" t="s">
        <v>6</v>
      </c>
      <c r="D15" s="5">
        <v>743.2</v>
      </c>
      <c r="E15" s="5">
        <v>0.1507</v>
      </c>
      <c r="F15" s="5">
        <v>475.2</v>
      </c>
      <c r="G15" s="8">
        <f t="shared" si="0"/>
        <v>3.1712962962962966E-4</v>
      </c>
    </row>
    <row r="16" spans="1:7" x14ac:dyDescent="0.2">
      <c r="A16" s="5"/>
      <c r="B16" s="5"/>
      <c r="C16" s="5" t="s">
        <v>7</v>
      </c>
      <c r="D16" s="5">
        <v>781.5</v>
      </c>
      <c r="E16" s="5">
        <v>0.16270000000000001</v>
      </c>
      <c r="F16" s="5">
        <v>475.2</v>
      </c>
      <c r="G16" s="8">
        <f t="shared" si="0"/>
        <v>3.4238215488215491E-4</v>
      </c>
    </row>
    <row r="17" spans="1:7" x14ac:dyDescent="0.2">
      <c r="A17" s="5"/>
      <c r="B17" s="5"/>
      <c r="C17" s="5" t="s">
        <v>8</v>
      </c>
      <c r="D17" s="5">
        <v>612.79999999999995</v>
      </c>
      <c r="E17" s="5">
        <v>0.1303</v>
      </c>
      <c r="F17" s="5">
        <v>475.2</v>
      </c>
      <c r="G17" s="8">
        <f t="shared" si="0"/>
        <v>2.7420033670033672E-4</v>
      </c>
    </row>
    <row r="18" spans="1:7" x14ac:dyDescent="0.2">
      <c r="A18" s="5"/>
      <c r="B18" s="5"/>
      <c r="C18" s="5" t="s">
        <v>9</v>
      </c>
      <c r="D18" s="5">
        <v>653.70000000000005</v>
      </c>
      <c r="E18" s="5">
        <v>9.5299999999999996E-2</v>
      </c>
      <c r="F18" s="5">
        <v>475.2</v>
      </c>
      <c r="G18" s="8">
        <f t="shared" si="0"/>
        <v>2.0054713804713804E-4</v>
      </c>
    </row>
    <row r="19" spans="1:7" x14ac:dyDescent="0.2">
      <c r="A19" s="6"/>
      <c r="B19" s="6"/>
      <c r="C19" s="6"/>
      <c r="D19" s="6"/>
      <c r="E19" s="6"/>
      <c r="F19" s="6"/>
      <c r="G19" s="9"/>
    </row>
    <row r="20" spans="1:7" x14ac:dyDescent="0.2">
      <c r="A20" s="5" t="s">
        <v>12</v>
      </c>
      <c r="B20" s="5" t="s">
        <v>27</v>
      </c>
      <c r="C20" s="5" t="s">
        <v>6</v>
      </c>
      <c r="D20" s="5">
        <v>619.1</v>
      </c>
      <c r="E20" s="5">
        <v>0.21460000000000001</v>
      </c>
      <c r="F20" s="5">
        <v>475.2</v>
      </c>
      <c r="G20" s="8">
        <f t="shared" si="0"/>
        <v>4.5159932659932664E-4</v>
      </c>
    </row>
    <row r="21" spans="1:7" x14ac:dyDescent="0.2">
      <c r="A21" s="5"/>
      <c r="B21" s="5"/>
      <c r="C21" s="5" t="s">
        <v>7</v>
      </c>
      <c r="D21" s="5">
        <v>799</v>
      </c>
      <c r="E21" s="5">
        <v>0.1201</v>
      </c>
      <c r="F21" s="5">
        <v>475.2</v>
      </c>
      <c r="G21" s="8">
        <f t="shared" si="0"/>
        <v>2.5273569023569024E-4</v>
      </c>
    </row>
    <row r="22" spans="1:7" x14ac:dyDescent="0.2">
      <c r="A22" s="5"/>
      <c r="B22" s="5"/>
      <c r="C22" s="5" t="s">
        <v>8</v>
      </c>
      <c r="D22" s="5">
        <v>597.79999999999995</v>
      </c>
      <c r="E22" s="5">
        <v>4.2999999999999997E-2</v>
      </c>
      <c r="F22" s="5">
        <v>475.2</v>
      </c>
      <c r="G22" s="8">
        <f t="shared" si="0"/>
        <v>9.0488215488215479E-5</v>
      </c>
    </row>
    <row r="23" spans="1:7" x14ac:dyDescent="0.2">
      <c r="A23" s="5"/>
      <c r="B23" s="5"/>
      <c r="C23" s="5" t="s">
        <v>9</v>
      </c>
      <c r="D23" s="5">
        <v>694.9</v>
      </c>
      <c r="E23" s="5">
        <v>4.1200000000000001E-2</v>
      </c>
      <c r="F23" s="5">
        <v>475.2</v>
      </c>
      <c r="G23" s="8">
        <f t="shared" si="0"/>
        <v>8.6700336700336699E-5</v>
      </c>
    </row>
    <row r="24" spans="1:7" x14ac:dyDescent="0.2">
      <c r="A24" s="6"/>
      <c r="B24" s="6"/>
      <c r="C24" s="6"/>
      <c r="D24" s="6"/>
      <c r="E24" s="6"/>
      <c r="F24" s="6"/>
      <c r="G24" s="9"/>
    </row>
    <row r="25" spans="1:7" x14ac:dyDescent="0.2">
      <c r="A25" s="5" t="s">
        <v>13</v>
      </c>
      <c r="B25" s="5" t="s">
        <v>28</v>
      </c>
      <c r="C25" s="5" t="s">
        <v>6</v>
      </c>
      <c r="D25" s="5">
        <v>746.1</v>
      </c>
      <c r="E25" s="5">
        <v>9.4899999999999998E-2</v>
      </c>
      <c r="F25" s="5">
        <v>475.2</v>
      </c>
      <c r="G25" s="8">
        <f t="shared" si="0"/>
        <v>1.9970538720538722E-4</v>
      </c>
    </row>
    <row r="26" spans="1:7" x14ac:dyDescent="0.2">
      <c r="A26" s="5"/>
      <c r="B26" s="5"/>
      <c r="C26" s="5" t="s">
        <v>7</v>
      </c>
      <c r="D26" s="5">
        <v>721</v>
      </c>
      <c r="E26" s="5">
        <v>0.1099</v>
      </c>
      <c r="F26" s="5">
        <v>475.2</v>
      </c>
      <c r="G26" s="8">
        <f t="shared" si="0"/>
        <v>2.3127104377104377E-4</v>
      </c>
    </row>
    <row r="27" spans="1:7" x14ac:dyDescent="0.2">
      <c r="A27" s="5"/>
      <c r="B27" s="5"/>
      <c r="C27" s="5" t="s">
        <v>8</v>
      </c>
      <c r="D27" s="5">
        <v>626.20000000000005</v>
      </c>
      <c r="E27" s="5">
        <v>0.26440000000000002</v>
      </c>
      <c r="F27" s="5">
        <v>475.2</v>
      </c>
      <c r="G27" s="8">
        <f t="shared" si="0"/>
        <v>5.5639730639730643E-4</v>
      </c>
    </row>
    <row r="28" spans="1:7" x14ac:dyDescent="0.2">
      <c r="A28" s="5"/>
      <c r="B28" s="5"/>
      <c r="C28" s="5" t="s">
        <v>9</v>
      </c>
      <c r="D28" s="5">
        <v>579.70000000000005</v>
      </c>
      <c r="E28" s="5">
        <v>3.9199999999999999E-2</v>
      </c>
      <c r="F28" s="5">
        <v>475.2</v>
      </c>
      <c r="G28" s="8">
        <f t="shared" si="0"/>
        <v>8.2491582491582495E-5</v>
      </c>
    </row>
    <row r="29" spans="1:7" x14ac:dyDescent="0.2">
      <c r="A29" s="6"/>
      <c r="B29" s="6"/>
      <c r="C29" s="6"/>
      <c r="D29" s="6"/>
      <c r="E29" s="6"/>
      <c r="F29" s="6"/>
      <c r="G29" s="9"/>
    </row>
    <row r="30" spans="1:7" x14ac:dyDescent="0.2">
      <c r="A30" s="5" t="s">
        <v>14</v>
      </c>
      <c r="B30" s="5" t="s">
        <v>27</v>
      </c>
      <c r="C30" s="5" t="s">
        <v>6</v>
      </c>
      <c r="D30" s="5">
        <v>782.3</v>
      </c>
      <c r="E30" s="5">
        <v>0.1119</v>
      </c>
      <c r="F30" s="5">
        <v>475.2</v>
      </c>
      <c r="G30" s="8">
        <f t="shared" si="0"/>
        <v>2.3547979797979799E-4</v>
      </c>
    </row>
    <row r="31" spans="1:7" x14ac:dyDescent="0.2">
      <c r="A31" s="5"/>
      <c r="B31" s="5"/>
      <c r="C31" s="5" t="s">
        <v>7</v>
      </c>
      <c r="D31" s="5">
        <v>743.4</v>
      </c>
      <c r="E31" s="5">
        <v>6.1100000000000002E-2</v>
      </c>
      <c r="F31" s="5">
        <v>475.2</v>
      </c>
      <c r="G31" s="8">
        <f t="shared" si="0"/>
        <v>1.2857744107744109E-4</v>
      </c>
    </row>
    <row r="32" spans="1:7" x14ac:dyDescent="0.2">
      <c r="A32" s="5"/>
      <c r="B32" s="5"/>
      <c r="C32" s="5" t="s">
        <v>8</v>
      </c>
      <c r="D32" s="5">
        <v>619.29999999999995</v>
      </c>
      <c r="E32" s="5">
        <v>5.4300000000000001E-2</v>
      </c>
      <c r="F32" s="5">
        <v>475.2</v>
      </c>
      <c r="G32" s="8">
        <f t="shared" si="0"/>
        <v>1.1426767676767677E-4</v>
      </c>
    </row>
    <row r="33" spans="1:7" x14ac:dyDescent="0.2">
      <c r="A33" s="5"/>
      <c r="B33" s="5"/>
      <c r="C33" s="5" t="s">
        <v>9</v>
      </c>
      <c r="D33" s="5">
        <v>622.5</v>
      </c>
      <c r="E33" s="5">
        <v>4.53E-2</v>
      </c>
      <c r="F33" s="5">
        <v>475.2</v>
      </c>
      <c r="G33" s="8">
        <f t="shared" si="0"/>
        <v>9.5328282828282827E-5</v>
      </c>
    </row>
    <row r="34" spans="1:7" x14ac:dyDescent="0.2">
      <c r="A34" s="6"/>
      <c r="B34" s="6"/>
      <c r="C34" s="6"/>
      <c r="D34" s="6"/>
      <c r="E34" s="6"/>
      <c r="F34" s="6"/>
      <c r="G34" s="9"/>
    </row>
    <row r="35" spans="1:7" x14ac:dyDescent="0.2">
      <c r="A35" s="5" t="s">
        <v>15</v>
      </c>
      <c r="B35" s="5" t="s">
        <v>28</v>
      </c>
      <c r="C35" s="5" t="s">
        <v>6</v>
      </c>
      <c r="D35" s="5">
        <v>660.5</v>
      </c>
      <c r="E35" s="5">
        <v>0.14580000000000001</v>
      </c>
      <c r="F35" s="5">
        <v>475.2</v>
      </c>
      <c r="G35" s="8">
        <f t="shared" si="0"/>
        <v>3.0681818181818186E-4</v>
      </c>
    </row>
    <row r="36" spans="1:7" x14ac:dyDescent="0.2">
      <c r="A36" s="5"/>
      <c r="B36" s="5"/>
      <c r="C36" s="5" t="s">
        <v>7</v>
      </c>
      <c r="D36" s="5">
        <v>734.1</v>
      </c>
      <c r="E36" s="5">
        <v>0.1784</v>
      </c>
      <c r="F36" s="5">
        <v>475.2</v>
      </c>
      <c r="G36" s="8">
        <f t="shared" si="0"/>
        <v>3.7542087542087545E-4</v>
      </c>
    </row>
    <row r="37" spans="1:7" x14ac:dyDescent="0.2">
      <c r="A37" s="5"/>
      <c r="B37" s="5"/>
      <c r="C37" s="5" t="s">
        <v>8</v>
      </c>
      <c r="D37" s="5">
        <v>556.79999999999995</v>
      </c>
      <c r="E37" s="5">
        <v>3.7999999999999999E-2</v>
      </c>
      <c r="F37" s="5">
        <v>475.2</v>
      </c>
      <c r="G37" s="8">
        <f t="shared" si="0"/>
        <v>7.9966329966329962E-5</v>
      </c>
    </row>
    <row r="38" spans="1:7" x14ac:dyDescent="0.2">
      <c r="A38" s="5"/>
      <c r="B38" s="5"/>
      <c r="C38" s="5" t="s">
        <v>9</v>
      </c>
      <c r="D38" s="5">
        <v>708.5</v>
      </c>
      <c r="E38" s="5">
        <v>0.16120000000000001</v>
      </c>
      <c r="F38" s="5">
        <v>475.2</v>
      </c>
      <c r="G38" s="8">
        <f t="shared" si="0"/>
        <v>3.3922558922558924E-4</v>
      </c>
    </row>
    <row r="39" spans="1:7" x14ac:dyDescent="0.2">
      <c r="A39" s="6"/>
      <c r="B39" s="6"/>
      <c r="C39" s="6"/>
      <c r="D39" s="6"/>
      <c r="E39" s="6"/>
      <c r="F39" s="6"/>
      <c r="G39" s="9"/>
    </row>
    <row r="40" spans="1:7" x14ac:dyDescent="0.2">
      <c r="A40" s="5" t="s">
        <v>16</v>
      </c>
      <c r="B40" s="5" t="s">
        <v>27</v>
      </c>
      <c r="C40" s="5" t="s">
        <v>6</v>
      </c>
      <c r="D40" s="5">
        <v>755.6</v>
      </c>
      <c r="E40" s="5">
        <v>0.15570000000000001</v>
      </c>
      <c r="F40" s="5">
        <v>475.2</v>
      </c>
      <c r="G40" s="8">
        <f t="shared" si="0"/>
        <v>3.2765151515151518E-4</v>
      </c>
    </row>
    <row r="41" spans="1:7" x14ac:dyDescent="0.2">
      <c r="A41" s="5"/>
      <c r="B41" s="5"/>
      <c r="C41" s="5" t="s">
        <v>7</v>
      </c>
      <c r="D41" s="5">
        <v>719.8</v>
      </c>
      <c r="E41" s="5">
        <v>0.1205</v>
      </c>
      <c r="F41" s="5">
        <v>475.2</v>
      </c>
      <c r="G41" s="8">
        <f t="shared" si="0"/>
        <v>2.5357744107744107E-4</v>
      </c>
    </row>
    <row r="42" spans="1:7" x14ac:dyDescent="0.2">
      <c r="A42" s="5"/>
      <c r="B42" s="5"/>
      <c r="C42" s="5" t="s">
        <v>8</v>
      </c>
      <c r="D42" s="5">
        <v>633.70000000000005</v>
      </c>
      <c r="E42" s="5">
        <v>0.1163</v>
      </c>
      <c r="F42" s="5">
        <v>475.2</v>
      </c>
      <c r="G42" s="8">
        <f t="shared" si="0"/>
        <v>2.4473905723905725E-4</v>
      </c>
    </row>
    <row r="43" spans="1:7" x14ac:dyDescent="0.2">
      <c r="A43" s="5"/>
      <c r="B43" s="5"/>
      <c r="C43" s="5" t="s">
        <v>9</v>
      </c>
      <c r="D43" s="5">
        <v>478.3</v>
      </c>
      <c r="E43" s="5">
        <v>1.6199999999999999E-2</v>
      </c>
      <c r="F43" s="5">
        <v>475.2</v>
      </c>
      <c r="G43" s="8">
        <f t="shared" si="0"/>
        <v>3.4090909090909092E-5</v>
      </c>
    </row>
    <row r="47" spans="1:7" x14ac:dyDescent="0.2">
      <c r="D47" s="11"/>
      <c r="F47" s="2" t="s">
        <v>29</v>
      </c>
      <c r="G47" s="2" t="s">
        <v>32</v>
      </c>
    </row>
    <row r="48" spans="1:7" x14ac:dyDescent="0.2">
      <c r="D48" s="11" t="s">
        <v>30</v>
      </c>
      <c r="E48" s="2" t="s">
        <v>6</v>
      </c>
      <c r="F48" s="12">
        <f>AVERAGE(G5,G10,G15,G20,G25,G30,G35,G40)</f>
        <v>3.0955387205387205E-4</v>
      </c>
      <c r="G48" s="12">
        <f>STDEV(G5,G10,G15,G20,G25,G30,G35,G40)/2.83</f>
        <v>3.2980288610755343E-5</v>
      </c>
    </row>
    <row r="49" spans="4:7" x14ac:dyDescent="0.2">
      <c r="D49" s="11"/>
      <c r="E49" s="2" t="s">
        <v>7</v>
      </c>
      <c r="F49" s="12">
        <f>AVERAGE(G6,G11,G16,G21,G26,G31,G36,G41)</f>
        <v>2.3787352693602692E-4</v>
      </c>
      <c r="G49" s="12">
        <f>STDEV(G6,G11,G16,G21,G26,G31,G36,G41)/2.83</f>
        <v>3.1226003126683932E-5</v>
      </c>
    </row>
    <row r="50" spans="4:7" x14ac:dyDescent="0.2">
      <c r="D50" s="11"/>
      <c r="E50" s="2" t="s">
        <v>8</v>
      </c>
      <c r="F50" s="12">
        <f>AVERAGE(G7,G12,G17,G22,G27,G32,G37,G42)</f>
        <v>1.8663194444444445E-4</v>
      </c>
      <c r="G50" s="12">
        <f>STDEV(G7,G12,G17,G22,G27,G32,G37,G42)/2.83</f>
        <v>6.0160065885753579E-5</v>
      </c>
    </row>
    <row r="51" spans="4:7" x14ac:dyDescent="0.2">
      <c r="D51" s="11"/>
      <c r="E51" s="2" t="s">
        <v>9</v>
      </c>
      <c r="F51" s="12">
        <f>AVERAGE(G8,G13,G18,G22,G28,G33,G38,G43)</f>
        <v>1.2518413299663302E-4</v>
      </c>
      <c r="G51" s="12">
        <f>STDEV(G8,G13,G18,G23,G28,G33,G38,G43)/2.83</f>
        <v>3.4938257566135314E-5</v>
      </c>
    </row>
    <row r="52" spans="4:7" x14ac:dyDescent="0.2">
      <c r="D52" s="11"/>
      <c r="E52" s="2"/>
      <c r="F52" s="2"/>
      <c r="G52" s="2"/>
    </row>
    <row r="53" spans="4:7" x14ac:dyDescent="0.2">
      <c r="D53" s="11" t="s">
        <v>27</v>
      </c>
      <c r="E53" s="2" t="s">
        <v>6</v>
      </c>
      <c r="F53" s="12">
        <f>AVERAGE(G10,G20,G30,G40)</f>
        <v>3.6005892255892255E-4</v>
      </c>
      <c r="G53" s="12">
        <f>STDEV(G10,G20,G30,G40)/2</f>
        <v>4.9356728324508525E-5</v>
      </c>
    </row>
    <row r="54" spans="4:7" x14ac:dyDescent="0.2">
      <c r="D54" s="11"/>
      <c r="E54" s="2" t="s">
        <v>7</v>
      </c>
      <c r="F54" s="12">
        <f>AVERAGE(G11,G21,G31,G41)</f>
        <v>2.0023148148148146E-4</v>
      </c>
      <c r="G54" s="12">
        <f>STDEV(G11,G21,G31,G41)/2</f>
        <v>3.1498888888936878E-5</v>
      </c>
    </row>
    <row r="55" spans="4:7" x14ac:dyDescent="0.2">
      <c r="D55" s="11"/>
      <c r="E55" s="2" t="s">
        <v>8</v>
      </c>
      <c r="F55" s="12">
        <f>AVERAGE(G12,G22,G32,G42)</f>
        <v>1.3257575757575756E-4</v>
      </c>
      <c r="G55" s="12">
        <f>STDEV(G12,G22,G32,G42)/2</f>
        <v>3.8042788597323394E-5</v>
      </c>
    </row>
    <row r="56" spans="4:7" x14ac:dyDescent="0.2">
      <c r="D56" s="11"/>
      <c r="E56" s="2" t="s">
        <v>9</v>
      </c>
      <c r="F56" s="12">
        <f>AVERAGE(G13,G23,G33,G43)</f>
        <v>7.086489898989898E-5</v>
      </c>
      <c r="G56" s="12">
        <f>STDEV(G13,G23,G33,G43)/2</f>
        <v>1.3582982636237393E-5</v>
      </c>
    </row>
    <row r="57" spans="4:7" x14ac:dyDescent="0.2">
      <c r="D57" s="11"/>
      <c r="E57" s="2"/>
      <c r="F57" s="2"/>
      <c r="G57" s="2"/>
    </row>
    <row r="58" spans="4:7" x14ac:dyDescent="0.2">
      <c r="D58" s="11" t="s">
        <v>28</v>
      </c>
      <c r="E58" s="2" t="s">
        <v>6</v>
      </c>
      <c r="F58" s="12">
        <f>AVERAGE(G5,G15,G25,G35)</f>
        <v>2.590488215488216E-4</v>
      </c>
      <c r="G58" s="12">
        <f>STDEV(G5,G15,G25,G35)/2</f>
        <v>3.0740596875996369E-5</v>
      </c>
    </row>
    <row r="59" spans="4:7" x14ac:dyDescent="0.2">
      <c r="D59" s="11"/>
      <c r="E59" s="2" t="s">
        <v>7</v>
      </c>
      <c r="F59" s="12">
        <f>AVERAGE(G6,G16,G26,G36)</f>
        <v>2.7551557239057238E-4</v>
      </c>
      <c r="G59" s="12">
        <f>STDEV(G6,G16,G26,G36)/2</f>
        <v>5.1171884313167291E-5</v>
      </c>
    </row>
    <row r="60" spans="4:7" x14ac:dyDescent="0.2">
      <c r="D60" s="11"/>
      <c r="E60" s="2" t="s">
        <v>8</v>
      </c>
      <c r="F60" s="12">
        <f>AVERAGE(G7,G17,G27,G37)</f>
        <v>2.4068813131313135E-4</v>
      </c>
      <c r="G60" s="12">
        <f>STDEV(G7,G17,G27,G37)/2</f>
        <v>1.1624648378214455E-4</v>
      </c>
    </row>
    <row r="61" spans="4:7" x14ac:dyDescent="0.2">
      <c r="D61" s="11"/>
      <c r="E61" s="2" t="s">
        <v>9</v>
      </c>
      <c r="F61" s="12">
        <f>AVERAGE(G8,G18,G28,G38)</f>
        <v>1.7855639730639732E-4</v>
      </c>
      <c r="G61" s="12">
        <f>STDEV(G8,G18,G28,G38)/2</f>
        <v>5.9878588960152747E-5</v>
      </c>
    </row>
  </sheetData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Soil core measurements</vt:lpstr>
      <vt:lpstr>D3</vt:lpstr>
      <vt:lpstr>D39</vt:lpstr>
      <vt:lpstr>D56</vt:lpstr>
      <vt:lpstr>D74</vt:lpstr>
      <vt:lpstr>D105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2020-04-19T20:07:16Z</dcterms:modified>
</cp:coreProperties>
</file>