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B2176B68-BEDA-BF45-9833-9052C8D0D45C}" xr6:coauthVersionLast="46" xr6:coauthVersionMax="46" xr10:uidLastSave="{00000000-0000-0000-0000-000000000000}"/>
  <bookViews>
    <workbookView xWindow="-3380" yWindow="460" windowWidth="22260" windowHeight="12660" activeTab="5" xr2:uid="{00000000-000D-0000-FFFF-FFFF00000000}"/>
  </bookViews>
  <sheets>
    <sheet name="Soil core measurements" sheetId="7" r:id="rId1"/>
    <sheet name="D4" sheetId="1" r:id="rId2"/>
    <sheet name="D27" sheetId="2" r:id="rId3"/>
    <sheet name="D50" sheetId="3" r:id="rId4"/>
    <sheet name="D68" sheetId="4" r:id="rId5"/>
    <sheet name="D96" sheetId="5" r:id="rId6"/>
    <sheet name="D117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8" l="1"/>
  <c r="G42" i="8"/>
  <c r="G41" i="8"/>
  <c r="G40" i="8"/>
  <c r="G38" i="8"/>
  <c r="G37" i="8"/>
  <c r="G36" i="8"/>
  <c r="G35" i="8"/>
  <c r="G33" i="8"/>
  <c r="G32" i="8"/>
  <c r="G31" i="8"/>
  <c r="G30" i="8"/>
  <c r="G28" i="8"/>
  <c r="G27" i="8"/>
  <c r="G26" i="8"/>
  <c r="G25" i="8"/>
  <c r="G23" i="8"/>
  <c r="G22" i="8"/>
  <c r="G21" i="8"/>
  <c r="G20" i="8"/>
  <c r="G15" i="8"/>
  <c r="G13" i="8"/>
  <c r="G12" i="8"/>
  <c r="G11" i="8"/>
  <c r="G10" i="8"/>
  <c r="G8" i="8"/>
  <c r="G7" i="8"/>
  <c r="G6" i="8"/>
  <c r="G5" i="8"/>
  <c r="G58" i="8" l="1"/>
  <c r="F58" i="8"/>
  <c r="G54" i="8"/>
  <c r="G49" i="8"/>
  <c r="F54" i="8"/>
  <c r="F49" i="8"/>
  <c r="G59" i="8"/>
  <c r="F59" i="8"/>
  <c r="G53" i="8"/>
  <c r="G48" i="8"/>
  <c r="F53" i="8"/>
  <c r="F48" i="8"/>
  <c r="G55" i="8"/>
  <c r="F50" i="8"/>
  <c r="G50" i="8"/>
  <c r="F55" i="8"/>
  <c r="G60" i="8"/>
  <c r="F60" i="8"/>
  <c r="G52" i="8"/>
  <c r="F52" i="8"/>
  <c r="G47" i="8"/>
  <c r="F47" i="8"/>
  <c r="F57" i="8"/>
  <c r="G57" i="8"/>
  <c r="G12" i="5"/>
  <c r="G6" i="5"/>
  <c r="G7" i="5"/>
  <c r="G8" i="5"/>
  <c r="G10" i="5"/>
  <c r="G11" i="5"/>
  <c r="G13" i="5"/>
  <c r="G15" i="5"/>
  <c r="G16" i="5"/>
  <c r="G17" i="5"/>
  <c r="G18" i="5"/>
  <c r="G20" i="5"/>
  <c r="G21" i="5"/>
  <c r="G22" i="5"/>
  <c r="G23" i="5"/>
  <c r="G25" i="5"/>
  <c r="G26" i="5"/>
  <c r="G27" i="5"/>
  <c r="G28" i="5"/>
  <c r="G30" i="5"/>
  <c r="G31" i="5"/>
  <c r="G32" i="5"/>
  <c r="G33" i="5"/>
  <c r="G35" i="5"/>
  <c r="G36" i="5"/>
  <c r="G37" i="5"/>
  <c r="G38" i="5"/>
  <c r="G40" i="5"/>
  <c r="G41" i="5"/>
  <c r="G42" i="5"/>
  <c r="G43" i="5"/>
  <c r="G5" i="5"/>
  <c r="G53" i="5" l="1"/>
  <c r="F53" i="5"/>
  <c r="F48" i="5"/>
  <c r="G56" i="5"/>
  <c r="F56" i="5"/>
  <c r="F51" i="5"/>
  <c r="G61" i="5"/>
  <c r="F61" i="5"/>
  <c r="G55" i="5"/>
  <c r="F55" i="5"/>
  <c r="F50" i="5"/>
  <c r="G59" i="5"/>
  <c r="F59" i="5"/>
  <c r="G54" i="5"/>
  <c r="F54" i="5"/>
  <c r="F49" i="5"/>
  <c r="G58" i="5"/>
  <c r="F58" i="5"/>
  <c r="G60" i="5"/>
  <c r="F60" i="5"/>
  <c r="G49" i="5"/>
  <c r="G48" i="5"/>
  <c r="G50" i="5"/>
  <c r="G51" i="5"/>
  <c r="G6" i="4"/>
  <c r="G7" i="4"/>
  <c r="G8" i="4"/>
  <c r="G10" i="4"/>
  <c r="G11" i="4"/>
  <c r="G12" i="4"/>
  <c r="G13" i="4"/>
  <c r="G15" i="4"/>
  <c r="G16" i="4"/>
  <c r="G17" i="4"/>
  <c r="G18" i="4"/>
  <c r="G20" i="4"/>
  <c r="G21" i="4"/>
  <c r="G22" i="4"/>
  <c r="G23" i="4"/>
  <c r="G25" i="4"/>
  <c r="G26" i="4"/>
  <c r="G27" i="4"/>
  <c r="G28" i="4"/>
  <c r="G30" i="4"/>
  <c r="G31" i="4"/>
  <c r="G32" i="4"/>
  <c r="G33" i="4"/>
  <c r="G35" i="4"/>
  <c r="G36" i="4"/>
  <c r="G37" i="4"/>
  <c r="G38" i="4"/>
  <c r="G40" i="4"/>
  <c r="G41" i="4"/>
  <c r="G42" i="4"/>
  <c r="G43" i="4"/>
  <c r="G5" i="4"/>
  <c r="G6" i="3"/>
  <c r="G7" i="3"/>
  <c r="G8" i="3"/>
  <c r="G10" i="3"/>
  <c r="G11" i="3"/>
  <c r="G12" i="3"/>
  <c r="G13" i="3"/>
  <c r="G15" i="3"/>
  <c r="G16" i="3"/>
  <c r="G17" i="3"/>
  <c r="G18" i="3"/>
  <c r="G20" i="3"/>
  <c r="G21" i="3"/>
  <c r="G22" i="3"/>
  <c r="G23" i="3"/>
  <c r="G25" i="3"/>
  <c r="G26" i="3"/>
  <c r="G27" i="3"/>
  <c r="G28" i="3"/>
  <c r="G30" i="3"/>
  <c r="G31" i="3"/>
  <c r="G32" i="3"/>
  <c r="G33" i="3"/>
  <c r="G35" i="3"/>
  <c r="G36" i="3"/>
  <c r="G37" i="3"/>
  <c r="G38" i="3"/>
  <c r="G40" i="3"/>
  <c r="G41" i="3"/>
  <c r="G42" i="3"/>
  <c r="G43" i="3"/>
  <c r="G5" i="3"/>
  <c r="G6" i="2"/>
  <c r="G7" i="2"/>
  <c r="G8" i="2"/>
  <c r="G10" i="2"/>
  <c r="G11" i="2"/>
  <c r="G12" i="2"/>
  <c r="G13" i="2"/>
  <c r="G15" i="2"/>
  <c r="G16" i="2"/>
  <c r="G17" i="2"/>
  <c r="G18" i="2"/>
  <c r="G20" i="2"/>
  <c r="G21" i="2"/>
  <c r="G22" i="2"/>
  <c r="G23" i="2"/>
  <c r="G25" i="2"/>
  <c r="G26" i="2"/>
  <c r="G27" i="2"/>
  <c r="G28" i="2"/>
  <c r="G30" i="2"/>
  <c r="G31" i="2"/>
  <c r="G32" i="2"/>
  <c r="G33" i="2"/>
  <c r="G35" i="2"/>
  <c r="G36" i="2"/>
  <c r="G37" i="2"/>
  <c r="G38" i="2"/>
  <c r="G40" i="2"/>
  <c r="G41" i="2"/>
  <c r="G42" i="2"/>
  <c r="G43" i="2"/>
  <c r="G5" i="2"/>
  <c r="F57" i="2" l="1"/>
  <c r="F52" i="2"/>
  <c r="F47" i="2"/>
  <c r="G52" i="2"/>
  <c r="G47" i="2"/>
  <c r="G57" i="2"/>
  <c r="G52" i="3"/>
  <c r="F52" i="3"/>
  <c r="F47" i="3"/>
  <c r="G57" i="3"/>
  <c r="F57" i="3"/>
  <c r="G52" i="4"/>
  <c r="F47" i="4"/>
  <c r="F52" i="4"/>
  <c r="F57" i="4"/>
  <c r="G57" i="4"/>
  <c r="G60" i="2"/>
  <c r="F55" i="2"/>
  <c r="G55" i="2"/>
  <c r="G50" i="2"/>
  <c r="F50" i="2"/>
  <c r="G60" i="3"/>
  <c r="F60" i="3"/>
  <c r="G55" i="3"/>
  <c r="F55" i="3"/>
  <c r="F50" i="3"/>
  <c r="F60" i="4"/>
  <c r="G60" i="4"/>
  <c r="G55" i="4"/>
  <c r="F55" i="4"/>
  <c r="F50" i="4"/>
  <c r="G59" i="2"/>
  <c r="F54" i="2"/>
  <c r="G54" i="2"/>
  <c r="G49" i="2"/>
  <c r="F49" i="2"/>
  <c r="G59" i="3"/>
  <c r="F59" i="3"/>
  <c r="G54" i="3"/>
  <c r="F54" i="3"/>
  <c r="F49" i="3"/>
  <c r="G59" i="4"/>
  <c r="F59" i="4"/>
  <c r="G54" i="4"/>
  <c r="F54" i="4"/>
  <c r="F49" i="4"/>
  <c r="G58" i="2"/>
  <c r="G53" i="2"/>
  <c r="G48" i="2"/>
  <c r="F48" i="2"/>
  <c r="F53" i="2"/>
  <c r="G58" i="3"/>
  <c r="F58" i="3"/>
  <c r="G53" i="3"/>
  <c r="F53" i="3"/>
  <c r="F48" i="3"/>
  <c r="G58" i="4"/>
  <c r="F58" i="4"/>
  <c r="G53" i="4"/>
  <c r="F53" i="4"/>
  <c r="F48" i="4"/>
  <c r="F59" i="2"/>
  <c r="F58" i="2"/>
  <c r="G50" i="4"/>
  <c r="G47" i="4"/>
  <c r="G49" i="4"/>
  <c r="G48" i="4"/>
  <c r="G50" i="3"/>
  <c r="G47" i="3"/>
  <c r="G49" i="3"/>
  <c r="G48" i="3"/>
  <c r="F60" i="2"/>
  <c r="G19" i="1"/>
  <c r="G20" i="1"/>
  <c r="G21" i="1"/>
  <c r="G22" i="1"/>
  <c r="G24" i="1"/>
  <c r="G25" i="1"/>
  <c r="G26" i="1"/>
  <c r="G27" i="1"/>
  <c r="G29" i="1"/>
  <c r="G30" i="1"/>
  <c r="G31" i="1"/>
  <c r="G32" i="1"/>
  <c r="G34" i="1"/>
  <c r="G35" i="1"/>
  <c r="G36" i="1"/>
  <c r="G37" i="1"/>
  <c r="G39" i="1"/>
  <c r="G40" i="1"/>
  <c r="G41" i="1"/>
  <c r="G42" i="1"/>
  <c r="G44" i="1"/>
  <c r="G45" i="1"/>
  <c r="G46" i="1"/>
  <c r="G47" i="1"/>
  <c r="G14" i="1"/>
  <c r="G15" i="1"/>
  <c r="G16" i="1"/>
  <c r="G17" i="1"/>
  <c r="G10" i="1"/>
  <c r="G11" i="1"/>
  <c r="G12" i="1"/>
  <c r="G9" i="1"/>
  <c r="G57" i="1" l="1"/>
  <c r="F57" i="1"/>
  <c r="G60" i="1"/>
  <c r="F60" i="1"/>
  <c r="F59" i="1"/>
  <c r="G59" i="1"/>
  <c r="F58" i="1"/>
  <c r="G58" i="1"/>
  <c r="F54" i="1"/>
  <c r="G54" i="1"/>
  <c r="G64" i="1"/>
  <c r="F64" i="1"/>
  <c r="F63" i="1"/>
  <c r="G63" i="1"/>
  <c r="G53" i="1"/>
  <c r="F55" i="1"/>
  <c r="G65" i="1"/>
  <c r="F65" i="1"/>
  <c r="G55" i="1"/>
  <c r="F53" i="1"/>
  <c r="F62" i="1"/>
  <c r="G52" i="1"/>
  <c r="G62" i="1"/>
  <c r="F52" i="1"/>
</calcChain>
</file>

<file path=xl/sharedStrings.xml><?xml version="1.0" encoding="utf-8"?>
<sst xmlns="http://schemas.openxmlformats.org/spreadsheetml/2006/main" count="470" uniqueCount="56">
  <si>
    <t>Date</t>
  </si>
  <si>
    <t>Days After planting</t>
  </si>
  <si>
    <t>Plot</t>
  </si>
  <si>
    <t>Depth</t>
  </si>
  <si>
    <t>0-15cm</t>
  </si>
  <si>
    <t>15-30cm</t>
  </si>
  <si>
    <t>30-45cm</t>
  </si>
  <si>
    <t>45-60cm</t>
  </si>
  <si>
    <t>Total Soil Weight (g) (4 subsamples, bulked)</t>
  </si>
  <si>
    <t>Root Weights (g)</t>
  </si>
  <si>
    <t>Root weight (g)</t>
  </si>
  <si>
    <t>Soil Area (cm^3)</t>
  </si>
  <si>
    <t>Mass/area (g/cm^3)</t>
  </si>
  <si>
    <t>C2</t>
  </si>
  <si>
    <t>C4</t>
  </si>
  <si>
    <t>Avg. root mass (g/cm^3)</t>
  </si>
  <si>
    <t>All Plots</t>
  </si>
  <si>
    <t>Rotation</t>
  </si>
  <si>
    <t>Std. Error</t>
  </si>
  <si>
    <t>Core Diameter (in.)</t>
  </si>
  <si>
    <t>Core Diameter (cm)</t>
  </si>
  <si>
    <t>Core Radius (cm)</t>
  </si>
  <si>
    <t>Core depth (cm)</t>
  </si>
  <si>
    <r>
      <t>A=2πrh+2πr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</si>
  <si>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A=2π(1.5875x15) + 2π(1.5875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</si>
  <si>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A=2π(23.8) + 2π(2.52)</t>
  </si>
  <si>
    <t>A=149.46 + 15.83</t>
  </si>
  <si>
    <t>A=165.3</t>
  </si>
  <si>
    <r>
      <t xml:space="preserve">165.3 x 4 = </t>
    </r>
    <r>
      <rPr>
        <b/>
        <sz val="11"/>
        <color theme="1"/>
        <rFont val="Calibri"/>
        <family val="2"/>
        <scheme val="minor"/>
      </rPr>
      <t>661.2</t>
    </r>
    <r>
      <rPr>
        <sz val="11"/>
        <color theme="1"/>
        <rFont val="Calibri"/>
        <family val="2"/>
        <scheme val="minor"/>
      </rPr>
      <t xml:space="preserve"> cm</t>
    </r>
    <r>
      <rPr>
        <vertAlign val="super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(total soil area per depth increment)</t>
    </r>
  </si>
  <si>
    <r>
      <t>Core total area (cm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</si>
  <si>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A=πr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</si>
  <si>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A=π(1.5875)</t>
    </r>
    <r>
      <rPr>
        <vertAlign val="superscript"/>
        <sz val="11"/>
        <color theme="1"/>
        <rFont val="Calibri"/>
        <family val="2"/>
        <scheme val="minor"/>
      </rPr>
      <t>2</t>
    </r>
  </si>
  <si>
    <t>A=π2.52</t>
  </si>
  <si>
    <t>A=7.91</t>
  </si>
  <si>
    <t>V=Axh</t>
  </si>
  <si>
    <t>V=7.91 x 15cm</t>
  </si>
  <si>
    <r>
      <t>V=118.8cm</t>
    </r>
    <r>
      <rPr>
        <vertAlign val="superscript"/>
        <sz val="11"/>
        <color theme="1"/>
        <rFont val="Calibri"/>
        <family val="2"/>
        <scheme val="minor"/>
      </rPr>
      <t>3</t>
    </r>
  </si>
  <si>
    <r>
      <t xml:space="preserve">V x 4 cores per plot = </t>
    </r>
    <r>
      <rPr>
        <b/>
        <sz val="11"/>
        <color theme="1"/>
        <rFont val="Calibri"/>
        <family val="2"/>
        <scheme val="minor"/>
      </rPr>
      <t>475.2</t>
    </r>
    <r>
      <rPr>
        <sz val="11"/>
        <color theme="1"/>
        <rFont val="Calibri"/>
        <family val="2"/>
        <scheme val="minor"/>
      </rPr>
      <t xml:space="preserve">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(total soil area per depth increment)</t>
    </r>
  </si>
  <si>
    <t>Soil area (cm^3)</t>
  </si>
  <si>
    <t>Sample date:4/27/2020</t>
  </si>
  <si>
    <t>Marsden 2020 Root Biomass Data</t>
  </si>
  <si>
    <t>13E</t>
  </si>
  <si>
    <t>17E</t>
  </si>
  <si>
    <t>22W</t>
  </si>
  <si>
    <t>24E</t>
  </si>
  <si>
    <t>34E</t>
  </si>
  <si>
    <t>39E</t>
  </si>
  <si>
    <t>41E</t>
  </si>
  <si>
    <t>44W</t>
  </si>
  <si>
    <t>Sample Date: 5/22/2020</t>
  </si>
  <si>
    <t>Sample Date: 6/12/2020</t>
  </si>
  <si>
    <t>Sample Date: 6/30/2020</t>
  </si>
  <si>
    <t xml:space="preserve">Sample Date: </t>
  </si>
  <si>
    <t>-</t>
  </si>
  <si>
    <t>Days After Planting</t>
  </si>
  <si>
    <t>Sample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</si>
</sst>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lightHorizontal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/>
    <xf numFmtId="0" fontId="0" fillId="0" borderId="1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6"/>
  <sheetViews>
    <sheetView workbookViewId="0">
      <selection activeCell="E28" sqref="E28"/>
    </sheetView>
  </sheetViews>
  <sheetFormatPr baseColWidth="10" defaultColWidth="8.83203125" defaultRowHeight="15" x14ac:dyDescent="0.2"/>
  <cols>
    <col min="1" max="1" width="19.5" bestFit="1" customWidth="1"/>
  </cols>
  <sheetData>
    <row r="3" spans="1:8" x14ac:dyDescent="0.2">
      <c r="A3" t="s">
        <v>19</v>
      </c>
      <c r="B3">
        <v>1.25</v>
      </c>
    </row>
    <row r="4" spans="1:8" x14ac:dyDescent="0.2">
      <c r="A4" t="s">
        <v>20</v>
      </c>
      <c r="B4">
        <v>3.1749999999999998</v>
      </c>
    </row>
    <row r="5" spans="1:8" x14ac:dyDescent="0.2">
      <c r="A5" t="s">
        <v>21</v>
      </c>
      <c r="B5">
        <v>1.5874999999999999</v>
      </c>
    </row>
    <row r="6" spans="1:8" x14ac:dyDescent="0.2">
      <c r="A6" t="s">
        <v>22</v>
      </c>
      <c r="B6">
        <v>15</v>
      </c>
    </row>
    <row r="8" spans="1:8" ht="17" x14ac:dyDescent="0.2">
      <c r="A8" t="s">
        <v>29</v>
      </c>
      <c r="B8" s="12" t="s">
        <v>23</v>
      </c>
      <c r="C8" s="12"/>
    </row>
    <row r="9" spans="1:8" ht="17" x14ac:dyDescent="0.2">
      <c r="B9" s="12" t="s">
        <v>24</v>
      </c>
      <c r="C9" s="12"/>
    </row>
    <row r="10" spans="1:8" x14ac:dyDescent="0.2">
      <c r="B10" s="12" t="s">
        <v>25</v>
      </c>
      <c r="C10" s="12"/>
    </row>
    <row r="11" spans="1:8" x14ac:dyDescent="0.2">
      <c r="B11" s="12" t="s">
        <v>26</v>
      </c>
      <c r="C11" s="12"/>
    </row>
    <row r="12" spans="1:8" x14ac:dyDescent="0.2">
      <c r="B12" s="12" t="s">
        <v>27</v>
      </c>
      <c r="C12" s="12"/>
    </row>
    <row r="13" spans="1:8" ht="17" x14ac:dyDescent="0.2">
      <c r="B13" s="12"/>
      <c r="C13" s="12" t="s">
        <v>28</v>
      </c>
      <c r="D13" s="12"/>
      <c r="E13" s="12"/>
      <c r="F13" s="12"/>
      <c r="G13" s="12"/>
      <c r="H13" s="12"/>
    </row>
    <row r="17" spans="2:8" ht="16" thickBot="1" x14ac:dyDescent="0.25"/>
    <row r="18" spans="2:8" ht="17" x14ac:dyDescent="0.2">
      <c r="B18" s="14" t="s">
        <v>30</v>
      </c>
      <c r="C18" s="15"/>
      <c r="D18" s="15"/>
      <c r="E18" s="15"/>
      <c r="F18" s="15"/>
      <c r="G18" s="15"/>
      <c r="H18" s="16"/>
    </row>
    <row r="19" spans="2:8" ht="17" x14ac:dyDescent="0.2">
      <c r="B19" s="17" t="s">
        <v>31</v>
      </c>
      <c r="C19" s="13"/>
      <c r="D19" s="13"/>
      <c r="E19" s="13"/>
      <c r="F19" s="13"/>
      <c r="G19" s="13"/>
      <c r="H19" s="18"/>
    </row>
    <row r="20" spans="2:8" x14ac:dyDescent="0.2">
      <c r="B20" s="17" t="s">
        <v>32</v>
      </c>
      <c r="C20" s="13"/>
      <c r="D20" s="13"/>
      <c r="E20" s="13"/>
      <c r="F20" s="13"/>
      <c r="G20" s="13"/>
      <c r="H20" s="18"/>
    </row>
    <row r="21" spans="2:8" x14ac:dyDescent="0.2">
      <c r="B21" s="17" t="s">
        <v>33</v>
      </c>
      <c r="C21" s="13"/>
      <c r="D21" s="13"/>
      <c r="E21" s="13"/>
      <c r="F21" s="13"/>
      <c r="G21" s="13"/>
      <c r="H21" s="18"/>
    </row>
    <row r="22" spans="2:8" x14ac:dyDescent="0.2">
      <c r="B22" s="17"/>
      <c r="C22" s="13"/>
      <c r="D22" s="13"/>
      <c r="E22" s="13"/>
      <c r="F22" s="13"/>
      <c r="G22" s="13"/>
      <c r="H22" s="18"/>
    </row>
    <row r="23" spans="2:8" x14ac:dyDescent="0.2">
      <c r="B23" s="17" t="s">
        <v>34</v>
      </c>
      <c r="C23" s="13"/>
      <c r="D23" s="13"/>
      <c r="E23" s="13"/>
      <c r="F23" s="13"/>
      <c r="G23" s="13"/>
      <c r="H23" s="18"/>
    </row>
    <row r="24" spans="2:8" x14ac:dyDescent="0.2">
      <c r="B24" s="17" t="s">
        <v>35</v>
      </c>
      <c r="C24" s="13"/>
      <c r="D24" s="13"/>
      <c r="E24" s="13"/>
      <c r="F24" s="13"/>
      <c r="G24" s="13"/>
      <c r="H24" s="18"/>
    </row>
    <row r="25" spans="2:8" ht="17" x14ac:dyDescent="0.2">
      <c r="B25" s="17" t="s">
        <v>36</v>
      </c>
      <c r="C25" s="13"/>
      <c r="D25" s="13"/>
      <c r="E25" s="13"/>
      <c r="F25" s="13"/>
      <c r="G25" s="13"/>
      <c r="H25" s="18"/>
    </row>
    <row r="26" spans="2:8" ht="18" thickBot="1" x14ac:dyDescent="0.25">
      <c r="B26" s="19" t="s">
        <v>37</v>
      </c>
      <c r="C26" s="20"/>
      <c r="D26" s="20"/>
      <c r="E26" s="20"/>
      <c r="F26" s="20"/>
      <c r="G26" s="20"/>
      <c r="H26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65"/>
  <sheetViews>
    <sheetView topLeftCell="A30" zoomScaleNormal="100" workbookViewId="0">
      <selection activeCell="G65" sqref="E52:G65"/>
    </sheetView>
  </sheetViews>
  <sheetFormatPr baseColWidth="10" defaultColWidth="8.83203125" defaultRowHeight="15" x14ac:dyDescent="0.2"/>
  <cols>
    <col min="1" max="1" width="9.5" bestFit="1" customWidth="1"/>
    <col min="3" max="3" width="16.6640625" bestFit="1" customWidth="1"/>
    <col min="4" max="4" width="37.5" bestFit="1" customWidth="1"/>
    <col min="5" max="5" width="17.5" customWidth="1"/>
    <col min="6" max="6" width="21.33203125" bestFit="1" customWidth="1"/>
    <col min="7" max="7" width="17.83203125" bestFit="1" customWidth="1"/>
    <col min="11" max="11" width="10.1640625" bestFit="1" customWidth="1"/>
  </cols>
  <sheetData>
    <row r="2" spans="1:7" ht="19" x14ac:dyDescent="0.25">
      <c r="A2" s="1" t="s">
        <v>40</v>
      </c>
      <c r="B2" s="1"/>
    </row>
    <row r="3" spans="1:7" x14ac:dyDescent="0.2">
      <c r="A3" s="2" t="s">
        <v>0</v>
      </c>
      <c r="B3" s="2"/>
      <c r="C3" s="2" t="s">
        <v>1</v>
      </c>
    </row>
    <row r="4" spans="1:7" x14ac:dyDescent="0.2">
      <c r="A4" s="3">
        <v>43948</v>
      </c>
      <c r="B4" s="3"/>
      <c r="C4" s="2">
        <v>4</v>
      </c>
    </row>
    <row r="5" spans="1:7" x14ac:dyDescent="0.2">
      <c r="A5" s="2"/>
      <c r="B5" s="2"/>
      <c r="C5" s="2"/>
    </row>
    <row r="6" spans="1:7" x14ac:dyDescent="0.2">
      <c r="A6" s="4" t="s">
        <v>39</v>
      </c>
      <c r="B6" s="4"/>
      <c r="C6" s="2"/>
    </row>
    <row r="7" spans="1:7" x14ac:dyDescent="0.2">
      <c r="A7" s="3"/>
      <c r="B7" s="3"/>
      <c r="C7" s="2"/>
    </row>
    <row r="8" spans="1:7" x14ac:dyDescent="0.2">
      <c r="A8" s="5" t="s">
        <v>2</v>
      </c>
      <c r="B8" s="5" t="s">
        <v>17</v>
      </c>
      <c r="C8" s="5" t="s">
        <v>3</v>
      </c>
      <c r="D8" s="5" t="s">
        <v>8</v>
      </c>
      <c r="E8" s="5" t="s">
        <v>9</v>
      </c>
      <c r="F8" s="7" t="s">
        <v>11</v>
      </c>
      <c r="G8" s="7" t="s">
        <v>12</v>
      </c>
    </row>
    <row r="9" spans="1:7" x14ac:dyDescent="0.2">
      <c r="A9" s="5" t="s">
        <v>41</v>
      </c>
      <c r="B9" s="5" t="s">
        <v>13</v>
      </c>
      <c r="C9" s="5" t="s">
        <v>4</v>
      </c>
      <c r="D9" s="5">
        <v>1148.8</v>
      </c>
      <c r="E9" s="5">
        <v>0.2334</v>
      </c>
      <c r="F9" s="5">
        <v>475.2</v>
      </c>
      <c r="G9" s="8">
        <f>E9/F9</f>
        <v>4.9116161616161614E-4</v>
      </c>
    </row>
    <row r="10" spans="1:7" x14ac:dyDescent="0.2">
      <c r="A10" s="5"/>
      <c r="B10" s="5"/>
      <c r="C10" s="5" t="s">
        <v>5</v>
      </c>
      <c r="D10" s="5">
        <v>1222</v>
      </c>
      <c r="E10" s="5">
        <v>0.21260000000000001</v>
      </c>
      <c r="F10" s="5">
        <v>475.2</v>
      </c>
      <c r="G10" s="8">
        <f t="shared" ref="G10:G47" si="0">E10/F10</f>
        <v>4.4739057239057242E-4</v>
      </c>
    </row>
    <row r="11" spans="1:7" x14ac:dyDescent="0.2">
      <c r="A11" s="5"/>
      <c r="B11" s="5"/>
      <c r="C11" s="5" t="s">
        <v>6</v>
      </c>
      <c r="D11" s="5">
        <v>856.8</v>
      </c>
      <c r="E11" s="5">
        <v>0.21340000000000001</v>
      </c>
      <c r="F11" s="5">
        <v>475.2</v>
      </c>
      <c r="G11" s="8">
        <f t="shared" si="0"/>
        <v>4.4907407407407412E-4</v>
      </c>
    </row>
    <row r="12" spans="1:7" x14ac:dyDescent="0.2">
      <c r="A12" s="5"/>
      <c r="B12" s="5"/>
      <c r="C12" s="5" t="s">
        <v>7</v>
      </c>
      <c r="D12" s="5">
        <v>1102</v>
      </c>
      <c r="E12" s="5">
        <v>0.21290000000000001</v>
      </c>
      <c r="F12" s="5">
        <v>475.2</v>
      </c>
      <c r="G12" s="8">
        <f t="shared" si="0"/>
        <v>4.4802188552188553E-4</v>
      </c>
    </row>
    <row r="13" spans="1:7" x14ac:dyDescent="0.2">
      <c r="A13" s="6"/>
      <c r="B13" s="6"/>
      <c r="C13" s="6"/>
      <c r="D13" s="6"/>
      <c r="E13" s="6"/>
      <c r="F13" s="6"/>
      <c r="G13" s="9"/>
    </row>
    <row r="14" spans="1:7" x14ac:dyDescent="0.2">
      <c r="A14" s="5" t="s">
        <v>42</v>
      </c>
      <c r="B14" s="5" t="s">
        <v>14</v>
      </c>
      <c r="C14" s="5" t="s">
        <v>4</v>
      </c>
      <c r="D14" s="5">
        <v>822.4</v>
      </c>
      <c r="E14" s="5">
        <v>3.9199999999999999E-2</v>
      </c>
      <c r="F14" s="5">
        <v>475.2</v>
      </c>
      <c r="G14" s="8">
        <f t="shared" si="0"/>
        <v>8.2491582491582495E-5</v>
      </c>
    </row>
    <row r="15" spans="1:7" x14ac:dyDescent="0.2">
      <c r="A15" s="5"/>
      <c r="B15" s="5"/>
      <c r="C15" s="5" t="s">
        <v>5</v>
      </c>
      <c r="D15" s="5">
        <v>1052.3</v>
      </c>
      <c r="E15" s="5">
        <v>3.78E-2</v>
      </c>
      <c r="F15" s="5">
        <v>475.2</v>
      </c>
      <c r="G15" s="8">
        <f t="shared" si="0"/>
        <v>7.9545454545454551E-5</v>
      </c>
    </row>
    <row r="16" spans="1:7" x14ac:dyDescent="0.2">
      <c r="A16" s="5"/>
      <c r="B16" s="5"/>
      <c r="C16" s="5" t="s">
        <v>6</v>
      </c>
      <c r="D16" s="5">
        <v>843.8</v>
      </c>
      <c r="E16" s="5">
        <v>9.5999999999999992E-3</v>
      </c>
      <c r="F16" s="5">
        <v>475.2</v>
      </c>
      <c r="G16" s="8">
        <f t="shared" si="0"/>
        <v>2.0202020202020199E-5</v>
      </c>
    </row>
    <row r="17" spans="1:7" x14ac:dyDescent="0.2">
      <c r="A17" s="5"/>
      <c r="B17" s="5"/>
      <c r="C17" s="5" t="s">
        <v>7</v>
      </c>
      <c r="D17" s="5">
        <v>594.20000000000005</v>
      </c>
      <c r="E17" s="5">
        <v>2.3999999999999998E-3</v>
      </c>
      <c r="F17" s="5">
        <v>475.2</v>
      </c>
      <c r="G17" s="8">
        <f t="shared" si="0"/>
        <v>5.0505050505050498E-6</v>
      </c>
    </row>
    <row r="18" spans="1:7" x14ac:dyDescent="0.2">
      <c r="A18" s="6"/>
      <c r="B18" s="6"/>
      <c r="C18" s="6"/>
      <c r="D18" s="6"/>
      <c r="E18" s="6"/>
      <c r="F18" s="6"/>
      <c r="G18" s="9"/>
    </row>
    <row r="19" spans="1:7" x14ac:dyDescent="0.2">
      <c r="A19" s="5" t="s">
        <v>43</v>
      </c>
      <c r="B19" s="5" t="s">
        <v>14</v>
      </c>
      <c r="C19" s="5" t="s">
        <v>4</v>
      </c>
      <c r="D19" s="5">
        <v>843.1</v>
      </c>
      <c r="E19" s="5">
        <v>4.1700000000000001E-2</v>
      </c>
      <c r="F19" s="5">
        <v>475.2</v>
      </c>
      <c r="G19" s="8">
        <f t="shared" si="0"/>
        <v>8.7752525252525254E-5</v>
      </c>
    </row>
    <row r="20" spans="1:7" x14ac:dyDescent="0.2">
      <c r="A20" s="5"/>
      <c r="B20" s="5"/>
      <c r="C20" s="5" t="s">
        <v>5</v>
      </c>
      <c r="D20" s="5">
        <v>968.6</v>
      </c>
      <c r="E20" s="5">
        <v>1.1599999999999999E-2</v>
      </c>
      <c r="F20" s="5">
        <v>475.2</v>
      </c>
      <c r="G20" s="8">
        <f t="shared" si="0"/>
        <v>2.441077441077441E-5</v>
      </c>
    </row>
    <row r="21" spans="1:7" x14ac:dyDescent="0.2">
      <c r="A21" s="5"/>
      <c r="B21" s="5"/>
      <c r="C21" s="5" t="s">
        <v>6</v>
      </c>
      <c r="D21" s="5">
        <v>744.1</v>
      </c>
      <c r="E21" s="5">
        <v>5.2299999999999999E-2</v>
      </c>
      <c r="F21" s="5">
        <v>475.2</v>
      </c>
      <c r="G21" s="8">
        <f t="shared" si="0"/>
        <v>1.1005892255892256E-4</v>
      </c>
    </row>
    <row r="22" spans="1:7" x14ac:dyDescent="0.2">
      <c r="A22" s="5"/>
      <c r="B22" s="5"/>
      <c r="C22" s="5" t="s">
        <v>7</v>
      </c>
      <c r="D22" s="5">
        <v>706.5</v>
      </c>
      <c r="E22" s="5">
        <v>4.7399999999999998E-2</v>
      </c>
      <c r="F22" s="5">
        <v>475.2</v>
      </c>
      <c r="G22" s="8">
        <f t="shared" si="0"/>
        <v>9.974747474747475E-5</v>
      </c>
    </row>
    <row r="23" spans="1:7" x14ac:dyDescent="0.2">
      <c r="A23" s="6"/>
      <c r="B23" s="6"/>
      <c r="C23" s="6"/>
      <c r="D23" s="6"/>
      <c r="E23" s="6"/>
      <c r="F23" s="6"/>
      <c r="G23" s="9"/>
    </row>
    <row r="24" spans="1:7" x14ac:dyDescent="0.2">
      <c r="A24" s="5" t="s">
        <v>44</v>
      </c>
      <c r="B24" s="5" t="s">
        <v>13</v>
      </c>
      <c r="C24" s="5" t="s">
        <v>4</v>
      </c>
      <c r="D24" s="5">
        <v>895.3</v>
      </c>
      <c r="E24" s="5">
        <v>2.01E-2</v>
      </c>
      <c r="F24" s="5">
        <v>475.2</v>
      </c>
      <c r="G24" s="8">
        <f t="shared" si="0"/>
        <v>4.2297979797979795E-5</v>
      </c>
    </row>
    <row r="25" spans="1:7" x14ac:dyDescent="0.2">
      <c r="A25" s="5"/>
      <c r="B25" s="5"/>
      <c r="C25" s="5" t="s">
        <v>5</v>
      </c>
      <c r="D25" s="5">
        <v>1121</v>
      </c>
      <c r="E25" s="5">
        <v>8.8000000000000005E-3</v>
      </c>
      <c r="F25" s="5">
        <v>475.2</v>
      </c>
      <c r="G25" s="8">
        <f t="shared" si="0"/>
        <v>1.8518518518518522E-5</v>
      </c>
    </row>
    <row r="26" spans="1:7" x14ac:dyDescent="0.2">
      <c r="A26" s="5"/>
      <c r="B26" s="5"/>
      <c r="C26" s="5" t="s">
        <v>6</v>
      </c>
      <c r="D26" s="5">
        <v>568.5</v>
      </c>
      <c r="E26" s="5">
        <v>8.3000000000000001E-3</v>
      </c>
      <c r="F26" s="5">
        <v>475.2</v>
      </c>
      <c r="G26" s="8">
        <f t="shared" si="0"/>
        <v>1.7466329966329967E-5</v>
      </c>
    </row>
    <row r="27" spans="1:7" x14ac:dyDescent="0.2">
      <c r="A27" s="5"/>
      <c r="B27" s="5"/>
      <c r="C27" s="5" t="s">
        <v>7</v>
      </c>
      <c r="D27" s="5">
        <v>802.7</v>
      </c>
      <c r="E27" s="5">
        <v>5.7999999999999996E-3</v>
      </c>
      <c r="F27" s="5">
        <v>475.2</v>
      </c>
      <c r="G27" s="8">
        <f t="shared" si="0"/>
        <v>1.2205387205387205E-5</v>
      </c>
    </row>
    <row r="28" spans="1:7" x14ac:dyDescent="0.2">
      <c r="A28" s="6"/>
      <c r="B28" s="6"/>
      <c r="C28" s="6"/>
      <c r="D28" s="6"/>
      <c r="E28" s="6"/>
      <c r="F28" s="6"/>
      <c r="G28" s="9"/>
    </row>
    <row r="29" spans="1:7" x14ac:dyDescent="0.2">
      <c r="A29" s="5" t="s">
        <v>45</v>
      </c>
      <c r="B29" s="5" t="s">
        <v>13</v>
      </c>
      <c r="C29" s="5" t="s">
        <v>4</v>
      </c>
      <c r="D29" s="5">
        <v>1068.5999999999999</v>
      </c>
      <c r="E29" s="5">
        <v>1.8800000000000001E-2</v>
      </c>
      <c r="F29" s="5">
        <v>475.2</v>
      </c>
      <c r="G29" s="8">
        <f t="shared" si="0"/>
        <v>3.9562289562289563E-5</v>
      </c>
    </row>
    <row r="30" spans="1:7" x14ac:dyDescent="0.2">
      <c r="A30" s="5"/>
      <c r="B30" s="5"/>
      <c r="C30" s="5" t="s">
        <v>5</v>
      </c>
      <c r="D30" s="5">
        <v>1375.2</v>
      </c>
      <c r="E30" s="5">
        <v>1.7000000000000001E-2</v>
      </c>
      <c r="F30" s="5">
        <v>475.2</v>
      </c>
      <c r="G30" s="8">
        <f t="shared" si="0"/>
        <v>3.5774410774410777E-5</v>
      </c>
    </row>
    <row r="31" spans="1:7" x14ac:dyDescent="0.2">
      <c r="A31" s="5"/>
      <c r="B31" s="5"/>
      <c r="C31" s="5" t="s">
        <v>6</v>
      </c>
      <c r="D31" s="5">
        <v>816.2</v>
      </c>
      <c r="E31" s="5">
        <v>1.6799999999999999E-2</v>
      </c>
      <c r="F31" s="5">
        <v>475.2</v>
      </c>
      <c r="G31" s="8">
        <f t="shared" si="0"/>
        <v>3.5353535353535352E-5</v>
      </c>
    </row>
    <row r="32" spans="1:7" x14ac:dyDescent="0.2">
      <c r="A32" s="5"/>
      <c r="B32" s="5"/>
      <c r="C32" s="5" t="s">
        <v>7</v>
      </c>
      <c r="D32" s="5">
        <v>888.4</v>
      </c>
      <c r="E32" s="5">
        <v>4.8999999999999998E-3</v>
      </c>
      <c r="F32" s="5">
        <v>475.2</v>
      </c>
      <c r="G32" s="8">
        <f t="shared" si="0"/>
        <v>1.0311447811447812E-5</v>
      </c>
    </row>
    <row r="33" spans="1:7" x14ac:dyDescent="0.2">
      <c r="A33" s="6"/>
      <c r="B33" s="6"/>
      <c r="C33" s="6"/>
      <c r="D33" s="6"/>
      <c r="E33" s="6"/>
      <c r="F33" s="6"/>
      <c r="G33" s="9"/>
    </row>
    <row r="34" spans="1:7" x14ac:dyDescent="0.2">
      <c r="A34" s="5" t="s">
        <v>46</v>
      </c>
      <c r="B34" s="5" t="s">
        <v>14</v>
      </c>
      <c r="C34" s="5" t="s">
        <v>4</v>
      </c>
      <c r="D34" s="5">
        <v>888.1</v>
      </c>
      <c r="E34" s="5">
        <v>0.22839999999999999</v>
      </c>
      <c r="F34" s="5">
        <v>475.2</v>
      </c>
      <c r="G34" s="8">
        <f t="shared" si="0"/>
        <v>4.8063973063973062E-4</v>
      </c>
    </row>
    <row r="35" spans="1:7" x14ac:dyDescent="0.2">
      <c r="A35" s="5"/>
      <c r="B35" s="5"/>
      <c r="C35" s="5" t="s">
        <v>5</v>
      </c>
      <c r="D35" s="5">
        <v>1001.7</v>
      </c>
      <c r="E35" s="5">
        <v>5.1900000000000002E-2</v>
      </c>
      <c r="F35" s="5">
        <v>475.2</v>
      </c>
      <c r="G35" s="8">
        <f t="shared" si="0"/>
        <v>1.0921717171717173E-4</v>
      </c>
    </row>
    <row r="36" spans="1:7" x14ac:dyDescent="0.2">
      <c r="A36" s="5"/>
      <c r="B36" s="5"/>
      <c r="C36" s="5" t="s">
        <v>6</v>
      </c>
      <c r="D36" s="5">
        <v>640.6</v>
      </c>
      <c r="E36" s="5">
        <v>2.63E-2</v>
      </c>
      <c r="F36" s="5">
        <v>475.2</v>
      </c>
      <c r="G36" s="8">
        <f t="shared" si="0"/>
        <v>5.5345117845117846E-5</v>
      </c>
    </row>
    <row r="37" spans="1:7" x14ac:dyDescent="0.2">
      <c r="A37" s="5"/>
      <c r="B37" s="5"/>
      <c r="C37" s="5" t="s">
        <v>7</v>
      </c>
      <c r="D37" s="5">
        <v>976.6</v>
      </c>
      <c r="E37" s="5">
        <v>4.5999999999999999E-3</v>
      </c>
      <c r="F37" s="5">
        <v>475.2</v>
      </c>
      <c r="G37" s="8">
        <f t="shared" si="0"/>
        <v>9.6801346801346802E-6</v>
      </c>
    </row>
    <row r="38" spans="1:7" x14ac:dyDescent="0.2">
      <c r="A38" s="6"/>
      <c r="B38" s="6"/>
      <c r="C38" s="6"/>
      <c r="D38" s="6"/>
      <c r="E38" s="6"/>
      <c r="F38" s="6"/>
      <c r="G38" s="9"/>
    </row>
    <row r="39" spans="1:7" x14ac:dyDescent="0.2">
      <c r="A39" s="5" t="s">
        <v>47</v>
      </c>
      <c r="B39" s="5" t="s">
        <v>14</v>
      </c>
      <c r="C39" s="5" t="s">
        <v>4</v>
      </c>
      <c r="D39" s="5">
        <v>1116.4000000000001</v>
      </c>
      <c r="E39" s="5">
        <v>0.57879999999999998</v>
      </c>
      <c r="F39" s="5">
        <v>475.2</v>
      </c>
      <c r="G39" s="8">
        <f t="shared" si="0"/>
        <v>1.218013468013468E-3</v>
      </c>
    </row>
    <row r="40" spans="1:7" x14ac:dyDescent="0.2">
      <c r="A40" s="5"/>
      <c r="B40" s="5"/>
      <c r="C40" s="5" t="s">
        <v>5</v>
      </c>
      <c r="D40" s="5">
        <v>893.1</v>
      </c>
      <c r="E40" s="5">
        <v>5.6599999999999998E-2</v>
      </c>
      <c r="F40" s="5">
        <v>475.2</v>
      </c>
      <c r="G40" s="8">
        <f t="shared" si="0"/>
        <v>1.191077441077441E-4</v>
      </c>
    </row>
    <row r="41" spans="1:7" x14ac:dyDescent="0.2">
      <c r="A41" s="5"/>
      <c r="B41" s="5"/>
      <c r="C41" s="5" t="s">
        <v>6</v>
      </c>
      <c r="D41" s="5">
        <v>625.20000000000005</v>
      </c>
      <c r="E41" s="5">
        <v>1.1299999999999999E-2</v>
      </c>
      <c r="F41" s="5">
        <v>475.2</v>
      </c>
      <c r="G41" s="8">
        <f t="shared" si="0"/>
        <v>2.3779461279461277E-5</v>
      </c>
    </row>
    <row r="42" spans="1:7" x14ac:dyDescent="0.2">
      <c r="A42" s="5"/>
      <c r="B42" s="5"/>
      <c r="C42" s="5" t="s">
        <v>7</v>
      </c>
      <c r="D42" s="5">
        <v>619.20000000000005</v>
      </c>
      <c r="E42" s="5">
        <v>2.2000000000000001E-3</v>
      </c>
      <c r="F42" s="5">
        <v>475.2</v>
      </c>
      <c r="G42" s="8">
        <f t="shared" si="0"/>
        <v>4.6296296296296304E-6</v>
      </c>
    </row>
    <row r="43" spans="1:7" x14ac:dyDescent="0.2">
      <c r="A43" s="6"/>
      <c r="B43" s="6"/>
      <c r="C43" s="6"/>
      <c r="D43" s="6"/>
      <c r="E43" s="6"/>
      <c r="F43" s="6"/>
      <c r="G43" s="9"/>
    </row>
    <row r="44" spans="1:7" x14ac:dyDescent="0.2">
      <c r="A44" s="5" t="s">
        <v>48</v>
      </c>
      <c r="B44" s="5" t="s">
        <v>13</v>
      </c>
      <c r="C44" s="5" t="s">
        <v>4</v>
      </c>
      <c r="D44" s="5">
        <v>764.6</v>
      </c>
      <c r="E44" s="5">
        <v>3.3000000000000002E-2</v>
      </c>
      <c r="F44" s="5">
        <v>475.2</v>
      </c>
      <c r="G44" s="8">
        <f t="shared" si="0"/>
        <v>6.9444444444444444E-5</v>
      </c>
    </row>
    <row r="45" spans="1:7" x14ac:dyDescent="0.2">
      <c r="A45" s="5"/>
      <c r="B45" s="5"/>
      <c r="C45" s="5" t="s">
        <v>5</v>
      </c>
      <c r="D45" s="5">
        <v>793.8</v>
      </c>
      <c r="E45" s="5">
        <v>1.4E-2</v>
      </c>
      <c r="F45" s="5">
        <v>475.2</v>
      </c>
      <c r="G45" s="8">
        <f t="shared" si="0"/>
        <v>2.9461279461279464E-5</v>
      </c>
    </row>
    <row r="46" spans="1:7" x14ac:dyDescent="0.2">
      <c r="A46" s="5"/>
      <c r="B46" s="5"/>
      <c r="C46" s="5" t="s">
        <v>6</v>
      </c>
      <c r="D46" s="5">
        <v>582</v>
      </c>
      <c r="E46" s="5">
        <v>1.9E-3</v>
      </c>
      <c r="F46" s="5">
        <v>475.2</v>
      </c>
      <c r="G46" s="8">
        <f t="shared" si="0"/>
        <v>3.9983164983164988E-6</v>
      </c>
    </row>
    <row r="47" spans="1:7" x14ac:dyDescent="0.2">
      <c r="A47" s="5"/>
      <c r="B47" s="5"/>
      <c r="C47" s="5" t="s">
        <v>7</v>
      </c>
      <c r="D47" s="5">
        <v>600.20000000000005</v>
      </c>
      <c r="E47" s="5">
        <v>1.6000000000000001E-3</v>
      </c>
      <c r="F47" s="5">
        <v>475.2</v>
      </c>
      <c r="G47" s="8">
        <f t="shared" si="0"/>
        <v>3.3670033670033671E-6</v>
      </c>
    </row>
    <row r="51" spans="4:7" x14ac:dyDescent="0.2">
      <c r="F51" t="s">
        <v>15</v>
      </c>
      <c r="G51" s="2" t="s">
        <v>18</v>
      </c>
    </row>
    <row r="52" spans="4:7" x14ac:dyDescent="0.2">
      <c r="D52" s="10" t="s">
        <v>16</v>
      </c>
      <c r="E52" s="2" t="s">
        <v>4</v>
      </c>
      <c r="F52" s="11">
        <f>AVERAGE(G9,G14,G19,G24,G29,G34,G39,G44)</f>
        <v>3.1392045454545458E-4</v>
      </c>
      <c r="G52" s="11">
        <f>STDEV(G9,G14,G19,G24,G29,G34,G39,G44)/2.83</f>
        <v>1.4570042202986024E-4</v>
      </c>
    </row>
    <row r="53" spans="4:7" x14ac:dyDescent="0.2">
      <c r="E53" s="2" t="s">
        <v>5</v>
      </c>
      <c r="F53" s="11">
        <f>AVERAGE(G10,G15,G20,G25,G30,G35,G40,G45)</f>
        <v>1.0792824074074075E-4</v>
      </c>
      <c r="G53" s="11">
        <f>STDEV(G10,G15,G20,G25,G30,G35,G40,G45)/2.83</f>
        <v>5.0416311522676673E-5</v>
      </c>
    </row>
    <row r="54" spans="4:7" x14ac:dyDescent="0.2">
      <c r="E54" s="2" t="s">
        <v>6</v>
      </c>
      <c r="F54" s="11">
        <f>AVERAGE(G11,G16,G21,G26,G31,G36,G41,G46)</f>
        <v>8.9409722222222223E-5</v>
      </c>
      <c r="G54" s="11">
        <f>STDEV(G11,G16,G21,G26,G31,G36,G41,G46)/2.83</f>
        <v>5.2654970521412457E-5</v>
      </c>
    </row>
    <row r="55" spans="4:7" x14ac:dyDescent="0.2">
      <c r="E55" s="2" t="s">
        <v>7</v>
      </c>
      <c r="F55" s="11">
        <f>AVERAGE(G12,G17,G22,G27,G32,G37,G42,G47)</f>
        <v>7.4126683501683489E-5</v>
      </c>
      <c r="G55" s="11">
        <f>STDEV(G12,G17,G22,G27,G32,G37,G42,G47)/2.83</f>
        <v>5.459863456793186E-5</v>
      </c>
    </row>
    <row r="56" spans="4:7" x14ac:dyDescent="0.2">
      <c r="E56" s="2"/>
      <c r="F56" s="2"/>
      <c r="G56" s="2"/>
    </row>
    <row r="57" spans="4:7" x14ac:dyDescent="0.2">
      <c r="D57" s="10" t="s">
        <v>13</v>
      </c>
      <c r="E57" s="2" t="s">
        <v>4</v>
      </c>
      <c r="F57" s="11">
        <f>AVERAGE(G14,G24,G34,G44)</f>
        <v>1.6871843434343434E-4</v>
      </c>
      <c r="G57" s="11">
        <f>STDEV(G14,G24,G34,G44)/2</f>
        <v>1.0431020302499461E-4</v>
      </c>
    </row>
    <row r="58" spans="4:7" x14ac:dyDescent="0.2">
      <c r="E58" s="2" t="s">
        <v>5</v>
      </c>
      <c r="F58" s="11">
        <f>AVERAGE(G15,G25,G35,G45)</f>
        <v>5.9185606060606069E-5</v>
      </c>
      <c r="G58" s="11">
        <f>STDEV(G15,G25,G35,G45)/2</f>
        <v>2.132101583202294E-5</v>
      </c>
    </row>
    <row r="59" spans="4:7" x14ac:dyDescent="0.2">
      <c r="E59" s="2" t="s">
        <v>6</v>
      </c>
      <c r="F59" s="11">
        <f>AVERAGE(G16,G26,G36,G46)</f>
        <v>2.4252946127946128E-5</v>
      </c>
      <c r="G59" s="11">
        <f>STDEV(G16,G26,G36,G46)/2</f>
        <v>1.0952325945151301E-5</v>
      </c>
    </row>
    <row r="60" spans="4:7" x14ac:dyDescent="0.2">
      <c r="E60" s="2" t="s">
        <v>7</v>
      </c>
      <c r="F60" s="11">
        <f>AVERAGE(G17,G27,G37,G47)</f>
        <v>7.5757575757575764E-6</v>
      </c>
      <c r="G60" s="11">
        <f>STDEV(G17,G27,G37,G47)/2</f>
        <v>2.0402693002593977E-6</v>
      </c>
    </row>
    <row r="61" spans="4:7" x14ac:dyDescent="0.2">
      <c r="E61" s="2"/>
      <c r="F61" s="2"/>
      <c r="G61" s="2"/>
    </row>
    <row r="62" spans="4:7" x14ac:dyDescent="0.2">
      <c r="D62" s="10" t="s">
        <v>14</v>
      </c>
      <c r="E62" s="2" t="s">
        <v>4</v>
      </c>
      <c r="F62" s="11">
        <f>AVERAGE(G9,G19,G29,G39)</f>
        <v>4.5912247474747474E-4</v>
      </c>
      <c r="G62" s="11">
        <f>STDEV(G9,G19,G29,G39)/2</f>
        <v>2.7247147169066302E-4</v>
      </c>
    </row>
    <row r="63" spans="4:7" x14ac:dyDescent="0.2">
      <c r="E63" s="2" t="s">
        <v>5</v>
      </c>
      <c r="F63" s="11">
        <f>AVERAGE(G10,G20,G30,G40)</f>
        <v>1.5667087542087544E-4</v>
      </c>
      <c r="G63" s="11">
        <f>STDEV(G10,G20,G30,G40)/2</f>
        <v>9.9178971445318642E-5</v>
      </c>
    </row>
    <row r="64" spans="4:7" x14ac:dyDescent="0.2">
      <c r="E64" s="2" t="s">
        <v>6</v>
      </c>
      <c r="F64" s="11">
        <f>AVERAGE(G11,G21,G31,G41)</f>
        <v>1.5456649831649833E-4</v>
      </c>
      <c r="G64" s="11">
        <f>STDEV(G11,G21,G31,G41)/2</f>
        <v>1.0001358910741275E-4</v>
      </c>
    </row>
    <row r="65" spans="5:7" x14ac:dyDescent="0.2">
      <c r="E65" s="2" t="s">
        <v>7</v>
      </c>
      <c r="F65" s="11">
        <f>AVERAGE(G12,G22,G32,G42)</f>
        <v>1.4067760942760942E-4</v>
      </c>
      <c r="G65" s="11">
        <f>STDEV(G12,G22,G32,G42)/2</f>
        <v>1.047378349636571E-4</v>
      </c>
    </row>
  </sheetData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60"/>
  <sheetViews>
    <sheetView topLeftCell="A19" zoomScaleNormal="100" workbookViewId="0"/>
  </sheetViews>
  <sheetFormatPr baseColWidth="10" defaultColWidth="8.83203125" defaultRowHeight="15" x14ac:dyDescent="0.2"/>
  <cols>
    <col min="3" max="3" width="16.5" customWidth="1"/>
    <col min="4" max="4" width="37.5" bestFit="1" customWidth="1"/>
    <col min="5" max="5" width="17.33203125" customWidth="1"/>
    <col min="6" max="6" width="21.33203125" bestFit="1" customWidth="1"/>
    <col min="7" max="7" width="17.83203125" bestFit="1" customWidth="1"/>
  </cols>
  <sheetData>
    <row r="2" spans="1:7" x14ac:dyDescent="0.2">
      <c r="A2" t="s">
        <v>49</v>
      </c>
    </row>
    <row r="4" spans="1:7" x14ac:dyDescent="0.2">
      <c r="A4" s="5" t="s">
        <v>2</v>
      </c>
      <c r="B4" s="5" t="s">
        <v>17</v>
      </c>
      <c r="C4" s="5" t="s">
        <v>3</v>
      </c>
      <c r="D4" s="5" t="s">
        <v>8</v>
      </c>
      <c r="E4" s="5" t="s">
        <v>9</v>
      </c>
      <c r="F4" s="7" t="s">
        <v>11</v>
      </c>
      <c r="G4" s="7" t="s">
        <v>12</v>
      </c>
    </row>
    <row r="5" spans="1:7" x14ac:dyDescent="0.2">
      <c r="A5" s="5" t="s">
        <v>41</v>
      </c>
      <c r="B5" s="5" t="s">
        <v>13</v>
      </c>
      <c r="C5" s="5" t="s">
        <v>4</v>
      </c>
      <c r="D5" s="5">
        <v>922.5</v>
      </c>
      <c r="E5" s="5">
        <v>4.1599999999999998E-2</v>
      </c>
      <c r="F5" s="5">
        <v>475.2</v>
      </c>
      <c r="G5" s="8">
        <f>E5/F5</f>
        <v>8.7542087542087535E-5</v>
      </c>
    </row>
    <row r="6" spans="1:7" x14ac:dyDescent="0.2">
      <c r="A6" s="5"/>
      <c r="B6" s="5"/>
      <c r="C6" s="5" t="s">
        <v>5</v>
      </c>
      <c r="D6" s="5">
        <v>1241</v>
      </c>
      <c r="E6" s="5">
        <v>2.1299999999999999E-2</v>
      </c>
      <c r="F6" s="5">
        <v>475.2</v>
      </c>
      <c r="G6" s="8">
        <f t="shared" ref="G6:G43" si="0">E6/F6</f>
        <v>4.4823232323232322E-5</v>
      </c>
    </row>
    <row r="7" spans="1:7" x14ac:dyDescent="0.2">
      <c r="A7" s="5"/>
      <c r="B7" s="5"/>
      <c r="C7" s="5" t="s">
        <v>6</v>
      </c>
      <c r="D7" s="5">
        <v>580</v>
      </c>
      <c r="E7" s="5">
        <v>2.8E-3</v>
      </c>
      <c r="F7" s="5">
        <v>475.2</v>
      </c>
      <c r="G7" s="8">
        <f t="shared" si="0"/>
        <v>5.892255892255892E-6</v>
      </c>
    </row>
    <row r="8" spans="1:7" x14ac:dyDescent="0.2">
      <c r="A8" s="5"/>
      <c r="B8" s="5"/>
      <c r="C8" s="5" t="s">
        <v>7</v>
      </c>
      <c r="D8" s="5">
        <v>401.6</v>
      </c>
      <c r="E8" s="5">
        <v>4.1000000000000003E-3</v>
      </c>
      <c r="F8" s="5">
        <v>475.2</v>
      </c>
      <c r="G8" s="8">
        <f t="shared" si="0"/>
        <v>8.6279461279461292E-6</v>
      </c>
    </row>
    <row r="9" spans="1:7" x14ac:dyDescent="0.2">
      <c r="A9" s="6"/>
      <c r="B9" s="6"/>
      <c r="C9" s="6"/>
      <c r="D9" s="6"/>
      <c r="E9" s="6"/>
      <c r="F9" s="6"/>
      <c r="G9" s="9"/>
    </row>
    <row r="10" spans="1:7" x14ac:dyDescent="0.2">
      <c r="A10" s="5" t="s">
        <v>42</v>
      </c>
      <c r="B10" s="5" t="s">
        <v>14</v>
      </c>
      <c r="C10" s="5" t="s">
        <v>4</v>
      </c>
      <c r="D10" s="5">
        <v>644</v>
      </c>
      <c r="E10" s="5">
        <v>4.53E-2</v>
      </c>
      <c r="F10" s="5">
        <v>475.2</v>
      </c>
      <c r="G10" s="8">
        <f t="shared" si="0"/>
        <v>9.5328282828282827E-5</v>
      </c>
    </row>
    <row r="11" spans="1:7" x14ac:dyDescent="0.2">
      <c r="A11" s="5"/>
      <c r="B11" s="5"/>
      <c r="C11" s="5" t="s">
        <v>5</v>
      </c>
      <c r="D11" s="5">
        <v>1143.4000000000001</v>
      </c>
      <c r="E11" s="5">
        <v>5.2499999999999998E-2</v>
      </c>
      <c r="F11" s="5">
        <v>475.2</v>
      </c>
      <c r="G11" s="8">
        <f t="shared" si="0"/>
        <v>1.1047979797979797E-4</v>
      </c>
    </row>
    <row r="12" spans="1:7" x14ac:dyDescent="0.2">
      <c r="A12" s="5"/>
      <c r="B12" s="5"/>
      <c r="C12" s="5" t="s">
        <v>6</v>
      </c>
      <c r="D12" s="5">
        <v>750.5</v>
      </c>
      <c r="E12" s="5">
        <v>8.8999999999999999E-3</v>
      </c>
      <c r="F12" s="5">
        <v>475.2</v>
      </c>
      <c r="G12" s="8">
        <f t="shared" si="0"/>
        <v>1.8728956228956231E-5</v>
      </c>
    </row>
    <row r="13" spans="1:7" x14ac:dyDescent="0.2">
      <c r="A13" s="5"/>
      <c r="B13" s="5"/>
      <c r="C13" s="5" t="s">
        <v>7</v>
      </c>
      <c r="D13" s="5">
        <v>781.7</v>
      </c>
      <c r="E13" s="5">
        <v>6.3100000000000003E-2</v>
      </c>
      <c r="F13" s="5">
        <v>475.2</v>
      </c>
      <c r="G13" s="8">
        <f t="shared" si="0"/>
        <v>1.3278619528619531E-4</v>
      </c>
    </row>
    <row r="14" spans="1:7" x14ac:dyDescent="0.2">
      <c r="A14" s="6"/>
      <c r="B14" s="6"/>
      <c r="C14" s="6"/>
      <c r="D14" s="6"/>
      <c r="E14" s="6"/>
      <c r="F14" s="6"/>
      <c r="G14" s="9"/>
    </row>
    <row r="15" spans="1:7" x14ac:dyDescent="0.2">
      <c r="A15" s="5" t="s">
        <v>43</v>
      </c>
      <c r="B15" s="5" t="s">
        <v>14</v>
      </c>
      <c r="C15" s="5" t="s">
        <v>4</v>
      </c>
      <c r="D15" s="5">
        <v>1017.7</v>
      </c>
      <c r="E15" s="5">
        <v>2.7099999999999999E-2</v>
      </c>
      <c r="F15" s="5">
        <v>475.2</v>
      </c>
      <c r="G15" s="8">
        <f t="shared" si="0"/>
        <v>5.702861952861953E-5</v>
      </c>
    </row>
    <row r="16" spans="1:7" x14ac:dyDescent="0.2">
      <c r="A16" s="5"/>
      <c r="B16" s="5"/>
      <c r="C16" s="5" t="s">
        <v>5</v>
      </c>
      <c r="D16" s="5">
        <v>1163.2</v>
      </c>
      <c r="E16" s="5">
        <v>2.7E-2</v>
      </c>
      <c r="F16" s="5">
        <v>475.2</v>
      </c>
      <c r="G16" s="8">
        <f t="shared" si="0"/>
        <v>5.6818181818181818E-5</v>
      </c>
    </row>
    <row r="17" spans="1:7" x14ac:dyDescent="0.2">
      <c r="A17" s="5"/>
      <c r="B17" s="5"/>
      <c r="C17" s="5" t="s">
        <v>6</v>
      </c>
      <c r="D17" s="5">
        <v>878.7</v>
      </c>
      <c r="E17" s="5">
        <v>9.4000000000000004E-3</v>
      </c>
      <c r="F17" s="5">
        <v>475.2</v>
      </c>
      <c r="G17" s="8">
        <f t="shared" si="0"/>
        <v>1.9781144781144782E-5</v>
      </c>
    </row>
    <row r="18" spans="1:7" x14ac:dyDescent="0.2">
      <c r="A18" s="5"/>
      <c r="B18" s="5"/>
      <c r="C18" s="5" t="s">
        <v>7</v>
      </c>
      <c r="D18" s="5">
        <v>476.2</v>
      </c>
      <c r="E18" s="5">
        <v>3.0999999999999999E-3</v>
      </c>
      <c r="F18" s="5">
        <v>475.2</v>
      </c>
      <c r="G18" s="8">
        <f t="shared" si="0"/>
        <v>6.5235690235690237E-6</v>
      </c>
    </row>
    <row r="19" spans="1:7" x14ac:dyDescent="0.2">
      <c r="A19" s="6"/>
      <c r="B19" s="6"/>
      <c r="C19" s="6"/>
      <c r="D19" s="6"/>
      <c r="E19" s="6"/>
      <c r="F19" s="6"/>
      <c r="G19" s="9"/>
    </row>
    <row r="20" spans="1:7" x14ac:dyDescent="0.2">
      <c r="A20" s="5" t="s">
        <v>44</v>
      </c>
      <c r="B20" s="5" t="s">
        <v>13</v>
      </c>
      <c r="C20" s="5" t="s">
        <v>4</v>
      </c>
      <c r="D20" s="5">
        <v>977.8</v>
      </c>
      <c r="E20" s="5">
        <v>3.8199999999999998E-2</v>
      </c>
      <c r="F20" s="5">
        <v>475.2</v>
      </c>
      <c r="G20" s="8">
        <f t="shared" si="0"/>
        <v>8.0387205387205386E-5</v>
      </c>
    </row>
    <row r="21" spans="1:7" x14ac:dyDescent="0.2">
      <c r="A21" s="5"/>
      <c r="B21" s="5"/>
      <c r="C21" s="5" t="s">
        <v>5</v>
      </c>
      <c r="D21" s="5">
        <v>991.3</v>
      </c>
      <c r="E21" s="5">
        <v>1.9800000000000002E-2</v>
      </c>
      <c r="F21" s="5">
        <v>475.2</v>
      </c>
      <c r="G21" s="8">
        <f t="shared" si="0"/>
        <v>4.1666666666666672E-5</v>
      </c>
    </row>
    <row r="22" spans="1:7" x14ac:dyDescent="0.2">
      <c r="A22" s="5"/>
      <c r="B22" s="5"/>
      <c r="C22" s="5" t="s">
        <v>6</v>
      </c>
      <c r="D22" s="5">
        <v>967</v>
      </c>
      <c r="E22" s="5">
        <v>1.3599999999999999E-2</v>
      </c>
      <c r="F22" s="5">
        <v>475.2</v>
      </c>
      <c r="G22" s="8">
        <f t="shared" si="0"/>
        <v>2.8619528619528618E-5</v>
      </c>
    </row>
    <row r="23" spans="1:7" x14ac:dyDescent="0.2">
      <c r="A23" s="5"/>
      <c r="B23" s="5"/>
      <c r="C23" s="5" t="s">
        <v>7</v>
      </c>
      <c r="D23" s="5">
        <v>486.6</v>
      </c>
      <c r="E23" s="5">
        <v>4.8999999999999998E-3</v>
      </c>
      <c r="F23" s="5">
        <v>475.2</v>
      </c>
      <c r="G23" s="8">
        <f t="shared" si="0"/>
        <v>1.0311447811447812E-5</v>
      </c>
    </row>
    <row r="24" spans="1:7" x14ac:dyDescent="0.2">
      <c r="A24" s="6"/>
      <c r="B24" s="6"/>
      <c r="C24" s="6"/>
      <c r="D24" s="6"/>
      <c r="E24" s="6"/>
      <c r="F24" s="6"/>
      <c r="G24" s="9"/>
    </row>
    <row r="25" spans="1:7" x14ac:dyDescent="0.2">
      <c r="A25" s="5" t="s">
        <v>45</v>
      </c>
      <c r="B25" s="5" t="s">
        <v>13</v>
      </c>
      <c r="C25" s="5" t="s">
        <v>4</v>
      </c>
      <c r="D25" s="5">
        <v>905.1</v>
      </c>
      <c r="E25" s="5">
        <v>3.6900000000000002E-2</v>
      </c>
      <c r="F25" s="5">
        <v>475.2</v>
      </c>
      <c r="G25" s="8">
        <f t="shared" si="0"/>
        <v>7.7651515151515161E-5</v>
      </c>
    </row>
    <row r="26" spans="1:7" x14ac:dyDescent="0.2">
      <c r="A26" s="5"/>
      <c r="B26" s="5"/>
      <c r="C26" s="5" t="s">
        <v>5</v>
      </c>
      <c r="D26" s="5">
        <v>1283.3</v>
      </c>
      <c r="E26" s="5">
        <v>1.29E-2</v>
      </c>
      <c r="F26" s="5">
        <v>475.2</v>
      </c>
      <c r="G26" s="8">
        <f t="shared" si="0"/>
        <v>2.7146464646464646E-5</v>
      </c>
    </row>
    <row r="27" spans="1:7" x14ac:dyDescent="0.2">
      <c r="A27" s="5"/>
      <c r="B27" s="5"/>
      <c r="C27" s="5" t="s">
        <v>6</v>
      </c>
      <c r="D27" s="5">
        <v>814.9</v>
      </c>
      <c r="E27" s="5">
        <v>2.8799999999999999E-2</v>
      </c>
      <c r="F27" s="5">
        <v>475.2</v>
      </c>
      <c r="G27" s="8">
        <f t="shared" si="0"/>
        <v>6.0606060606060605E-5</v>
      </c>
    </row>
    <row r="28" spans="1:7" x14ac:dyDescent="0.2">
      <c r="A28" s="5"/>
      <c r="B28" s="5"/>
      <c r="C28" s="5" t="s">
        <v>7</v>
      </c>
      <c r="D28" s="5">
        <v>728.9</v>
      </c>
      <c r="E28" s="5">
        <v>4.8999999999999998E-3</v>
      </c>
      <c r="F28" s="5">
        <v>475.2</v>
      </c>
      <c r="G28" s="8">
        <f t="shared" si="0"/>
        <v>1.0311447811447812E-5</v>
      </c>
    </row>
    <row r="29" spans="1:7" x14ac:dyDescent="0.2">
      <c r="A29" s="6"/>
      <c r="B29" s="6"/>
      <c r="C29" s="6"/>
      <c r="D29" s="6"/>
      <c r="E29" s="6"/>
      <c r="F29" s="6"/>
      <c r="G29" s="9"/>
    </row>
    <row r="30" spans="1:7" x14ac:dyDescent="0.2">
      <c r="A30" s="5" t="s">
        <v>46</v>
      </c>
      <c r="B30" s="5" t="s">
        <v>14</v>
      </c>
      <c r="C30" s="5" t="s">
        <v>4</v>
      </c>
      <c r="D30" s="5">
        <v>923.9</v>
      </c>
      <c r="E30" s="5">
        <v>3.6799999999999999E-2</v>
      </c>
      <c r="F30" s="5">
        <v>475.2</v>
      </c>
      <c r="G30" s="8">
        <f t="shared" si="0"/>
        <v>7.7441077441077442E-5</v>
      </c>
    </row>
    <row r="31" spans="1:7" x14ac:dyDescent="0.2">
      <c r="A31" s="5"/>
      <c r="B31" s="5"/>
      <c r="C31" s="5" t="s">
        <v>5</v>
      </c>
      <c r="D31" s="5">
        <v>1020.2</v>
      </c>
      <c r="E31" s="5">
        <v>2.2700000000000001E-2</v>
      </c>
      <c r="F31" s="5">
        <v>475.2</v>
      </c>
      <c r="G31" s="8">
        <f t="shared" si="0"/>
        <v>4.7769360269360273E-5</v>
      </c>
    </row>
    <row r="32" spans="1:7" x14ac:dyDescent="0.2">
      <c r="A32" s="5"/>
      <c r="B32" s="5"/>
      <c r="C32" s="5" t="s">
        <v>6</v>
      </c>
      <c r="D32" s="5">
        <v>863</v>
      </c>
      <c r="E32" s="5">
        <v>8.3000000000000001E-3</v>
      </c>
      <c r="F32" s="5">
        <v>475.2</v>
      </c>
      <c r="G32" s="8">
        <f t="shared" si="0"/>
        <v>1.7466329966329967E-5</v>
      </c>
    </row>
    <row r="33" spans="1:7" x14ac:dyDescent="0.2">
      <c r="A33" s="5"/>
      <c r="B33" s="5"/>
      <c r="C33" s="5" t="s">
        <v>7</v>
      </c>
      <c r="D33" s="5">
        <v>688.1</v>
      </c>
      <c r="E33" s="5">
        <v>7.3000000000000001E-3</v>
      </c>
      <c r="F33" s="5">
        <v>475.2</v>
      </c>
      <c r="G33" s="8">
        <f t="shared" si="0"/>
        <v>1.5361952861952862E-5</v>
      </c>
    </row>
    <row r="34" spans="1:7" x14ac:dyDescent="0.2">
      <c r="A34" s="6"/>
      <c r="B34" s="6"/>
      <c r="C34" s="6"/>
      <c r="D34" s="6"/>
      <c r="E34" s="6"/>
      <c r="F34" s="6"/>
      <c r="G34" s="9"/>
    </row>
    <row r="35" spans="1:7" x14ac:dyDescent="0.2">
      <c r="A35" s="5" t="s">
        <v>47</v>
      </c>
      <c r="B35" s="5" t="s">
        <v>14</v>
      </c>
      <c r="C35" s="5" t="s">
        <v>4</v>
      </c>
      <c r="D35" s="5">
        <v>936.3</v>
      </c>
      <c r="E35" s="5">
        <v>2.7699999999999999E-2</v>
      </c>
      <c r="F35" s="5">
        <v>475.2</v>
      </c>
      <c r="G35" s="8">
        <f t="shared" si="0"/>
        <v>5.829124579124579E-5</v>
      </c>
    </row>
    <row r="36" spans="1:7" x14ac:dyDescent="0.2">
      <c r="A36" s="5"/>
      <c r="B36" s="5"/>
      <c r="C36" s="5" t="s">
        <v>5</v>
      </c>
      <c r="D36" s="5">
        <v>1024.9000000000001</v>
      </c>
      <c r="E36" s="5">
        <v>1.1299999999999999E-2</v>
      </c>
      <c r="F36" s="5">
        <v>475.2</v>
      </c>
      <c r="G36" s="8">
        <f t="shared" si="0"/>
        <v>2.3779461279461277E-5</v>
      </c>
    </row>
    <row r="37" spans="1:7" x14ac:dyDescent="0.2">
      <c r="A37" s="5"/>
      <c r="B37" s="5"/>
      <c r="C37" s="5" t="s">
        <v>6</v>
      </c>
      <c r="D37" s="5">
        <v>632</v>
      </c>
      <c r="E37" s="5">
        <v>2.5000000000000001E-3</v>
      </c>
      <c r="F37" s="5">
        <v>475.2</v>
      </c>
      <c r="G37" s="8">
        <f t="shared" si="0"/>
        <v>5.2609427609427612E-6</v>
      </c>
    </row>
    <row r="38" spans="1:7" x14ac:dyDescent="0.2">
      <c r="A38" s="5"/>
      <c r="B38" s="5"/>
      <c r="C38" s="5" t="s">
        <v>7</v>
      </c>
      <c r="D38" s="5">
        <v>486.6</v>
      </c>
      <c r="E38" s="5">
        <v>2.5000000000000001E-3</v>
      </c>
      <c r="F38" s="5">
        <v>475.2</v>
      </c>
      <c r="G38" s="8">
        <f t="shared" si="0"/>
        <v>5.2609427609427612E-6</v>
      </c>
    </row>
    <row r="39" spans="1:7" x14ac:dyDescent="0.2">
      <c r="A39" s="6"/>
      <c r="B39" s="6"/>
      <c r="C39" s="6"/>
      <c r="D39" s="6"/>
      <c r="E39" s="6"/>
      <c r="F39" s="6"/>
      <c r="G39" s="9"/>
    </row>
    <row r="40" spans="1:7" x14ac:dyDescent="0.2">
      <c r="A40" s="5" t="s">
        <v>48</v>
      </c>
      <c r="B40" s="5" t="s">
        <v>13</v>
      </c>
      <c r="C40" s="5" t="s">
        <v>4</v>
      </c>
      <c r="D40" s="5">
        <v>926.2</v>
      </c>
      <c r="E40" s="5">
        <v>4.4400000000000002E-2</v>
      </c>
      <c r="F40" s="5">
        <v>475.2</v>
      </c>
      <c r="G40" s="8">
        <f t="shared" si="0"/>
        <v>9.3434343434343437E-5</v>
      </c>
    </row>
    <row r="41" spans="1:7" x14ac:dyDescent="0.2">
      <c r="A41" s="5"/>
      <c r="B41" s="5"/>
      <c r="C41" s="5" t="s">
        <v>5</v>
      </c>
      <c r="D41" s="5">
        <v>1006</v>
      </c>
      <c r="E41" s="5">
        <v>1.9699999999999999E-2</v>
      </c>
      <c r="F41" s="5">
        <v>475.2</v>
      </c>
      <c r="G41" s="8">
        <f t="shared" si="0"/>
        <v>4.1456228956228953E-5</v>
      </c>
    </row>
    <row r="42" spans="1:7" x14ac:dyDescent="0.2">
      <c r="A42" s="5"/>
      <c r="B42" s="5"/>
      <c r="C42" s="5" t="s">
        <v>6</v>
      </c>
      <c r="D42" s="5">
        <v>928.4</v>
      </c>
      <c r="E42" s="5">
        <v>2.4199999999999999E-2</v>
      </c>
      <c r="F42" s="5">
        <v>475.2</v>
      </c>
      <c r="G42" s="8">
        <f t="shared" si="0"/>
        <v>5.0925925925925923E-5</v>
      </c>
    </row>
    <row r="43" spans="1:7" x14ac:dyDescent="0.2">
      <c r="A43" s="5"/>
      <c r="B43" s="5"/>
      <c r="C43" s="5" t="s">
        <v>7</v>
      </c>
      <c r="D43" s="5">
        <v>498.4</v>
      </c>
      <c r="E43" s="5">
        <v>3.0999999999999999E-3</v>
      </c>
      <c r="F43" s="5">
        <v>475.2</v>
      </c>
      <c r="G43" s="8">
        <f t="shared" si="0"/>
        <v>6.5235690235690237E-6</v>
      </c>
    </row>
    <row r="46" spans="1:7" x14ac:dyDescent="0.2">
      <c r="D46" s="10"/>
      <c r="F46" s="2" t="s">
        <v>15</v>
      </c>
      <c r="G46" s="2" t="s">
        <v>18</v>
      </c>
    </row>
    <row r="47" spans="1:7" x14ac:dyDescent="0.2">
      <c r="D47" s="10" t="s">
        <v>16</v>
      </c>
      <c r="E47" s="2" t="s">
        <v>4</v>
      </c>
      <c r="F47" s="11">
        <f>AVERAGE(G5,G10,G15,G20,G25,G30,G35,G40)</f>
        <v>7.8388047138047137E-5</v>
      </c>
      <c r="G47" s="11">
        <f>STDEV(G5,G10,G15,G20,G25,G30,G35,G40)/2.83</f>
        <v>5.1079001537708803E-6</v>
      </c>
    </row>
    <row r="48" spans="1:7" x14ac:dyDescent="0.2">
      <c r="D48" s="10"/>
      <c r="E48" s="2" t="s">
        <v>5</v>
      </c>
      <c r="F48" s="11">
        <f>AVERAGE(G6,G11,G16,G21,G26,G31,G36,G41)</f>
        <v>4.9242424242424245E-5</v>
      </c>
      <c r="G48" s="11">
        <f>STDEV(G6,G11,G16,G21,G26,G31,G36,G41)/2.83</f>
        <v>9.5225941107874756E-6</v>
      </c>
    </row>
    <row r="49" spans="4:7" x14ac:dyDescent="0.2">
      <c r="D49" s="10"/>
      <c r="E49" s="2" t="s">
        <v>6</v>
      </c>
      <c r="F49" s="11">
        <f>AVERAGE(G7,G12,G17,G22,G27,G32,G37,G42)</f>
        <v>2.5910143097643097E-5</v>
      </c>
      <c r="G49" s="11">
        <f>STDEV(G7,G12,G17,G22,G27,G32,G37,G42)/2.83</f>
        <v>7.0979567540379057E-6</v>
      </c>
    </row>
    <row r="50" spans="4:7" x14ac:dyDescent="0.2">
      <c r="D50" s="10"/>
      <c r="E50" s="2" t="s">
        <v>7</v>
      </c>
      <c r="F50" s="11">
        <f>AVERAGE(G8,G13,G18,G23,G28,G33,G38,G43)</f>
        <v>2.4463383838383837E-5</v>
      </c>
      <c r="G50" s="11">
        <f>STDEV(G8,G13,G18,G23,G28,G33,G38,G43)/2.83</f>
        <v>1.5506571524630719E-5</v>
      </c>
    </row>
    <row r="51" spans="4:7" x14ac:dyDescent="0.2">
      <c r="D51" s="10"/>
      <c r="E51" s="2"/>
      <c r="F51" s="2"/>
      <c r="G51" s="2"/>
    </row>
    <row r="52" spans="4:7" x14ac:dyDescent="0.2">
      <c r="D52" s="10" t="s">
        <v>13</v>
      </c>
      <c r="E52" s="2" t="s">
        <v>4</v>
      </c>
      <c r="F52" s="11">
        <f>AVERAGE(G5,G20,G25,G40)</f>
        <v>8.475378787878788E-5</v>
      </c>
      <c r="G52" s="11">
        <f>STDEV(G5,G20,G25,G40)/2</f>
        <v>3.566463938714368E-6</v>
      </c>
    </row>
    <row r="53" spans="4:7" x14ac:dyDescent="0.2">
      <c r="D53" s="10"/>
      <c r="E53" s="2" t="s">
        <v>5</v>
      </c>
      <c r="F53" s="11">
        <f>AVERAGE(G6,G21,G26,G41)</f>
        <v>3.8773148148148144E-5</v>
      </c>
      <c r="G53" s="11">
        <f>STDEV(G6,G21,G26,G41)/2</f>
        <v>3.9513147581282409E-6</v>
      </c>
    </row>
    <row r="54" spans="4:7" x14ac:dyDescent="0.2">
      <c r="D54" s="10"/>
      <c r="E54" s="2" t="s">
        <v>6</v>
      </c>
      <c r="F54" s="11">
        <f>AVERAGE(G7,G22,G27,G42)</f>
        <v>3.6510942760942759E-5</v>
      </c>
      <c r="G54" s="11">
        <f>STDEV(G7,G22,G27,G42)/2</f>
        <v>1.2207050033794929E-5</v>
      </c>
    </row>
    <row r="55" spans="4:7" x14ac:dyDescent="0.2">
      <c r="D55" s="10"/>
      <c r="E55" s="2" t="s">
        <v>7</v>
      </c>
      <c r="F55" s="11">
        <f>AVERAGE(G8,G23,G28,G43)</f>
        <v>8.9436026936026942E-6</v>
      </c>
      <c r="G55" s="11">
        <f>STDEV(G8,G23,G28,G43)/2</f>
        <v>8.9899029306792213E-7</v>
      </c>
    </row>
    <row r="56" spans="4:7" x14ac:dyDescent="0.2">
      <c r="D56" s="10"/>
      <c r="E56" s="2"/>
      <c r="F56" s="2"/>
      <c r="G56" s="2"/>
    </row>
    <row r="57" spans="4:7" x14ac:dyDescent="0.2">
      <c r="D57" s="10" t="s">
        <v>14</v>
      </c>
      <c r="E57" s="2" t="s">
        <v>4</v>
      </c>
      <c r="F57" s="11">
        <f>AVERAGE(G5,G15,G25,G35)</f>
        <v>7.0128367003367004E-5</v>
      </c>
      <c r="G57" s="11">
        <f>STDEV(G10,G15,G30,G35)/2</f>
        <v>9.0640511928054861E-6</v>
      </c>
    </row>
    <row r="58" spans="4:7" x14ac:dyDescent="0.2">
      <c r="D58" s="10"/>
      <c r="E58" s="2" t="s">
        <v>5</v>
      </c>
      <c r="F58" s="11">
        <f>AVERAGE(G6,G16,G26,G36)</f>
        <v>3.8141835016835014E-5</v>
      </c>
      <c r="G58" s="11">
        <f>STDEV(G11,G16,G31,G36)/2</f>
        <v>1.830190672595499E-5</v>
      </c>
    </row>
    <row r="59" spans="4:7" x14ac:dyDescent="0.2">
      <c r="D59" s="10"/>
      <c r="E59" s="2" t="s">
        <v>6</v>
      </c>
      <c r="F59" s="11">
        <f>AVERAGE(G7,G17,G27,G37)</f>
        <v>2.2885101010101008E-5</v>
      </c>
      <c r="G59" s="11">
        <f>STDEV(G12,G17,G32,G37)/2</f>
        <v>3.3827221033597612E-6</v>
      </c>
    </row>
    <row r="60" spans="4:7" x14ac:dyDescent="0.2">
      <c r="D60" s="10"/>
      <c r="E60" s="2" t="s">
        <v>7</v>
      </c>
      <c r="F60" s="11">
        <f>AVERAGE(G8,G18,G28,G38)</f>
        <v>7.6809764309764309E-6</v>
      </c>
      <c r="G60" s="11">
        <f>STDEV(G13,G18,G33,G38)/2</f>
        <v>3.1015834393596012E-5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61"/>
  <sheetViews>
    <sheetView topLeftCell="A25" zoomScaleNormal="100" workbookViewId="0">
      <selection activeCell="A45" sqref="A45"/>
    </sheetView>
  </sheetViews>
  <sheetFormatPr baseColWidth="10" defaultColWidth="8.83203125" defaultRowHeight="15" x14ac:dyDescent="0.2"/>
  <cols>
    <col min="3" max="3" width="16.1640625" customWidth="1"/>
    <col min="4" max="4" width="37.5" bestFit="1" customWidth="1"/>
    <col min="5" max="5" width="17.6640625" customWidth="1"/>
    <col min="6" max="6" width="21.33203125" bestFit="1" customWidth="1"/>
    <col min="7" max="7" width="17.83203125" bestFit="1" customWidth="1"/>
  </cols>
  <sheetData>
    <row r="2" spans="1:7" x14ac:dyDescent="0.2">
      <c r="A2" t="s">
        <v>50</v>
      </c>
    </row>
    <row r="4" spans="1:7" x14ac:dyDescent="0.2">
      <c r="A4" s="5" t="s">
        <v>2</v>
      </c>
      <c r="B4" s="5" t="s">
        <v>17</v>
      </c>
      <c r="C4" s="5" t="s">
        <v>3</v>
      </c>
      <c r="D4" s="5" t="s">
        <v>8</v>
      </c>
      <c r="E4" s="5" t="s">
        <v>10</v>
      </c>
      <c r="F4" s="7" t="s">
        <v>11</v>
      </c>
      <c r="G4" s="7" t="s">
        <v>12</v>
      </c>
    </row>
    <row r="5" spans="1:7" x14ac:dyDescent="0.2">
      <c r="A5" s="5" t="s">
        <v>41</v>
      </c>
      <c r="B5" s="5" t="s">
        <v>13</v>
      </c>
      <c r="C5" s="5" t="s">
        <v>4</v>
      </c>
      <c r="D5" s="5">
        <v>907.9</v>
      </c>
      <c r="E5" s="5">
        <v>4.8099999999999997E-2</v>
      </c>
      <c r="F5" s="5">
        <v>475.2</v>
      </c>
      <c r="G5" s="8">
        <f>E5/F5</f>
        <v>1.0122053872053872E-4</v>
      </c>
    </row>
    <row r="6" spans="1:7" x14ac:dyDescent="0.2">
      <c r="A6" s="5"/>
      <c r="B6" s="5"/>
      <c r="C6" s="5" t="s">
        <v>5</v>
      </c>
      <c r="D6" s="5">
        <v>1017.2</v>
      </c>
      <c r="E6" s="5">
        <v>1.9599999999999999E-2</v>
      </c>
      <c r="F6" s="5">
        <v>475.2</v>
      </c>
      <c r="G6" s="8">
        <f t="shared" ref="G6:G43" si="0">E6/F6</f>
        <v>4.1245791245791248E-5</v>
      </c>
    </row>
    <row r="7" spans="1:7" x14ac:dyDescent="0.2">
      <c r="A7" s="5"/>
      <c r="B7" s="5"/>
      <c r="C7" s="5" t="s">
        <v>6</v>
      </c>
      <c r="D7" s="5">
        <v>703</v>
      </c>
      <c r="E7" s="5">
        <v>1.01E-2</v>
      </c>
      <c r="F7" s="5">
        <v>475.2</v>
      </c>
      <c r="G7" s="8">
        <f t="shared" si="0"/>
        <v>2.1254208754208754E-5</v>
      </c>
    </row>
    <row r="8" spans="1:7" x14ac:dyDescent="0.2">
      <c r="A8" s="5"/>
      <c r="B8" s="5"/>
      <c r="C8" s="5" t="s">
        <v>7</v>
      </c>
      <c r="D8" s="5">
        <v>666.2</v>
      </c>
      <c r="E8" s="5">
        <v>5.1000000000000004E-3</v>
      </c>
      <c r="F8" s="5">
        <v>475.2</v>
      </c>
      <c r="G8" s="8">
        <f t="shared" si="0"/>
        <v>1.0732323232323233E-5</v>
      </c>
    </row>
    <row r="9" spans="1:7" x14ac:dyDescent="0.2">
      <c r="A9" s="6"/>
      <c r="B9" s="6"/>
      <c r="C9" s="6"/>
      <c r="D9" s="6"/>
      <c r="E9" s="6"/>
      <c r="F9" s="6"/>
      <c r="G9" s="9"/>
    </row>
    <row r="10" spans="1:7" x14ac:dyDescent="0.2">
      <c r="A10" s="5" t="s">
        <v>42</v>
      </c>
      <c r="B10" s="5" t="s">
        <v>14</v>
      </c>
      <c r="C10" s="5" t="s">
        <v>4</v>
      </c>
      <c r="D10" s="5">
        <v>806.5</v>
      </c>
      <c r="E10" s="5">
        <v>4.9099999999999998E-2</v>
      </c>
      <c r="F10" s="5">
        <v>475.2</v>
      </c>
      <c r="G10" s="8">
        <f t="shared" si="0"/>
        <v>1.0332491582491582E-4</v>
      </c>
    </row>
    <row r="11" spans="1:7" x14ac:dyDescent="0.2">
      <c r="A11" s="5"/>
      <c r="B11" s="5"/>
      <c r="C11" s="5" t="s">
        <v>5</v>
      </c>
      <c r="D11" s="5">
        <v>880.7</v>
      </c>
      <c r="E11" s="5">
        <v>1.67E-2</v>
      </c>
      <c r="F11" s="5">
        <v>475.2</v>
      </c>
      <c r="G11" s="8">
        <f t="shared" si="0"/>
        <v>3.514309764309764E-5</v>
      </c>
    </row>
    <row r="12" spans="1:7" x14ac:dyDescent="0.2">
      <c r="A12" s="5"/>
      <c r="B12" s="5"/>
      <c r="C12" s="5" t="s">
        <v>6</v>
      </c>
      <c r="D12" s="5">
        <v>938.1</v>
      </c>
      <c r="E12" s="5">
        <v>4.02E-2</v>
      </c>
      <c r="F12" s="5">
        <v>475.2</v>
      </c>
      <c r="G12" s="8">
        <f t="shared" si="0"/>
        <v>8.459595959595959E-5</v>
      </c>
    </row>
    <row r="13" spans="1:7" x14ac:dyDescent="0.2">
      <c r="A13" s="5"/>
      <c r="B13" s="5"/>
      <c r="C13" s="5" t="s">
        <v>7</v>
      </c>
      <c r="D13" s="5">
        <v>944.3</v>
      </c>
      <c r="E13" s="5">
        <v>1.0500000000000001E-2</v>
      </c>
      <c r="F13" s="5">
        <v>475.2</v>
      </c>
      <c r="G13" s="8">
        <f t="shared" si="0"/>
        <v>2.2095959595959599E-5</v>
      </c>
    </row>
    <row r="14" spans="1:7" x14ac:dyDescent="0.2">
      <c r="A14" s="6"/>
      <c r="B14" s="6"/>
      <c r="C14" s="6"/>
      <c r="D14" s="6"/>
      <c r="E14" s="6"/>
      <c r="F14" s="6"/>
      <c r="G14" s="9"/>
    </row>
    <row r="15" spans="1:7" x14ac:dyDescent="0.2">
      <c r="A15" s="5" t="s">
        <v>43</v>
      </c>
      <c r="B15" s="5" t="s">
        <v>14</v>
      </c>
      <c r="C15" s="5" t="s">
        <v>4</v>
      </c>
      <c r="D15" s="5">
        <v>555.4</v>
      </c>
      <c r="E15" s="5">
        <v>2.5100000000000001E-2</v>
      </c>
      <c r="F15" s="5">
        <v>475.2</v>
      </c>
      <c r="G15" s="8">
        <f t="shared" si="0"/>
        <v>5.2819865319865326E-5</v>
      </c>
    </row>
    <row r="16" spans="1:7" x14ac:dyDescent="0.2">
      <c r="A16" s="5"/>
      <c r="B16" s="5"/>
      <c r="C16" s="5" t="s">
        <v>5</v>
      </c>
      <c r="D16" s="5">
        <v>700.9</v>
      </c>
      <c r="E16" s="5">
        <v>1.2800000000000001E-2</v>
      </c>
      <c r="F16" s="5">
        <v>475.2</v>
      </c>
      <c r="G16" s="8">
        <f t="shared" si="0"/>
        <v>2.6936026936026937E-5</v>
      </c>
    </row>
    <row r="17" spans="1:7" x14ac:dyDescent="0.2">
      <c r="A17" s="5"/>
      <c r="B17" s="5"/>
      <c r="C17" s="5" t="s">
        <v>6</v>
      </c>
      <c r="D17" s="5">
        <v>854.1</v>
      </c>
      <c r="E17" s="5">
        <v>7.1999999999999998E-3</v>
      </c>
      <c r="F17" s="5">
        <v>475.2</v>
      </c>
      <c r="G17" s="8">
        <f t="shared" si="0"/>
        <v>1.5151515151515151E-5</v>
      </c>
    </row>
    <row r="18" spans="1:7" x14ac:dyDescent="0.2">
      <c r="A18" s="5"/>
      <c r="B18" s="5"/>
      <c r="C18" s="5" t="s">
        <v>7</v>
      </c>
      <c r="D18" s="5">
        <v>763.1</v>
      </c>
      <c r="E18" s="5">
        <v>3.0999999999999999E-3</v>
      </c>
      <c r="F18" s="5">
        <v>475.2</v>
      </c>
      <c r="G18" s="8">
        <f t="shared" si="0"/>
        <v>6.5235690235690237E-6</v>
      </c>
    </row>
    <row r="19" spans="1:7" x14ac:dyDescent="0.2">
      <c r="A19" s="6"/>
      <c r="B19" s="6"/>
      <c r="C19" s="6"/>
      <c r="D19" s="6"/>
      <c r="E19" s="6"/>
      <c r="F19" s="6"/>
      <c r="G19" s="9"/>
    </row>
    <row r="20" spans="1:7" x14ac:dyDescent="0.2">
      <c r="A20" s="5" t="s">
        <v>44</v>
      </c>
      <c r="B20" s="5" t="s">
        <v>13</v>
      </c>
      <c r="C20" s="5" t="s">
        <v>4</v>
      </c>
      <c r="D20" s="5">
        <v>880.6</v>
      </c>
      <c r="E20" s="5">
        <v>6.8599999999999994E-2</v>
      </c>
      <c r="F20" s="5">
        <v>475.2</v>
      </c>
      <c r="G20" s="8">
        <f t="shared" si="0"/>
        <v>1.4436026936026934E-4</v>
      </c>
    </row>
    <row r="21" spans="1:7" x14ac:dyDescent="0.2">
      <c r="A21" s="5"/>
      <c r="B21" s="5"/>
      <c r="C21" s="5" t="s">
        <v>5</v>
      </c>
      <c r="D21" s="5">
        <v>1052.7</v>
      </c>
      <c r="E21" s="5">
        <v>2.75E-2</v>
      </c>
      <c r="F21" s="5">
        <v>475.2</v>
      </c>
      <c r="G21" s="8">
        <f t="shared" si="0"/>
        <v>5.7870370370370373E-5</v>
      </c>
    </row>
    <row r="22" spans="1:7" x14ac:dyDescent="0.2">
      <c r="A22" s="5"/>
      <c r="B22" s="5"/>
      <c r="C22" s="5" t="s">
        <v>6</v>
      </c>
      <c r="D22" s="5">
        <v>865.3</v>
      </c>
      <c r="E22" s="5">
        <v>1.55E-2</v>
      </c>
      <c r="F22" s="5">
        <v>475.2</v>
      </c>
      <c r="G22" s="8">
        <f t="shared" si="0"/>
        <v>3.261784511784512E-5</v>
      </c>
    </row>
    <row r="23" spans="1:7" x14ac:dyDescent="0.2">
      <c r="A23" s="5"/>
      <c r="B23" s="5"/>
      <c r="C23" s="5" t="s">
        <v>7</v>
      </c>
      <c r="D23" s="5">
        <v>928.6</v>
      </c>
      <c r="E23" s="5">
        <v>1.61E-2</v>
      </c>
      <c r="F23" s="5">
        <v>475.2</v>
      </c>
      <c r="G23" s="8">
        <f t="shared" si="0"/>
        <v>3.388047138047138E-5</v>
      </c>
    </row>
    <row r="24" spans="1:7" x14ac:dyDescent="0.2">
      <c r="A24" s="6"/>
      <c r="B24" s="6"/>
      <c r="C24" s="6"/>
      <c r="D24" s="6"/>
      <c r="E24" s="6"/>
      <c r="F24" s="6"/>
      <c r="G24" s="9"/>
    </row>
    <row r="25" spans="1:7" x14ac:dyDescent="0.2">
      <c r="A25" s="5" t="s">
        <v>45</v>
      </c>
      <c r="B25" s="5" t="s">
        <v>13</v>
      </c>
      <c r="C25" s="5" t="s">
        <v>4</v>
      </c>
      <c r="D25" s="5">
        <v>766.6</v>
      </c>
      <c r="E25" s="5">
        <v>9.8000000000000004E-2</v>
      </c>
      <c r="F25" s="5">
        <v>475.2</v>
      </c>
      <c r="G25" s="8">
        <f t="shared" si="0"/>
        <v>2.0622895622895624E-4</v>
      </c>
    </row>
    <row r="26" spans="1:7" x14ac:dyDescent="0.2">
      <c r="A26" s="5"/>
      <c r="B26" s="5"/>
      <c r="C26" s="5" t="s">
        <v>5</v>
      </c>
      <c r="D26" s="5">
        <v>888.1</v>
      </c>
      <c r="E26" s="5">
        <v>1.2800000000000001E-2</v>
      </c>
      <c r="F26" s="5">
        <v>475.2</v>
      </c>
      <c r="G26" s="8">
        <f t="shared" si="0"/>
        <v>2.6936026936026937E-5</v>
      </c>
    </row>
    <row r="27" spans="1:7" x14ac:dyDescent="0.2">
      <c r="A27" s="5"/>
      <c r="B27" s="5"/>
      <c r="C27" s="5" t="s">
        <v>6</v>
      </c>
      <c r="D27" s="5">
        <v>1260.2</v>
      </c>
      <c r="E27" s="5">
        <v>1.3599999999999999E-2</v>
      </c>
      <c r="F27" s="5">
        <v>475.2</v>
      </c>
      <c r="G27" s="8">
        <f t="shared" si="0"/>
        <v>2.8619528619528618E-5</v>
      </c>
    </row>
    <row r="28" spans="1:7" x14ac:dyDescent="0.2">
      <c r="A28" s="5"/>
      <c r="B28" s="5"/>
      <c r="C28" s="5" t="s">
        <v>7</v>
      </c>
      <c r="D28" s="5">
        <v>1015</v>
      </c>
      <c r="E28" s="5">
        <v>6.4999999999999997E-3</v>
      </c>
      <c r="F28" s="5">
        <v>475.2</v>
      </c>
      <c r="G28" s="8">
        <f t="shared" si="0"/>
        <v>1.3678451178451177E-5</v>
      </c>
    </row>
    <row r="29" spans="1:7" x14ac:dyDescent="0.2">
      <c r="A29" s="6"/>
      <c r="B29" s="6"/>
      <c r="C29" s="6"/>
      <c r="D29" s="6"/>
      <c r="E29" s="6"/>
      <c r="F29" s="6"/>
      <c r="G29" s="9"/>
    </row>
    <row r="30" spans="1:7" x14ac:dyDescent="0.2">
      <c r="A30" s="5" t="s">
        <v>46</v>
      </c>
      <c r="B30" s="5" t="s">
        <v>14</v>
      </c>
      <c r="C30" s="5" t="s">
        <v>4</v>
      </c>
      <c r="D30" s="5">
        <v>961.3</v>
      </c>
      <c r="E30" s="5">
        <v>6.1100000000000002E-2</v>
      </c>
      <c r="F30" s="5">
        <v>475.2</v>
      </c>
      <c r="G30" s="8">
        <f t="shared" si="0"/>
        <v>1.2857744107744109E-4</v>
      </c>
    </row>
    <row r="31" spans="1:7" x14ac:dyDescent="0.2">
      <c r="A31" s="5"/>
      <c r="B31" s="5"/>
      <c r="C31" s="5" t="s">
        <v>5</v>
      </c>
      <c r="D31" s="5">
        <v>796.5</v>
      </c>
      <c r="E31" s="5">
        <v>0.11509999999999999</v>
      </c>
      <c r="F31" s="5">
        <v>475.2</v>
      </c>
      <c r="G31" s="8">
        <f t="shared" si="0"/>
        <v>2.422138047138047E-4</v>
      </c>
    </row>
    <row r="32" spans="1:7" x14ac:dyDescent="0.2">
      <c r="A32" s="5"/>
      <c r="B32" s="5"/>
      <c r="C32" s="5" t="s">
        <v>6</v>
      </c>
      <c r="D32" s="5">
        <v>1136.5</v>
      </c>
      <c r="E32" s="5">
        <v>8.0699999999999994E-2</v>
      </c>
      <c r="F32" s="5">
        <v>475.2</v>
      </c>
      <c r="G32" s="8">
        <f t="shared" si="0"/>
        <v>1.6982323232323231E-4</v>
      </c>
    </row>
    <row r="33" spans="1:7" x14ac:dyDescent="0.2">
      <c r="A33" s="5"/>
      <c r="B33" s="5"/>
      <c r="C33" s="5" t="s">
        <v>7</v>
      </c>
      <c r="D33" s="5">
        <v>1082.3</v>
      </c>
      <c r="E33" s="5">
        <v>2.1700000000000001E-2</v>
      </c>
      <c r="F33" s="5">
        <v>475.2</v>
      </c>
      <c r="G33" s="8">
        <f t="shared" si="0"/>
        <v>4.5664983164983164E-5</v>
      </c>
    </row>
    <row r="34" spans="1:7" x14ac:dyDescent="0.2">
      <c r="A34" s="6"/>
      <c r="B34" s="6"/>
      <c r="C34" s="6"/>
      <c r="D34" s="6"/>
      <c r="E34" s="6"/>
      <c r="F34" s="6"/>
      <c r="G34" s="9"/>
    </row>
    <row r="35" spans="1:7" x14ac:dyDescent="0.2">
      <c r="A35" s="5" t="s">
        <v>47</v>
      </c>
      <c r="B35" s="5" t="s">
        <v>14</v>
      </c>
      <c r="C35" s="5" t="s">
        <v>4</v>
      </c>
      <c r="D35" s="5">
        <v>894.2</v>
      </c>
      <c r="E35" s="5">
        <v>0.1163</v>
      </c>
      <c r="F35" s="5">
        <v>475.2</v>
      </c>
      <c r="G35" s="8">
        <f t="shared" si="0"/>
        <v>2.4473905723905725E-4</v>
      </c>
    </row>
    <row r="36" spans="1:7" x14ac:dyDescent="0.2">
      <c r="A36" s="5"/>
      <c r="B36" s="5"/>
      <c r="C36" s="5" t="s">
        <v>5</v>
      </c>
      <c r="D36" s="5">
        <v>980.4</v>
      </c>
      <c r="E36" s="5">
        <v>3.1600000000000003E-2</v>
      </c>
      <c r="F36" s="5">
        <v>475.2</v>
      </c>
      <c r="G36" s="8">
        <f t="shared" si="0"/>
        <v>6.64983164983165E-5</v>
      </c>
    </row>
    <row r="37" spans="1:7" x14ac:dyDescent="0.2">
      <c r="A37" s="5"/>
      <c r="B37" s="5"/>
      <c r="C37" s="5" t="s">
        <v>6</v>
      </c>
      <c r="D37" s="5">
        <v>1461.3</v>
      </c>
      <c r="E37" s="5">
        <v>2.2100000000000002E-2</v>
      </c>
      <c r="F37" s="5">
        <v>475.2</v>
      </c>
      <c r="G37" s="8">
        <f t="shared" si="0"/>
        <v>4.6506734006734013E-5</v>
      </c>
    </row>
    <row r="38" spans="1:7" x14ac:dyDescent="0.2">
      <c r="A38" s="5"/>
      <c r="B38" s="5"/>
      <c r="C38" s="5" t="s">
        <v>7</v>
      </c>
      <c r="D38" s="5">
        <v>916</v>
      </c>
      <c r="E38" s="5">
        <v>4.8999999999999998E-3</v>
      </c>
      <c r="F38" s="5">
        <v>475.2</v>
      </c>
      <c r="G38" s="8">
        <f t="shared" si="0"/>
        <v>1.0311447811447812E-5</v>
      </c>
    </row>
    <row r="39" spans="1:7" x14ac:dyDescent="0.2">
      <c r="A39" s="6"/>
      <c r="B39" s="6"/>
      <c r="C39" s="6"/>
      <c r="D39" s="6"/>
      <c r="E39" s="6"/>
      <c r="F39" s="6"/>
      <c r="G39" s="9"/>
    </row>
    <row r="40" spans="1:7" x14ac:dyDescent="0.2">
      <c r="A40" s="5" t="s">
        <v>48</v>
      </c>
      <c r="B40" s="5" t="s">
        <v>13</v>
      </c>
      <c r="C40" s="5" t="s">
        <v>4</v>
      </c>
      <c r="D40" s="5">
        <v>785</v>
      </c>
      <c r="E40" s="5">
        <v>6.1400000000000003E-2</v>
      </c>
      <c r="F40" s="5">
        <v>475.2</v>
      </c>
      <c r="G40" s="8">
        <f t="shared" si="0"/>
        <v>1.2920875420875422E-4</v>
      </c>
    </row>
    <row r="41" spans="1:7" x14ac:dyDescent="0.2">
      <c r="A41" s="5"/>
      <c r="B41" s="5"/>
      <c r="C41" s="5" t="s">
        <v>5</v>
      </c>
      <c r="D41" s="5">
        <v>988.5</v>
      </c>
      <c r="E41" s="5">
        <v>2.0500000000000001E-2</v>
      </c>
      <c r="F41" s="5">
        <v>475.2</v>
      </c>
      <c r="G41" s="8">
        <f t="shared" si="0"/>
        <v>4.3139730639730644E-5</v>
      </c>
    </row>
    <row r="42" spans="1:7" x14ac:dyDescent="0.2">
      <c r="A42" s="5"/>
      <c r="B42" s="5"/>
      <c r="C42" s="5" t="s">
        <v>6</v>
      </c>
      <c r="D42" s="5">
        <v>1006.4</v>
      </c>
      <c r="E42" s="5">
        <v>1.7100000000000001E-2</v>
      </c>
      <c r="F42" s="5">
        <v>475.2</v>
      </c>
      <c r="G42" s="8">
        <f t="shared" si="0"/>
        <v>3.5984848484848489E-5</v>
      </c>
    </row>
    <row r="43" spans="1:7" x14ac:dyDescent="0.2">
      <c r="A43" s="5"/>
      <c r="B43" s="5"/>
      <c r="C43" s="5" t="s">
        <v>7</v>
      </c>
      <c r="D43" s="5">
        <v>1050.2</v>
      </c>
      <c r="E43" s="5">
        <v>7.7000000000000002E-3</v>
      </c>
      <c r="F43" s="5">
        <v>475.2</v>
      </c>
      <c r="G43" s="8">
        <f t="shared" si="0"/>
        <v>1.6203703703703704E-5</v>
      </c>
    </row>
    <row r="46" spans="1:7" x14ac:dyDescent="0.2">
      <c r="D46" s="10"/>
      <c r="F46" s="2" t="s">
        <v>15</v>
      </c>
      <c r="G46" s="2" t="s">
        <v>18</v>
      </c>
    </row>
    <row r="47" spans="1:7" x14ac:dyDescent="0.2">
      <c r="D47" s="10" t="s">
        <v>16</v>
      </c>
      <c r="E47" s="2" t="s">
        <v>4</v>
      </c>
      <c r="F47" s="11">
        <f>AVERAGE(G5,G10,G15,G20,G25,G30,G35,G40)</f>
        <v>1.3880997474747476E-4</v>
      </c>
      <c r="G47" s="11">
        <f>STDEV(G5,G10,G15,G20,G25,G30,G35,G40)/2.83</f>
        <v>2.1560329617936343E-5</v>
      </c>
    </row>
    <row r="48" spans="1:7" x14ac:dyDescent="0.2">
      <c r="D48" s="10"/>
      <c r="E48" s="2" t="s">
        <v>5</v>
      </c>
      <c r="F48" s="11">
        <f>AVERAGE(G6,G11,G16,G21,G26,G31,G36,G41)</f>
        <v>6.7497895622895625E-5</v>
      </c>
      <c r="G48" s="11">
        <f t="shared" ref="G48:G50" si="1">STDEV(G6,G11,G16,G21,G26,G31,G36,G41)/2.83</f>
        <v>2.5424581226258186E-5</v>
      </c>
    </row>
    <row r="49" spans="4:7" x14ac:dyDescent="0.2">
      <c r="D49" s="10"/>
      <c r="E49" s="2" t="s">
        <v>6</v>
      </c>
      <c r="F49" s="11">
        <f>AVERAGE(G7,G12,G17,G22,G27,G32,G37,G42)</f>
        <v>5.4319234006734E-5</v>
      </c>
      <c r="G49" s="11">
        <f t="shared" si="1"/>
        <v>1.8123291621323507E-5</v>
      </c>
    </row>
    <row r="50" spans="4:7" x14ac:dyDescent="0.2">
      <c r="D50" s="10"/>
      <c r="E50" s="2" t="s">
        <v>7</v>
      </c>
      <c r="F50" s="11">
        <f>AVERAGE(G8,G13,G18,G23,G28,G33,G38,G43)</f>
        <v>1.9886363636363641E-5</v>
      </c>
      <c r="G50" s="11">
        <f t="shared" si="1"/>
        <v>4.7621679598912246E-6</v>
      </c>
    </row>
    <row r="51" spans="4:7" x14ac:dyDescent="0.2">
      <c r="D51" s="10"/>
      <c r="E51" s="2"/>
      <c r="F51" s="2"/>
      <c r="G51" s="2"/>
    </row>
    <row r="52" spans="4:7" x14ac:dyDescent="0.2">
      <c r="D52" s="10" t="s">
        <v>13</v>
      </c>
      <c r="E52" s="2" t="s">
        <v>4</v>
      </c>
      <c r="F52" s="11">
        <f>AVERAGE(G5,G20,G25,G40)</f>
        <v>1.4525462962962962E-4</v>
      </c>
      <c r="G52" s="11">
        <f>STDEV(G5,G20,G25,G40)/2</f>
        <v>2.2201988771175986E-5</v>
      </c>
    </row>
    <row r="53" spans="4:7" x14ac:dyDescent="0.2">
      <c r="D53" s="10"/>
      <c r="E53" s="2" t="s">
        <v>5</v>
      </c>
      <c r="F53" s="11">
        <f>AVERAGE(G6,G21,G26,G41)</f>
        <v>4.2297979797979795E-5</v>
      </c>
      <c r="G53" s="11">
        <f>STDEV(G6,G21,G26,G41)/2</f>
        <v>6.3265616589956501E-6</v>
      </c>
    </row>
    <row r="54" spans="4:7" x14ac:dyDescent="0.2">
      <c r="D54" s="10"/>
      <c r="E54" s="2" t="s">
        <v>6</v>
      </c>
      <c r="F54" s="11">
        <f>AVERAGE(G7,G22,G27,G42)</f>
        <v>2.9619107744107746E-5</v>
      </c>
      <c r="G54" s="11">
        <f>STDEV(G7,G22,G27,G42)/2</f>
        <v>3.1686718373329463E-6</v>
      </c>
    </row>
    <row r="55" spans="4:7" x14ac:dyDescent="0.2">
      <c r="D55" s="10"/>
      <c r="E55" s="2" t="s">
        <v>7</v>
      </c>
      <c r="F55" s="11">
        <f>AVERAGE(G8,G23,G28,G43)</f>
        <v>1.8623737373737374E-5</v>
      </c>
      <c r="G55" s="11">
        <f>STDEV(G8,G23,G28,G43)/2</f>
        <v>5.2070046429539649E-6</v>
      </c>
    </row>
    <row r="56" spans="4:7" x14ac:dyDescent="0.2">
      <c r="D56" s="10"/>
      <c r="E56" s="2"/>
      <c r="F56" s="2"/>
      <c r="G56" s="2"/>
    </row>
    <row r="57" spans="4:7" x14ac:dyDescent="0.2">
      <c r="D57" s="10" t="s">
        <v>14</v>
      </c>
      <c r="E57" s="2" t="s">
        <v>4</v>
      </c>
      <c r="F57" s="11">
        <f>AVERAGE(G10,G15,G30,G35)</f>
        <v>1.3236531986531987E-4</v>
      </c>
      <c r="G57" s="11">
        <f>STDEV(G10,G15,G30,G35)/2</f>
        <v>4.0633554773862959E-5</v>
      </c>
    </row>
    <row r="58" spans="4:7" x14ac:dyDescent="0.2">
      <c r="D58" s="10"/>
      <c r="E58" s="2" t="s">
        <v>5</v>
      </c>
      <c r="F58" s="11">
        <f>AVERAGE(G11,G16,G31,G36)</f>
        <v>9.2697811447811448E-5</v>
      </c>
      <c r="G58" s="11">
        <f>STDEV(G11,G16,G31,G36)/2</f>
        <v>5.0562340367479401E-5</v>
      </c>
    </row>
    <row r="59" spans="4:7" x14ac:dyDescent="0.2">
      <c r="D59" s="10"/>
      <c r="E59" s="2" t="s">
        <v>6</v>
      </c>
      <c r="F59" s="11">
        <f>AVERAGE(G12,G17,G32,G37)</f>
        <v>7.9019360269360267E-5</v>
      </c>
      <c r="G59" s="11">
        <f>STDEV(G12,G17,G32,G37)/2</f>
        <v>3.3432287470990854E-5</v>
      </c>
    </row>
    <row r="60" spans="4:7" x14ac:dyDescent="0.2">
      <c r="D60" s="10"/>
      <c r="E60" s="2" t="s">
        <v>7</v>
      </c>
      <c r="F60" s="11">
        <f>AVERAGE(G13,G18,G33,G38)</f>
        <v>2.1148989898989898E-5</v>
      </c>
      <c r="G60" s="11">
        <f>STDEV(G13,G18,G33,G38)/2</f>
        <v>8.8189470824075184E-6</v>
      </c>
    </row>
    <row r="61" spans="4:7" x14ac:dyDescent="0.2">
      <c r="D61" s="10"/>
      <c r="E61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60"/>
  <sheetViews>
    <sheetView topLeftCell="A16" zoomScaleNormal="100" workbookViewId="0">
      <selection activeCell="G61" sqref="G61"/>
    </sheetView>
  </sheetViews>
  <sheetFormatPr baseColWidth="10" defaultColWidth="8.83203125" defaultRowHeight="15" x14ac:dyDescent="0.2"/>
  <cols>
    <col min="1" max="1" width="10.6640625" customWidth="1"/>
    <col min="2" max="2" width="7.83203125" bestFit="1" customWidth="1"/>
    <col min="3" max="3" width="17.1640625" customWidth="1"/>
    <col min="4" max="4" width="37.5" bestFit="1" customWidth="1"/>
    <col min="5" max="5" width="17.5" customWidth="1"/>
    <col min="6" max="6" width="21.33203125" bestFit="1" customWidth="1"/>
    <col min="7" max="7" width="17.83203125" bestFit="1" customWidth="1"/>
  </cols>
  <sheetData>
    <row r="2" spans="1:7" x14ac:dyDescent="0.2">
      <c r="A2" t="s">
        <v>51</v>
      </c>
    </row>
    <row r="4" spans="1:7" x14ac:dyDescent="0.2">
      <c r="A4" s="5" t="s">
        <v>2</v>
      </c>
      <c r="B4" s="5" t="s">
        <v>17</v>
      </c>
      <c r="C4" s="5" t="s">
        <v>3</v>
      </c>
      <c r="D4" s="5" t="s">
        <v>8</v>
      </c>
      <c r="E4" s="5" t="s">
        <v>10</v>
      </c>
      <c r="F4" s="7" t="s">
        <v>38</v>
      </c>
      <c r="G4" s="7" t="s">
        <v>12</v>
      </c>
    </row>
    <row r="5" spans="1:7" x14ac:dyDescent="0.2">
      <c r="A5" s="5" t="s">
        <v>41</v>
      </c>
      <c r="B5" s="5" t="s">
        <v>13</v>
      </c>
      <c r="C5" s="5" t="s">
        <v>4</v>
      </c>
      <c r="D5" s="5">
        <v>861.1</v>
      </c>
      <c r="E5" s="5">
        <v>5.9799999999999999E-2</v>
      </c>
      <c r="F5" s="5">
        <v>475.2</v>
      </c>
      <c r="G5" s="8">
        <f>E5/F5</f>
        <v>1.2584175084175085E-4</v>
      </c>
    </row>
    <row r="6" spans="1:7" x14ac:dyDescent="0.2">
      <c r="A6" s="5"/>
      <c r="B6" s="5"/>
      <c r="C6" s="5" t="s">
        <v>5</v>
      </c>
      <c r="D6" s="5">
        <v>810.1</v>
      </c>
      <c r="E6" s="5">
        <v>4.6100000000000002E-2</v>
      </c>
      <c r="F6" s="5">
        <v>475.2</v>
      </c>
      <c r="G6" s="8">
        <f t="shared" ref="G6:G43" si="0">E6/F6</f>
        <v>9.7011784511784525E-5</v>
      </c>
    </row>
    <row r="7" spans="1:7" x14ac:dyDescent="0.2">
      <c r="A7" s="5"/>
      <c r="B7" s="5"/>
      <c r="C7" s="5" t="s">
        <v>6</v>
      </c>
      <c r="D7" s="5">
        <v>806.8</v>
      </c>
      <c r="E7" s="5">
        <v>2.12E-2</v>
      </c>
      <c r="F7" s="5">
        <v>475.2</v>
      </c>
      <c r="G7" s="8">
        <f t="shared" si="0"/>
        <v>4.4612794612794616E-5</v>
      </c>
    </row>
    <row r="8" spans="1:7" x14ac:dyDescent="0.2">
      <c r="A8" s="5"/>
      <c r="B8" s="5"/>
      <c r="C8" s="5" t="s">
        <v>7</v>
      </c>
      <c r="D8" s="5">
        <v>760.2</v>
      </c>
      <c r="E8" s="5">
        <v>5.3E-3</v>
      </c>
      <c r="F8" s="5">
        <v>475.2</v>
      </c>
      <c r="G8" s="8">
        <f t="shared" si="0"/>
        <v>1.1153198653198654E-5</v>
      </c>
    </row>
    <row r="9" spans="1:7" x14ac:dyDescent="0.2">
      <c r="A9" s="6"/>
      <c r="B9" s="6"/>
      <c r="C9" s="6"/>
      <c r="D9" s="6"/>
      <c r="E9" s="6"/>
      <c r="F9" s="6"/>
      <c r="G9" s="9"/>
    </row>
    <row r="10" spans="1:7" x14ac:dyDescent="0.2">
      <c r="A10" s="5" t="s">
        <v>42</v>
      </c>
      <c r="B10" s="5" t="s">
        <v>14</v>
      </c>
      <c r="C10" s="5" t="s">
        <v>4</v>
      </c>
      <c r="D10" s="5">
        <v>802</v>
      </c>
      <c r="E10" s="5">
        <v>3.7100000000000001E-2</v>
      </c>
      <c r="F10" s="5">
        <v>475.2</v>
      </c>
      <c r="G10" s="8">
        <f t="shared" si="0"/>
        <v>7.8072390572390572E-5</v>
      </c>
    </row>
    <row r="11" spans="1:7" x14ac:dyDescent="0.2">
      <c r="A11" s="5"/>
      <c r="B11" s="5"/>
      <c r="C11" s="5" t="s">
        <v>5</v>
      </c>
      <c r="D11" s="5">
        <v>1057.5999999999999</v>
      </c>
      <c r="E11" s="5">
        <v>4.9299999999999997E-2</v>
      </c>
      <c r="F11" s="5">
        <v>475.2</v>
      </c>
      <c r="G11" s="8">
        <f t="shared" si="0"/>
        <v>1.0374579124579124E-4</v>
      </c>
    </row>
    <row r="12" spans="1:7" x14ac:dyDescent="0.2">
      <c r="A12" s="5"/>
      <c r="B12" s="5"/>
      <c r="C12" s="5" t="s">
        <v>6</v>
      </c>
      <c r="D12" s="5">
        <v>664.3</v>
      </c>
      <c r="E12" s="5">
        <v>1.18E-2</v>
      </c>
      <c r="F12" s="5">
        <v>475.2</v>
      </c>
      <c r="G12" s="8">
        <f t="shared" si="0"/>
        <v>2.4831649831649831E-5</v>
      </c>
    </row>
    <row r="13" spans="1:7" x14ac:dyDescent="0.2">
      <c r="A13" s="5"/>
      <c r="B13" s="5"/>
      <c r="C13" s="5" t="s">
        <v>7</v>
      </c>
      <c r="D13" s="5">
        <v>672.7</v>
      </c>
      <c r="E13" s="5">
        <v>8.5000000000000006E-3</v>
      </c>
      <c r="F13" s="5">
        <v>475.2</v>
      </c>
      <c r="G13" s="8">
        <f t="shared" si="0"/>
        <v>1.7887205387205388E-5</v>
      </c>
    </row>
    <row r="14" spans="1:7" x14ac:dyDescent="0.2">
      <c r="A14" s="6"/>
      <c r="B14" s="6"/>
      <c r="C14" s="6"/>
      <c r="D14" s="6"/>
      <c r="E14" s="6"/>
      <c r="F14" s="6"/>
      <c r="G14" s="9"/>
    </row>
    <row r="15" spans="1:7" x14ac:dyDescent="0.2">
      <c r="A15" s="5" t="s">
        <v>43</v>
      </c>
      <c r="B15" s="5" t="s">
        <v>14</v>
      </c>
      <c r="C15" s="5" t="s">
        <v>4</v>
      </c>
      <c r="D15" s="5">
        <v>558.70000000000005</v>
      </c>
      <c r="E15" s="5">
        <v>7.2700000000000001E-2</v>
      </c>
      <c r="F15" s="5">
        <v>475.2</v>
      </c>
      <c r="G15" s="8">
        <f t="shared" si="0"/>
        <v>1.5298821548821549E-4</v>
      </c>
    </row>
    <row r="16" spans="1:7" x14ac:dyDescent="0.2">
      <c r="A16" s="5"/>
      <c r="B16" s="5"/>
      <c r="C16" s="5" t="s">
        <v>5</v>
      </c>
      <c r="D16" s="5">
        <v>763.4</v>
      </c>
      <c r="E16" s="5">
        <v>3.78E-2</v>
      </c>
      <c r="F16" s="5">
        <v>475.2</v>
      </c>
      <c r="G16" s="8">
        <f t="shared" si="0"/>
        <v>7.9545454545454551E-5</v>
      </c>
    </row>
    <row r="17" spans="1:7" x14ac:dyDescent="0.2">
      <c r="A17" s="5"/>
      <c r="B17" s="5"/>
      <c r="C17" s="5" t="s">
        <v>6</v>
      </c>
      <c r="D17" s="5">
        <v>498.2</v>
      </c>
      <c r="E17" s="5">
        <v>1.8599999999999998E-2</v>
      </c>
      <c r="F17" s="5">
        <v>475.2</v>
      </c>
      <c r="G17" s="8">
        <f t="shared" si="0"/>
        <v>3.9141414141414139E-5</v>
      </c>
    </row>
    <row r="18" spans="1:7" x14ac:dyDescent="0.2">
      <c r="A18" s="5"/>
      <c r="B18" s="5"/>
      <c r="C18" s="5" t="s">
        <v>7</v>
      </c>
      <c r="D18" s="5">
        <v>483.3</v>
      </c>
      <c r="E18" s="5">
        <v>7.6E-3</v>
      </c>
      <c r="F18" s="5">
        <v>475.2</v>
      </c>
      <c r="G18" s="8">
        <f t="shared" si="0"/>
        <v>1.5993265993265995E-5</v>
      </c>
    </row>
    <row r="19" spans="1:7" x14ac:dyDescent="0.2">
      <c r="A19" s="6"/>
      <c r="B19" s="6"/>
      <c r="C19" s="6"/>
      <c r="D19" s="6"/>
      <c r="E19" s="6"/>
      <c r="F19" s="6"/>
      <c r="G19" s="9"/>
    </row>
    <row r="20" spans="1:7" x14ac:dyDescent="0.2">
      <c r="A20" s="5" t="s">
        <v>44</v>
      </c>
      <c r="B20" s="5" t="s">
        <v>13</v>
      </c>
      <c r="C20" s="5" t="s">
        <v>4</v>
      </c>
      <c r="D20" s="5">
        <v>663.6</v>
      </c>
      <c r="E20" s="5">
        <v>7.1499999999999994E-2</v>
      </c>
      <c r="F20" s="5">
        <v>475.2</v>
      </c>
      <c r="G20" s="8">
        <f t="shared" si="0"/>
        <v>1.5046296296296295E-4</v>
      </c>
    </row>
    <row r="21" spans="1:7" x14ac:dyDescent="0.2">
      <c r="A21" s="5"/>
      <c r="B21" s="5"/>
      <c r="C21" s="5" t="s">
        <v>5</v>
      </c>
      <c r="D21" s="5">
        <v>940</v>
      </c>
      <c r="E21" s="5">
        <v>6.2100000000000002E-2</v>
      </c>
      <c r="F21" s="5">
        <v>475.2</v>
      </c>
      <c r="G21" s="8">
        <f t="shared" si="0"/>
        <v>1.306818181818182E-4</v>
      </c>
    </row>
    <row r="22" spans="1:7" x14ac:dyDescent="0.2">
      <c r="A22" s="5"/>
      <c r="B22" s="5"/>
      <c r="C22" s="5" t="s">
        <v>6</v>
      </c>
      <c r="D22" s="5">
        <v>641.9</v>
      </c>
      <c r="E22" s="5">
        <v>3.3599999999999998E-2</v>
      </c>
      <c r="F22" s="5">
        <v>475.2</v>
      </c>
      <c r="G22" s="8">
        <f t="shared" si="0"/>
        <v>7.0707070707070704E-5</v>
      </c>
    </row>
    <row r="23" spans="1:7" x14ac:dyDescent="0.2">
      <c r="A23" s="5"/>
      <c r="B23" s="5"/>
      <c r="C23" s="5" t="s">
        <v>7</v>
      </c>
      <c r="D23" s="5">
        <v>416.7</v>
      </c>
      <c r="E23" s="5">
        <v>5.8500000000000003E-2</v>
      </c>
      <c r="F23" s="5">
        <v>475.2</v>
      </c>
      <c r="G23" s="8">
        <f t="shared" si="0"/>
        <v>1.2310606060606061E-4</v>
      </c>
    </row>
    <row r="24" spans="1:7" x14ac:dyDescent="0.2">
      <c r="A24" s="6"/>
      <c r="B24" s="6"/>
      <c r="C24" s="6"/>
      <c r="D24" s="6"/>
      <c r="E24" s="6"/>
      <c r="F24" s="6"/>
      <c r="G24" s="9"/>
    </row>
    <row r="25" spans="1:7" x14ac:dyDescent="0.2">
      <c r="A25" s="5" t="s">
        <v>45</v>
      </c>
      <c r="B25" s="5" t="s">
        <v>13</v>
      </c>
      <c r="C25" s="5" t="s">
        <v>4</v>
      </c>
      <c r="D25" s="5">
        <v>773.6</v>
      </c>
      <c r="E25" s="5">
        <v>6.7199999999999996E-2</v>
      </c>
      <c r="F25" s="5">
        <v>475.2</v>
      </c>
      <c r="G25" s="8">
        <f t="shared" si="0"/>
        <v>1.4141414141414141E-4</v>
      </c>
    </row>
    <row r="26" spans="1:7" x14ac:dyDescent="0.2">
      <c r="A26" s="5"/>
      <c r="B26" s="5"/>
      <c r="C26" s="5" t="s">
        <v>5</v>
      </c>
      <c r="D26" s="5">
        <v>1108.3</v>
      </c>
      <c r="E26" s="5">
        <v>4.9200000000000001E-2</v>
      </c>
      <c r="F26" s="5">
        <v>475.2</v>
      </c>
      <c r="G26" s="8">
        <f t="shared" si="0"/>
        <v>1.0353535353535354E-4</v>
      </c>
    </row>
    <row r="27" spans="1:7" x14ac:dyDescent="0.2">
      <c r="A27" s="5"/>
      <c r="B27" s="5"/>
      <c r="C27" s="5" t="s">
        <v>6</v>
      </c>
      <c r="D27" s="5">
        <v>727.3</v>
      </c>
      <c r="E27" s="5">
        <v>2.8199999999999999E-2</v>
      </c>
      <c r="F27" s="5">
        <v>475.2</v>
      </c>
      <c r="G27" s="8">
        <f t="shared" si="0"/>
        <v>5.9343434343434345E-5</v>
      </c>
    </row>
    <row r="28" spans="1:7" x14ac:dyDescent="0.2">
      <c r="A28" s="5"/>
      <c r="B28" s="5"/>
      <c r="C28" s="5" t="s">
        <v>7</v>
      </c>
      <c r="D28" s="5">
        <v>918.4</v>
      </c>
      <c r="E28" s="5">
        <v>1.4200000000000001E-2</v>
      </c>
      <c r="F28" s="5">
        <v>475.2</v>
      </c>
      <c r="G28" s="8">
        <f t="shared" si="0"/>
        <v>2.9882154882154885E-5</v>
      </c>
    </row>
    <row r="29" spans="1:7" x14ac:dyDescent="0.2">
      <c r="A29" s="6"/>
      <c r="B29" s="6"/>
      <c r="C29" s="6"/>
      <c r="D29" s="6"/>
      <c r="E29" s="6"/>
      <c r="F29" s="6"/>
      <c r="G29" s="9"/>
    </row>
    <row r="30" spans="1:7" x14ac:dyDescent="0.2">
      <c r="A30" s="5" t="s">
        <v>46</v>
      </c>
      <c r="B30" s="5" t="s">
        <v>14</v>
      </c>
      <c r="C30" s="5" t="s">
        <v>4</v>
      </c>
      <c r="D30" s="5">
        <v>794.8</v>
      </c>
      <c r="E30" s="5">
        <v>0.1022</v>
      </c>
      <c r="F30" s="5">
        <v>475.2</v>
      </c>
      <c r="G30" s="8">
        <f t="shared" si="0"/>
        <v>2.1506734006734006E-4</v>
      </c>
    </row>
    <row r="31" spans="1:7" x14ac:dyDescent="0.2">
      <c r="A31" s="5"/>
      <c r="B31" s="5"/>
      <c r="C31" s="5" t="s">
        <v>5</v>
      </c>
      <c r="D31" s="5">
        <v>906.6</v>
      </c>
      <c r="E31" s="5">
        <v>7.4899999999999994E-2</v>
      </c>
      <c r="F31" s="5">
        <v>475.2</v>
      </c>
      <c r="G31" s="8">
        <f t="shared" si="0"/>
        <v>1.5761784511784512E-4</v>
      </c>
    </row>
    <row r="32" spans="1:7" x14ac:dyDescent="0.2">
      <c r="A32" s="5"/>
      <c r="B32" s="5"/>
      <c r="C32" s="5" t="s">
        <v>6</v>
      </c>
      <c r="D32" s="5">
        <v>928</v>
      </c>
      <c r="E32" s="5">
        <v>4.5400000000000003E-2</v>
      </c>
      <c r="F32" s="5">
        <v>475.2</v>
      </c>
      <c r="G32" s="8">
        <f t="shared" si="0"/>
        <v>9.5538720538720546E-5</v>
      </c>
    </row>
    <row r="33" spans="1:7" x14ac:dyDescent="0.2">
      <c r="A33" s="5"/>
      <c r="B33" s="5"/>
      <c r="C33" s="5" t="s">
        <v>7</v>
      </c>
      <c r="D33" s="5">
        <v>829.9</v>
      </c>
      <c r="E33" s="5">
        <v>1.72E-2</v>
      </c>
      <c r="F33" s="5">
        <v>475.2</v>
      </c>
      <c r="G33" s="8">
        <f t="shared" si="0"/>
        <v>3.6195286195286194E-5</v>
      </c>
    </row>
    <row r="34" spans="1:7" x14ac:dyDescent="0.2">
      <c r="A34" s="6"/>
      <c r="B34" s="6"/>
      <c r="C34" s="6"/>
      <c r="D34" s="6"/>
      <c r="E34" s="6"/>
      <c r="F34" s="6"/>
      <c r="G34" s="9"/>
    </row>
    <row r="35" spans="1:7" x14ac:dyDescent="0.2">
      <c r="A35" s="5" t="s">
        <v>47</v>
      </c>
      <c r="B35" s="5" t="s">
        <v>14</v>
      </c>
      <c r="C35" s="5" t="s">
        <v>4</v>
      </c>
      <c r="D35" s="5">
        <v>868.8</v>
      </c>
      <c r="E35" s="5">
        <v>0.10059999999999999</v>
      </c>
      <c r="F35" s="5">
        <v>475.2</v>
      </c>
      <c r="G35" s="8">
        <f t="shared" si="0"/>
        <v>2.1170033670033669E-4</v>
      </c>
    </row>
    <row r="36" spans="1:7" x14ac:dyDescent="0.2">
      <c r="A36" s="5"/>
      <c r="B36" s="5"/>
      <c r="C36" s="5" t="s">
        <v>5</v>
      </c>
      <c r="D36" s="5">
        <v>1323.7</v>
      </c>
      <c r="E36" s="5">
        <v>0.14660000000000001</v>
      </c>
      <c r="F36" s="5">
        <v>475.2</v>
      </c>
      <c r="G36" s="8">
        <f t="shared" si="0"/>
        <v>3.0850168350168351E-4</v>
      </c>
    </row>
    <row r="37" spans="1:7" x14ac:dyDescent="0.2">
      <c r="A37" s="5"/>
      <c r="B37" s="5"/>
      <c r="C37" s="5" t="s">
        <v>6</v>
      </c>
      <c r="D37" s="5">
        <v>791.1</v>
      </c>
      <c r="E37" s="5">
        <v>3.7400000000000003E-2</v>
      </c>
      <c r="F37" s="5">
        <v>475.2</v>
      </c>
      <c r="G37" s="8">
        <f t="shared" si="0"/>
        <v>7.8703703703703715E-5</v>
      </c>
    </row>
    <row r="38" spans="1:7" x14ac:dyDescent="0.2">
      <c r="A38" s="5"/>
      <c r="B38" s="5"/>
      <c r="C38" s="5" t="s">
        <v>7</v>
      </c>
      <c r="D38" s="5">
        <v>743.7</v>
      </c>
      <c r="E38" s="5">
        <v>0.04</v>
      </c>
      <c r="F38" s="5">
        <v>475.2</v>
      </c>
      <c r="G38" s="8">
        <f t="shared" si="0"/>
        <v>8.417508417508418E-5</v>
      </c>
    </row>
    <row r="39" spans="1:7" x14ac:dyDescent="0.2">
      <c r="A39" s="6"/>
      <c r="B39" s="6"/>
      <c r="C39" s="6"/>
      <c r="D39" s="6"/>
      <c r="E39" s="6"/>
      <c r="F39" s="6"/>
      <c r="G39" s="9"/>
    </row>
    <row r="40" spans="1:7" x14ac:dyDescent="0.2">
      <c r="A40" s="5" t="s">
        <v>48</v>
      </c>
      <c r="B40" s="5" t="s">
        <v>13</v>
      </c>
      <c r="C40" s="5" t="s">
        <v>4</v>
      </c>
      <c r="D40" s="5">
        <v>646.70000000000005</v>
      </c>
      <c r="E40" s="5">
        <v>8.1699999999999995E-2</v>
      </c>
      <c r="F40" s="5">
        <v>475.2</v>
      </c>
      <c r="G40" s="8">
        <f t="shared" si="0"/>
        <v>1.7192760942760942E-4</v>
      </c>
    </row>
    <row r="41" spans="1:7" x14ac:dyDescent="0.2">
      <c r="A41" s="5"/>
      <c r="B41" s="5"/>
      <c r="C41" s="5" t="s">
        <v>5</v>
      </c>
      <c r="D41" s="5">
        <v>691.7</v>
      </c>
      <c r="E41" s="5">
        <v>5.3900000000000003E-2</v>
      </c>
      <c r="F41" s="5">
        <v>475.2</v>
      </c>
      <c r="G41" s="8">
        <f t="shared" si="0"/>
        <v>1.1342592592592593E-4</v>
      </c>
    </row>
    <row r="42" spans="1:7" x14ac:dyDescent="0.2">
      <c r="A42" s="5"/>
      <c r="B42" s="5"/>
      <c r="C42" s="5" t="s">
        <v>6</v>
      </c>
      <c r="D42" s="5">
        <v>651.6</v>
      </c>
      <c r="E42" s="5">
        <v>2.0799999999999999E-2</v>
      </c>
      <c r="F42" s="5">
        <v>475.2</v>
      </c>
      <c r="G42" s="8">
        <f t="shared" si="0"/>
        <v>4.3771043771043767E-5</v>
      </c>
    </row>
    <row r="43" spans="1:7" x14ac:dyDescent="0.2">
      <c r="A43" s="5"/>
      <c r="B43" s="5"/>
      <c r="C43" s="5" t="s">
        <v>7</v>
      </c>
      <c r="D43" s="5">
        <v>650.20000000000005</v>
      </c>
      <c r="E43" s="5">
        <v>2.2700000000000001E-2</v>
      </c>
      <c r="F43" s="5">
        <v>475.2</v>
      </c>
      <c r="G43" s="8">
        <f t="shared" si="0"/>
        <v>4.7769360269360273E-5</v>
      </c>
    </row>
    <row r="46" spans="1:7" x14ac:dyDescent="0.2">
      <c r="D46" s="10"/>
      <c r="F46" s="2" t="s">
        <v>15</v>
      </c>
      <c r="G46" s="2" t="s">
        <v>18</v>
      </c>
    </row>
    <row r="47" spans="1:7" x14ac:dyDescent="0.2">
      <c r="D47" s="10" t="s">
        <v>16</v>
      </c>
      <c r="E47" s="2" t="s">
        <v>4</v>
      </c>
      <c r="F47" s="11">
        <f>AVERAGE(G5,G10,G15,G20,G25,G30,G35,G40)</f>
        <v>1.5593434343434342E-4</v>
      </c>
      <c r="G47" s="11">
        <f>STDEV(G5,G10,G15,G20,G25,G30,G35,G40)/2.83</f>
        <v>1.5847597389424199E-5</v>
      </c>
    </row>
    <row r="48" spans="1:7" x14ac:dyDescent="0.2">
      <c r="D48" s="10"/>
      <c r="E48" s="2" t="s">
        <v>5</v>
      </c>
      <c r="F48" s="11">
        <f>AVERAGE(G6,G11,G16,G21,G26,G31,G36,G41)</f>
        <v>1.3675820707070708E-4</v>
      </c>
      <c r="G48" s="11">
        <f t="shared" ref="G48:G50" si="1">STDEV(G6,G11,G16,G21,G26,G31,G36,G41)/2.83</f>
        <v>2.5883385780883471E-5</v>
      </c>
    </row>
    <row r="49" spans="4:7" x14ac:dyDescent="0.2">
      <c r="D49" s="10"/>
      <c r="E49" s="2" t="s">
        <v>6</v>
      </c>
      <c r="F49" s="11">
        <f>AVERAGE(G7,G12,G17,G22,G27,G32,G37,G42)</f>
        <v>5.708122895622896E-5</v>
      </c>
      <c r="G49" s="11">
        <f t="shared" si="1"/>
        <v>8.2673284231932301E-6</v>
      </c>
    </row>
    <row r="50" spans="4:7" x14ac:dyDescent="0.2">
      <c r="D50" s="10"/>
      <c r="E50" s="2" t="s">
        <v>7</v>
      </c>
      <c r="F50" s="11">
        <f>AVERAGE(G8,G13,G18,G23,G28,G33,G38,G43)</f>
        <v>4.5770202020202024E-5</v>
      </c>
      <c r="G50" s="11">
        <f t="shared" si="1"/>
        <v>1.3793429408193082E-5</v>
      </c>
    </row>
    <row r="51" spans="4:7" x14ac:dyDescent="0.2">
      <c r="D51" s="10"/>
      <c r="E51" s="2"/>
      <c r="F51" s="2"/>
      <c r="G51" s="2"/>
    </row>
    <row r="52" spans="4:7" x14ac:dyDescent="0.2">
      <c r="D52" s="10" t="s">
        <v>13</v>
      </c>
      <c r="E52" s="2" t="s">
        <v>4</v>
      </c>
      <c r="F52" s="11">
        <f>AVERAGE(G5,G20,G25,G40)</f>
        <v>1.4741161616161616E-4</v>
      </c>
      <c r="G52" s="11">
        <f>STDEV(G5,G20,G25,G40)/2</f>
        <v>9.6245062054460817E-6</v>
      </c>
    </row>
    <row r="53" spans="4:7" x14ac:dyDescent="0.2">
      <c r="D53" s="10"/>
      <c r="E53" s="2" t="s">
        <v>5</v>
      </c>
      <c r="F53" s="11">
        <f>AVERAGE(G6,G21,G26,G41)</f>
        <v>1.1116372053872055E-4</v>
      </c>
      <c r="G53" s="11">
        <f>STDEV(G6,G21,G26,G41)/2</f>
        <v>7.3288413435546064E-6</v>
      </c>
    </row>
    <row r="54" spans="4:7" x14ac:dyDescent="0.2">
      <c r="D54" s="10"/>
      <c r="E54" s="2" t="s">
        <v>6</v>
      </c>
      <c r="F54" s="11">
        <f>AVERAGE(G7,G22,G27,G42)</f>
        <v>5.4608585858585857E-5</v>
      </c>
      <c r="G54" s="11">
        <f>STDEV(G7,G22,G27,G42)/2</f>
        <v>6.4481791080896842E-6</v>
      </c>
    </row>
    <row r="55" spans="4:7" x14ac:dyDescent="0.2">
      <c r="D55" s="10"/>
      <c r="E55" s="2" t="s">
        <v>7</v>
      </c>
      <c r="F55" s="11">
        <f>AVERAGE(G8,G23,G28,G43)</f>
        <v>5.2977693602693602E-5</v>
      </c>
      <c r="G55" s="11">
        <f>STDEV(G8,G23,G28,G43)/2</f>
        <v>2.4542152311961624E-5</v>
      </c>
    </row>
    <row r="56" spans="4:7" x14ac:dyDescent="0.2">
      <c r="D56" s="10"/>
      <c r="E56" s="2"/>
      <c r="F56" s="2"/>
      <c r="G56" s="2"/>
    </row>
    <row r="57" spans="4:7" x14ac:dyDescent="0.2">
      <c r="D57" s="10" t="s">
        <v>14</v>
      </c>
      <c r="E57" s="2" t="s">
        <v>4</v>
      </c>
      <c r="F57" s="11">
        <f>AVERAGE(G10,G15,G30,G35)</f>
        <v>1.6445707070707069E-4</v>
      </c>
      <c r="G57" s="11">
        <f>STDEV(G10,G15,G30,G35)/2</f>
        <v>3.2128872202988451E-5</v>
      </c>
    </row>
    <row r="58" spans="4:7" x14ac:dyDescent="0.2">
      <c r="D58" s="10"/>
      <c r="E58" s="2" t="s">
        <v>5</v>
      </c>
      <c r="F58" s="11">
        <f>AVERAGE(G11,G16,G31,G36)</f>
        <v>1.6235269360269361E-4</v>
      </c>
      <c r="G58" s="11">
        <f>STDEV(G11,G16,G31,G36)/2</f>
        <v>5.1375864861190532E-5</v>
      </c>
    </row>
    <row r="59" spans="4:7" x14ac:dyDescent="0.2">
      <c r="D59" s="10"/>
      <c r="E59" s="2" t="s">
        <v>6</v>
      </c>
      <c r="F59" s="11">
        <f>AVERAGE(G12,G17,G32,G37)</f>
        <v>5.9553872053872057E-5</v>
      </c>
      <c r="G59" s="11">
        <f>STDEV(G12,G17,G32,G37)/2</f>
        <v>1.6542688532933127E-5</v>
      </c>
    </row>
    <row r="60" spans="4:7" x14ac:dyDescent="0.2">
      <c r="D60" s="10"/>
      <c r="E60" s="2" t="s">
        <v>7</v>
      </c>
      <c r="F60" s="11">
        <f>AVERAGE(G13,G18,G33,G38)</f>
        <v>3.8562710437710438E-5</v>
      </c>
      <c r="G60" s="11">
        <f>STDEV(G13,G18,G33,G38)/2</f>
        <v>1.5871750762297261E-5</v>
      </c>
    </row>
  </sheetData>
  <pageMargins left="0.7" right="0.7" top="0.75" bottom="0.75" header="0.3" footer="0.3"/>
  <pageSetup scale="9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61"/>
  <sheetViews>
    <sheetView tabSelected="1" topLeftCell="A21" zoomScaleNormal="100" workbookViewId="0">
      <selection activeCell="E40" sqref="E40:E43"/>
    </sheetView>
  </sheetViews>
  <sheetFormatPr baseColWidth="10" defaultColWidth="8.83203125" defaultRowHeight="15" x14ac:dyDescent="0.2"/>
  <cols>
    <col min="1" max="1" width="12" customWidth="1"/>
    <col min="2" max="2" width="9.5" bestFit="1" customWidth="1"/>
    <col min="3" max="3" width="17.5" customWidth="1"/>
    <col min="4" max="4" width="37.5" bestFit="1" customWidth="1"/>
    <col min="5" max="5" width="17.83203125" customWidth="1"/>
    <col min="6" max="6" width="21.33203125" bestFit="1" customWidth="1"/>
    <col min="7" max="7" width="17.83203125" bestFit="1" customWidth="1"/>
  </cols>
  <sheetData>
    <row r="2" spans="1:7" x14ac:dyDescent="0.2">
      <c r="A2" t="s">
        <v>52</v>
      </c>
      <c r="B2" s="22">
        <v>44040</v>
      </c>
    </row>
    <row r="4" spans="1:7" x14ac:dyDescent="0.2">
      <c r="A4" s="5" t="s">
        <v>2</v>
      </c>
      <c r="B4" s="5" t="s">
        <v>17</v>
      </c>
      <c r="C4" s="5" t="s">
        <v>3</v>
      </c>
      <c r="D4" s="5" t="s">
        <v>8</v>
      </c>
      <c r="E4" s="5" t="s">
        <v>9</v>
      </c>
      <c r="F4" s="7" t="s">
        <v>38</v>
      </c>
      <c r="G4" s="7" t="s">
        <v>12</v>
      </c>
    </row>
    <row r="5" spans="1:7" x14ac:dyDescent="0.2">
      <c r="A5" s="5" t="s">
        <v>41</v>
      </c>
      <c r="B5" s="5" t="s">
        <v>13</v>
      </c>
      <c r="C5" s="5" t="s">
        <v>4</v>
      </c>
      <c r="D5" s="5">
        <v>708.7</v>
      </c>
      <c r="E5" s="5">
        <v>0.1069</v>
      </c>
      <c r="F5" s="5">
        <v>475.2</v>
      </c>
      <c r="G5" s="8">
        <f>E5/F5</f>
        <v>2.2495791245791244E-4</v>
      </c>
    </row>
    <row r="6" spans="1:7" x14ac:dyDescent="0.2">
      <c r="A6" s="5"/>
      <c r="B6" s="5"/>
      <c r="C6" s="5" t="s">
        <v>5</v>
      </c>
      <c r="D6" s="5">
        <v>881.7</v>
      </c>
      <c r="E6" s="5">
        <v>4.1500000000000002E-2</v>
      </c>
      <c r="F6" s="5">
        <v>475.2</v>
      </c>
      <c r="G6" s="8">
        <f t="shared" ref="G6:G43" si="0">E6/F6</f>
        <v>8.7331649831649843E-5</v>
      </c>
    </row>
    <row r="7" spans="1:7" x14ac:dyDescent="0.2">
      <c r="A7" s="5"/>
      <c r="B7" s="5"/>
      <c r="C7" s="5" t="s">
        <v>6</v>
      </c>
      <c r="D7" s="5">
        <v>673.9</v>
      </c>
      <c r="E7" s="5">
        <v>2.0199999999999999E-2</v>
      </c>
      <c r="F7" s="5">
        <v>475.2</v>
      </c>
      <c r="G7" s="8">
        <f t="shared" si="0"/>
        <v>4.2508417508417507E-5</v>
      </c>
    </row>
    <row r="8" spans="1:7" x14ac:dyDescent="0.2">
      <c r="A8" s="5"/>
      <c r="B8" s="5"/>
      <c r="C8" s="5" t="s">
        <v>7</v>
      </c>
      <c r="D8" s="5">
        <v>381.5</v>
      </c>
      <c r="E8" s="5">
        <v>3.7100000000000001E-2</v>
      </c>
      <c r="F8" s="5">
        <v>475.2</v>
      </c>
      <c r="G8" s="8">
        <f t="shared" si="0"/>
        <v>7.8072390572390572E-5</v>
      </c>
    </row>
    <row r="9" spans="1:7" x14ac:dyDescent="0.2">
      <c r="A9" s="6"/>
      <c r="B9" s="6"/>
      <c r="C9" s="6"/>
      <c r="D9" s="6"/>
      <c r="E9" s="6"/>
      <c r="F9" s="6"/>
      <c r="G9" s="9"/>
    </row>
    <row r="10" spans="1:7" x14ac:dyDescent="0.2">
      <c r="A10" s="5" t="s">
        <v>42</v>
      </c>
      <c r="B10" s="5" t="s">
        <v>14</v>
      </c>
      <c r="C10" s="5" t="s">
        <v>4</v>
      </c>
      <c r="D10" s="5">
        <v>620.79999999999995</v>
      </c>
      <c r="E10" s="5">
        <v>6.13E-2</v>
      </c>
      <c r="F10" s="5">
        <v>475.2</v>
      </c>
      <c r="G10" s="8">
        <f t="shared" si="0"/>
        <v>1.289983164983165E-4</v>
      </c>
    </row>
    <row r="11" spans="1:7" x14ac:dyDescent="0.2">
      <c r="A11" s="5"/>
      <c r="B11" s="5"/>
      <c r="C11" s="5" t="s">
        <v>5</v>
      </c>
      <c r="D11" s="5">
        <v>851.6</v>
      </c>
      <c r="E11" s="5">
        <v>6.8199999999999997E-2</v>
      </c>
      <c r="F11" s="5">
        <v>475.2</v>
      </c>
      <c r="G11" s="8">
        <f t="shared" si="0"/>
        <v>1.4351851851851852E-4</v>
      </c>
    </row>
    <row r="12" spans="1:7" x14ac:dyDescent="0.2">
      <c r="A12" s="5"/>
      <c r="B12" s="5"/>
      <c r="C12" s="5" t="s">
        <v>6</v>
      </c>
      <c r="D12" s="5">
        <v>547.9</v>
      </c>
      <c r="E12" s="5">
        <v>1.6799999999999999E-2</v>
      </c>
      <c r="F12" s="5">
        <v>475.2</v>
      </c>
      <c r="G12" s="8">
        <f>E12/F12</f>
        <v>3.5353535353535352E-5</v>
      </c>
    </row>
    <row r="13" spans="1:7" x14ac:dyDescent="0.2">
      <c r="A13" s="5"/>
      <c r="B13" s="5"/>
      <c r="C13" s="5" t="s">
        <v>7</v>
      </c>
      <c r="D13" s="5">
        <v>561.4</v>
      </c>
      <c r="E13" s="5">
        <v>1.8499999999999999E-2</v>
      </c>
      <c r="F13" s="5">
        <v>475.2</v>
      </c>
      <c r="G13" s="8">
        <f t="shared" si="0"/>
        <v>3.8930976430976433E-5</v>
      </c>
    </row>
    <row r="14" spans="1:7" x14ac:dyDescent="0.2">
      <c r="A14" s="6"/>
      <c r="B14" s="6"/>
      <c r="C14" s="6"/>
      <c r="D14" s="6"/>
      <c r="E14" s="6"/>
      <c r="F14" s="6"/>
      <c r="G14" s="9"/>
    </row>
    <row r="15" spans="1:7" x14ac:dyDescent="0.2">
      <c r="A15" s="5" t="s">
        <v>43</v>
      </c>
      <c r="B15" s="5" t="s">
        <v>14</v>
      </c>
      <c r="C15" s="5" t="s">
        <v>4</v>
      </c>
      <c r="D15" s="5">
        <v>736.4</v>
      </c>
      <c r="E15" s="5">
        <v>0.4597</v>
      </c>
      <c r="F15" s="5">
        <v>475.2</v>
      </c>
      <c r="G15" s="8">
        <f t="shared" si="0"/>
        <v>9.6738215488215487E-4</v>
      </c>
    </row>
    <row r="16" spans="1:7" x14ac:dyDescent="0.2">
      <c r="A16" s="5"/>
      <c r="B16" s="5"/>
      <c r="C16" s="5" t="s">
        <v>5</v>
      </c>
      <c r="D16" s="5">
        <v>594.79999999999995</v>
      </c>
      <c r="E16" s="5">
        <v>4.9399999999999999E-2</v>
      </c>
      <c r="F16" s="5">
        <v>475.2</v>
      </c>
      <c r="G16" s="8">
        <f t="shared" si="0"/>
        <v>1.0395622895622895E-4</v>
      </c>
    </row>
    <row r="17" spans="1:7" x14ac:dyDescent="0.2">
      <c r="A17" s="5"/>
      <c r="B17" s="5"/>
      <c r="C17" s="5" t="s">
        <v>6</v>
      </c>
      <c r="D17" s="5">
        <v>362</v>
      </c>
      <c r="E17" s="5">
        <v>1.01E-2</v>
      </c>
      <c r="F17" s="5">
        <v>475.2</v>
      </c>
      <c r="G17" s="8">
        <f t="shared" si="0"/>
        <v>2.1254208754208754E-5</v>
      </c>
    </row>
    <row r="18" spans="1:7" x14ac:dyDescent="0.2">
      <c r="A18" s="5"/>
      <c r="B18" s="5"/>
      <c r="C18" s="5" t="s">
        <v>7</v>
      </c>
      <c r="D18" s="5">
        <v>155.9</v>
      </c>
      <c r="E18" s="5">
        <v>5.3E-3</v>
      </c>
      <c r="F18" s="5">
        <v>475.2</v>
      </c>
      <c r="G18" s="8">
        <f t="shared" si="0"/>
        <v>1.1153198653198654E-5</v>
      </c>
    </row>
    <row r="19" spans="1:7" x14ac:dyDescent="0.2">
      <c r="A19" s="6"/>
      <c r="B19" s="6"/>
      <c r="C19" s="6"/>
      <c r="D19" s="6"/>
      <c r="E19" s="6"/>
      <c r="F19" s="6"/>
      <c r="G19" s="9"/>
    </row>
    <row r="20" spans="1:7" x14ac:dyDescent="0.2">
      <c r="A20" s="5" t="s">
        <v>44</v>
      </c>
      <c r="B20" s="5" t="s">
        <v>13</v>
      </c>
      <c r="C20" s="5" t="s">
        <v>4</v>
      </c>
      <c r="D20" s="5">
        <v>787.9</v>
      </c>
      <c r="E20" s="5">
        <v>6.7799999999999999E-2</v>
      </c>
      <c r="F20" s="5">
        <v>475.2</v>
      </c>
      <c r="G20" s="8">
        <f t="shared" si="0"/>
        <v>1.4267676767676767E-4</v>
      </c>
    </row>
    <row r="21" spans="1:7" x14ac:dyDescent="0.2">
      <c r="A21" s="5"/>
      <c r="B21" s="5"/>
      <c r="C21" s="5" t="s">
        <v>5</v>
      </c>
      <c r="D21" s="5">
        <v>912.1</v>
      </c>
      <c r="E21" s="5">
        <v>0.1057</v>
      </c>
      <c r="F21" s="5">
        <v>475.2</v>
      </c>
      <c r="G21" s="8">
        <f t="shared" si="0"/>
        <v>2.2243265993265995E-4</v>
      </c>
    </row>
    <row r="22" spans="1:7" x14ac:dyDescent="0.2">
      <c r="A22" s="5"/>
      <c r="B22" s="5"/>
      <c r="C22" s="5" t="s">
        <v>6</v>
      </c>
      <c r="D22" s="5">
        <v>688.8</v>
      </c>
      <c r="E22" s="5">
        <v>0.1038</v>
      </c>
      <c r="F22" s="5">
        <v>475.2</v>
      </c>
      <c r="G22" s="8">
        <f t="shared" si="0"/>
        <v>2.1843434343434345E-4</v>
      </c>
    </row>
    <row r="23" spans="1:7" x14ac:dyDescent="0.2">
      <c r="A23" s="5"/>
      <c r="B23" s="5"/>
      <c r="C23" s="5" t="s">
        <v>7</v>
      </c>
      <c r="D23" s="5">
        <v>430.2</v>
      </c>
      <c r="E23" s="5">
        <v>5.4199999999999998E-2</v>
      </c>
      <c r="F23" s="5">
        <v>475.2</v>
      </c>
      <c r="G23" s="8">
        <f t="shared" si="0"/>
        <v>1.1405723905723906E-4</v>
      </c>
    </row>
    <row r="24" spans="1:7" x14ac:dyDescent="0.2">
      <c r="A24" s="6"/>
      <c r="B24" s="6"/>
      <c r="C24" s="6"/>
      <c r="D24" s="6"/>
      <c r="E24" s="6"/>
      <c r="F24" s="6"/>
      <c r="G24" s="9"/>
    </row>
    <row r="25" spans="1:7" x14ac:dyDescent="0.2">
      <c r="A25" s="5" t="s">
        <v>45</v>
      </c>
      <c r="B25" s="5" t="s">
        <v>13</v>
      </c>
      <c r="C25" s="5" t="s">
        <v>4</v>
      </c>
      <c r="D25" s="5">
        <v>730.2</v>
      </c>
      <c r="E25" s="5">
        <v>0.13489999999999999</v>
      </c>
      <c r="F25" s="5">
        <v>475.2</v>
      </c>
      <c r="G25" s="8">
        <f t="shared" si="0"/>
        <v>2.8388047138047136E-4</v>
      </c>
    </row>
    <row r="26" spans="1:7" x14ac:dyDescent="0.2">
      <c r="A26" s="5"/>
      <c r="B26" s="5"/>
      <c r="C26" s="5" t="s">
        <v>5</v>
      </c>
      <c r="D26" s="5">
        <v>953.6</v>
      </c>
      <c r="E26" s="5">
        <v>7.0900000000000005E-2</v>
      </c>
      <c r="F26" s="5">
        <v>475.2</v>
      </c>
      <c r="G26" s="8">
        <f t="shared" si="0"/>
        <v>1.4920033670033671E-4</v>
      </c>
    </row>
    <row r="27" spans="1:7" x14ac:dyDescent="0.2">
      <c r="A27" s="5"/>
      <c r="B27" s="5"/>
      <c r="C27" s="5" t="s">
        <v>6</v>
      </c>
      <c r="D27" s="5">
        <v>695.1</v>
      </c>
      <c r="E27" s="5">
        <v>7.5899999999999995E-2</v>
      </c>
      <c r="F27" s="5">
        <v>475.2</v>
      </c>
      <c r="G27" s="8">
        <f t="shared" si="0"/>
        <v>1.597222222222222E-4</v>
      </c>
    </row>
    <row r="28" spans="1:7" x14ac:dyDescent="0.2">
      <c r="A28" s="5"/>
      <c r="B28" s="5"/>
      <c r="C28" s="5" t="s">
        <v>7</v>
      </c>
      <c r="D28" s="5">
        <v>740.9</v>
      </c>
      <c r="E28" s="5">
        <v>3.7499999999999999E-2</v>
      </c>
      <c r="F28" s="5">
        <v>475.2</v>
      </c>
      <c r="G28" s="8">
        <f t="shared" si="0"/>
        <v>7.8914141414141407E-5</v>
      </c>
    </row>
    <row r="29" spans="1:7" x14ac:dyDescent="0.2">
      <c r="A29" s="6"/>
      <c r="B29" s="6"/>
      <c r="C29" s="6"/>
      <c r="D29" s="6"/>
      <c r="E29" s="6"/>
      <c r="F29" s="6"/>
      <c r="G29" s="9"/>
    </row>
    <row r="30" spans="1:7" x14ac:dyDescent="0.2">
      <c r="A30" s="5" t="s">
        <v>46</v>
      </c>
      <c r="B30" s="5" t="s">
        <v>14</v>
      </c>
      <c r="C30" s="5" t="s">
        <v>4</v>
      </c>
      <c r="D30" s="5">
        <v>616.20000000000005</v>
      </c>
      <c r="E30" s="5">
        <v>7.2700000000000001E-2</v>
      </c>
      <c r="F30" s="5">
        <v>475.2</v>
      </c>
      <c r="G30" s="8">
        <f t="shared" si="0"/>
        <v>1.5298821548821549E-4</v>
      </c>
    </row>
    <row r="31" spans="1:7" x14ac:dyDescent="0.2">
      <c r="A31" s="5"/>
      <c r="B31" s="5"/>
      <c r="C31" s="5" t="s">
        <v>5</v>
      </c>
      <c r="D31" s="5">
        <v>904.4</v>
      </c>
      <c r="E31" s="5">
        <v>0.48199999999999998</v>
      </c>
      <c r="F31" s="5">
        <v>475.2</v>
      </c>
      <c r="G31" s="8">
        <f t="shared" si="0"/>
        <v>1.0143097643097643E-3</v>
      </c>
    </row>
    <row r="32" spans="1:7" x14ac:dyDescent="0.2">
      <c r="A32" s="5"/>
      <c r="B32" s="5"/>
      <c r="C32" s="5" t="s">
        <v>6</v>
      </c>
      <c r="D32" s="5">
        <v>778.5</v>
      </c>
      <c r="E32" s="5">
        <v>0.1047</v>
      </c>
      <c r="F32" s="5">
        <v>475.2</v>
      </c>
      <c r="G32" s="8">
        <f t="shared" si="0"/>
        <v>2.2032828282828284E-4</v>
      </c>
    </row>
    <row r="33" spans="1:7" x14ac:dyDescent="0.2">
      <c r="A33" s="5"/>
      <c r="B33" s="5"/>
      <c r="C33" s="5" t="s">
        <v>7</v>
      </c>
      <c r="D33" s="5">
        <v>869.2</v>
      </c>
      <c r="E33" s="5">
        <v>0.11940000000000001</v>
      </c>
      <c r="F33" s="5">
        <v>475.2</v>
      </c>
      <c r="G33" s="8">
        <f t="shared" si="0"/>
        <v>2.5126262626262627E-4</v>
      </c>
    </row>
    <row r="34" spans="1:7" x14ac:dyDescent="0.2">
      <c r="A34" s="6"/>
      <c r="B34" s="6"/>
      <c r="C34" s="6"/>
      <c r="D34" s="6"/>
      <c r="E34" s="6"/>
      <c r="F34" s="6"/>
      <c r="G34" s="9"/>
    </row>
    <row r="35" spans="1:7" x14ac:dyDescent="0.2">
      <c r="A35" s="5" t="s">
        <v>47</v>
      </c>
      <c r="B35" s="5" t="s">
        <v>14</v>
      </c>
      <c r="C35" s="5" t="s">
        <v>4</v>
      </c>
      <c r="D35" s="5">
        <v>752.8</v>
      </c>
      <c r="E35" s="5">
        <v>0.21099999999999999</v>
      </c>
      <c r="F35" s="5">
        <v>475.2</v>
      </c>
      <c r="G35" s="8">
        <f t="shared" si="0"/>
        <v>4.4402356902356903E-4</v>
      </c>
    </row>
    <row r="36" spans="1:7" x14ac:dyDescent="0.2">
      <c r="A36" s="5"/>
      <c r="B36" s="5"/>
      <c r="C36" s="5" t="s">
        <v>5</v>
      </c>
      <c r="D36" s="5">
        <v>897.3</v>
      </c>
      <c r="E36" s="5">
        <v>8.3000000000000004E-2</v>
      </c>
      <c r="F36" s="5">
        <v>475.2</v>
      </c>
      <c r="G36" s="8">
        <f t="shared" si="0"/>
        <v>1.7466329966329969E-4</v>
      </c>
    </row>
    <row r="37" spans="1:7" x14ac:dyDescent="0.2">
      <c r="A37" s="5"/>
      <c r="B37" s="5"/>
      <c r="C37" s="5" t="s">
        <v>6</v>
      </c>
      <c r="D37" s="5">
        <v>934.1</v>
      </c>
      <c r="E37" s="5">
        <v>4.3499999999999997E-2</v>
      </c>
      <c r="F37" s="5">
        <v>475.2</v>
      </c>
      <c r="G37" s="8">
        <f t="shared" si="0"/>
        <v>9.1540404040404034E-5</v>
      </c>
    </row>
    <row r="38" spans="1:7" x14ac:dyDescent="0.2">
      <c r="A38" s="5"/>
      <c r="B38" s="5"/>
      <c r="C38" s="5" t="s">
        <v>7</v>
      </c>
      <c r="D38" s="5">
        <v>402.5</v>
      </c>
      <c r="E38" s="5">
        <v>3.5299999999999998E-2</v>
      </c>
      <c r="F38" s="5">
        <v>475.2</v>
      </c>
      <c r="G38" s="8">
        <f t="shared" si="0"/>
        <v>7.4284511784511779E-5</v>
      </c>
    </row>
    <row r="39" spans="1:7" x14ac:dyDescent="0.2">
      <c r="A39" s="6"/>
      <c r="B39" s="6"/>
      <c r="C39" s="6"/>
      <c r="D39" s="6"/>
      <c r="E39" s="6"/>
      <c r="F39" s="6"/>
      <c r="G39" s="9"/>
    </row>
    <row r="40" spans="1:7" x14ac:dyDescent="0.2">
      <c r="A40" s="5" t="s">
        <v>48</v>
      </c>
      <c r="B40" s="5" t="s">
        <v>13</v>
      </c>
      <c r="C40" s="5" t="s">
        <v>4</v>
      </c>
      <c r="D40" s="5">
        <v>587.20000000000005</v>
      </c>
      <c r="E40" s="5">
        <v>0.13089999999999999</v>
      </c>
      <c r="F40" s="5">
        <v>475.2</v>
      </c>
      <c r="G40" s="8">
        <f t="shared" si="0"/>
        <v>2.7546296296296292E-4</v>
      </c>
    </row>
    <row r="41" spans="1:7" x14ac:dyDescent="0.2">
      <c r="A41" s="5"/>
      <c r="B41" s="5"/>
      <c r="C41" s="5" t="s">
        <v>5</v>
      </c>
      <c r="D41" s="5">
        <v>639.79999999999995</v>
      </c>
      <c r="E41" s="5">
        <v>5.0200000000000002E-2</v>
      </c>
      <c r="F41" s="5">
        <v>475.2</v>
      </c>
      <c r="G41" s="8">
        <f t="shared" si="0"/>
        <v>1.0563973063973065E-4</v>
      </c>
    </row>
    <row r="42" spans="1:7" x14ac:dyDescent="0.2">
      <c r="A42" s="5"/>
      <c r="B42" s="5"/>
      <c r="C42" s="5" t="s">
        <v>6</v>
      </c>
      <c r="D42" s="5">
        <v>626.70000000000005</v>
      </c>
      <c r="E42" s="5">
        <v>4.0500000000000001E-2</v>
      </c>
      <c r="F42" s="5">
        <v>475.2</v>
      </c>
      <c r="G42" s="8">
        <f t="shared" si="0"/>
        <v>8.5227272727272734E-5</v>
      </c>
    </row>
    <row r="43" spans="1:7" x14ac:dyDescent="0.2">
      <c r="A43" s="5"/>
      <c r="B43" s="5"/>
      <c r="C43" s="5" t="s">
        <v>7</v>
      </c>
      <c r="D43" s="5">
        <v>330.8</v>
      </c>
      <c r="E43" s="5">
        <v>2.8400000000000002E-2</v>
      </c>
      <c r="F43" s="5">
        <v>475.2</v>
      </c>
      <c r="G43" s="8">
        <f t="shared" si="0"/>
        <v>5.9764309764309769E-5</v>
      </c>
    </row>
    <row r="47" spans="1:7" x14ac:dyDescent="0.2">
      <c r="D47" s="10"/>
      <c r="F47" s="2" t="s">
        <v>15</v>
      </c>
      <c r="G47" s="2" t="s">
        <v>18</v>
      </c>
    </row>
    <row r="48" spans="1:7" x14ac:dyDescent="0.2">
      <c r="D48" s="10" t="s">
        <v>16</v>
      </c>
      <c r="E48" s="2" t="s">
        <v>4</v>
      </c>
      <c r="F48" s="11">
        <f>AVERAGE(G5,G10,G15,G20,G25,G30,G35,G40)</f>
        <v>3.2754629629629632E-4</v>
      </c>
      <c r="G48" s="11">
        <f>STDEV(G5,G10,G15,G20,G25,G30,G35,G40)/2.83</f>
        <v>9.8340399058865837E-5</v>
      </c>
    </row>
    <row r="49" spans="4:7" x14ac:dyDescent="0.2">
      <c r="D49" s="10"/>
      <c r="E49" s="2" t="s">
        <v>5</v>
      </c>
      <c r="F49" s="11">
        <f>AVERAGE(G6,G11,G16,G21,G26,G31,G36,G41)</f>
        <v>2.5013152356902359E-4</v>
      </c>
      <c r="G49" s="11">
        <f>STDEV(G6,G11,G16,G21,G26,G31,G36,G41)/2.83</f>
        <v>1.1019276294946953E-4</v>
      </c>
    </row>
    <row r="50" spans="4:7" x14ac:dyDescent="0.2">
      <c r="D50" s="10"/>
      <c r="E50" s="2" t="s">
        <v>6</v>
      </c>
      <c r="F50" s="11">
        <f>AVERAGE(G7,G12,G17,G22,G27,G32,G37,G42)</f>
        <v>1.0929608585858587E-4</v>
      </c>
      <c r="G50" s="11">
        <f>STDEV(G7,G12,G17,G22,G27,G32,G37,G42)/2.83</f>
        <v>2.8443470933817623E-5</v>
      </c>
    </row>
    <row r="51" spans="4:7" x14ac:dyDescent="0.2">
      <c r="D51" s="10"/>
      <c r="E51" s="2" t="s">
        <v>7</v>
      </c>
      <c r="F51" s="11">
        <f>AVERAGE(G8,G13,G18,G22,G28,G33,G38,G43)</f>
        <v>1.013520622895623E-4</v>
      </c>
      <c r="G51" s="11">
        <f>STDEV(G8,G13,G18,G23,G28,G33,G38,G43)/2.83</f>
        <v>2.562493607336824E-5</v>
      </c>
    </row>
    <row r="52" spans="4:7" x14ac:dyDescent="0.2">
      <c r="D52" s="10"/>
      <c r="E52" s="2"/>
      <c r="F52" s="2"/>
      <c r="G52" s="2"/>
    </row>
    <row r="53" spans="4:7" x14ac:dyDescent="0.2">
      <c r="D53" s="10" t="s">
        <v>13</v>
      </c>
      <c r="E53" s="2" t="s">
        <v>4</v>
      </c>
      <c r="F53" s="11">
        <f>AVERAGE(G5,G20,G40,G25)</f>
        <v>2.3174452861952861E-4</v>
      </c>
      <c r="G53" s="11">
        <f>STDEV(G5,G20,G25,G40)/2</f>
        <v>3.2414737167034837E-5</v>
      </c>
    </row>
    <row r="54" spans="4:7" x14ac:dyDescent="0.2">
      <c r="D54" s="10"/>
      <c r="E54" s="2" t="s">
        <v>5</v>
      </c>
      <c r="F54" s="11">
        <f>AVERAGE(G6,G21,G26,G41)</f>
        <v>1.4115109427609429E-4</v>
      </c>
      <c r="G54" s="11">
        <f>STDEV(G6,G21,G26,G41)/2</f>
        <v>3.0040351705122552E-5</v>
      </c>
    </row>
    <row r="55" spans="4:7" x14ac:dyDescent="0.2">
      <c r="D55" s="10"/>
      <c r="E55" s="2" t="s">
        <v>6</v>
      </c>
      <c r="F55" s="11">
        <f>AVERAGE(G7,G22,G27,G42)</f>
        <v>1.2647306397306398E-4</v>
      </c>
      <c r="G55" s="11">
        <f>STDEV(G7,G22,G27,G42)/2</f>
        <v>3.9065821161062656E-5</v>
      </c>
    </row>
    <row r="56" spans="4:7" x14ac:dyDescent="0.2">
      <c r="D56" s="10"/>
      <c r="E56" s="2" t="s">
        <v>7</v>
      </c>
      <c r="F56" s="11">
        <f>AVERAGE(G8,G23,G28,G43)</f>
        <v>8.2702020202020201E-5</v>
      </c>
      <c r="G56" s="11">
        <f>STDEV(G8,G23,G28,G43)/2</f>
        <v>1.1347062049278547E-5</v>
      </c>
    </row>
    <row r="57" spans="4:7" x14ac:dyDescent="0.2">
      <c r="D57" s="10"/>
      <c r="E57" s="2"/>
      <c r="F57" s="2"/>
      <c r="G57" s="2"/>
    </row>
    <row r="58" spans="4:7" x14ac:dyDescent="0.2">
      <c r="D58" s="10" t="s">
        <v>14</v>
      </c>
      <c r="E58" s="2" t="s">
        <v>4</v>
      </c>
      <c r="F58" s="11">
        <f>AVERAGE(G10,G15,G30,G35)</f>
        <v>4.2334806397306397E-4</v>
      </c>
      <c r="G58" s="11">
        <f>STDEV(G10,G15,G30,G35)/2</f>
        <v>1.9496512296894971E-4</v>
      </c>
    </row>
    <row r="59" spans="4:7" x14ac:dyDescent="0.2">
      <c r="D59" s="10"/>
      <c r="E59" s="2" t="s">
        <v>5</v>
      </c>
      <c r="F59" s="11">
        <f>AVERAGE(G11,G16,G31,G36)</f>
        <v>3.5911195286195282E-4</v>
      </c>
      <c r="G59" s="11">
        <f>STDEV(G11,G16,G31,G36)/2</f>
        <v>2.188779054950213E-4</v>
      </c>
    </row>
    <row r="60" spans="4:7" x14ac:dyDescent="0.2">
      <c r="D60" s="10"/>
      <c r="E60" s="2" t="s">
        <v>6</v>
      </c>
      <c r="F60" s="11">
        <f>AVERAGE(G12,G17,G32,G37)</f>
        <v>9.2119107744107747E-5</v>
      </c>
      <c r="G60" s="11">
        <f>STDEV(G12,G17,G32,G37)/2</f>
        <v>4.5352408601435973E-5</v>
      </c>
    </row>
    <row r="61" spans="4:7" x14ac:dyDescent="0.2">
      <c r="D61" s="10"/>
      <c r="E61" s="2" t="s">
        <v>7</v>
      </c>
      <c r="F61" s="11">
        <f>AVERAGE(G13,G18,G33,G38)</f>
        <v>9.3907828282828278E-5</v>
      </c>
      <c r="G61" s="11">
        <f>STDEV(G13,G18,G33,G38)/2</f>
        <v>5.4018816137167867E-5</v>
      </c>
    </row>
  </sheetData>
  <pageMargins left="0.7" right="0.7" top="0.75" bottom="0.75" header="0.3" footer="0.3"/>
  <pageSetup scale="9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0"/>
  <sheetViews>
    <sheetView topLeftCell="A7" workbookViewId="0"/>
  </sheetViews>
  <sheetFormatPr baseColWidth="10" defaultColWidth="8.83203125" defaultRowHeight="15" x14ac:dyDescent="0.2"/>
  <cols>
    <col min="1" max="1" width="12.33203125" bestFit="1" customWidth="1"/>
    <col min="2" max="2" width="11.83203125" customWidth="1"/>
    <col min="3" max="3" width="17.5" customWidth="1"/>
    <col min="4" max="4" width="37.5" bestFit="1" customWidth="1"/>
    <col min="5" max="5" width="17.6640625" customWidth="1"/>
    <col min="6" max="6" width="21.33203125" bestFit="1" customWidth="1"/>
    <col min="7" max="7" width="17.6640625" customWidth="1"/>
  </cols>
  <sheetData>
    <row r="1" spans="1:7" x14ac:dyDescent="0.2">
      <c r="B1" s="2" t="s">
        <v>55</v>
      </c>
      <c r="C1" s="2" t="s">
        <v>54</v>
      </c>
    </row>
    <row r="2" spans="1:7" x14ac:dyDescent="0.2">
      <c r="B2" s="3">
        <v>44061</v>
      </c>
      <c r="C2" s="2">
        <v>117</v>
      </c>
    </row>
    <row r="4" spans="1:7" x14ac:dyDescent="0.2">
      <c r="A4" s="5" t="s">
        <v>2</v>
      </c>
      <c r="B4" s="5" t="s">
        <v>17</v>
      </c>
      <c r="C4" s="5" t="s">
        <v>3</v>
      </c>
      <c r="D4" s="5" t="s">
        <v>8</v>
      </c>
      <c r="E4" s="5" t="s">
        <v>9</v>
      </c>
      <c r="F4" s="7" t="s">
        <v>38</v>
      </c>
      <c r="G4" s="7" t="s">
        <v>12</v>
      </c>
    </row>
    <row r="5" spans="1:7" x14ac:dyDescent="0.2">
      <c r="A5" s="5" t="s">
        <v>41</v>
      </c>
      <c r="B5" s="5" t="s">
        <v>13</v>
      </c>
      <c r="C5" s="5" t="s">
        <v>4</v>
      </c>
      <c r="D5" s="5">
        <v>781.9</v>
      </c>
      <c r="E5" s="5">
        <v>0.1052</v>
      </c>
      <c r="F5" s="5">
        <v>475.2</v>
      </c>
      <c r="G5" s="8">
        <f>E5/F5</f>
        <v>2.2138047138047138E-4</v>
      </c>
    </row>
    <row r="6" spans="1:7" x14ac:dyDescent="0.2">
      <c r="A6" s="5"/>
      <c r="B6" s="5"/>
      <c r="C6" s="5" t="s">
        <v>5</v>
      </c>
      <c r="D6" s="5">
        <v>909</v>
      </c>
      <c r="E6" s="5">
        <v>0.11749999999999999</v>
      </c>
      <c r="F6" s="5">
        <v>475.2</v>
      </c>
      <c r="G6" s="8">
        <f t="shared" ref="G6:G43" si="0">E6/F6</f>
        <v>2.4726430976430977E-4</v>
      </c>
    </row>
    <row r="7" spans="1:7" x14ac:dyDescent="0.2">
      <c r="A7" s="5"/>
      <c r="B7" s="5"/>
      <c r="C7" s="5" t="s">
        <v>6</v>
      </c>
      <c r="D7" s="5">
        <v>681.8</v>
      </c>
      <c r="E7" s="5">
        <v>3.7499999999999999E-2</v>
      </c>
      <c r="F7" s="5">
        <v>475.2</v>
      </c>
      <c r="G7" s="8">
        <f t="shared" si="0"/>
        <v>7.8914141414141407E-5</v>
      </c>
    </row>
    <row r="8" spans="1:7" x14ac:dyDescent="0.2">
      <c r="A8" s="5"/>
      <c r="B8" s="5"/>
      <c r="C8" s="5" t="s">
        <v>7</v>
      </c>
      <c r="D8" s="5">
        <v>659.7</v>
      </c>
      <c r="E8" s="5">
        <v>3.7699999999999997E-2</v>
      </c>
      <c r="F8" s="5">
        <v>475.2</v>
      </c>
      <c r="G8" s="8">
        <f t="shared" si="0"/>
        <v>7.9335016835016832E-5</v>
      </c>
    </row>
    <row r="9" spans="1:7" x14ac:dyDescent="0.2">
      <c r="A9" s="6"/>
      <c r="B9" s="6"/>
      <c r="C9" s="6"/>
      <c r="D9" s="6"/>
      <c r="E9" s="6"/>
      <c r="F9" s="6"/>
      <c r="G9" s="9"/>
    </row>
    <row r="10" spans="1:7" x14ac:dyDescent="0.2">
      <c r="A10" s="5" t="s">
        <v>42</v>
      </c>
      <c r="B10" s="5" t="s">
        <v>14</v>
      </c>
      <c r="C10" s="5" t="s">
        <v>4</v>
      </c>
      <c r="D10" s="5">
        <v>641.70000000000005</v>
      </c>
      <c r="E10" s="5">
        <v>8.3599999999999994E-2</v>
      </c>
      <c r="F10" s="5">
        <v>475.2</v>
      </c>
      <c r="G10" s="8">
        <f t="shared" si="0"/>
        <v>1.7592592592592592E-4</v>
      </c>
    </row>
    <row r="11" spans="1:7" x14ac:dyDescent="0.2">
      <c r="A11" s="5"/>
      <c r="B11" s="5"/>
      <c r="C11" s="5" t="s">
        <v>5</v>
      </c>
      <c r="D11" s="5">
        <v>956.6</v>
      </c>
      <c r="E11" s="5">
        <v>0.20230000000000001</v>
      </c>
      <c r="F11" s="5">
        <v>475.2</v>
      </c>
      <c r="G11" s="8">
        <f t="shared" si="0"/>
        <v>4.2571548821548823E-4</v>
      </c>
    </row>
    <row r="12" spans="1:7" x14ac:dyDescent="0.2">
      <c r="A12" s="5"/>
      <c r="B12" s="5"/>
      <c r="C12" s="5" t="s">
        <v>6</v>
      </c>
      <c r="D12" s="5">
        <v>626.5</v>
      </c>
      <c r="E12" s="5">
        <v>2.9499999999999998E-2</v>
      </c>
      <c r="F12" s="5">
        <v>475.2</v>
      </c>
      <c r="G12" s="8">
        <f>E12/F12</f>
        <v>6.2079124579124577E-5</v>
      </c>
    </row>
    <row r="13" spans="1:7" x14ac:dyDescent="0.2">
      <c r="A13" s="5"/>
      <c r="B13" s="5"/>
      <c r="C13" s="5" t="s">
        <v>7</v>
      </c>
      <c r="D13" s="5">
        <v>210.1</v>
      </c>
      <c r="E13" s="5">
        <v>1.21E-2</v>
      </c>
      <c r="F13" s="5">
        <v>475.2</v>
      </c>
      <c r="G13" s="8">
        <f t="shared" si="0"/>
        <v>2.5462962962962961E-5</v>
      </c>
    </row>
    <row r="14" spans="1:7" x14ac:dyDescent="0.2">
      <c r="A14" s="6"/>
      <c r="B14" s="6"/>
      <c r="C14" s="6"/>
      <c r="D14" s="6"/>
      <c r="E14" s="6"/>
      <c r="F14" s="6"/>
      <c r="G14" s="9"/>
    </row>
    <row r="15" spans="1:7" x14ac:dyDescent="0.2">
      <c r="A15" s="5" t="s">
        <v>43</v>
      </c>
      <c r="B15" s="5" t="s">
        <v>14</v>
      </c>
      <c r="C15" s="5" t="s">
        <v>4</v>
      </c>
      <c r="D15" s="5">
        <v>299.2</v>
      </c>
      <c r="E15" s="5">
        <v>3.85E-2</v>
      </c>
      <c r="F15" s="5">
        <v>475.2</v>
      </c>
      <c r="G15" s="8">
        <f t="shared" si="0"/>
        <v>8.1018518518518516E-5</v>
      </c>
    </row>
    <row r="16" spans="1:7" x14ac:dyDescent="0.2">
      <c r="A16" s="5"/>
      <c r="B16" s="5"/>
      <c r="C16" s="5" t="s">
        <v>5</v>
      </c>
      <c r="D16" s="23" t="s">
        <v>53</v>
      </c>
      <c r="E16" s="23" t="s">
        <v>53</v>
      </c>
      <c r="F16" s="23" t="s">
        <v>53</v>
      </c>
      <c r="G16" s="23">
        <v>0</v>
      </c>
    </row>
    <row r="17" spans="1:7" x14ac:dyDescent="0.2">
      <c r="A17" s="5"/>
      <c r="B17" s="5"/>
      <c r="C17" s="5" t="s">
        <v>6</v>
      </c>
      <c r="D17" s="23" t="s">
        <v>53</v>
      </c>
      <c r="E17" s="23" t="s">
        <v>53</v>
      </c>
      <c r="F17" s="23" t="s">
        <v>53</v>
      </c>
      <c r="G17" s="23">
        <v>0</v>
      </c>
    </row>
    <row r="18" spans="1:7" x14ac:dyDescent="0.2">
      <c r="A18" s="5"/>
      <c r="B18" s="5"/>
      <c r="C18" s="5" t="s">
        <v>7</v>
      </c>
      <c r="D18" s="23" t="s">
        <v>53</v>
      </c>
      <c r="E18" s="23" t="s">
        <v>53</v>
      </c>
      <c r="F18" s="23" t="s">
        <v>53</v>
      </c>
      <c r="G18" s="23">
        <v>0</v>
      </c>
    </row>
    <row r="19" spans="1:7" x14ac:dyDescent="0.2">
      <c r="A19" s="6"/>
      <c r="B19" s="6"/>
      <c r="C19" s="6"/>
      <c r="D19" s="6"/>
      <c r="E19" s="6"/>
      <c r="F19" s="6"/>
      <c r="G19" s="9"/>
    </row>
    <row r="20" spans="1:7" x14ac:dyDescent="0.2">
      <c r="A20" s="5" t="s">
        <v>44</v>
      </c>
      <c r="B20" s="5" t="s">
        <v>13</v>
      </c>
      <c r="C20" s="5" t="s">
        <v>4</v>
      </c>
      <c r="D20" s="5">
        <v>643.5</v>
      </c>
      <c r="E20" s="5">
        <v>0.26879999999999998</v>
      </c>
      <c r="F20" s="5">
        <v>475.2</v>
      </c>
      <c r="G20" s="8">
        <f t="shared" si="0"/>
        <v>5.6565656565656563E-4</v>
      </c>
    </row>
    <row r="21" spans="1:7" x14ac:dyDescent="0.2">
      <c r="A21" s="5"/>
      <c r="B21" s="5"/>
      <c r="C21" s="5" t="s">
        <v>5</v>
      </c>
      <c r="D21" s="5">
        <v>541.6</v>
      </c>
      <c r="E21" s="5">
        <v>4.6199999999999998E-2</v>
      </c>
      <c r="F21" s="5">
        <v>475.2</v>
      </c>
      <c r="G21" s="8">
        <f t="shared" si="0"/>
        <v>9.7222222222222217E-5</v>
      </c>
    </row>
    <row r="22" spans="1:7" x14ac:dyDescent="0.2">
      <c r="A22" s="5"/>
      <c r="B22" s="5"/>
      <c r="C22" s="5" t="s">
        <v>6</v>
      </c>
      <c r="D22" s="5">
        <v>764.9</v>
      </c>
      <c r="E22" s="5">
        <v>8.6800000000000002E-2</v>
      </c>
      <c r="F22" s="5">
        <v>475.2</v>
      </c>
      <c r="G22" s="8">
        <f t="shared" si="0"/>
        <v>1.8265993265993266E-4</v>
      </c>
    </row>
    <row r="23" spans="1:7" x14ac:dyDescent="0.2">
      <c r="A23" s="5"/>
      <c r="B23" s="5"/>
      <c r="C23" s="5" t="s">
        <v>7</v>
      </c>
      <c r="D23" s="5">
        <v>258.89999999999998</v>
      </c>
      <c r="E23" s="5">
        <v>2.23E-2</v>
      </c>
      <c r="F23" s="5">
        <v>475.2</v>
      </c>
      <c r="G23" s="8">
        <f t="shared" si="0"/>
        <v>4.6927609427609431E-5</v>
      </c>
    </row>
    <row r="24" spans="1:7" x14ac:dyDescent="0.2">
      <c r="A24" s="6"/>
      <c r="B24" s="6"/>
      <c r="C24" s="6"/>
      <c r="D24" s="6"/>
      <c r="E24" s="6"/>
      <c r="F24" s="6"/>
      <c r="G24" s="9"/>
    </row>
    <row r="25" spans="1:7" x14ac:dyDescent="0.2">
      <c r="A25" s="5" t="s">
        <v>45</v>
      </c>
      <c r="B25" s="5" t="s">
        <v>13</v>
      </c>
      <c r="C25" s="5" t="s">
        <v>4</v>
      </c>
      <c r="D25" s="5">
        <v>971.6</v>
      </c>
      <c r="E25" s="5">
        <v>0.1132</v>
      </c>
      <c r="F25" s="5">
        <v>475.2</v>
      </c>
      <c r="G25" s="8">
        <f t="shared" si="0"/>
        <v>2.382154882154882E-4</v>
      </c>
    </row>
    <row r="26" spans="1:7" x14ac:dyDescent="0.2">
      <c r="A26" s="5"/>
      <c r="B26" s="5"/>
      <c r="C26" s="5" t="s">
        <v>5</v>
      </c>
      <c r="D26" s="5">
        <v>995.1</v>
      </c>
      <c r="E26" s="5">
        <v>5.1999999999999998E-2</v>
      </c>
      <c r="F26" s="5">
        <v>475.2</v>
      </c>
      <c r="G26" s="8">
        <f t="shared" si="0"/>
        <v>1.0942760942760942E-4</v>
      </c>
    </row>
    <row r="27" spans="1:7" x14ac:dyDescent="0.2">
      <c r="A27" s="5"/>
      <c r="B27" s="5"/>
      <c r="C27" s="5" t="s">
        <v>6</v>
      </c>
      <c r="D27" s="5">
        <v>900.9</v>
      </c>
      <c r="E27" s="5">
        <v>5.1900000000000002E-2</v>
      </c>
      <c r="F27" s="5">
        <v>475.2</v>
      </c>
      <c r="G27" s="8">
        <f t="shared" si="0"/>
        <v>1.0921717171717173E-4</v>
      </c>
    </row>
    <row r="28" spans="1:7" x14ac:dyDescent="0.2">
      <c r="A28" s="5"/>
      <c r="B28" s="5"/>
      <c r="C28" s="5" t="s">
        <v>7</v>
      </c>
      <c r="D28" s="5">
        <v>575.4</v>
      </c>
      <c r="E28" s="5">
        <v>1.5699999999999999E-2</v>
      </c>
      <c r="F28" s="5">
        <v>475.2</v>
      </c>
      <c r="G28" s="8">
        <f t="shared" si="0"/>
        <v>3.3038720538720538E-5</v>
      </c>
    </row>
    <row r="29" spans="1:7" x14ac:dyDescent="0.2">
      <c r="A29" s="6"/>
      <c r="B29" s="6"/>
      <c r="C29" s="6"/>
      <c r="D29" s="6"/>
      <c r="E29" s="6"/>
      <c r="F29" s="6"/>
      <c r="G29" s="9"/>
    </row>
    <row r="30" spans="1:7" x14ac:dyDescent="0.2">
      <c r="A30" s="5" t="s">
        <v>46</v>
      </c>
      <c r="B30" s="5" t="s">
        <v>14</v>
      </c>
      <c r="C30" s="5" t="s">
        <v>4</v>
      </c>
      <c r="D30" s="5">
        <v>711.4</v>
      </c>
      <c r="E30" s="5">
        <v>9.8100000000000007E-2</v>
      </c>
      <c r="F30" s="5">
        <v>475.2</v>
      </c>
      <c r="G30" s="8">
        <f t="shared" si="0"/>
        <v>2.0643939393939396E-4</v>
      </c>
    </row>
    <row r="31" spans="1:7" x14ac:dyDescent="0.2">
      <c r="A31" s="5"/>
      <c r="B31" s="5"/>
      <c r="C31" s="5" t="s">
        <v>5</v>
      </c>
      <c r="D31" s="5">
        <v>832.3</v>
      </c>
      <c r="E31" s="5">
        <v>3.0099999999999998E-2</v>
      </c>
      <c r="F31" s="5">
        <v>475.2</v>
      </c>
      <c r="G31" s="8">
        <f t="shared" si="0"/>
        <v>6.3341750841750837E-5</v>
      </c>
    </row>
    <row r="32" spans="1:7" x14ac:dyDescent="0.2">
      <c r="A32" s="5"/>
      <c r="B32" s="5"/>
      <c r="C32" s="5" t="s">
        <v>6</v>
      </c>
      <c r="D32" s="5">
        <v>750.7</v>
      </c>
      <c r="E32" s="5">
        <v>2.92E-2</v>
      </c>
      <c r="F32" s="5">
        <v>475.2</v>
      </c>
      <c r="G32" s="8">
        <f t="shared" si="0"/>
        <v>6.1447811447811447E-5</v>
      </c>
    </row>
    <row r="33" spans="1:7" x14ac:dyDescent="0.2">
      <c r="A33" s="5"/>
      <c r="B33" s="5"/>
      <c r="C33" s="5" t="s">
        <v>7</v>
      </c>
      <c r="D33" s="5">
        <v>450.5</v>
      </c>
      <c r="E33" s="5">
        <v>2.3400000000000001E-2</v>
      </c>
      <c r="F33" s="5">
        <v>475.2</v>
      </c>
      <c r="G33" s="8">
        <f t="shared" si="0"/>
        <v>4.9242424242424245E-5</v>
      </c>
    </row>
    <row r="34" spans="1:7" x14ac:dyDescent="0.2">
      <c r="A34" s="6"/>
      <c r="B34" s="6"/>
      <c r="C34" s="6"/>
      <c r="D34" s="6"/>
      <c r="E34" s="6"/>
      <c r="F34" s="6"/>
      <c r="G34" s="9"/>
    </row>
    <row r="35" spans="1:7" x14ac:dyDescent="0.2">
      <c r="A35" s="5" t="s">
        <v>47</v>
      </c>
      <c r="B35" s="5" t="s">
        <v>14</v>
      </c>
      <c r="C35" s="5" t="s">
        <v>4</v>
      </c>
      <c r="D35" s="5">
        <v>673</v>
      </c>
      <c r="E35" s="5">
        <v>0.1021</v>
      </c>
      <c r="F35" s="5">
        <v>475.2</v>
      </c>
      <c r="G35" s="8">
        <f t="shared" si="0"/>
        <v>2.1485690235690237E-4</v>
      </c>
    </row>
    <row r="36" spans="1:7" x14ac:dyDescent="0.2">
      <c r="A36" s="5"/>
      <c r="B36" s="5"/>
      <c r="C36" s="5" t="s">
        <v>5</v>
      </c>
      <c r="D36" s="5">
        <v>934.6</v>
      </c>
      <c r="E36" s="5">
        <v>9.2100000000000001E-2</v>
      </c>
      <c r="F36" s="5">
        <v>475.2</v>
      </c>
      <c r="G36" s="8">
        <f t="shared" si="0"/>
        <v>1.9381313131313133E-4</v>
      </c>
    </row>
    <row r="37" spans="1:7" x14ac:dyDescent="0.2">
      <c r="A37" s="5"/>
      <c r="B37" s="5"/>
      <c r="C37" s="5" t="s">
        <v>6</v>
      </c>
      <c r="D37" s="5">
        <v>747.4</v>
      </c>
      <c r="E37" s="5">
        <v>3.4599999999999999E-2</v>
      </c>
      <c r="F37" s="5">
        <v>475.2</v>
      </c>
      <c r="G37" s="8">
        <f t="shared" si="0"/>
        <v>7.2811447811447813E-5</v>
      </c>
    </row>
    <row r="38" spans="1:7" x14ac:dyDescent="0.2">
      <c r="A38" s="5"/>
      <c r="B38" s="5"/>
      <c r="C38" s="5" t="s">
        <v>7</v>
      </c>
      <c r="D38" s="5">
        <v>621.79999999999995</v>
      </c>
      <c r="E38" s="5">
        <v>2.24E-2</v>
      </c>
      <c r="F38" s="5">
        <v>475.2</v>
      </c>
      <c r="G38" s="8">
        <f t="shared" si="0"/>
        <v>4.7138047138047136E-5</v>
      </c>
    </row>
    <row r="39" spans="1:7" x14ac:dyDescent="0.2">
      <c r="A39" s="6"/>
      <c r="B39" s="6"/>
      <c r="C39" s="6"/>
      <c r="D39" s="6"/>
      <c r="E39" s="6"/>
      <c r="F39" s="6"/>
      <c r="G39" s="9"/>
    </row>
    <row r="40" spans="1:7" x14ac:dyDescent="0.2">
      <c r="A40" s="5" t="s">
        <v>48</v>
      </c>
      <c r="B40" s="5" t="s">
        <v>13</v>
      </c>
      <c r="C40" s="5" t="s">
        <v>4</v>
      </c>
      <c r="D40" s="5">
        <v>628.6</v>
      </c>
      <c r="E40" s="5">
        <v>0.1104</v>
      </c>
      <c r="F40" s="5">
        <v>475.2</v>
      </c>
      <c r="G40" s="8">
        <f t="shared" si="0"/>
        <v>2.3232323232323231E-4</v>
      </c>
    </row>
    <row r="41" spans="1:7" x14ac:dyDescent="0.2">
      <c r="A41" s="5"/>
      <c r="B41" s="5"/>
      <c r="C41" s="5" t="s">
        <v>5</v>
      </c>
      <c r="D41" s="5">
        <v>724.4</v>
      </c>
      <c r="E41" s="5">
        <v>0.1047</v>
      </c>
      <c r="F41" s="5">
        <v>475.2</v>
      </c>
      <c r="G41" s="8">
        <f t="shared" si="0"/>
        <v>2.2032828282828284E-4</v>
      </c>
    </row>
    <row r="42" spans="1:7" x14ac:dyDescent="0.2">
      <c r="A42" s="5"/>
      <c r="B42" s="5"/>
      <c r="C42" s="5" t="s">
        <v>6</v>
      </c>
      <c r="D42" s="5">
        <v>683.2</v>
      </c>
      <c r="E42" s="5">
        <v>5.6599999999999998E-2</v>
      </c>
      <c r="F42" s="5">
        <v>475.2</v>
      </c>
      <c r="G42" s="8">
        <f t="shared" si="0"/>
        <v>1.191077441077441E-4</v>
      </c>
    </row>
    <row r="43" spans="1:7" x14ac:dyDescent="0.2">
      <c r="A43" s="5"/>
      <c r="B43" s="5"/>
      <c r="C43" s="5" t="s">
        <v>7</v>
      </c>
      <c r="D43" s="5">
        <v>640.6</v>
      </c>
      <c r="E43" s="5">
        <v>4.0800000000000003E-2</v>
      </c>
      <c r="F43" s="5">
        <v>475.2</v>
      </c>
      <c r="G43" s="8">
        <f t="shared" si="0"/>
        <v>8.5858585858585864E-5</v>
      </c>
    </row>
    <row r="46" spans="1:7" x14ac:dyDescent="0.2">
      <c r="D46" s="10"/>
      <c r="E46" s="5"/>
      <c r="F46" s="5" t="s">
        <v>15</v>
      </c>
      <c r="G46" s="5" t="s">
        <v>18</v>
      </c>
    </row>
    <row r="47" spans="1:7" x14ac:dyDescent="0.2">
      <c r="D47" s="10" t="s">
        <v>16</v>
      </c>
      <c r="E47" s="5" t="s">
        <v>4</v>
      </c>
      <c r="F47" s="8">
        <f>AVERAGE(G5,G15,G20,G25,G30,G35,G40)</f>
        <v>2.5141293891293889E-4</v>
      </c>
      <c r="G47" s="8">
        <f>STDEV(G5,G10,G15,G20,G25,G30,G35,G40)/2.83</f>
        <v>4.9536412556924971E-5</v>
      </c>
    </row>
    <row r="48" spans="1:7" x14ac:dyDescent="0.2">
      <c r="D48" s="10"/>
      <c r="E48" s="5" t="s">
        <v>5</v>
      </c>
      <c r="F48" s="8">
        <f>AVERAGE(G6,G11,G21,G26,G31,G36,G41)</f>
        <v>1.9387325637325637E-4</v>
      </c>
      <c r="G48" s="8">
        <f>STDEV(G6,G11,G16,G21,G26,G31,G36,G41)/2.83</f>
        <v>4.6973260090713932E-5</v>
      </c>
    </row>
    <row r="49" spans="4:7" x14ac:dyDescent="0.2">
      <c r="D49" s="10"/>
      <c r="E49" s="5" t="s">
        <v>6</v>
      </c>
      <c r="F49" s="8">
        <f>AVERAGE(G7,G12,G22,G27,G32,G37,G42)</f>
        <v>9.8033910533910532E-5</v>
      </c>
      <c r="G49" s="8">
        <f>STDEV(G7,G12,G17,G22,G27,G32,G37,G42)/2.83</f>
        <v>1.8780264359097181E-5</v>
      </c>
    </row>
    <row r="50" spans="4:7" x14ac:dyDescent="0.2">
      <c r="D50" s="10"/>
      <c r="E50" s="5" t="s">
        <v>7</v>
      </c>
      <c r="F50" s="8">
        <f>AVERAGE(G8,G13,G23,G28,G33,G38,G43)</f>
        <v>5.2429052429052428E-5</v>
      </c>
      <c r="G50" s="8">
        <f>STDEV(G8,G13,G18,G23,G28,G33,G38,G43)/2.83</f>
        <v>9.8309083854761913E-6</v>
      </c>
    </row>
    <row r="51" spans="4:7" x14ac:dyDescent="0.2">
      <c r="D51" s="10"/>
      <c r="E51" s="6"/>
      <c r="F51" s="6"/>
      <c r="G51" s="6"/>
    </row>
    <row r="52" spans="4:7" x14ac:dyDescent="0.2">
      <c r="D52" s="10" t="s">
        <v>13</v>
      </c>
      <c r="E52" s="5" t="s">
        <v>4</v>
      </c>
      <c r="F52" s="8">
        <f>AVERAGE(G5,G20,G25,G40)</f>
        <v>3.1439393939393937E-4</v>
      </c>
      <c r="G52" s="8">
        <f>STDEV(G5,G20,G25,G40)/2</f>
        <v>8.3826790651576145E-5</v>
      </c>
    </row>
    <row r="53" spans="4:7" x14ac:dyDescent="0.2">
      <c r="D53" s="10"/>
      <c r="E53" s="5" t="s">
        <v>5</v>
      </c>
      <c r="F53" s="8">
        <f>AVERAGE(G6,G21,G26,G41)</f>
        <v>1.6856060606060605E-4</v>
      </c>
      <c r="G53" s="8">
        <f>STDEV(G6,G21,G26,G41)/2</f>
        <v>3.8144507723997901E-5</v>
      </c>
    </row>
    <row r="54" spans="4:7" x14ac:dyDescent="0.2">
      <c r="D54" s="10"/>
      <c r="E54" s="5" t="s">
        <v>6</v>
      </c>
      <c r="F54" s="8">
        <f>AVERAGE(G7,G22,G27,G42)</f>
        <v>1.2247474747474748E-4</v>
      </c>
      <c r="G54" s="8">
        <f>STDEV(G7,G22,G27,G42)/2</f>
        <v>2.180764954242665E-5</v>
      </c>
    </row>
    <row r="55" spans="4:7" x14ac:dyDescent="0.2">
      <c r="D55" s="10"/>
      <c r="E55" s="5" t="s">
        <v>7</v>
      </c>
      <c r="F55" s="8">
        <f>AVERAGE(G8,G23,G28,G43)</f>
        <v>6.1289983164983171E-5</v>
      </c>
      <c r="G55" s="8">
        <f>STDEV(G8,G23,G28,G43)/2</f>
        <v>1.2693998246608567E-5</v>
      </c>
    </row>
    <row r="56" spans="4:7" x14ac:dyDescent="0.2">
      <c r="D56" s="10"/>
      <c r="E56" s="6"/>
      <c r="F56" s="6"/>
      <c r="G56" s="6"/>
    </row>
    <row r="57" spans="4:7" x14ac:dyDescent="0.2">
      <c r="D57" s="10" t="s">
        <v>14</v>
      </c>
      <c r="E57" s="5" t="s">
        <v>4</v>
      </c>
      <c r="F57" s="8">
        <f>AVERAGE(G10,G15,G30,G35)</f>
        <v>1.6956018518518519E-4</v>
      </c>
      <c r="G57" s="8">
        <f>STDEV(G10,G15,G30,G35)/2</f>
        <v>3.0675747771598121E-5</v>
      </c>
    </row>
    <row r="58" spans="4:7" x14ac:dyDescent="0.2">
      <c r="D58" s="10"/>
      <c r="E58" s="5" t="s">
        <v>5</v>
      </c>
      <c r="F58" s="8">
        <f>AVERAGE(G11,G16,G31,G36)</f>
        <v>1.7071759259259259E-4</v>
      </c>
      <c r="G58" s="8">
        <f>STDEV(G11,G16,G31,G36)/2</f>
        <v>9.4088344342435829E-5</v>
      </c>
    </row>
    <row r="59" spans="4:7" x14ac:dyDescent="0.2">
      <c r="D59" s="10"/>
      <c r="E59" s="5" t="s">
        <v>6</v>
      </c>
      <c r="F59" s="8">
        <f>AVERAGE(G12,G17,G32,G37)</f>
        <v>4.9084595959595956E-5</v>
      </c>
      <c r="G59" s="8">
        <f>STDEV(G12,G17,G32,G37)/2</f>
        <v>1.656796087475339E-5</v>
      </c>
    </row>
    <row r="60" spans="4:7" x14ac:dyDescent="0.2">
      <c r="D60" s="10"/>
      <c r="E60" s="5" t="s">
        <v>7</v>
      </c>
      <c r="F60" s="8">
        <f>AVERAGE(G13,G18,G33,G38)</f>
        <v>3.0460858585858585E-5</v>
      </c>
      <c r="G60" s="8">
        <f>STDEV(G13,G18,G33,G38)/2</f>
        <v>1.1488105054657511E-5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Soil core measurements</vt:lpstr>
      <vt:lpstr>D4</vt:lpstr>
      <vt:lpstr>D27</vt:lpstr>
      <vt:lpstr>D50</vt:lpstr>
      <vt:lpstr>D68</vt:lpstr>
      <vt:lpstr>D96</vt:lpstr>
      <vt:lpstr>D117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2021-02-12T23:11:33Z</dcterms:modified>
</cp:coreProperties>
</file>