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nichols\Documents\Git_Repos\maRsden\data-raw\_raw\ml\stand_counts\"/>
    </mc:Choice>
  </mc:AlternateContent>
  <bookViews>
    <workbookView xWindow="0" yWindow="0" windowWidth="28800" windowHeight="14100" activeTab="1"/>
  </bookViews>
  <sheets>
    <sheet name="2013 oats - Table 1" sheetId="1" r:id="rId1"/>
    <sheet name="2013 oats gn" sheetId="4" r:id="rId2"/>
    <sheet name="2013 Corn - Table 1" sheetId="2" r:id="rId3"/>
    <sheet name="2013 SB - Table 1" sheetId="3" r:id="rId4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3" l="1"/>
  <c r="O12" i="3"/>
  <c r="N15" i="3"/>
  <c r="O15" i="3" s="1"/>
  <c r="N24" i="3"/>
  <c r="O24" i="3" s="1"/>
  <c r="N26" i="3"/>
  <c r="O26" i="3" s="1"/>
  <c r="N8" i="3"/>
  <c r="O8" i="3" s="1"/>
  <c r="N9" i="3"/>
  <c r="O9" i="3" s="1"/>
  <c r="E33" i="3" s="1"/>
  <c r="N10" i="3"/>
  <c r="O10" i="3" s="1"/>
  <c r="N11" i="3"/>
  <c r="O11" i="3"/>
  <c r="N13" i="3"/>
  <c r="O13" i="3" s="1"/>
  <c r="N14" i="3"/>
  <c r="O14" i="3" s="1"/>
  <c r="N16" i="3"/>
  <c r="O16" i="3" s="1"/>
  <c r="N17" i="3"/>
  <c r="O17" i="3"/>
  <c r="N18" i="3"/>
  <c r="O18" i="3" s="1"/>
  <c r="N19" i="3"/>
  <c r="O19" i="3" s="1"/>
  <c r="E36" i="3" s="1"/>
  <c r="N20" i="3"/>
  <c r="O20" i="3" s="1"/>
  <c r="N21" i="3"/>
  <c r="O21" i="3"/>
  <c r="N22" i="3"/>
  <c r="O22" i="3" s="1"/>
  <c r="N23" i="3"/>
  <c r="O23" i="3" s="1"/>
  <c r="N25" i="3"/>
  <c r="O25" i="3" s="1"/>
  <c r="N27" i="3"/>
  <c r="O27" i="3"/>
  <c r="N28" i="3"/>
  <c r="O28" i="3" s="1"/>
  <c r="N29" i="3"/>
  <c r="O29" i="3" s="1"/>
  <c r="N30" i="3"/>
  <c r="O30" i="3" s="1"/>
  <c r="N31" i="3"/>
  <c r="O31" i="3"/>
  <c r="P8" i="2"/>
  <c r="Q8" i="2" s="1"/>
  <c r="P9" i="2"/>
  <c r="Q9" i="2"/>
  <c r="F35" i="2" s="1"/>
  <c r="P11" i="2"/>
  <c r="Q11" i="2" s="1"/>
  <c r="P13" i="2"/>
  <c r="Q13" i="2"/>
  <c r="P15" i="2"/>
  <c r="Q15" i="2" s="1"/>
  <c r="P17" i="2"/>
  <c r="Q17" i="2" s="1"/>
  <c r="F37" i="2" s="1"/>
  <c r="P19" i="2"/>
  <c r="Q19" i="2"/>
  <c r="P21" i="2"/>
  <c r="Q21" i="2" s="1"/>
  <c r="P23" i="2"/>
  <c r="Q23" i="2" s="1"/>
  <c r="P25" i="2"/>
  <c r="Q25" i="2" s="1"/>
  <c r="P27" i="2"/>
  <c r="Q27" i="2"/>
  <c r="P29" i="2"/>
  <c r="Q29" i="2" s="1"/>
  <c r="P31" i="2"/>
  <c r="Q31" i="2"/>
  <c r="P10" i="2"/>
  <c r="Q10" i="2"/>
  <c r="P18" i="2"/>
  <c r="Q18" i="2" s="1"/>
  <c r="P26" i="2"/>
  <c r="Q26" i="2"/>
  <c r="P12" i="2"/>
  <c r="Q12" i="2"/>
  <c r="P20" i="2"/>
  <c r="Q20" i="2" s="1"/>
  <c r="P28" i="2"/>
  <c r="Q28" i="2" s="1"/>
  <c r="P14" i="2"/>
  <c r="Q14" i="2" s="1"/>
  <c r="G45" i="2" s="1"/>
  <c r="P22" i="2"/>
  <c r="Q22" i="2"/>
  <c r="P30" i="2"/>
  <c r="Q30" i="2" s="1"/>
  <c r="P16" i="2"/>
  <c r="Q16" i="2" s="1"/>
  <c r="F36" i="2" s="1"/>
  <c r="P24" i="2"/>
  <c r="Q24" i="2"/>
  <c r="D15" i="1"/>
  <c r="P7" i="1" s="1"/>
  <c r="E15" i="1"/>
  <c r="N7" i="1" s="1"/>
  <c r="I15" i="1"/>
  <c r="J15" i="1"/>
  <c r="N16" i="1" s="1"/>
  <c r="O16" i="1" s="1"/>
  <c r="P16" i="1"/>
  <c r="Q16" i="1" s="1"/>
  <c r="D27" i="1"/>
  <c r="P14" i="1" s="1"/>
  <c r="E27" i="1"/>
  <c r="N14" i="1" s="1"/>
  <c r="I27" i="1"/>
  <c r="P9" i="1"/>
  <c r="Q9" i="1"/>
  <c r="J27" i="1"/>
  <c r="N9" i="1" s="1"/>
  <c r="O9" i="1" s="1"/>
  <c r="D38" i="1"/>
  <c r="P15" i="1"/>
  <c r="Q15" i="1" s="1"/>
  <c r="E38" i="1"/>
  <c r="N15" i="1" s="1"/>
  <c r="O15" i="1" s="1"/>
  <c r="I38" i="1"/>
  <c r="P17" i="1"/>
  <c r="Q17" i="1" s="1"/>
  <c r="J38" i="1"/>
  <c r="N17" i="1" s="1"/>
  <c r="O17" i="1" s="1"/>
  <c r="D50" i="1"/>
  <c r="P8" i="1" s="1"/>
  <c r="Q8" i="1" s="1"/>
  <c r="E50" i="1"/>
  <c r="N8" i="1" s="1"/>
  <c r="O8" i="1" s="1"/>
  <c r="I50" i="1"/>
  <c r="P10" i="1" s="1"/>
  <c r="Q10" i="1" s="1"/>
  <c r="J50" i="1"/>
  <c r="N10" i="1" s="1"/>
  <c r="O10" i="1" s="1"/>
  <c r="Q7" i="1" l="1"/>
  <c r="P11" i="1"/>
  <c r="P12" i="1"/>
  <c r="F38" i="2"/>
  <c r="E35" i="3"/>
  <c r="G35" i="3" s="1"/>
  <c r="O14" i="1"/>
  <c r="N19" i="1"/>
  <c r="N18" i="1"/>
  <c r="F34" i="2"/>
  <c r="G42" i="2"/>
  <c r="R31" i="3"/>
  <c r="E34" i="3"/>
  <c r="N34" i="3"/>
  <c r="N37" i="3"/>
  <c r="Q14" i="1"/>
  <c r="P19" i="1"/>
  <c r="P18" i="1"/>
  <c r="G44" i="2"/>
  <c r="N35" i="3"/>
  <c r="F39" i="2"/>
  <c r="L35" i="2" s="1"/>
  <c r="E37" i="3"/>
  <c r="H36" i="2"/>
  <c r="N11" i="1"/>
  <c r="O7" i="1"/>
  <c r="N12" i="1"/>
  <c r="G43" i="2"/>
  <c r="N36" i="3"/>
  <c r="E38" i="3"/>
  <c r="O19" i="1" l="1"/>
  <c r="O18" i="1"/>
  <c r="G37" i="3"/>
  <c r="K36" i="3"/>
  <c r="G33" i="3"/>
  <c r="G39" i="3" s="1"/>
  <c r="H38" i="2"/>
  <c r="K35" i="3"/>
  <c r="Q19" i="1"/>
  <c r="Q18" i="1"/>
  <c r="O12" i="1"/>
  <c r="O11" i="1"/>
  <c r="H34" i="2"/>
  <c r="L34" i="2"/>
  <c r="Q12" i="1"/>
  <c r="Q11" i="1"/>
</calcChain>
</file>

<file path=xl/sharedStrings.xml><?xml version="1.0" encoding="utf-8"?>
<sst xmlns="http://schemas.openxmlformats.org/spreadsheetml/2006/main" count="230" uniqueCount="66">
  <si>
    <t xml:space="preserve">Stand counts taken 5-21-13 </t>
  </si>
  <si>
    <t>Measured 16" wide x 12" in 10 spots</t>
  </si>
  <si>
    <t>0.12 m2</t>
  </si>
  <si>
    <t>Plot</t>
  </si>
  <si>
    <t>Trt</t>
  </si>
  <si>
    <t>Leg</t>
  </si>
  <si>
    <t>Oat</t>
  </si>
  <si>
    <t xml:space="preserve">            Oat</t>
  </si>
  <si>
    <t xml:space="preserve">          Legume</t>
  </si>
  <si>
    <t>O3</t>
  </si>
  <si>
    <t>O4</t>
  </si>
  <si>
    <r>
      <rPr>
        <b/>
        <sz val="10"/>
        <color indexed="8"/>
        <rFont val="Arial"/>
      </rPr>
      <t>m</t>
    </r>
    <r>
      <rPr>
        <b/>
        <vertAlign val="superscript"/>
        <sz val="10"/>
        <color indexed="8"/>
        <rFont val="Arial"/>
      </rPr>
      <t>2</t>
    </r>
  </si>
  <si>
    <r>
      <rPr>
        <b/>
        <sz val="10"/>
        <color indexed="8"/>
        <rFont val="Arial"/>
      </rPr>
      <t>ft</t>
    </r>
    <r>
      <rPr>
        <b/>
        <vertAlign val="superscript"/>
        <sz val="10"/>
        <color indexed="8"/>
        <rFont val="Arial"/>
      </rPr>
      <t>2</t>
    </r>
  </si>
  <si>
    <t>Oat - red clover</t>
  </si>
  <si>
    <t>Means:</t>
  </si>
  <si>
    <t>SE:</t>
  </si>
  <si>
    <t>Oat - alfalfa</t>
  </si>
  <si>
    <t>Means</t>
  </si>
  <si>
    <t>Marsden Corn Population Density Estimates: 2013</t>
  </si>
  <si>
    <t>Each count made from a 20 linear-row feet area (two adjacent 10' rows, 30" wide)</t>
  </si>
  <si>
    <t>PRE = Agrigold 6395 BtRw</t>
  </si>
  <si>
    <t>POST = Agrigold 6395 conventional</t>
  </si>
  <si>
    <t>Sample</t>
  </si>
  <si>
    <t>Summary*</t>
  </si>
  <si>
    <t xml:space="preserve">Plot </t>
  </si>
  <si>
    <t>Rot.</t>
  </si>
  <si>
    <t>Mgt.</t>
  </si>
  <si>
    <t>Side</t>
  </si>
  <si>
    <t>Mean</t>
  </si>
  <si>
    <r>
      <rPr>
        <b/>
        <sz val="10"/>
        <color indexed="8"/>
        <rFont val="Arial"/>
      </rPr>
      <t>Plants acre</t>
    </r>
    <r>
      <rPr>
        <b/>
        <vertAlign val="superscript"/>
        <sz val="10"/>
        <color indexed="8"/>
        <rFont val="Arial"/>
      </rPr>
      <t>-1</t>
    </r>
  </si>
  <si>
    <t>PRE</t>
  </si>
  <si>
    <t>E</t>
  </si>
  <si>
    <t>POST</t>
  </si>
  <si>
    <t>W</t>
  </si>
  <si>
    <r>
      <rPr>
        <b/>
        <sz val="10"/>
        <color indexed="8"/>
        <rFont val="Arial"/>
      </rPr>
      <t>Mean Population by Rotation (plants acre</t>
    </r>
    <r>
      <rPr>
        <b/>
        <vertAlign val="superscript"/>
        <sz val="10"/>
        <color indexed="8"/>
        <rFont val="Arial"/>
      </rPr>
      <t>-1</t>
    </r>
    <r>
      <rPr>
        <b/>
        <sz val="10"/>
        <color indexed="8"/>
        <rFont val="Arial"/>
      </rPr>
      <t>)</t>
    </r>
  </si>
  <si>
    <t>2-yr</t>
  </si>
  <si>
    <t>3-yr</t>
  </si>
  <si>
    <t>4-yr</t>
  </si>
  <si>
    <r>
      <rPr>
        <b/>
        <sz val="10"/>
        <color indexed="8"/>
        <rFont val="Arial"/>
      </rPr>
      <t>Mean Population by Block (plants acre</t>
    </r>
    <r>
      <rPr>
        <b/>
        <vertAlign val="superscript"/>
        <sz val="10"/>
        <color indexed="8"/>
        <rFont val="Arial"/>
      </rPr>
      <t>-1</t>
    </r>
    <r>
      <rPr>
        <b/>
        <sz val="10"/>
        <color indexed="8"/>
        <rFont val="Arial"/>
      </rPr>
      <t xml:space="preserve">) </t>
    </r>
  </si>
  <si>
    <t>Soybean Population Density Estimates: 2013</t>
  </si>
  <si>
    <t xml:space="preserve">  Each count is from a 5 linear-row feet area </t>
  </si>
  <si>
    <t xml:space="preserve">  Plots were seeded @ 162,000 seeds/acre on 5-15-13, emerged 5-23-13</t>
  </si>
  <si>
    <t>W / E</t>
  </si>
  <si>
    <t>System</t>
  </si>
  <si>
    <t>S2</t>
  </si>
  <si>
    <t>C</t>
  </si>
  <si>
    <t>R</t>
  </si>
  <si>
    <t>S3</t>
  </si>
  <si>
    <t>S4</t>
  </si>
  <si>
    <t xml:space="preserve">Overall mean: </t>
  </si>
  <si>
    <t>Trt Means:</t>
  </si>
  <si>
    <t>K-287RR</t>
  </si>
  <si>
    <t>K-2918</t>
  </si>
  <si>
    <t>ROUNDUP</t>
  </si>
  <si>
    <t>BAND / CULT</t>
  </si>
  <si>
    <t xml:space="preserve">Counts were made June 6, 2013.  </t>
  </si>
  <si>
    <t>Plots were seeded @ 32,200 seeds/acre on 5-15-13; corn emerged 5-21-13</t>
  </si>
  <si>
    <t xml:space="preserve">  Counts were taken July 19 and 22, 2013</t>
  </si>
  <si>
    <t xml:space="preserve">  Counts taken:  Blocks 1 &amp; 2: July 19, block 3 &amp; 4: July 22</t>
  </si>
  <si>
    <t>crop</t>
  </si>
  <si>
    <t>red clover</t>
  </si>
  <si>
    <t>plot</t>
  </si>
  <si>
    <t>date</t>
  </si>
  <si>
    <t>oats</t>
  </si>
  <si>
    <t>alfalfa</t>
  </si>
  <si>
    <t>pl_m2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</si>
</sst>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9" x14ac:knownFonts="1">
    <font>
      <sz val="12"/>
      <color indexed="8"/>
      <name val="Verdana"/>
    </font>
    <font>
      <sz val="10"/>
      <color indexed="8"/>
      <name val="Arial"/>
    </font>
    <font>
      <b/>
      <sz val="10"/>
      <color indexed="8"/>
      <name val="Arial"/>
    </font>
    <font>
      <b/>
      <sz val="8"/>
      <color indexed="8"/>
      <name val="Arial"/>
    </font>
    <font>
      <b/>
      <vertAlign val="superscript"/>
      <sz val="10"/>
      <color indexed="8"/>
      <name val="Arial"/>
    </font>
    <font>
      <sz val="9"/>
      <color indexed="8"/>
      <name val="Arial"/>
    </font>
    <font>
      <b/>
      <sz val="12"/>
      <color indexed="8"/>
      <name val="Arial"/>
    </font>
    <font>
      <i/>
      <sz val="10"/>
      <color indexed="8"/>
      <name val="Arial"/>
    </font>
    <font>
      <b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7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auto="1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88">
    <xf numFmtId="0" fontId="0" fillId="0" borderId="0" xfId="0" applyAlignment="1"/>
    <xf numFmtId="0" fontId="1" fillId="0" borderId="0" xfId="0" applyNumberFormat="1" applyFont="1" applyAlignment="1"/>
    <xf numFmtId="1" fontId="1" fillId="0" borderId="2" xfId="0" applyNumberFormat="1" applyFont="1" applyBorder="1" applyAlignment="1"/>
    <xf numFmtId="0" fontId="1" fillId="0" borderId="2" xfId="0" applyNumberFormat="1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0" fontId="1" fillId="0" borderId="1" xfId="0" applyFont="1" applyBorder="1" applyAlignment="1"/>
    <xf numFmtId="1" fontId="2" fillId="0" borderId="2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1" xfId="0" applyNumberFormat="1" applyFont="1" applyBorder="1" applyAlignment="1"/>
    <xf numFmtId="1" fontId="1" fillId="0" borderId="4" xfId="0" applyNumberFormat="1" applyFont="1" applyBorder="1" applyAlignment="1"/>
    <xf numFmtId="1" fontId="1" fillId="0" borderId="2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right" vertical="top"/>
    </xf>
    <xf numFmtId="1" fontId="1" fillId="0" borderId="7" xfId="0" applyNumberFormat="1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right" vertical="top"/>
    </xf>
    <xf numFmtId="1" fontId="1" fillId="0" borderId="3" xfId="0" applyNumberFormat="1" applyFont="1" applyBorder="1" applyAlignment="1">
      <alignment horizontal="center" vertical="top"/>
    </xf>
    <xf numFmtId="1" fontId="5" fillId="0" borderId="2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/>
    <xf numFmtId="1" fontId="6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0" fontId="7" fillId="0" borderId="1" xfId="0" applyNumberFormat="1" applyFont="1" applyBorder="1" applyAlignment="1"/>
    <xf numFmtId="3" fontId="1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1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right"/>
    </xf>
    <xf numFmtId="1" fontId="1" fillId="0" borderId="16" xfId="0" applyNumberFormat="1" applyFont="1" applyBorder="1" applyAlignment="1"/>
    <xf numFmtId="165" fontId="1" fillId="0" borderId="16" xfId="0" applyNumberFormat="1" applyFon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1" fontId="1" fillId="0" borderId="16" xfId="0" applyNumberFormat="1" applyFont="1" applyBorder="1" applyAlignment="1">
      <alignment horizontal="left"/>
    </xf>
    <xf numFmtId="1" fontId="1" fillId="0" borderId="16" xfId="0" applyNumberFormat="1" applyFont="1" applyBorder="1" applyAlignment="1">
      <alignment horizontal="center"/>
    </xf>
    <xf numFmtId="3" fontId="1" fillId="0" borderId="16" xfId="0" applyNumberFormat="1" applyFont="1" applyBorder="1" applyAlignment="1"/>
    <xf numFmtId="1" fontId="1" fillId="0" borderId="17" xfId="0" applyNumberFormat="1" applyFont="1" applyBorder="1" applyAlignment="1"/>
    <xf numFmtId="0" fontId="2" fillId="0" borderId="18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left"/>
    </xf>
    <xf numFmtId="1" fontId="1" fillId="0" borderId="18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/>
    </xf>
    <xf numFmtId="0" fontId="1" fillId="0" borderId="20" xfId="0" applyNumberFormat="1" applyFont="1" applyBorder="1" applyAlignment="1">
      <alignment horizontal="center"/>
    </xf>
    <xf numFmtId="3" fontId="2" fillId="0" borderId="21" xfId="0" applyNumberFormat="1" applyFont="1" applyBorder="1" applyAlignment="1"/>
    <xf numFmtId="0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/>
    </xf>
    <xf numFmtId="1" fontId="2" fillId="0" borderId="16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2" fillId="3" borderId="22" xfId="0" applyNumberFormat="1" applyFont="1" applyFill="1" applyBorder="1" applyAlignment="1">
      <alignment horizontal="center"/>
    </xf>
    <xf numFmtId="0" fontId="2" fillId="3" borderId="23" xfId="0" applyNumberFormat="1" applyFont="1" applyFill="1" applyBorder="1" applyAlignment="1">
      <alignment horizontal="center"/>
    </xf>
    <xf numFmtId="1" fontId="1" fillId="3" borderId="14" xfId="0" applyNumberFormat="1" applyFont="1" applyFill="1" applyBorder="1" applyAlignment="1">
      <alignment horizontal="center"/>
    </xf>
    <xf numFmtId="3" fontId="1" fillId="3" borderId="14" xfId="0" applyNumberFormat="1" applyFont="1" applyFill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3" fontId="1" fillId="3" borderId="5" xfId="0" applyNumberFormat="1" applyFont="1" applyFill="1" applyBorder="1" applyAlignment="1">
      <alignment horizontal="center"/>
    </xf>
    <xf numFmtId="1" fontId="1" fillId="3" borderId="15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0" fontId="1" fillId="3" borderId="24" xfId="0" applyNumberFormat="1" applyFont="1" applyFill="1" applyBorder="1" applyAlignment="1">
      <alignment horizontal="center"/>
    </xf>
    <xf numFmtId="1" fontId="1" fillId="3" borderId="24" xfId="0" applyNumberFormat="1" applyFont="1" applyFill="1" applyBorder="1" applyAlignment="1">
      <alignment horizontal="center"/>
    </xf>
    <xf numFmtId="0" fontId="1" fillId="3" borderId="25" xfId="0" applyNumberFormat="1" applyFont="1" applyFill="1" applyBorder="1" applyAlignment="1">
      <alignment horizontal="center"/>
    </xf>
    <xf numFmtId="1" fontId="1" fillId="3" borderId="25" xfId="0" applyNumberFormat="1" applyFont="1" applyFill="1" applyBorder="1" applyAlignment="1">
      <alignment horizontal="center"/>
    </xf>
    <xf numFmtId="0" fontId="1" fillId="3" borderId="26" xfId="0" applyNumberFormat="1" applyFont="1" applyFill="1" applyBorder="1" applyAlignment="1">
      <alignment horizontal="center"/>
    </xf>
    <xf numFmtId="1" fontId="1" fillId="3" borderId="26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0" fontId="2" fillId="3" borderId="26" xfId="0" applyNumberFormat="1" applyFont="1" applyFill="1" applyBorder="1" applyAlignment="1">
      <alignment horizontal="center"/>
    </xf>
    <xf numFmtId="3" fontId="1" fillId="3" borderId="26" xfId="0" applyNumberFormat="1" applyFont="1" applyFill="1" applyBorder="1" applyAlignment="1"/>
    <xf numFmtId="0" fontId="2" fillId="3" borderId="25" xfId="0" applyNumberFormat="1" applyFont="1" applyFill="1" applyBorder="1" applyAlignment="1">
      <alignment horizontal="center"/>
    </xf>
    <xf numFmtId="3" fontId="1" fillId="3" borderId="25" xfId="0" applyNumberFormat="1" applyFont="1" applyFill="1" applyBorder="1" applyAlignment="1"/>
    <xf numFmtId="0" fontId="2" fillId="3" borderId="23" xfId="0" applyNumberFormat="1" applyFont="1" applyFill="1" applyBorder="1" applyAlignment="1">
      <alignment horizontal="left"/>
    </xf>
    <xf numFmtId="1" fontId="2" fillId="3" borderId="23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0" fontId="1" fillId="3" borderId="23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24" xfId="0" applyNumberFormat="1" applyFont="1" applyFill="1" applyBorder="1" applyAlignment="1">
      <alignment horizontal="center"/>
    </xf>
    <xf numFmtId="1" fontId="1" fillId="3" borderId="24" xfId="0" applyNumberFormat="1" applyFont="1" applyFill="1" applyBorder="1" applyAlignment="1"/>
    <xf numFmtId="3" fontId="1" fillId="3" borderId="24" xfId="0" applyNumberFormat="1" applyFont="1" applyFill="1" applyBorder="1" applyAlignment="1"/>
    <xf numFmtId="3" fontId="2" fillId="3" borderId="24" xfId="0" applyNumberFormat="1" applyFont="1" applyFill="1" applyBorder="1" applyAlignment="1">
      <alignment horizontal="center"/>
    </xf>
    <xf numFmtId="0" fontId="8" fillId="3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right"/>
    </xf>
    <xf numFmtId="3" fontId="1" fillId="3" borderId="0" xfId="0" applyNumberFormat="1" applyFont="1" applyFill="1" applyBorder="1" applyAlignment="1"/>
    <xf numFmtId="0" fontId="8" fillId="3" borderId="25" xfId="0" applyNumberFormat="1" applyFont="1" applyFill="1" applyBorder="1" applyAlignment="1">
      <alignment horizontal="right"/>
    </xf>
    <xf numFmtId="0" fontId="5" fillId="3" borderId="25" xfId="0" applyNumberFormat="1" applyFont="1" applyFill="1" applyBorder="1" applyAlignment="1">
      <alignment horizontal="right"/>
    </xf>
    <xf numFmtId="1" fontId="2" fillId="3" borderId="27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2" fillId="3" borderId="28" xfId="0" applyNumberFormat="1" applyFont="1" applyFill="1" applyBorder="1" applyAlignment="1">
      <alignment horizontal="left"/>
    </xf>
    <xf numFmtId="0" fontId="2" fillId="3" borderId="29" xfId="0" applyNumberFormat="1" applyFont="1" applyFill="1" applyBorder="1" applyAlignment="1">
      <alignment horizontal="center"/>
    </xf>
    <xf numFmtId="0" fontId="2" fillId="3" borderId="30" xfId="0" applyNumberFormat="1" applyFont="1" applyFill="1" applyBorder="1" applyAlignment="1">
      <alignment horizontal="center"/>
    </xf>
    <xf numFmtId="0" fontId="2" fillId="3" borderId="31" xfId="0" applyNumberFormat="1" applyFont="1" applyFill="1" applyBorder="1" applyAlignment="1">
      <alignment horizontal="center"/>
    </xf>
    <xf numFmtId="1" fontId="1" fillId="3" borderId="32" xfId="0" applyNumberFormat="1" applyFont="1" applyFill="1" applyBorder="1" applyAlignment="1"/>
    <xf numFmtId="1" fontId="1" fillId="3" borderId="33" xfId="0" applyNumberFormat="1" applyFont="1" applyFill="1" applyBorder="1" applyAlignment="1"/>
    <xf numFmtId="1" fontId="1" fillId="3" borderId="34" xfId="0" applyNumberFormat="1" applyFont="1" applyFill="1" applyBorder="1" applyAlignment="1"/>
    <xf numFmtId="0" fontId="1" fillId="3" borderId="35" xfId="0" applyNumberFormat="1" applyFont="1" applyFill="1" applyBorder="1" applyAlignment="1">
      <alignment horizontal="center"/>
    </xf>
    <xf numFmtId="0" fontId="1" fillId="3" borderId="36" xfId="0" applyNumberFormat="1" applyFont="1" applyFill="1" applyBorder="1" applyAlignment="1">
      <alignment horizontal="center"/>
    </xf>
    <xf numFmtId="1" fontId="1" fillId="3" borderId="37" xfId="0" applyNumberFormat="1" applyFont="1" applyFill="1" applyBorder="1" applyAlignment="1">
      <alignment horizontal="center"/>
    </xf>
    <xf numFmtId="1" fontId="1" fillId="3" borderId="36" xfId="0" applyNumberFormat="1" applyFont="1" applyFill="1" applyBorder="1" applyAlignment="1">
      <alignment horizontal="center"/>
    </xf>
    <xf numFmtId="0" fontId="1" fillId="3" borderId="29" xfId="0" applyNumberFormat="1" applyFont="1" applyFill="1" applyBorder="1" applyAlignment="1">
      <alignment horizontal="center"/>
    </xf>
    <xf numFmtId="0" fontId="1" fillId="3" borderId="30" xfId="0" applyNumberFormat="1" applyFont="1" applyFill="1" applyBorder="1" applyAlignment="1">
      <alignment horizontal="center"/>
    </xf>
    <xf numFmtId="1" fontId="1" fillId="3" borderId="31" xfId="0" applyNumberFormat="1" applyFont="1" applyFill="1" applyBorder="1" applyAlignment="1">
      <alignment horizontal="center"/>
    </xf>
    <xf numFmtId="1" fontId="1" fillId="3" borderId="30" xfId="0" applyNumberFormat="1" applyFont="1" applyFill="1" applyBorder="1" applyAlignment="1">
      <alignment horizontal="center"/>
    </xf>
    <xf numFmtId="1" fontId="1" fillId="3" borderId="32" xfId="0" applyNumberFormat="1" applyFont="1" applyFill="1" applyBorder="1" applyAlignment="1">
      <alignment horizontal="center"/>
    </xf>
    <xf numFmtId="0" fontId="2" fillId="3" borderId="33" xfId="0" applyNumberFormat="1" applyFont="1" applyFill="1" applyBorder="1" applyAlignment="1">
      <alignment horizontal="center"/>
    </xf>
    <xf numFmtId="1" fontId="2" fillId="3" borderId="34" xfId="0" applyNumberFormat="1" applyFont="1" applyFill="1" applyBorder="1" applyAlignment="1">
      <alignment horizontal="center"/>
    </xf>
    <xf numFmtId="1" fontId="2" fillId="3" borderId="33" xfId="0" applyNumberFormat="1" applyFont="1" applyFill="1" applyBorder="1" applyAlignment="1">
      <alignment horizontal="center"/>
    </xf>
    <xf numFmtId="1" fontId="1" fillId="3" borderId="38" xfId="0" applyNumberFormat="1" applyFont="1" applyFill="1" applyBorder="1" applyAlignment="1"/>
    <xf numFmtId="0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" fontId="1" fillId="3" borderId="40" xfId="0" applyNumberFormat="1" applyFont="1" applyFill="1" applyBorder="1" applyAlignment="1"/>
    <xf numFmtId="1" fontId="1" fillId="3" borderId="41" xfId="0" applyNumberFormat="1" applyFont="1" applyFill="1" applyBorder="1" applyAlignment="1"/>
    <xf numFmtId="1" fontId="1" fillId="3" borderId="42" xfId="0" applyNumberFormat="1" applyFont="1" applyFill="1" applyBorder="1" applyAlignment="1"/>
    <xf numFmtId="0" fontId="1" fillId="3" borderId="38" xfId="0" applyNumberFormat="1" applyFont="1" applyFill="1" applyBorder="1" applyAlignment="1">
      <alignment horizontal="center"/>
    </xf>
    <xf numFmtId="0" fontId="1" fillId="3" borderId="39" xfId="0" applyNumberFormat="1" applyFont="1" applyFill="1" applyBorder="1" applyAlignment="1">
      <alignment horizontal="center"/>
    </xf>
    <xf numFmtId="1" fontId="1" fillId="3" borderId="22" xfId="0" applyNumberFormat="1" applyFont="1" applyFill="1" applyBorder="1" applyAlignment="1">
      <alignment horizontal="center"/>
    </xf>
    <xf numFmtId="1" fontId="1" fillId="3" borderId="39" xfId="0" applyNumberFormat="1" applyFont="1" applyFill="1" applyBorder="1" applyAlignment="1">
      <alignment horizontal="center"/>
    </xf>
    <xf numFmtId="1" fontId="1" fillId="3" borderId="40" xfId="0" applyNumberFormat="1" applyFont="1" applyFill="1" applyBorder="1" applyAlignment="1">
      <alignment horizontal="center"/>
    </xf>
    <xf numFmtId="0" fontId="2" fillId="3" borderId="41" xfId="0" applyNumberFormat="1" applyFont="1" applyFill="1" applyBorder="1" applyAlignment="1">
      <alignment horizontal="center"/>
    </xf>
    <xf numFmtId="1" fontId="2" fillId="3" borderId="42" xfId="0" applyNumberFormat="1" applyFont="1" applyFill="1" applyBorder="1" applyAlignment="1">
      <alignment horizontal="center"/>
    </xf>
    <xf numFmtId="1" fontId="2" fillId="3" borderId="24" xfId="0" applyNumberFormat="1" applyFont="1" applyFill="1" applyBorder="1" applyAlignment="1">
      <alignment horizontal="center"/>
    </xf>
    <xf numFmtId="1" fontId="2" fillId="3" borderId="41" xfId="0" applyNumberFormat="1" applyFont="1" applyFill="1" applyBorder="1" applyAlignment="1">
      <alignment horizontal="center"/>
    </xf>
    <xf numFmtId="1" fontId="1" fillId="3" borderId="43" xfId="0" applyNumberFormat="1" applyFont="1" applyFill="1" applyBorder="1" applyAlignment="1"/>
    <xf numFmtId="0" fontId="2" fillId="3" borderId="44" xfId="0" applyNumberFormat="1" applyFont="1" applyFill="1" applyBorder="1" applyAlignment="1">
      <alignment horizontal="center"/>
    </xf>
    <xf numFmtId="164" fontId="2" fillId="3" borderId="45" xfId="0" applyNumberFormat="1" applyFont="1" applyFill="1" applyBorder="1" applyAlignment="1">
      <alignment horizontal="center"/>
    </xf>
    <xf numFmtId="164" fontId="2" fillId="3" borderId="46" xfId="0" applyNumberFormat="1" applyFont="1" applyFill="1" applyBorder="1" applyAlignment="1">
      <alignment horizontal="center"/>
    </xf>
    <xf numFmtId="164" fontId="2" fillId="3" borderId="47" xfId="0" applyNumberFormat="1" applyFont="1" applyFill="1" applyBorder="1" applyAlignment="1">
      <alignment horizontal="center"/>
    </xf>
    <xf numFmtId="1" fontId="1" fillId="0" borderId="48" xfId="0" applyNumberFormat="1" applyFont="1" applyBorder="1" applyAlignment="1">
      <alignment horizontal="center"/>
    </xf>
    <xf numFmtId="1" fontId="1" fillId="0" borderId="49" xfId="0" applyNumberFormat="1" applyFont="1" applyBorder="1" applyAlignment="1">
      <alignment horizontal="center"/>
    </xf>
    <xf numFmtId="3" fontId="1" fillId="3" borderId="50" xfId="0" applyNumberFormat="1" applyFont="1" applyFill="1" applyBorder="1" applyAlignment="1">
      <alignment horizontal="center"/>
    </xf>
    <xf numFmtId="3" fontId="1" fillId="3" borderId="51" xfId="0" applyNumberFormat="1" applyFont="1" applyFill="1" applyBorder="1" applyAlignment="1">
      <alignment horizontal="center"/>
    </xf>
    <xf numFmtId="0" fontId="1" fillId="0" borderId="52" xfId="0" applyNumberFormat="1" applyFont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0" fontId="1" fillId="0" borderId="54" xfId="0" applyNumberFormat="1" applyFont="1" applyBorder="1" applyAlignment="1">
      <alignment horizontal="center" vertical="center" wrapText="1"/>
    </xf>
    <xf numFmtId="1" fontId="1" fillId="0" borderId="53" xfId="0" applyNumberFormat="1" applyFont="1" applyBorder="1" applyAlignment="1">
      <alignment horizontal="center" vertical="center" wrapText="1"/>
    </xf>
    <xf numFmtId="3" fontId="1" fillId="3" borderId="55" xfId="0" applyNumberFormat="1" applyFont="1" applyFill="1" applyBorder="1" applyAlignment="1">
      <alignment horizontal="center" vertical="center"/>
    </xf>
    <xf numFmtId="3" fontId="1" fillId="3" borderId="56" xfId="0" applyNumberFormat="1" applyFont="1" applyFill="1" applyBorder="1" applyAlignment="1">
      <alignment horizontal="center" vertical="center"/>
    </xf>
    <xf numFmtId="0" fontId="2" fillId="3" borderId="57" xfId="0" applyNumberFormat="1" applyFont="1" applyFill="1" applyBorder="1" applyAlignment="1">
      <alignment horizontal="center" vertical="center"/>
    </xf>
    <xf numFmtId="1" fontId="2" fillId="3" borderId="58" xfId="0" applyNumberFormat="1" applyFont="1" applyFill="1" applyBorder="1" applyAlignment="1">
      <alignment horizontal="center" vertical="center"/>
    </xf>
    <xf numFmtId="3" fontId="1" fillId="3" borderId="57" xfId="0" applyNumberFormat="1" applyFont="1" applyFill="1" applyBorder="1" applyAlignment="1">
      <alignment horizontal="center" vertical="center"/>
    </xf>
    <xf numFmtId="3" fontId="1" fillId="3" borderId="58" xfId="0" applyNumberFormat="1" applyFont="1" applyFill="1" applyBorder="1" applyAlignment="1">
      <alignment horizontal="center" vertical="center"/>
    </xf>
    <xf numFmtId="3" fontId="1" fillId="3" borderId="59" xfId="0" applyNumberFormat="1" applyFont="1" applyFill="1" applyBorder="1" applyAlignment="1">
      <alignment horizontal="center"/>
    </xf>
    <xf numFmtId="3" fontId="1" fillId="3" borderId="60" xfId="0" applyNumberFormat="1" applyFont="1" applyFill="1" applyBorder="1" applyAlignment="1">
      <alignment horizontal="center"/>
    </xf>
    <xf numFmtId="3" fontId="1" fillId="3" borderId="61" xfId="0" applyNumberFormat="1" applyFont="1" applyFill="1" applyBorder="1" applyAlignment="1">
      <alignment horizontal="center"/>
    </xf>
    <xf numFmtId="3" fontId="1" fillId="3" borderId="62" xfId="0" applyNumberFormat="1" applyFont="1" applyFill="1" applyBorder="1" applyAlignment="1">
      <alignment horizontal="center"/>
    </xf>
    <xf numFmtId="0" fontId="1" fillId="0" borderId="54" xfId="0" applyNumberFormat="1" applyFont="1" applyBorder="1" applyAlignment="1">
      <alignment horizontal="center" vertical="center"/>
    </xf>
    <xf numFmtId="1" fontId="1" fillId="0" borderId="63" xfId="0" applyNumberFormat="1" applyFont="1" applyBorder="1" applyAlignment="1">
      <alignment horizontal="center" vertical="center"/>
    </xf>
    <xf numFmtId="1" fontId="1" fillId="0" borderId="53" xfId="0" applyNumberFormat="1" applyFont="1" applyBorder="1" applyAlignment="1"/>
    <xf numFmtId="0" fontId="2" fillId="3" borderId="55" xfId="0" applyNumberFormat="1" applyFont="1" applyFill="1" applyBorder="1" applyAlignment="1">
      <alignment horizontal="center" vertical="center"/>
    </xf>
    <xf numFmtId="1" fontId="2" fillId="3" borderId="56" xfId="0" applyNumberFormat="1" applyFont="1" applyFill="1" applyBorder="1" applyAlignment="1">
      <alignment horizontal="center" vertical="center"/>
    </xf>
    <xf numFmtId="1" fontId="1" fillId="0" borderId="63" xfId="0" applyNumberFormat="1" applyFont="1" applyBorder="1" applyAlignment="1">
      <alignment horizontal="center" vertical="center" wrapText="1"/>
    </xf>
    <xf numFmtId="0" fontId="1" fillId="0" borderId="52" xfId="0" applyNumberFormat="1" applyFont="1" applyBorder="1" applyAlignment="1">
      <alignment horizontal="center" vertical="center" wrapText="1"/>
    </xf>
    <xf numFmtId="0" fontId="2" fillId="3" borderId="50" xfId="0" applyNumberFormat="1" applyFont="1" applyFill="1" applyBorder="1" applyAlignment="1">
      <alignment horizontal="center"/>
    </xf>
    <xf numFmtId="1" fontId="2" fillId="3" borderId="51" xfId="0" applyNumberFormat="1" applyFont="1" applyFill="1" applyBorder="1" applyAlignment="1">
      <alignment horizontal="center"/>
    </xf>
    <xf numFmtId="3" fontId="1" fillId="3" borderId="67" xfId="0" applyNumberFormat="1" applyFont="1" applyFill="1" applyBorder="1" applyAlignment="1">
      <alignment horizontal="center"/>
    </xf>
    <xf numFmtId="3" fontId="1" fillId="3" borderId="68" xfId="0" applyNumberFormat="1" applyFont="1" applyFill="1" applyBorder="1" applyAlignment="1">
      <alignment horizontal="center"/>
    </xf>
    <xf numFmtId="0" fontId="2" fillId="0" borderId="17" xfId="0" applyNumberFormat="1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0" fontId="2" fillId="3" borderId="64" xfId="0" applyNumberFormat="1" applyFont="1" applyFill="1" applyBorder="1" applyAlignment="1">
      <alignment horizontal="center"/>
    </xf>
    <xf numFmtId="1" fontId="2" fillId="3" borderId="65" xfId="0" applyNumberFormat="1" applyFont="1" applyFill="1" applyBorder="1" applyAlignment="1">
      <alignment horizontal="center"/>
    </xf>
    <xf numFmtId="1" fontId="2" fillId="3" borderId="66" xfId="0" applyNumberFormat="1" applyFont="1" applyFill="1" applyBorder="1" applyAlignment="1">
      <alignment horizontal="center"/>
    </xf>
    <xf numFmtId="1" fontId="2" fillId="3" borderId="69" xfId="0" applyNumberFormat="1" applyFont="1" applyFill="1" applyBorder="1" applyAlignment="1">
      <alignment horizontal="center" vertical="center"/>
    </xf>
    <xf numFmtId="1" fontId="1" fillId="0" borderId="70" xfId="0" applyNumberFormat="1" applyFont="1" applyBorder="1" applyAlignment="1">
      <alignment horizontal="center" vertical="center"/>
    </xf>
    <xf numFmtId="0" fontId="1" fillId="0" borderId="71" xfId="0" applyNumberFormat="1" applyFont="1" applyBorder="1" applyAlignment="1">
      <alignment horizontal="center" vertical="center"/>
    </xf>
    <xf numFmtId="0" fontId="2" fillId="3" borderId="72" xfId="0" applyNumberFormat="1" applyFont="1" applyFill="1" applyBorder="1" applyAlignment="1">
      <alignment horizontal="center" vertic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D6E3BC"/>
      <rgbColor rgb="00CCFF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0" cap="rnd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0" cap="rnd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workbookViewId="0">
      <selection activeCell="L4" sqref="L4:Q19"/>
    </sheetView>
  </sheetViews>
  <sheetFormatPr defaultColWidth="7.59765625" defaultRowHeight="12" customHeight="1" x14ac:dyDescent="0.2"/>
  <cols>
    <col min="1" max="1" width="4.3984375" style="1" customWidth="1"/>
    <col min="2" max="2" width="3.3984375" style="1" customWidth="1"/>
    <col min="3" max="3" width="3.19921875" style="1" customWidth="1"/>
    <col min="4" max="4" width="6.19921875" style="1" customWidth="1"/>
    <col min="5" max="5" width="6" style="1" customWidth="1"/>
    <col min="6" max="6" width="4.19921875" style="1" customWidth="1"/>
    <col min="7" max="8" width="3.59765625" style="1" customWidth="1"/>
    <col min="9" max="9" width="5.69921875" style="1" customWidth="1"/>
    <col min="10" max="10" width="6.3984375" style="1" customWidth="1"/>
    <col min="11" max="11" width="7.8984375" style="1" customWidth="1"/>
    <col min="12" max="12" width="5.69921875" style="1" customWidth="1"/>
    <col min="13" max="13" width="12.19921875" style="1" customWidth="1"/>
    <col min="14" max="17" width="7.8984375" style="1" customWidth="1"/>
    <col min="18" max="16384" width="7.59765625" style="1"/>
  </cols>
  <sheetData>
    <row r="1" spans="2:17" ht="21" customHeight="1" x14ac:dyDescent="0.2">
      <c r="B1" s="2"/>
      <c r="C1" s="3" t="s">
        <v>0</v>
      </c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ht="15" customHeight="1" x14ac:dyDescent="0.2">
      <c r="B2" s="2"/>
      <c r="C2" s="6"/>
      <c r="D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7.95" customHeight="1" x14ac:dyDescent="0.2">
      <c r="B3" s="2"/>
      <c r="C3" s="2"/>
      <c r="D3" s="7" t="s">
        <v>2</v>
      </c>
      <c r="E3" s="7" t="s">
        <v>2</v>
      </c>
      <c r="F3" s="2"/>
      <c r="G3" s="2"/>
      <c r="H3" s="2"/>
      <c r="I3" s="7" t="s">
        <v>2</v>
      </c>
      <c r="J3" s="7" t="s">
        <v>2</v>
      </c>
      <c r="K3" s="2"/>
      <c r="L3" s="2"/>
      <c r="M3" s="2"/>
      <c r="N3" s="2"/>
      <c r="O3" s="2"/>
      <c r="P3" s="2"/>
      <c r="Q3" s="2"/>
    </row>
    <row r="4" spans="2:17" ht="12.95" customHeight="1" x14ac:dyDescent="0.2">
      <c r="B4" s="8" t="s">
        <v>3</v>
      </c>
      <c r="C4" s="8" t="s">
        <v>4</v>
      </c>
      <c r="D4" s="9" t="s">
        <v>5</v>
      </c>
      <c r="E4" s="9" t="s">
        <v>6</v>
      </c>
      <c r="F4" s="10"/>
      <c r="G4" s="8" t="s">
        <v>3</v>
      </c>
      <c r="H4" s="8" t="s">
        <v>4</v>
      </c>
      <c r="I4" s="9" t="s">
        <v>5</v>
      </c>
      <c r="J4" s="9" t="s">
        <v>6</v>
      </c>
      <c r="K4" s="2"/>
      <c r="L4" s="107"/>
      <c r="M4" s="108"/>
      <c r="N4" s="109" t="s">
        <v>7</v>
      </c>
      <c r="O4" s="108"/>
      <c r="P4" s="109" t="s">
        <v>8</v>
      </c>
      <c r="Q4" s="108"/>
    </row>
    <row r="5" spans="2:17" ht="18.95" customHeight="1" x14ac:dyDescent="0.2">
      <c r="B5" s="11">
        <v>11</v>
      </c>
      <c r="C5" s="12" t="s">
        <v>9</v>
      </c>
      <c r="D5" s="13">
        <v>12</v>
      </c>
      <c r="E5" s="13">
        <v>35</v>
      </c>
      <c r="F5" s="14"/>
      <c r="G5" s="11">
        <v>31</v>
      </c>
      <c r="H5" s="12" t="s">
        <v>10</v>
      </c>
      <c r="I5" s="13">
        <v>30</v>
      </c>
      <c r="J5" s="13">
        <v>23</v>
      </c>
      <c r="K5" s="2"/>
      <c r="L5" s="110" t="s">
        <v>3</v>
      </c>
      <c r="M5" s="111" t="s">
        <v>4</v>
      </c>
      <c r="N5" s="112" t="s">
        <v>11</v>
      </c>
      <c r="O5" s="91" t="s">
        <v>12</v>
      </c>
      <c r="P5" s="91" t="s">
        <v>11</v>
      </c>
      <c r="Q5" s="111" t="s">
        <v>12</v>
      </c>
    </row>
    <row r="6" spans="2:17" ht="12.95" customHeight="1" x14ac:dyDescent="0.2">
      <c r="B6" s="2"/>
      <c r="C6" s="16"/>
      <c r="D6" s="13">
        <v>17</v>
      </c>
      <c r="E6" s="13">
        <v>31</v>
      </c>
      <c r="F6" s="14"/>
      <c r="G6" s="2"/>
      <c r="H6" s="16"/>
      <c r="I6" s="13">
        <v>21</v>
      </c>
      <c r="J6" s="13">
        <v>30</v>
      </c>
      <c r="K6" s="2"/>
      <c r="L6" s="113"/>
      <c r="M6" s="114"/>
      <c r="N6" s="115"/>
      <c r="O6" s="114"/>
      <c r="P6" s="115"/>
      <c r="Q6" s="114"/>
    </row>
    <row r="7" spans="2:17" ht="12.95" customHeight="1" x14ac:dyDescent="0.2">
      <c r="B7" s="17"/>
      <c r="C7" s="18"/>
      <c r="D7" s="11">
        <v>12</v>
      </c>
      <c r="E7" s="13">
        <v>33</v>
      </c>
      <c r="F7" s="14"/>
      <c r="G7" s="17"/>
      <c r="H7" s="18"/>
      <c r="I7" s="13">
        <v>18</v>
      </c>
      <c r="J7" s="13">
        <v>30</v>
      </c>
      <c r="K7" s="2"/>
      <c r="L7" s="116">
        <v>11</v>
      </c>
      <c r="M7" s="117" t="s">
        <v>13</v>
      </c>
      <c r="N7" s="118">
        <f>E15/0.124</f>
        <v>233.87096774193549</v>
      </c>
      <c r="O7" s="119">
        <f>N7/10.76</f>
        <v>21.735220050365751</v>
      </c>
      <c r="P7" s="118">
        <f>D15/0.124</f>
        <v>142.74193548387098</v>
      </c>
      <c r="Q7" s="119">
        <f>P7/10.76</f>
        <v>13.265979134188752</v>
      </c>
    </row>
    <row r="8" spans="2:17" ht="12.95" customHeight="1" x14ac:dyDescent="0.2">
      <c r="B8" s="17"/>
      <c r="C8" s="18"/>
      <c r="D8" s="11">
        <v>12</v>
      </c>
      <c r="E8" s="13">
        <v>27</v>
      </c>
      <c r="F8" s="14"/>
      <c r="G8" s="17"/>
      <c r="H8" s="18"/>
      <c r="I8" s="13">
        <v>21</v>
      </c>
      <c r="J8" s="13">
        <v>31</v>
      </c>
      <c r="K8" s="2"/>
      <c r="L8" s="116">
        <v>23</v>
      </c>
      <c r="M8" s="117" t="s">
        <v>13</v>
      </c>
      <c r="N8" s="118">
        <f>E50/0.124</f>
        <v>250</v>
      </c>
      <c r="O8" s="119">
        <f>N8/10.76</f>
        <v>23.234200743494423</v>
      </c>
      <c r="P8" s="118">
        <f>D50/0.124</f>
        <v>131.23167155425222</v>
      </c>
      <c r="Q8" s="119">
        <f>P8/10.76</f>
        <v>12.196252003183291</v>
      </c>
    </row>
    <row r="9" spans="2:17" ht="12.95" customHeight="1" x14ac:dyDescent="0.2">
      <c r="B9" s="17"/>
      <c r="C9" s="18"/>
      <c r="D9" s="11">
        <v>21</v>
      </c>
      <c r="E9" s="13">
        <v>24</v>
      </c>
      <c r="F9" s="14"/>
      <c r="G9" s="17"/>
      <c r="H9" s="18"/>
      <c r="I9" s="13">
        <v>16</v>
      </c>
      <c r="J9" s="13">
        <v>34</v>
      </c>
      <c r="K9" s="2"/>
      <c r="L9" s="116">
        <v>38</v>
      </c>
      <c r="M9" s="117" t="s">
        <v>13</v>
      </c>
      <c r="N9" s="118">
        <f>J27/0.124</f>
        <v>248.38709677419357</v>
      </c>
      <c r="O9" s="119">
        <f>N9/10.76</f>
        <v>23.084302674181558</v>
      </c>
      <c r="P9" s="118">
        <f>I27/0.124</f>
        <v>128.2258064516129</v>
      </c>
      <c r="Q9" s="119">
        <f>P9/10.76</f>
        <v>11.916896510372945</v>
      </c>
    </row>
    <row r="10" spans="2:17" ht="12.95" customHeight="1" x14ac:dyDescent="0.2">
      <c r="B10" s="17"/>
      <c r="C10" s="18"/>
      <c r="D10" s="13">
        <v>13</v>
      </c>
      <c r="E10" s="13">
        <v>30</v>
      </c>
      <c r="F10" s="14"/>
      <c r="G10" s="17"/>
      <c r="H10" s="18"/>
      <c r="I10" s="13">
        <v>32</v>
      </c>
      <c r="J10" s="13">
        <v>29</v>
      </c>
      <c r="K10" s="2"/>
      <c r="L10" s="120">
        <v>48</v>
      </c>
      <c r="M10" s="121" t="s">
        <v>13</v>
      </c>
      <c r="N10" s="122">
        <f>J50/0.124</f>
        <v>234.6041055718475</v>
      </c>
      <c r="O10" s="123">
        <f>N10/10.76</f>
        <v>21.803355536417055</v>
      </c>
      <c r="P10" s="122">
        <f>I50/0.124</f>
        <v>116.56891495601174</v>
      </c>
      <c r="Q10" s="123">
        <f>P10/10.76</f>
        <v>10.833542282157225</v>
      </c>
    </row>
    <row r="11" spans="2:17" ht="15.75" customHeight="1" x14ac:dyDescent="0.2">
      <c r="B11" s="17"/>
      <c r="C11" s="18"/>
      <c r="D11" s="13">
        <v>22</v>
      </c>
      <c r="E11" s="13">
        <v>25</v>
      </c>
      <c r="F11" s="14"/>
      <c r="G11" s="17"/>
      <c r="H11" s="18"/>
      <c r="I11" s="13">
        <v>31</v>
      </c>
      <c r="J11" s="13">
        <v>27</v>
      </c>
      <c r="K11" s="2"/>
      <c r="L11" s="124"/>
      <c r="M11" s="125" t="s">
        <v>14</v>
      </c>
      <c r="N11" s="126">
        <f>AVERAGE(N7:N10)</f>
        <v>241.71554252199414</v>
      </c>
      <c r="O11" s="127">
        <f>AVERAGE(O7:O10)</f>
        <v>22.464269751114699</v>
      </c>
      <c r="P11" s="126">
        <f>AVERAGE(P7:P10)</f>
        <v>129.69208211143697</v>
      </c>
      <c r="Q11" s="127">
        <f>AVERAGE(Q7:Q10)</f>
        <v>12.053167482475553</v>
      </c>
    </row>
    <row r="12" spans="2:17" ht="15.75" customHeight="1" x14ac:dyDescent="0.2">
      <c r="B12" s="17"/>
      <c r="C12" s="18"/>
      <c r="D12" s="13">
        <v>23</v>
      </c>
      <c r="E12" s="13">
        <v>27</v>
      </c>
      <c r="F12" s="14"/>
      <c r="G12" s="17"/>
      <c r="H12" s="18"/>
      <c r="I12" s="13">
        <v>28</v>
      </c>
      <c r="J12" s="13">
        <v>33</v>
      </c>
      <c r="K12" s="2"/>
      <c r="L12" s="128"/>
      <c r="M12" s="129" t="s">
        <v>15</v>
      </c>
      <c r="N12" s="130">
        <f>STDEV(N7:N10)/2</f>
        <v>4.3325489112527693</v>
      </c>
      <c r="O12" s="131">
        <f>STDEV(O7:O10)/2</f>
        <v>0.40265324454022006</v>
      </c>
      <c r="P12" s="130">
        <f>STDEV(P7:P10)/2</f>
        <v>5.3777046621078606</v>
      </c>
      <c r="Q12" s="131">
        <f>STDEV(Q7:Q10)/2</f>
        <v>0.4997866786345595</v>
      </c>
    </row>
    <row r="13" spans="2:17" ht="15" customHeight="1" x14ac:dyDescent="0.2">
      <c r="B13" s="17"/>
      <c r="C13" s="18"/>
      <c r="D13" s="13">
        <v>20</v>
      </c>
      <c r="E13" s="13">
        <v>33</v>
      </c>
      <c r="F13" s="14"/>
      <c r="G13" s="17"/>
      <c r="H13" s="18"/>
      <c r="I13" s="13">
        <v>14</v>
      </c>
      <c r="J13" s="13">
        <v>26</v>
      </c>
      <c r="K13" s="2"/>
      <c r="L13" s="132"/>
      <c r="M13" s="133"/>
      <c r="N13" s="134"/>
      <c r="O13" s="133"/>
      <c r="P13" s="134"/>
      <c r="Q13" s="133"/>
    </row>
    <row r="14" spans="2:17" ht="12.95" customHeight="1" x14ac:dyDescent="0.2">
      <c r="B14" s="17"/>
      <c r="C14" s="18"/>
      <c r="D14" s="13">
        <v>25</v>
      </c>
      <c r="E14" s="13">
        <v>25</v>
      </c>
      <c r="F14" s="14"/>
      <c r="G14" s="17"/>
      <c r="H14" s="18"/>
      <c r="I14" s="13">
        <v>18</v>
      </c>
      <c r="J14" s="13">
        <v>32</v>
      </c>
      <c r="K14" s="2"/>
      <c r="L14" s="116">
        <v>12</v>
      </c>
      <c r="M14" s="117" t="s">
        <v>16</v>
      </c>
      <c r="N14" s="118">
        <f>E27/0.124</f>
        <v>255.64516129032259</v>
      </c>
      <c r="O14" s="119">
        <f>N14/10.76</f>
        <v>23.75884398608946</v>
      </c>
      <c r="P14" s="118">
        <f>D27/0.124</f>
        <v>212.09677419354838</v>
      </c>
      <c r="Q14" s="119">
        <f>P14/10.76</f>
        <v>19.711596114642045</v>
      </c>
    </row>
    <row r="15" spans="2:17" ht="14.1" customHeight="1" x14ac:dyDescent="0.2">
      <c r="B15" s="19"/>
      <c r="C15" s="20" t="s">
        <v>17</v>
      </c>
      <c r="D15" s="21">
        <f>AVERAGE(D5:D14)</f>
        <v>17.7</v>
      </c>
      <c r="E15" s="21">
        <f>AVERAGE(E5:E14)</f>
        <v>29</v>
      </c>
      <c r="F15" s="19"/>
      <c r="G15" s="19"/>
      <c r="H15" s="19"/>
      <c r="I15" s="21">
        <f>AVERAGE(I5:I14)</f>
        <v>22.9</v>
      </c>
      <c r="J15" s="21">
        <f>AVERAGE(J5:J14)</f>
        <v>29.5</v>
      </c>
      <c r="K15" s="2"/>
      <c r="L15" s="116">
        <v>21</v>
      </c>
      <c r="M15" s="117" t="s">
        <v>16</v>
      </c>
      <c r="N15" s="118">
        <f>E38/0.124</f>
        <v>249.19354838709677</v>
      </c>
      <c r="O15" s="119">
        <f>N15/10.76</f>
        <v>23.159251708837989</v>
      </c>
      <c r="P15" s="118">
        <f>D38/0.124</f>
        <v>196.77419354838707</v>
      </c>
      <c r="Q15" s="119">
        <f>P15/10.76</f>
        <v>18.287564456169804</v>
      </c>
    </row>
    <row r="16" spans="2:17" ht="14.1" customHeight="1" x14ac:dyDescent="0.2">
      <c r="B16" s="19"/>
      <c r="C16" s="22"/>
      <c r="D16" s="23"/>
      <c r="E16" s="23"/>
      <c r="F16" s="19"/>
      <c r="G16" s="19"/>
      <c r="H16" s="19"/>
      <c r="I16" s="23"/>
      <c r="J16" s="23"/>
      <c r="K16" s="2"/>
      <c r="L16" s="116">
        <v>31</v>
      </c>
      <c r="M16" s="117" t="s">
        <v>16</v>
      </c>
      <c r="N16" s="118">
        <f>J15/0.124</f>
        <v>237.90322580645162</v>
      </c>
      <c r="O16" s="119">
        <f>N16/10.76</f>
        <v>22.109965223647919</v>
      </c>
      <c r="P16" s="118">
        <f>I15/0.124</f>
        <v>184.67741935483869</v>
      </c>
      <c r="Q16" s="119">
        <f>P16/10.76</f>
        <v>17.1633289363233</v>
      </c>
    </row>
    <row r="17" spans="2:17" ht="14.1" customHeight="1" x14ac:dyDescent="0.2">
      <c r="B17" s="11">
        <v>12</v>
      </c>
      <c r="C17" s="12" t="s">
        <v>10</v>
      </c>
      <c r="D17" s="13">
        <v>34</v>
      </c>
      <c r="E17" s="13">
        <v>32</v>
      </c>
      <c r="F17" s="14"/>
      <c r="G17" s="11">
        <v>38</v>
      </c>
      <c r="H17" s="12" t="s">
        <v>9</v>
      </c>
      <c r="I17" s="13">
        <v>13</v>
      </c>
      <c r="J17" s="13">
        <v>28</v>
      </c>
      <c r="K17" s="2"/>
      <c r="L17" s="135">
        <v>43</v>
      </c>
      <c r="M17" s="136" t="s">
        <v>16</v>
      </c>
      <c r="N17" s="137">
        <f>J38/0.124</f>
        <v>242.74193548387098</v>
      </c>
      <c r="O17" s="138">
        <f>N17/10.76</f>
        <v>22.559659431586521</v>
      </c>
      <c r="P17" s="137">
        <f>I38/0.124</f>
        <v>214.51612903225808</v>
      </c>
      <c r="Q17" s="138">
        <f>P17/10.76</f>
        <v>19.936443218611345</v>
      </c>
    </row>
    <row r="18" spans="2:17" ht="15" customHeight="1" x14ac:dyDescent="0.2">
      <c r="B18" s="2"/>
      <c r="C18" s="16"/>
      <c r="D18" s="13">
        <v>24</v>
      </c>
      <c r="E18" s="13">
        <v>33</v>
      </c>
      <c r="F18" s="14"/>
      <c r="G18" s="2"/>
      <c r="H18" s="16"/>
      <c r="I18" s="13">
        <v>20</v>
      </c>
      <c r="J18" s="13">
        <v>34</v>
      </c>
      <c r="K18" s="2"/>
      <c r="L18" s="139"/>
      <c r="M18" s="140" t="s">
        <v>14</v>
      </c>
      <c r="N18" s="141">
        <f>AVERAGE(N14:N17)</f>
        <v>246.37096774193549</v>
      </c>
      <c r="O18" s="142">
        <f>AVERAGE(O14:O17)</f>
        <v>22.896930087540472</v>
      </c>
      <c r="P18" s="142">
        <f>AVERAGE(P14:P17)</f>
        <v>202.01612903225805</v>
      </c>
      <c r="Q18" s="143">
        <f>AVERAGE(Q14:Q17)</f>
        <v>18.774733181436623</v>
      </c>
    </row>
    <row r="19" spans="2:17" ht="15.75" customHeight="1" x14ac:dyDescent="0.2">
      <c r="B19" s="2"/>
      <c r="C19" s="16"/>
      <c r="D19" s="13">
        <v>29</v>
      </c>
      <c r="E19" s="13">
        <v>32</v>
      </c>
      <c r="F19" s="14"/>
      <c r="G19" s="2"/>
      <c r="H19" s="16"/>
      <c r="I19" s="13">
        <v>18</v>
      </c>
      <c r="J19" s="13">
        <v>35</v>
      </c>
      <c r="K19" s="2"/>
      <c r="L19" s="144"/>
      <c r="M19" s="145" t="s">
        <v>15</v>
      </c>
      <c r="N19" s="146">
        <f>STDEV(N14:N17)/2</f>
        <v>3.860593176436848</v>
      </c>
      <c r="O19" s="147">
        <f>STDEV(O14:O17)/2</f>
        <v>0.35879118740119414</v>
      </c>
      <c r="P19" s="147">
        <f>STDEV(P14:P17)/2</f>
        <v>6.9879548019118127</v>
      </c>
      <c r="Q19" s="148">
        <f>STDEV(Q14:Q17)/2</f>
        <v>0.64943817861633923</v>
      </c>
    </row>
    <row r="20" spans="2:17" ht="15" customHeight="1" x14ac:dyDescent="0.2">
      <c r="B20" s="2"/>
      <c r="C20" s="16"/>
      <c r="D20" s="13">
        <v>23</v>
      </c>
      <c r="E20" s="13">
        <v>32</v>
      </c>
      <c r="F20" s="14"/>
      <c r="G20" s="2"/>
      <c r="H20" s="16"/>
      <c r="I20" s="13">
        <v>17</v>
      </c>
      <c r="J20" s="13">
        <v>36</v>
      </c>
      <c r="K20" s="2"/>
      <c r="L20" s="2"/>
      <c r="M20" s="2"/>
      <c r="N20" s="2"/>
      <c r="O20" s="2"/>
      <c r="P20" s="2"/>
      <c r="Q20" s="2"/>
    </row>
    <row r="21" spans="2:17" ht="12.95" customHeight="1" x14ac:dyDescent="0.2">
      <c r="B21" s="17"/>
      <c r="C21" s="18"/>
      <c r="D21" s="13">
        <v>32</v>
      </c>
      <c r="E21" s="13">
        <v>33</v>
      </c>
      <c r="F21" s="14"/>
      <c r="G21" s="17"/>
      <c r="H21" s="18"/>
      <c r="I21" s="13">
        <v>19</v>
      </c>
      <c r="J21" s="13">
        <v>29</v>
      </c>
      <c r="K21" s="2"/>
      <c r="L21" s="2"/>
      <c r="M21" s="2"/>
      <c r="N21" s="2"/>
      <c r="O21" s="2"/>
      <c r="P21" s="2"/>
      <c r="Q21" s="2"/>
    </row>
    <row r="22" spans="2:17" ht="12.95" customHeight="1" x14ac:dyDescent="0.2">
      <c r="B22" s="17"/>
      <c r="C22" s="18"/>
      <c r="D22" s="13">
        <v>25</v>
      </c>
      <c r="E22" s="13">
        <v>32</v>
      </c>
      <c r="F22" s="14"/>
      <c r="G22" s="17"/>
      <c r="H22" s="18"/>
      <c r="I22" s="13">
        <v>12</v>
      </c>
      <c r="J22" s="13">
        <v>25</v>
      </c>
      <c r="K22" s="2"/>
      <c r="L22" s="2"/>
      <c r="M22" s="2"/>
      <c r="N22" s="2"/>
      <c r="O22" s="2"/>
      <c r="P22" s="2"/>
      <c r="Q22" s="2"/>
    </row>
    <row r="23" spans="2:17" ht="12.95" customHeight="1" x14ac:dyDescent="0.2">
      <c r="B23" s="17"/>
      <c r="C23" s="18"/>
      <c r="D23" s="13">
        <v>25</v>
      </c>
      <c r="E23" s="13">
        <v>35</v>
      </c>
      <c r="F23" s="14"/>
      <c r="G23" s="17"/>
      <c r="H23" s="18"/>
      <c r="I23" s="13">
        <v>20</v>
      </c>
      <c r="J23" s="13">
        <v>27</v>
      </c>
      <c r="K23" s="2"/>
      <c r="L23" s="2"/>
      <c r="M23" s="2"/>
      <c r="N23" s="24"/>
      <c r="O23" s="2"/>
      <c r="P23" s="2"/>
      <c r="Q23" s="2"/>
    </row>
    <row r="24" spans="2:17" ht="12.95" customHeight="1" x14ac:dyDescent="0.2">
      <c r="B24" s="17"/>
      <c r="C24" s="18"/>
      <c r="D24" s="13">
        <v>26</v>
      </c>
      <c r="E24" s="13">
        <v>31</v>
      </c>
      <c r="F24" s="14"/>
      <c r="G24" s="17"/>
      <c r="H24" s="18"/>
      <c r="I24" s="13">
        <v>17</v>
      </c>
      <c r="J24" s="13">
        <v>31</v>
      </c>
      <c r="K24" s="2"/>
      <c r="L24" s="2"/>
      <c r="M24" s="2"/>
      <c r="N24" s="24"/>
      <c r="O24" s="2"/>
      <c r="P24" s="2"/>
      <c r="Q24" s="2"/>
    </row>
    <row r="25" spans="2:17" ht="12.95" customHeight="1" x14ac:dyDescent="0.2">
      <c r="B25" s="17"/>
      <c r="C25" s="18"/>
      <c r="D25" s="13">
        <v>31</v>
      </c>
      <c r="E25" s="13">
        <v>23</v>
      </c>
      <c r="F25" s="14"/>
      <c r="G25" s="17"/>
      <c r="H25" s="18"/>
      <c r="I25" s="13">
        <v>18</v>
      </c>
      <c r="J25" s="13">
        <v>32</v>
      </c>
      <c r="K25" s="2"/>
      <c r="L25" s="2"/>
      <c r="M25" s="2"/>
      <c r="N25" s="24"/>
      <c r="O25" s="2"/>
      <c r="P25" s="2"/>
      <c r="Q25" s="2"/>
    </row>
    <row r="26" spans="2:17" ht="12.95" customHeight="1" x14ac:dyDescent="0.2">
      <c r="B26" s="17"/>
      <c r="C26" s="18"/>
      <c r="D26" s="13">
        <v>14</v>
      </c>
      <c r="E26" s="13">
        <v>34</v>
      </c>
      <c r="F26" s="14"/>
      <c r="G26" s="17"/>
      <c r="H26" s="18"/>
      <c r="I26" s="13">
        <v>5</v>
      </c>
      <c r="J26" s="13">
        <v>31</v>
      </c>
      <c r="K26" s="2"/>
      <c r="L26" s="2"/>
      <c r="M26" s="2"/>
      <c r="N26" s="24"/>
      <c r="O26" s="2"/>
      <c r="P26" s="2"/>
      <c r="Q26" s="2"/>
    </row>
    <row r="27" spans="2:17" ht="24.95" customHeight="1" x14ac:dyDescent="0.2">
      <c r="B27" s="17"/>
      <c r="C27" s="20" t="s">
        <v>17</v>
      </c>
      <c r="D27" s="25">
        <f>AVERAGE(D17:D26)</f>
        <v>26.3</v>
      </c>
      <c r="E27" s="25">
        <f>AVERAGE(E17:E26)</f>
        <v>31.7</v>
      </c>
      <c r="F27" s="19"/>
      <c r="G27" s="19"/>
      <c r="H27" s="19"/>
      <c r="I27" s="25">
        <f>AVERAGE(I17:I26)</f>
        <v>15.9</v>
      </c>
      <c r="J27" s="25">
        <f>AVERAGE(J17:J26)</f>
        <v>30.8</v>
      </c>
      <c r="K27" s="2"/>
      <c r="L27" s="2"/>
      <c r="M27" s="2"/>
      <c r="N27" s="24"/>
      <c r="O27" s="2"/>
      <c r="P27" s="2"/>
      <c r="Q27" s="2"/>
    </row>
    <row r="28" spans="2:17" ht="15" customHeight="1" x14ac:dyDescent="0.2">
      <c r="B28" s="11">
        <v>21</v>
      </c>
      <c r="C28" s="12" t="s">
        <v>10</v>
      </c>
      <c r="D28" s="13">
        <v>26</v>
      </c>
      <c r="E28" s="13">
        <v>32</v>
      </c>
      <c r="F28" s="2"/>
      <c r="G28" s="11">
        <v>43</v>
      </c>
      <c r="H28" s="12" t="s">
        <v>10</v>
      </c>
      <c r="I28" s="13">
        <v>20</v>
      </c>
      <c r="J28" s="13">
        <v>32</v>
      </c>
      <c r="K28" s="2"/>
      <c r="L28" s="2"/>
      <c r="M28" s="2"/>
      <c r="N28" s="24"/>
      <c r="O28" s="2"/>
      <c r="P28" s="2"/>
      <c r="Q28" s="2"/>
    </row>
    <row r="29" spans="2:17" ht="12.95" customHeight="1" x14ac:dyDescent="0.2">
      <c r="B29" s="17"/>
      <c r="C29" s="18"/>
      <c r="D29" s="13">
        <v>30</v>
      </c>
      <c r="E29" s="13">
        <v>34</v>
      </c>
      <c r="F29" s="14"/>
      <c r="G29" s="17"/>
      <c r="H29" s="18"/>
      <c r="I29" s="13">
        <v>21</v>
      </c>
      <c r="J29" s="13">
        <v>26</v>
      </c>
      <c r="K29" s="2"/>
      <c r="L29" s="2"/>
      <c r="M29" s="2"/>
      <c r="N29" s="24"/>
      <c r="O29" s="2"/>
      <c r="P29" s="2"/>
      <c r="Q29" s="2"/>
    </row>
    <row r="30" spans="2:17" ht="12.95" customHeight="1" x14ac:dyDescent="0.2">
      <c r="B30" s="17"/>
      <c r="C30" s="18"/>
      <c r="D30" s="13">
        <v>23</v>
      </c>
      <c r="E30" s="13">
        <v>33</v>
      </c>
      <c r="F30" s="14"/>
      <c r="G30" s="17"/>
      <c r="H30" s="18"/>
      <c r="I30" s="13">
        <v>33</v>
      </c>
      <c r="J30" s="13">
        <v>31</v>
      </c>
      <c r="K30" s="2"/>
      <c r="L30" s="2"/>
      <c r="M30" s="2"/>
      <c r="N30" s="24"/>
      <c r="O30" s="2"/>
      <c r="P30" s="2"/>
      <c r="Q30" s="2"/>
    </row>
    <row r="31" spans="2:17" ht="12.95" customHeight="1" x14ac:dyDescent="0.2">
      <c r="B31" s="17"/>
      <c r="C31" s="18"/>
      <c r="D31" s="13">
        <v>28</v>
      </c>
      <c r="E31" s="13">
        <v>32</v>
      </c>
      <c r="F31" s="14"/>
      <c r="G31" s="17"/>
      <c r="H31" s="18"/>
      <c r="I31" s="13">
        <v>32</v>
      </c>
      <c r="J31" s="13">
        <v>34</v>
      </c>
      <c r="K31" s="2"/>
      <c r="L31" s="2"/>
      <c r="M31" s="2"/>
      <c r="N31" s="2"/>
      <c r="O31" s="2"/>
      <c r="P31" s="2"/>
      <c r="Q31" s="2"/>
    </row>
    <row r="32" spans="2:17" ht="12.95" customHeight="1" x14ac:dyDescent="0.2">
      <c r="B32" s="17"/>
      <c r="C32" s="18"/>
      <c r="D32" s="13">
        <v>23</v>
      </c>
      <c r="E32" s="13">
        <v>32</v>
      </c>
      <c r="F32" s="14"/>
      <c r="G32" s="17"/>
      <c r="H32" s="18"/>
      <c r="I32" s="13">
        <v>17</v>
      </c>
      <c r="J32" s="13">
        <v>27</v>
      </c>
      <c r="K32" s="2"/>
      <c r="L32" s="2"/>
      <c r="M32" s="2"/>
      <c r="N32" s="2"/>
      <c r="O32" s="2"/>
      <c r="P32" s="2"/>
      <c r="Q32" s="2"/>
    </row>
    <row r="33" spans="2:17" ht="12.95" customHeight="1" x14ac:dyDescent="0.2">
      <c r="B33" s="17"/>
      <c r="C33" s="18"/>
      <c r="D33" s="13">
        <v>18</v>
      </c>
      <c r="E33" s="13">
        <v>34</v>
      </c>
      <c r="F33" s="14"/>
      <c r="G33" s="17"/>
      <c r="H33" s="18"/>
      <c r="I33" s="13">
        <v>33</v>
      </c>
      <c r="J33" s="13">
        <v>28</v>
      </c>
      <c r="K33" s="2"/>
      <c r="L33" s="2"/>
      <c r="M33" s="2"/>
      <c r="N33" s="2"/>
      <c r="O33" s="2"/>
      <c r="P33" s="2"/>
      <c r="Q33" s="2"/>
    </row>
    <row r="34" spans="2:17" ht="12.95" customHeight="1" x14ac:dyDescent="0.2">
      <c r="B34" s="17"/>
      <c r="C34" s="18"/>
      <c r="D34" s="13">
        <v>20</v>
      </c>
      <c r="E34" s="13">
        <v>28</v>
      </c>
      <c r="F34" s="14"/>
      <c r="G34" s="17"/>
      <c r="H34" s="18"/>
      <c r="I34" s="13">
        <v>30</v>
      </c>
      <c r="J34" s="13">
        <v>34</v>
      </c>
      <c r="K34" s="2"/>
      <c r="L34" s="2"/>
      <c r="M34" s="2"/>
      <c r="N34" s="2"/>
      <c r="O34" s="2"/>
      <c r="P34" s="2"/>
      <c r="Q34" s="2"/>
    </row>
    <row r="35" spans="2:17" ht="12.95" customHeight="1" x14ac:dyDescent="0.2">
      <c r="B35" s="17"/>
      <c r="C35" s="18"/>
      <c r="D35" s="13">
        <v>22</v>
      </c>
      <c r="E35" s="13">
        <v>33</v>
      </c>
      <c r="F35" s="14"/>
      <c r="G35" s="17"/>
      <c r="H35" s="18"/>
      <c r="I35" s="13">
        <v>19</v>
      </c>
      <c r="J35" s="13">
        <v>23</v>
      </c>
      <c r="K35" s="2"/>
      <c r="L35" s="2"/>
      <c r="M35" s="2"/>
      <c r="N35" s="2"/>
      <c r="O35" s="2"/>
      <c r="P35" s="2"/>
      <c r="Q35" s="2"/>
    </row>
    <row r="36" spans="2:17" ht="12.95" customHeight="1" x14ac:dyDescent="0.2">
      <c r="B36" s="17"/>
      <c r="C36" s="18"/>
      <c r="D36" s="13">
        <v>28</v>
      </c>
      <c r="E36" s="13">
        <v>26</v>
      </c>
      <c r="F36" s="14"/>
      <c r="G36" s="17"/>
      <c r="H36" s="18"/>
      <c r="I36" s="13">
        <v>32</v>
      </c>
      <c r="J36" s="13">
        <v>37</v>
      </c>
      <c r="K36" s="2"/>
      <c r="L36" s="2"/>
      <c r="M36" s="2"/>
      <c r="N36" s="2"/>
      <c r="O36" s="2"/>
      <c r="P36" s="2"/>
      <c r="Q36" s="2"/>
    </row>
    <row r="37" spans="2:17" ht="12.95" customHeight="1" x14ac:dyDescent="0.2">
      <c r="B37" s="17"/>
      <c r="C37" s="18"/>
      <c r="D37" s="13">
        <v>26</v>
      </c>
      <c r="E37" s="13">
        <v>25</v>
      </c>
      <c r="F37" s="14"/>
      <c r="G37" s="17"/>
      <c r="H37" s="18"/>
      <c r="I37" s="13">
        <v>29</v>
      </c>
      <c r="J37" s="13">
        <v>29</v>
      </c>
      <c r="K37" s="2"/>
      <c r="L37" s="2"/>
      <c r="M37" s="2"/>
      <c r="N37" s="2"/>
      <c r="O37" s="2"/>
      <c r="P37" s="2"/>
      <c r="Q37" s="2"/>
    </row>
    <row r="38" spans="2:17" ht="30" customHeight="1" x14ac:dyDescent="0.2">
      <c r="B38" s="19"/>
      <c r="C38" s="20" t="s">
        <v>17</v>
      </c>
      <c r="D38" s="25">
        <f>AVERAGE(D28:D37)</f>
        <v>24.4</v>
      </c>
      <c r="E38" s="25">
        <f>AVERAGE(E28:E37)</f>
        <v>30.9</v>
      </c>
      <c r="F38" s="19"/>
      <c r="G38" s="19"/>
      <c r="H38" s="19"/>
      <c r="I38" s="25">
        <f>AVERAGE(I28:I37)</f>
        <v>26.6</v>
      </c>
      <c r="J38" s="25">
        <f>AVERAGE(J28:J37)</f>
        <v>30.1</v>
      </c>
      <c r="K38" s="2"/>
      <c r="L38" s="2"/>
      <c r="M38" s="2"/>
      <c r="N38" s="2"/>
      <c r="O38" s="2"/>
      <c r="P38" s="2"/>
      <c r="Q38" s="2"/>
    </row>
    <row r="39" spans="2:17" ht="15.95" customHeight="1" x14ac:dyDescent="0.2">
      <c r="B39" s="11">
        <v>23</v>
      </c>
      <c r="C39" s="12" t="s">
        <v>9</v>
      </c>
      <c r="D39" s="13">
        <v>11</v>
      </c>
      <c r="E39" s="13">
        <v>34</v>
      </c>
      <c r="F39" s="14"/>
      <c r="G39" s="11">
        <v>48</v>
      </c>
      <c r="H39" s="12" t="s">
        <v>9</v>
      </c>
      <c r="I39" s="13">
        <v>8</v>
      </c>
      <c r="J39" s="13">
        <v>28</v>
      </c>
      <c r="K39" s="2"/>
      <c r="L39" s="2"/>
      <c r="M39" s="2"/>
      <c r="N39" s="2"/>
      <c r="O39" s="2"/>
      <c r="P39" s="2"/>
      <c r="Q39" s="2"/>
    </row>
    <row r="40" spans="2:17" ht="12.95" customHeight="1" x14ac:dyDescent="0.2">
      <c r="B40" s="17"/>
      <c r="C40" s="18"/>
      <c r="D40" s="13">
        <v>15</v>
      </c>
      <c r="E40" s="13">
        <v>30</v>
      </c>
      <c r="F40" s="14"/>
      <c r="G40" s="17"/>
      <c r="H40" s="18"/>
      <c r="I40" s="13">
        <v>12</v>
      </c>
      <c r="J40" s="13">
        <v>32</v>
      </c>
      <c r="K40" s="2"/>
      <c r="L40" s="2"/>
      <c r="M40" s="2"/>
      <c r="N40" s="2"/>
      <c r="O40" s="2"/>
      <c r="P40" s="2"/>
      <c r="Q40" s="2"/>
    </row>
    <row r="41" spans="2:17" ht="12.95" customHeight="1" x14ac:dyDescent="0.2">
      <c r="B41" s="17"/>
      <c r="C41" s="18"/>
      <c r="D41" s="13">
        <v>13</v>
      </c>
      <c r="E41" s="13">
        <v>31</v>
      </c>
      <c r="F41" s="14"/>
      <c r="G41" s="17"/>
      <c r="H41" s="18"/>
      <c r="I41" s="13">
        <v>13</v>
      </c>
      <c r="J41" s="13">
        <v>34</v>
      </c>
      <c r="K41" s="2"/>
      <c r="L41" s="2"/>
      <c r="M41" s="2"/>
      <c r="N41" s="2"/>
      <c r="O41" s="2"/>
      <c r="P41" s="2"/>
      <c r="Q41" s="2"/>
    </row>
    <row r="42" spans="2:17" ht="12.95" customHeight="1" x14ac:dyDescent="0.2">
      <c r="B42" s="17"/>
      <c r="C42" s="18"/>
      <c r="D42" s="13">
        <v>18</v>
      </c>
      <c r="E42" s="13">
        <v>25</v>
      </c>
      <c r="F42" s="14"/>
      <c r="G42" s="17"/>
      <c r="H42" s="18"/>
      <c r="I42" s="13">
        <v>14</v>
      </c>
      <c r="J42" s="13">
        <v>27</v>
      </c>
      <c r="K42" s="2"/>
      <c r="L42" s="2"/>
      <c r="M42" s="2"/>
      <c r="N42" s="2"/>
      <c r="O42" s="2"/>
      <c r="P42" s="2"/>
      <c r="Q42" s="2"/>
    </row>
    <row r="43" spans="2:17" ht="12.95" customHeight="1" x14ac:dyDescent="0.2">
      <c r="B43" s="17"/>
      <c r="C43" s="18"/>
      <c r="D43" s="13">
        <v>24</v>
      </c>
      <c r="E43" s="13">
        <v>29</v>
      </c>
      <c r="F43" s="14"/>
      <c r="G43" s="17"/>
      <c r="H43" s="18"/>
      <c r="I43" s="13">
        <v>12</v>
      </c>
      <c r="J43" s="13">
        <v>29</v>
      </c>
      <c r="K43" s="2"/>
      <c r="L43" s="2"/>
      <c r="M43" s="2"/>
      <c r="N43" s="2"/>
      <c r="O43" s="2"/>
      <c r="P43" s="2"/>
      <c r="Q43" s="2"/>
    </row>
    <row r="44" spans="2:17" ht="12.95" customHeight="1" x14ac:dyDescent="0.2">
      <c r="B44" s="17"/>
      <c r="C44" s="18"/>
      <c r="D44" s="13">
        <v>22</v>
      </c>
      <c r="E44" s="13">
        <v>29</v>
      </c>
      <c r="F44" s="14"/>
      <c r="G44" s="17"/>
      <c r="H44" s="18"/>
      <c r="I44" s="13">
        <v>23</v>
      </c>
      <c r="J44" s="13">
        <v>26</v>
      </c>
      <c r="K44" s="2"/>
      <c r="L44" s="2"/>
      <c r="M44" s="2"/>
      <c r="N44" s="2"/>
      <c r="O44" s="2"/>
      <c r="P44" s="2"/>
      <c r="Q44" s="2"/>
    </row>
    <row r="45" spans="2:17" ht="12.95" customHeight="1" x14ac:dyDescent="0.2">
      <c r="B45" s="17"/>
      <c r="C45" s="18"/>
      <c r="D45" s="13">
        <v>19</v>
      </c>
      <c r="E45" s="13">
        <v>32</v>
      </c>
      <c r="F45" s="14"/>
      <c r="G45" s="17"/>
      <c r="H45" s="18"/>
      <c r="I45" s="13">
        <v>18</v>
      </c>
      <c r="J45" s="13">
        <v>31</v>
      </c>
      <c r="K45" s="2"/>
      <c r="L45" s="2"/>
      <c r="M45" s="2"/>
      <c r="N45" s="2"/>
      <c r="O45" s="2"/>
      <c r="P45" s="2"/>
      <c r="Q45" s="2"/>
    </row>
    <row r="46" spans="2:17" ht="12.95" customHeight="1" x14ac:dyDescent="0.2">
      <c r="B46" s="17"/>
      <c r="C46" s="18"/>
      <c r="D46" s="13">
        <v>12</v>
      </c>
      <c r="E46" s="13">
        <v>28</v>
      </c>
      <c r="F46" s="14"/>
      <c r="G46" s="17"/>
      <c r="H46" s="18"/>
      <c r="I46" s="13">
        <v>7</v>
      </c>
      <c r="J46" s="13">
        <v>29</v>
      </c>
      <c r="K46" s="2"/>
      <c r="L46" s="2"/>
      <c r="M46" s="2"/>
      <c r="N46" s="2"/>
      <c r="O46" s="2"/>
      <c r="P46" s="2"/>
      <c r="Q46" s="2"/>
    </row>
    <row r="47" spans="2:17" ht="12.95" customHeight="1" x14ac:dyDescent="0.2">
      <c r="B47" s="17"/>
      <c r="C47" s="18"/>
      <c r="D47" s="13">
        <v>16</v>
      </c>
      <c r="E47" s="13">
        <v>34</v>
      </c>
      <c r="F47" s="14"/>
      <c r="G47" s="17"/>
      <c r="H47" s="18"/>
      <c r="I47" s="13">
        <v>12</v>
      </c>
      <c r="J47" s="13">
        <v>31</v>
      </c>
      <c r="K47" s="2"/>
      <c r="L47" s="2"/>
      <c r="M47" s="2"/>
      <c r="N47" s="2"/>
      <c r="O47" s="2"/>
      <c r="P47" s="2"/>
      <c r="Q47" s="2"/>
    </row>
    <row r="48" spans="2:17" ht="12.95" customHeight="1" x14ac:dyDescent="0.2">
      <c r="B48" s="17"/>
      <c r="C48" s="18"/>
      <c r="D48" s="13">
        <v>17</v>
      </c>
      <c r="E48" s="13">
        <v>31</v>
      </c>
      <c r="F48" s="14"/>
      <c r="G48" s="17"/>
      <c r="H48" s="18"/>
      <c r="I48" s="13">
        <v>24</v>
      </c>
      <c r="J48" s="13">
        <v>33</v>
      </c>
      <c r="K48" s="2"/>
      <c r="L48" s="2"/>
      <c r="M48" s="2"/>
      <c r="N48" s="2"/>
      <c r="O48" s="2"/>
      <c r="P48" s="2"/>
      <c r="Q48" s="2"/>
    </row>
    <row r="49" spans="2:17" ht="12.95" customHeight="1" x14ac:dyDescent="0.2">
      <c r="B49" s="17"/>
      <c r="C49" s="18"/>
      <c r="D49" s="13">
        <v>12</v>
      </c>
      <c r="E49" s="13">
        <v>38</v>
      </c>
      <c r="F49" s="14"/>
      <c r="G49" s="17"/>
      <c r="H49" s="18"/>
      <c r="I49" s="13">
        <v>16</v>
      </c>
      <c r="J49" s="13">
        <v>20</v>
      </c>
      <c r="K49" s="2"/>
      <c r="L49" s="2"/>
      <c r="M49" s="2"/>
      <c r="N49" s="2"/>
      <c r="O49" s="2"/>
      <c r="P49" s="2"/>
      <c r="Q49" s="2"/>
    </row>
    <row r="50" spans="2:17" ht="18.95" customHeight="1" x14ac:dyDescent="0.2">
      <c r="B50" s="19"/>
      <c r="C50" s="20" t="s">
        <v>17</v>
      </c>
      <c r="D50" s="21">
        <f>AVERAGE(D39:D49)</f>
        <v>16.272727272727273</v>
      </c>
      <c r="E50" s="21">
        <f>AVERAGE(E39:E49)</f>
        <v>31</v>
      </c>
      <c r="F50" s="19"/>
      <c r="G50" s="19"/>
      <c r="H50" s="19"/>
      <c r="I50" s="21">
        <f>AVERAGE(I39:I49)</f>
        <v>14.454545454545455</v>
      </c>
      <c r="J50" s="21">
        <f>AVERAGE(J39:J49)</f>
        <v>29.09090909090909</v>
      </c>
      <c r="K50" s="2"/>
      <c r="L50" s="2"/>
      <c r="M50" s="2"/>
      <c r="N50" s="2"/>
      <c r="O50" s="2"/>
      <c r="P50" s="2"/>
      <c r="Q50" s="2"/>
    </row>
    <row r="51" spans="2:17" ht="12.95" customHeight="1" x14ac:dyDescent="0.2"/>
    <row r="52" spans="2:17" ht="12.95" customHeight="1" x14ac:dyDescent="0.2"/>
    <row r="53" spans="2:17" ht="12.95" customHeight="1" x14ac:dyDescent="0.2"/>
    <row r="54" spans="2:17" ht="12.95" customHeight="1" x14ac:dyDescent="0.2"/>
    <row r="55" spans="2:17" ht="12.95" customHeight="1" x14ac:dyDescent="0.2"/>
    <row r="56" spans="2:17" ht="12.95" customHeight="1" x14ac:dyDescent="0.2"/>
    <row r="57" spans="2:17" ht="12.95" customHeight="1" x14ac:dyDescent="0.2"/>
    <row r="58" spans="2:17" ht="12.95" customHeight="1" x14ac:dyDescent="0.2"/>
    <row r="59" spans="2:17" ht="12.95" customHeight="1" x14ac:dyDescent="0.2"/>
    <row r="60" spans="2:17" ht="12.95" customHeight="1" x14ac:dyDescent="0.2"/>
  </sheetData>
  <pageMargins left="0" right="0" top="0" bottom="0" header="0" footer="0"/>
  <pageSetup paperSize="0" scale="107" orientation="portrait" horizontalDpi="0" verticalDpi="2048"/>
  <headerFooter alignWithMargins="0">
    <oddFooter>&amp;"Helvetica,Regular"&amp;11&amp;P</oddFooter>
  </headerFooter>
  <ignoredErrors>
    <ignoredError sqref="P13:P17 P7:P10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" sqref="D2"/>
    </sheetView>
  </sheetViews>
  <sheetFormatPr defaultRowHeight="15" x14ac:dyDescent="0.2"/>
  <cols>
    <col min="1" max="1" width="9.296875" bestFit="1" customWidth="1"/>
    <col min="3" max="3" width="13.8984375" bestFit="1" customWidth="1"/>
    <col min="4" max="4" width="13.8984375" customWidth="1"/>
  </cols>
  <sheetData>
    <row r="1" spans="1:4" x14ac:dyDescent="0.2">
      <c r="A1" t="s">
        <v>62</v>
      </c>
      <c r="B1" t="s">
        <v>61</v>
      </c>
      <c r="C1" t="s">
        <v>59</v>
      </c>
      <c r="D1" t="s">
        <v>65</v>
      </c>
    </row>
    <row r="2" spans="1:4" x14ac:dyDescent="0.2">
      <c r="A2" s="187">
        <v>41415</v>
      </c>
      <c r="B2">
        <v>11</v>
      </c>
      <c r="C2" t="s">
        <v>60</v>
      </c>
      <c r="D2">
        <v>142.74193548387098</v>
      </c>
    </row>
    <row r="3" spans="1:4" x14ac:dyDescent="0.2">
      <c r="A3" s="187">
        <v>41415</v>
      </c>
      <c r="B3">
        <v>23</v>
      </c>
      <c r="C3" t="s">
        <v>60</v>
      </c>
      <c r="D3">
        <v>131.23167155425222</v>
      </c>
    </row>
    <row r="4" spans="1:4" x14ac:dyDescent="0.2">
      <c r="A4" s="187">
        <v>41415</v>
      </c>
      <c r="B4">
        <v>38</v>
      </c>
      <c r="C4" t="s">
        <v>60</v>
      </c>
      <c r="D4">
        <v>128.2258064516129</v>
      </c>
    </row>
    <row r="5" spans="1:4" x14ac:dyDescent="0.2">
      <c r="A5" s="187">
        <v>41415</v>
      </c>
      <c r="B5">
        <v>48</v>
      </c>
      <c r="C5" t="s">
        <v>60</v>
      </c>
      <c r="D5">
        <v>116.56891495601174</v>
      </c>
    </row>
    <row r="6" spans="1:4" x14ac:dyDescent="0.2">
      <c r="A6" s="187">
        <v>41415</v>
      </c>
      <c r="B6">
        <v>11</v>
      </c>
      <c r="C6" t="s">
        <v>63</v>
      </c>
      <c r="D6">
        <v>233.87096774193549</v>
      </c>
    </row>
    <row r="7" spans="1:4" x14ac:dyDescent="0.2">
      <c r="A7" s="187">
        <v>41415</v>
      </c>
      <c r="B7">
        <v>23</v>
      </c>
      <c r="C7" t="s">
        <v>63</v>
      </c>
      <c r="D7">
        <v>250</v>
      </c>
    </row>
    <row r="8" spans="1:4" x14ac:dyDescent="0.2">
      <c r="A8" s="187">
        <v>41415</v>
      </c>
      <c r="B8">
        <v>38</v>
      </c>
      <c r="C8" t="s">
        <v>63</v>
      </c>
      <c r="D8">
        <v>248.38709677419357</v>
      </c>
    </row>
    <row r="9" spans="1:4" x14ac:dyDescent="0.2">
      <c r="A9" s="187">
        <v>41415</v>
      </c>
      <c r="B9">
        <v>48</v>
      </c>
      <c r="C9" t="s">
        <v>63</v>
      </c>
      <c r="D9">
        <v>234.6041055718475</v>
      </c>
    </row>
    <row r="10" spans="1:4" x14ac:dyDescent="0.2">
      <c r="A10" s="187">
        <v>41415</v>
      </c>
      <c r="B10">
        <v>12</v>
      </c>
      <c r="C10" t="s">
        <v>63</v>
      </c>
      <c r="D10">
        <v>255.64516129032259</v>
      </c>
    </row>
    <row r="11" spans="1:4" x14ac:dyDescent="0.2">
      <c r="A11" s="187">
        <v>41415</v>
      </c>
      <c r="B11">
        <v>21</v>
      </c>
      <c r="C11" t="s">
        <v>63</v>
      </c>
      <c r="D11">
        <v>249.19354838709677</v>
      </c>
    </row>
    <row r="12" spans="1:4" x14ac:dyDescent="0.2">
      <c r="A12" s="187">
        <v>41415</v>
      </c>
      <c r="B12">
        <v>31</v>
      </c>
      <c r="C12" t="s">
        <v>63</v>
      </c>
      <c r="D12">
        <v>237.90322580645162</v>
      </c>
    </row>
    <row r="13" spans="1:4" x14ac:dyDescent="0.2">
      <c r="A13" s="187">
        <v>41415</v>
      </c>
      <c r="B13">
        <v>43</v>
      </c>
      <c r="C13" t="s">
        <v>63</v>
      </c>
      <c r="D13">
        <v>242.74193548387098</v>
      </c>
    </row>
    <row r="14" spans="1:4" x14ac:dyDescent="0.2">
      <c r="A14" s="187">
        <v>41415</v>
      </c>
      <c r="B14">
        <v>12</v>
      </c>
      <c r="C14" t="s">
        <v>64</v>
      </c>
      <c r="D14">
        <v>212.09677419354838</v>
      </c>
    </row>
    <row r="15" spans="1:4" x14ac:dyDescent="0.2">
      <c r="A15" s="187">
        <v>41415</v>
      </c>
      <c r="B15">
        <v>21</v>
      </c>
      <c r="C15" t="s">
        <v>64</v>
      </c>
      <c r="D15">
        <v>196.77419354838707</v>
      </c>
    </row>
    <row r="16" spans="1:4" x14ac:dyDescent="0.2">
      <c r="A16" s="187">
        <v>41415</v>
      </c>
      <c r="B16">
        <v>31</v>
      </c>
      <c r="C16" t="s">
        <v>64</v>
      </c>
      <c r="D16">
        <v>184.67741935483869</v>
      </c>
    </row>
    <row r="17" spans="1:4" x14ac:dyDescent="0.2">
      <c r="A17" s="187">
        <v>41415</v>
      </c>
      <c r="B17">
        <v>43</v>
      </c>
      <c r="C17" t="s">
        <v>64</v>
      </c>
      <c r="D17">
        <v>214.51612903225808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6"/>
  <sheetViews>
    <sheetView showGridLines="0" workbookViewId="0">
      <selection activeCell="Q8" sqref="Q8"/>
    </sheetView>
  </sheetViews>
  <sheetFormatPr defaultColWidth="7.59765625" defaultRowHeight="15.95" customHeight="1" x14ac:dyDescent="0.2"/>
  <cols>
    <col min="1" max="1" width="2.59765625" style="1" customWidth="1"/>
    <col min="2" max="2" width="4.19921875" style="1" customWidth="1"/>
    <col min="3" max="3" width="5.19921875" style="1" customWidth="1"/>
    <col min="4" max="4" width="6.69921875" style="1" customWidth="1"/>
    <col min="5" max="15" width="4.69921875" style="1" customWidth="1"/>
    <col min="16" max="16" width="8.19921875" style="1" customWidth="1"/>
    <col min="17" max="17" width="11.59765625" style="1" customWidth="1"/>
    <col min="18" max="21" width="5.69921875" style="1" customWidth="1"/>
    <col min="22" max="16384" width="7.59765625" style="1"/>
  </cols>
  <sheetData>
    <row r="1" spans="1:21" ht="21" customHeight="1" x14ac:dyDescent="0.25">
      <c r="A1" s="5"/>
      <c r="B1" s="27" t="s">
        <v>18</v>
      </c>
      <c r="C1" s="28"/>
      <c r="D1" s="28"/>
      <c r="E1" s="28"/>
      <c r="F1" s="28"/>
      <c r="G1" s="2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8" customHeight="1" x14ac:dyDescent="0.2">
      <c r="A2" s="5"/>
      <c r="B2" s="29" t="s">
        <v>19</v>
      </c>
      <c r="C2" s="5"/>
      <c r="D2" s="5"/>
      <c r="E2" s="5"/>
      <c r="F2" s="5"/>
      <c r="G2" s="5"/>
      <c r="H2" s="5"/>
      <c r="I2" s="5"/>
      <c r="J2" s="5"/>
      <c r="K2" s="5"/>
      <c r="M2" s="30" t="s">
        <v>20</v>
      </c>
      <c r="N2" s="31"/>
      <c r="O2" s="31"/>
      <c r="P2" s="5"/>
      <c r="Q2" s="5"/>
      <c r="R2" s="5"/>
      <c r="S2" s="5"/>
      <c r="T2" s="5"/>
      <c r="U2" s="5"/>
    </row>
    <row r="3" spans="1:21" ht="17.100000000000001" customHeight="1" x14ac:dyDescent="0.2">
      <c r="A3" s="5"/>
      <c r="B3" s="29" t="s">
        <v>55</v>
      </c>
      <c r="C3" s="5"/>
      <c r="D3" s="5"/>
      <c r="E3" s="5"/>
      <c r="F3" s="5"/>
      <c r="G3" s="5"/>
      <c r="H3" s="5"/>
      <c r="I3" s="5"/>
      <c r="J3" s="5"/>
      <c r="K3" s="5"/>
      <c r="M3" s="30" t="s">
        <v>21</v>
      </c>
      <c r="N3" s="31"/>
      <c r="O3" s="31"/>
      <c r="P3" s="5"/>
      <c r="Q3" s="5"/>
      <c r="R3" s="5"/>
      <c r="S3" s="5"/>
      <c r="T3" s="5"/>
      <c r="U3" s="5"/>
    </row>
    <row r="4" spans="1:21" ht="17.100000000000001" customHeight="1" x14ac:dyDescent="0.2">
      <c r="A4" s="5"/>
      <c r="B4" s="32" t="s">
        <v>56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7.100000000000001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6"/>
      <c r="Q5" s="33"/>
      <c r="R5" s="5"/>
      <c r="S5" s="5"/>
      <c r="T5" s="5"/>
      <c r="U5" s="5"/>
    </row>
    <row r="6" spans="1:21" ht="18" customHeight="1" x14ac:dyDescent="0.2">
      <c r="A6" s="5"/>
      <c r="B6" s="34"/>
      <c r="C6" s="15"/>
      <c r="D6" s="5"/>
      <c r="E6" s="31"/>
      <c r="F6" s="178" t="s">
        <v>22</v>
      </c>
      <c r="G6" s="179"/>
      <c r="H6" s="179"/>
      <c r="I6" s="179"/>
      <c r="J6" s="179"/>
      <c r="K6" s="179"/>
      <c r="L6" s="179"/>
      <c r="M6" s="179"/>
      <c r="N6" s="179"/>
      <c r="O6" s="179"/>
      <c r="P6" s="174" t="s">
        <v>23</v>
      </c>
      <c r="Q6" s="175"/>
      <c r="R6" s="5"/>
      <c r="S6" s="5"/>
      <c r="T6" s="5"/>
      <c r="U6" s="5"/>
    </row>
    <row r="7" spans="1:21" ht="17.45" customHeight="1" x14ac:dyDescent="0.2">
      <c r="A7" s="5"/>
      <c r="B7" s="35" t="s">
        <v>24</v>
      </c>
      <c r="C7" s="35" t="s">
        <v>25</v>
      </c>
      <c r="D7" s="35" t="s">
        <v>26</v>
      </c>
      <c r="E7" s="36" t="s">
        <v>27</v>
      </c>
      <c r="F7" s="37">
        <v>1</v>
      </c>
      <c r="G7" s="38">
        <v>2</v>
      </c>
      <c r="H7" s="38">
        <v>3</v>
      </c>
      <c r="I7" s="38">
        <v>4</v>
      </c>
      <c r="J7" s="38">
        <v>5</v>
      </c>
      <c r="K7" s="38">
        <v>6</v>
      </c>
      <c r="L7" s="38">
        <v>7</v>
      </c>
      <c r="M7" s="38">
        <v>8</v>
      </c>
      <c r="N7" s="38">
        <v>9</v>
      </c>
      <c r="O7" s="39">
        <v>10</v>
      </c>
      <c r="P7" s="73" t="s">
        <v>28</v>
      </c>
      <c r="Q7" s="74" t="s">
        <v>29</v>
      </c>
      <c r="R7" s="5"/>
      <c r="S7" s="5"/>
      <c r="T7" s="5"/>
      <c r="U7" s="5"/>
    </row>
    <row r="8" spans="1:21" ht="18.95" customHeight="1" x14ac:dyDescent="0.2">
      <c r="A8" s="5"/>
      <c r="B8" s="153">
        <v>19</v>
      </c>
      <c r="C8" s="153">
        <v>2</v>
      </c>
      <c r="D8" s="40" t="s">
        <v>30</v>
      </c>
      <c r="E8" s="40" t="s">
        <v>31</v>
      </c>
      <c r="F8" s="41">
        <v>37</v>
      </c>
      <c r="G8" s="41">
        <v>39</v>
      </c>
      <c r="H8" s="41">
        <v>35</v>
      </c>
      <c r="I8" s="41">
        <v>36</v>
      </c>
      <c r="J8" s="41">
        <v>35</v>
      </c>
      <c r="K8" s="41">
        <v>36</v>
      </c>
      <c r="L8" s="41">
        <v>35</v>
      </c>
      <c r="M8" s="41">
        <v>35</v>
      </c>
      <c r="N8" s="41">
        <v>37</v>
      </c>
      <c r="O8" s="41">
        <v>37</v>
      </c>
      <c r="P8" s="75">
        <f t="shared" ref="P8:P31" si="0">AVERAGE(F8:O8)</f>
        <v>36.200000000000003</v>
      </c>
      <c r="Q8" s="76">
        <f t="shared" ref="Q8:Q31" si="1">(P8/20)*17424</f>
        <v>31537.440000000002</v>
      </c>
      <c r="R8" s="5"/>
      <c r="S8" s="5"/>
      <c r="T8" s="5"/>
      <c r="U8" s="26"/>
    </row>
    <row r="9" spans="1:21" ht="17.100000000000001" customHeight="1" x14ac:dyDescent="0.2">
      <c r="A9" s="5"/>
      <c r="B9" s="154"/>
      <c r="C9" s="169"/>
      <c r="D9" s="42" t="s">
        <v>32</v>
      </c>
      <c r="E9" s="42" t="s">
        <v>33</v>
      </c>
      <c r="F9" s="13">
        <v>39</v>
      </c>
      <c r="G9" s="13">
        <v>40</v>
      </c>
      <c r="H9" s="13">
        <v>39</v>
      </c>
      <c r="I9" s="13">
        <v>41</v>
      </c>
      <c r="J9" s="13">
        <v>39</v>
      </c>
      <c r="K9" s="13">
        <v>41</v>
      </c>
      <c r="L9" s="13">
        <v>38</v>
      </c>
      <c r="M9" s="13">
        <v>40</v>
      </c>
      <c r="N9" s="13">
        <v>38</v>
      </c>
      <c r="O9" s="13">
        <v>39</v>
      </c>
      <c r="P9" s="77">
        <f t="shared" si="0"/>
        <v>39.4</v>
      </c>
      <c r="Q9" s="78">
        <f t="shared" si="1"/>
        <v>34325.279999999999</v>
      </c>
      <c r="R9" s="5"/>
      <c r="S9" s="5"/>
      <c r="T9" s="5"/>
      <c r="U9" s="26"/>
    </row>
    <row r="10" spans="1:21" ht="26.1" customHeight="1" x14ac:dyDescent="0.2">
      <c r="A10" s="5"/>
      <c r="B10" s="167">
        <v>27</v>
      </c>
      <c r="C10" s="167">
        <v>2</v>
      </c>
      <c r="D10" s="42" t="s">
        <v>30</v>
      </c>
      <c r="E10" s="42" t="s">
        <v>33</v>
      </c>
      <c r="F10" s="13">
        <v>39</v>
      </c>
      <c r="G10" s="13">
        <v>37</v>
      </c>
      <c r="H10" s="13">
        <v>37</v>
      </c>
      <c r="I10" s="13">
        <v>36</v>
      </c>
      <c r="J10" s="13">
        <v>38</v>
      </c>
      <c r="K10" s="13">
        <v>36</v>
      </c>
      <c r="L10" s="13">
        <v>38</v>
      </c>
      <c r="M10" s="13">
        <v>38</v>
      </c>
      <c r="N10" s="13">
        <v>36</v>
      </c>
      <c r="O10" s="13">
        <v>38</v>
      </c>
      <c r="P10" s="77">
        <f t="shared" si="0"/>
        <v>37.299999999999997</v>
      </c>
      <c r="Q10" s="78">
        <f t="shared" si="1"/>
        <v>32495.759999999995</v>
      </c>
      <c r="R10" s="5"/>
      <c r="S10" s="5"/>
      <c r="T10" s="5"/>
      <c r="U10" s="26"/>
    </row>
    <row r="11" spans="1:21" ht="17.100000000000001" customHeight="1" x14ac:dyDescent="0.2">
      <c r="A11" s="5"/>
      <c r="B11" s="154"/>
      <c r="C11" s="169"/>
      <c r="D11" s="42" t="s">
        <v>32</v>
      </c>
      <c r="E11" s="42" t="s">
        <v>31</v>
      </c>
      <c r="F11" s="13">
        <v>40</v>
      </c>
      <c r="G11" s="13">
        <v>40</v>
      </c>
      <c r="H11" s="13">
        <v>35</v>
      </c>
      <c r="I11" s="13">
        <v>37</v>
      </c>
      <c r="J11" s="13">
        <v>41</v>
      </c>
      <c r="K11" s="13">
        <v>38</v>
      </c>
      <c r="L11" s="13">
        <v>38</v>
      </c>
      <c r="M11" s="13">
        <v>40</v>
      </c>
      <c r="N11" s="13">
        <v>39</v>
      </c>
      <c r="O11" s="13">
        <v>39</v>
      </c>
      <c r="P11" s="77">
        <f t="shared" si="0"/>
        <v>38.700000000000003</v>
      </c>
      <c r="Q11" s="78">
        <f t="shared" si="1"/>
        <v>33715.440000000002</v>
      </c>
      <c r="R11" s="5"/>
      <c r="S11" s="5"/>
      <c r="T11" s="5"/>
      <c r="U11" s="26"/>
    </row>
    <row r="12" spans="1:21" ht="26.1" customHeight="1" x14ac:dyDescent="0.2">
      <c r="A12" s="5"/>
      <c r="B12" s="167">
        <v>35</v>
      </c>
      <c r="C12" s="167">
        <v>2</v>
      </c>
      <c r="D12" s="42" t="s">
        <v>30</v>
      </c>
      <c r="E12" s="42" t="s">
        <v>31</v>
      </c>
      <c r="F12" s="13">
        <v>37</v>
      </c>
      <c r="G12" s="13">
        <v>37</v>
      </c>
      <c r="H12" s="13">
        <v>36</v>
      </c>
      <c r="I12" s="13">
        <v>37</v>
      </c>
      <c r="J12" s="13">
        <v>29</v>
      </c>
      <c r="K12" s="13">
        <v>33</v>
      </c>
      <c r="L12" s="13">
        <v>37</v>
      </c>
      <c r="M12" s="13">
        <v>36</v>
      </c>
      <c r="N12" s="13">
        <v>37</v>
      </c>
      <c r="O12" s="13">
        <v>38</v>
      </c>
      <c r="P12" s="77">
        <f t="shared" si="0"/>
        <v>35.700000000000003</v>
      </c>
      <c r="Q12" s="78">
        <f t="shared" si="1"/>
        <v>31101.840000000004</v>
      </c>
      <c r="R12" s="5"/>
      <c r="S12" s="5"/>
      <c r="T12" s="5"/>
      <c r="U12" s="26"/>
    </row>
    <row r="13" spans="1:21" ht="17.100000000000001" customHeight="1" x14ac:dyDescent="0.2">
      <c r="A13" s="5"/>
      <c r="B13" s="154"/>
      <c r="C13" s="169"/>
      <c r="D13" s="42" t="s">
        <v>32</v>
      </c>
      <c r="E13" s="42" t="s">
        <v>33</v>
      </c>
      <c r="F13" s="13">
        <v>38</v>
      </c>
      <c r="G13" s="13">
        <v>39</v>
      </c>
      <c r="H13" s="13">
        <v>40</v>
      </c>
      <c r="I13" s="13">
        <v>40</v>
      </c>
      <c r="J13" s="13">
        <v>39</v>
      </c>
      <c r="K13" s="13">
        <v>39</v>
      </c>
      <c r="L13" s="13">
        <v>40</v>
      </c>
      <c r="M13" s="13">
        <v>39</v>
      </c>
      <c r="N13" s="13">
        <v>38</v>
      </c>
      <c r="O13" s="13">
        <v>39</v>
      </c>
      <c r="P13" s="77">
        <f t="shared" si="0"/>
        <v>39.1</v>
      </c>
      <c r="Q13" s="78">
        <f t="shared" si="1"/>
        <v>34063.919999999998</v>
      </c>
      <c r="R13" s="5"/>
      <c r="S13" s="5"/>
      <c r="T13" s="5"/>
      <c r="U13" s="26"/>
    </row>
    <row r="14" spans="1:21" ht="21" customHeight="1" x14ac:dyDescent="0.2">
      <c r="A14" s="5"/>
      <c r="B14" s="167">
        <v>45</v>
      </c>
      <c r="C14" s="167">
        <v>2</v>
      </c>
      <c r="D14" s="42" t="s">
        <v>30</v>
      </c>
      <c r="E14" s="42" t="s">
        <v>31</v>
      </c>
      <c r="F14" s="13">
        <v>39</v>
      </c>
      <c r="G14" s="13">
        <v>39</v>
      </c>
      <c r="H14" s="13">
        <v>38</v>
      </c>
      <c r="I14" s="13">
        <v>39</v>
      </c>
      <c r="J14" s="13">
        <v>37</v>
      </c>
      <c r="K14" s="13">
        <v>38</v>
      </c>
      <c r="L14" s="13">
        <v>37</v>
      </c>
      <c r="M14" s="13">
        <v>35</v>
      </c>
      <c r="N14" s="13">
        <v>37</v>
      </c>
      <c r="O14" s="13">
        <v>33</v>
      </c>
      <c r="P14" s="77">
        <f t="shared" si="0"/>
        <v>37.200000000000003</v>
      </c>
      <c r="Q14" s="78">
        <f t="shared" si="1"/>
        <v>32408.640000000003</v>
      </c>
      <c r="R14" s="5"/>
      <c r="S14" s="43"/>
      <c r="T14" s="5"/>
      <c r="U14" s="26"/>
    </row>
    <row r="15" spans="1:21" ht="18.95" customHeight="1" x14ac:dyDescent="0.2">
      <c r="A15" s="5"/>
      <c r="B15" s="168"/>
      <c r="C15" s="168"/>
      <c r="D15" s="44" t="s">
        <v>32</v>
      </c>
      <c r="E15" s="44" t="s">
        <v>33</v>
      </c>
      <c r="F15" s="45">
        <v>40</v>
      </c>
      <c r="G15" s="45">
        <v>40</v>
      </c>
      <c r="H15" s="45">
        <v>37</v>
      </c>
      <c r="I15" s="45">
        <v>39</v>
      </c>
      <c r="J15" s="45">
        <v>38</v>
      </c>
      <c r="K15" s="45">
        <v>40</v>
      </c>
      <c r="L15" s="45">
        <v>38</v>
      </c>
      <c r="M15" s="45">
        <v>38</v>
      </c>
      <c r="N15" s="45">
        <v>39</v>
      </c>
      <c r="O15" s="45">
        <v>38</v>
      </c>
      <c r="P15" s="79">
        <f t="shared" si="0"/>
        <v>38.700000000000003</v>
      </c>
      <c r="Q15" s="80">
        <f t="shared" si="1"/>
        <v>33715.440000000002</v>
      </c>
      <c r="R15" s="5"/>
      <c r="S15" s="43"/>
      <c r="T15" s="5"/>
      <c r="U15" s="26"/>
    </row>
    <row r="16" spans="1:21" ht="21" customHeight="1" x14ac:dyDescent="0.2">
      <c r="A16" s="5"/>
      <c r="B16" s="153">
        <v>16</v>
      </c>
      <c r="C16" s="153">
        <v>3</v>
      </c>
      <c r="D16" s="40" t="s">
        <v>30</v>
      </c>
      <c r="E16" s="40" t="s">
        <v>33</v>
      </c>
      <c r="F16" s="41">
        <v>38</v>
      </c>
      <c r="G16" s="41">
        <v>37</v>
      </c>
      <c r="H16" s="41">
        <v>35</v>
      </c>
      <c r="I16" s="41">
        <v>33</v>
      </c>
      <c r="J16" s="41">
        <v>37</v>
      </c>
      <c r="K16" s="41">
        <v>34</v>
      </c>
      <c r="L16" s="41">
        <v>35</v>
      </c>
      <c r="M16" s="41">
        <v>36</v>
      </c>
      <c r="N16" s="41">
        <v>34</v>
      </c>
      <c r="O16" s="41">
        <v>33</v>
      </c>
      <c r="P16" s="75">
        <f t="shared" si="0"/>
        <v>35.200000000000003</v>
      </c>
      <c r="Q16" s="76">
        <f t="shared" si="1"/>
        <v>30666.240000000005</v>
      </c>
      <c r="R16" s="5"/>
      <c r="S16" s="5"/>
      <c r="T16" s="5"/>
      <c r="U16" s="26"/>
    </row>
    <row r="17" spans="1:21" ht="17.100000000000001" customHeight="1" x14ac:dyDescent="0.2">
      <c r="A17" s="5"/>
      <c r="B17" s="154"/>
      <c r="C17" s="154"/>
      <c r="D17" s="42" t="s">
        <v>32</v>
      </c>
      <c r="E17" s="42" t="s">
        <v>31</v>
      </c>
      <c r="F17" s="13">
        <v>41</v>
      </c>
      <c r="G17" s="13">
        <v>40</v>
      </c>
      <c r="H17" s="13">
        <v>37</v>
      </c>
      <c r="I17" s="13">
        <v>40</v>
      </c>
      <c r="J17" s="13">
        <v>40</v>
      </c>
      <c r="K17" s="13">
        <v>36</v>
      </c>
      <c r="L17" s="13">
        <v>37</v>
      </c>
      <c r="M17" s="13">
        <v>39</v>
      </c>
      <c r="N17" s="13">
        <v>38</v>
      </c>
      <c r="O17" s="13">
        <v>35</v>
      </c>
      <c r="P17" s="77">
        <f t="shared" si="0"/>
        <v>38.299999999999997</v>
      </c>
      <c r="Q17" s="78">
        <f t="shared" si="1"/>
        <v>33366.959999999999</v>
      </c>
      <c r="R17" s="5"/>
      <c r="S17" s="5"/>
      <c r="T17" s="5"/>
      <c r="U17" s="26"/>
    </row>
    <row r="18" spans="1:21" ht="26.1" customHeight="1" x14ac:dyDescent="0.2">
      <c r="A18" s="5"/>
      <c r="B18" s="167">
        <v>25</v>
      </c>
      <c r="C18" s="167">
        <v>3</v>
      </c>
      <c r="D18" s="42" t="s">
        <v>30</v>
      </c>
      <c r="E18" s="42" t="s">
        <v>31</v>
      </c>
      <c r="F18" s="13">
        <v>37</v>
      </c>
      <c r="G18" s="13">
        <v>36</v>
      </c>
      <c r="H18" s="13">
        <v>37</v>
      </c>
      <c r="I18" s="13">
        <v>36</v>
      </c>
      <c r="J18" s="13">
        <v>37</v>
      </c>
      <c r="K18" s="13">
        <v>36</v>
      </c>
      <c r="L18" s="13">
        <v>38</v>
      </c>
      <c r="M18" s="13">
        <v>35</v>
      </c>
      <c r="N18" s="13">
        <v>36</v>
      </c>
      <c r="O18" s="13">
        <v>37</v>
      </c>
      <c r="P18" s="77">
        <f t="shared" si="0"/>
        <v>36.5</v>
      </c>
      <c r="Q18" s="78">
        <f t="shared" si="1"/>
        <v>31798.799999999999</v>
      </c>
      <c r="R18" s="5"/>
      <c r="S18" s="5"/>
      <c r="T18" s="5"/>
      <c r="U18" s="26"/>
    </row>
    <row r="19" spans="1:21" ht="17.100000000000001" customHeight="1" x14ac:dyDescent="0.2">
      <c r="A19" s="5"/>
      <c r="B19" s="154"/>
      <c r="C19" s="154"/>
      <c r="D19" s="42" t="s">
        <v>32</v>
      </c>
      <c r="E19" s="42" t="s">
        <v>33</v>
      </c>
      <c r="F19" s="13">
        <v>38</v>
      </c>
      <c r="G19" s="13">
        <v>41</v>
      </c>
      <c r="H19" s="13">
        <v>38</v>
      </c>
      <c r="I19" s="13">
        <v>37</v>
      </c>
      <c r="J19" s="13">
        <v>38</v>
      </c>
      <c r="K19" s="13">
        <v>38</v>
      </c>
      <c r="L19" s="13">
        <v>38</v>
      </c>
      <c r="M19" s="13">
        <v>39</v>
      </c>
      <c r="N19" s="13">
        <v>36</v>
      </c>
      <c r="O19" s="13">
        <v>37</v>
      </c>
      <c r="P19" s="77">
        <f t="shared" si="0"/>
        <v>38</v>
      </c>
      <c r="Q19" s="78">
        <f t="shared" si="1"/>
        <v>33105.599999999999</v>
      </c>
      <c r="R19" s="5"/>
      <c r="S19" s="5"/>
      <c r="T19" s="5"/>
      <c r="U19" s="26"/>
    </row>
    <row r="20" spans="1:21" ht="21.95" customHeight="1" x14ac:dyDescent="0.2">
      <c r="A20" s="5"/>
      <c r="B20" s="167">
        <v>33</v>
      </c>
      <c r="C20" s="155">
        <v>3</v>
      </c>
      <c r="D20" s="42" t="s">
        <v>30</v>
      </c>
      <c r="E20" s="42" t="s">
        <v>31</v>
      </c>
      <c r="F20" s="13">
        <v>35</v>
      </c>
      <c r="G20" s="13">
        <v>36</v>
      </c>
      <c r="H20" s="13">
        <v>37</v>
      </c>
      <c r="I20" s="13">
        <v>36</v>
      </c>
      <c r="J20" s="13">
        <v>33</v>
      </c>
      <c r="K20" s="13">
        <v>32</v>
      </c>
      <c r="L20" s="13">
        <v>35</v>
      </c>
      <c r="M20" s="13">
        <v>33</v>
      </c>
      <c r="N20" s="13">
        <v>34</v>
      </c>
      <c r="O20" s="13">
        <v>37</v>
      </c>
      <c r="P20" s="77">
        <f t="shared" si="0"/>
        <v>34.799999999999997</v>
      </c>
      <c r="Q20" s="78">
        <f t="shared" si="1"/>
        <v>30317.759999999995</v>
      </c>
      <c r="R20" s="5"/>
      <c r="S20" s="5"/>
      <c r="T20" s="5"/>
      <c r="U20" s="26"/>
    </row>
    <row r="21" spans="1:21" ht="17.100000000000001" customHeight="1" x14ac:dyDescent="0.2">
      <c r="A21" s="5"/>
      <c r="B21" s="154"/>
      <c r="C21" s="156"/>
      <c r="D21" s="42" t="s">
        <v>32</v>
      </c>
      <c r="E21" s="42" t="s">
        <v>33</v>
      </c>
      <c r="F21" s="13">
        <v>37</v>
      </c>
      <c r="G21" s="13">
        <v>39</v>
      </c>
      <c r="H21" s="13">
        <v>38</v>
      </c>
      <c r="I21" s="13">
        <v>37</v>
      </c>
      <c r="J21" s="13">
        <v>40</v>
      </c>
      <c r="K21" s="13">
        <v>39</v>
      </c>
      <c r="L21" s="13">
        <v>38</v>
      </c>
      <c r="M21" s="13">
        <v>38</v>
      </c>
      <c r="N21" s="13">
        <v>34</v>
      </c>
      <c r="O21" s="13">
        <v>37</v>
      </c>
      <c r="P21" s="77">
        <f t="shared" si="0"/>
        <v>37.700000000000003</v>
      </c>
      <c r="Q21" s="78">
        <f t="shared" si="1"/>
        <v>32844.240000000005</v>
      </c>
      <c r="R21" s="5"/>
      <c r="S21" s="5"/>
      <c r="T21" s="5"/>
      <c r="U21" s="26"/>
    </row>
    <row r="22" spans="1:21" ht="24" customHeight="1" x14ac:dyDescent="0.2">
      <c r="A22" s="5"/>
      <c r="B22" s="167">
        <v>42</v>
      </c>
      <c r="C22" s="155">
        <v>3</v>
      </c>
      <c r="D22" s="42" t="s">
        <v>30</v>
      </c>
      <c r="E22" s="42" t="s">
        <v>33</v>
      </c>
      <c r="F22" s="13">
        <v>37</v>
      </c>
      <c r="G22" s="13">
        <v>33</v>
      </c>
      <c r="H22" s="13">
        <v>35</v>
      </c>
      <c r="I22" s="13">
        <v>36</v>
      </c>
      <c r="J22" s="13">
        <v>37</v>
      </c>
      <c r="K22" s="13">
        <v>35</v>
      </c>
      <c r="L22" s="13">
        <v>36</v>
      </c>
      <c r="M22" s="13">
        <v>36</v>
      </c>
      <c r="N22" s="13">
        <v>40</v>
      </c>
      <c r="O22" s="13">
        <v>36</v>
      </c>
      <c r="P22" s="77">
        <f t="shared" si="0"/>
        <v>36.1</v>
      </c>
      <c r="Q22" s="78">
        <f t="shared" si="1"/>
        <v>31450.320000000003</v>
      </c>
      <c r="R22" s="5"/>
      <c r="S22" s="43"/>
      <c r="T22" s="5"/>
      <c r="U22" s="26"/>
    </row>
    <row r="23" spans="1:21" ht="17.100000000000001" customHeight="1" x14ac:dyDescent="0.2">
      <c r="A23" s="5"/>
      <c r="B23" s="168"/>
      <c r="C23" s="172"/>
      <c r="D23" s="44" t="s">
        <v>32</v>
      </c>
      <c r="E23" s="44" t="s">
        <v>31</v>
      </c>
      <c r="F23" s="45">
        <v>37</v>
      </c>
      <c r="G23" s="45">
        <v>36</v>
      </c>
      <c r="H23" s="45">
        <v>37</v>
      </c>
      <c r="I23" s="45">
        <v>40</v>
      </c>
      <c r="J23" s="45">
        <v>36</v>
      </c>
      <c r="K23" s="45">
        <v>39</v>
      </c>
      <c r="L23" s="45">
        <v>35</v>
      </c>
      <c r="M23" s="45">
        <v>36</v>
      </c>
      <c r="N23" s="45">
        <v>39</v>
      </c>
      <c r="O23" s="45">
        <v>38</v>
      </c>
      <c r="P23" s="79">
        <f t="shared" si="0"/>
        <v>37.299999999999997</v>
      </c>
      <c r="Q23" s="80">
        <f t="shared" si="1"/>
        <v>32495.759999999995</v>
      </c>
      <c r="R23" s="5"/>
      <c r="S23" s="43"/>
      <c r="T23" s="5"/>
      <c r="U23" s="26"/>
    </row>
    <row r="24" spans="1:21" ht="21" customHeight="1" x14ac:dyDescent="0.2">
      <c r="A24" s="5"/>
      <c r="B24" s="153">
        <v>14</v>
      </c>
      <c r="C24" s="173">
        <v>4</v>
      </c>
      <c r="D24" s="40" t="s">
        <v>30</v>
      </c>
      <c r="E24" s="40" t="s">
        <v>31</v>
      </c>
      <c r="F24" s="41">
        <v>32</v>
      </c>
      <c r="G24" s="41">
        <v>37</v>
      </c>
      <c r="H24" s="41">
        <v>38</v>
      </c>
      <c r="I24" s="41">
        <v>34</v>
      </c>
      <c r="J24" s="41">
        <v>35</v>
      </c>
      <c r="K24" s="41">
        <v>35</v>
      </c>
      <c r="L24" s="41">
        <v>35</v>
      </c>
      <c r="M24" s="41">
        <v>35</v>
      </c>
      <c r="N24" s="41">
        <v>33</v>
      </c>
      <c r="O24" s="41">
        <v>36</v>
      </c>
      <c r="P24" s="75">
        <f t="shared" si="0"/>
        <v>35</v>
      </c>
      <c r="Q24" s="76">
        <f t="shared" si="1"/>
        <v>30492</v>
      </c>
      <c r="R24" s="5"/>
      <c r="S24" s="5"/>
      <c r="T24" s="5"/>
      <c r="U24" s="26"/>
    </row>
    <row r="25" spans="1:21" ht="17.100000000000001" customHeight="1" x14ac:dyDescent="0.2">
      <c r="A25" s="5"/>
      <c r="B25" s="154"/>
      <c r="C25" s="156"/>
      <c r="D25" s="42" t="s">
        <v>32</v>
      </c>
      <c r="E25" s="42" t="s">
        <v>33</v>
      </c>
      <c r="F25" s="13">
        <v>36</v>
      </c>
      <c r="G25" s="13">
        <v>37</v>
      </c>
      <c r="H25" s="13">
        <v>37</v>
      </c>
      <c r="I25" s="13">
        <v>32</v>
      </c>
      <c r="J25" s="13">
        <v>39</v>
      </c>
      <c r="K25" s="13">
        <v>37</v>
      </c>
      <c r="L25" s="13">
        <v>39</v>
      </c>
      <c r="M25" s="13">
        <v>39</v>
      </c>
      <c r="N25" s="13">
        <v>38</v>
      </c>
      <c r="O25" s="13">
        <v>38</v>
      </c>
      <c r="P25" s="77">
        <f t="shared" si="0"/>
        <v>37.200000000000003</v>
      </c>
      <c r="Q25" s="78">
        <f t="shared" si="1"/>
        <v>32408.640000000003</v>
      </c>
      <c r="R25" s="5"/>
      <c r="S25" s="5"/>
      <c r="T25" s="5"/>
      <c r="U25" s="26"/>
    </row>
    <row r="26" spans="1:21" ht="27.95" customHeight="1" x14ac:dyDescent="0.2">
      <c r="A26" s="5"/>
      <c r="B26" s="167">
        <v>29</v>
      </c>
      <c r="C26" s="155">
        <v>4</v>
      </c>
      <c r="D26" s="42" t="s">
        <v>30</v>
      </c>
      <c r="E26" s="42" t="s">
        <v>33</v>
      </c>
      <c r="F26" s="13">
        <v>38</v>
      </c>
      <c r="G26" s="13">
        <v>37</v>
      </c>
      <c r="H26" s="13">
        <v>37</v>
      </c>
      <c r="I26" s="13">
        <v>39</v>
      </c>
      <c r="J26" s="13">
        <v>40</v>
      </c>
      <c r="K26" s="13">
        <v>38</v>
      </c>
      <c r="L26" s="13">
        <v>37</v>
      </c>
      <c r="M26" s="13">
        <v>35</v>
      </c>
      <c r="N26" s="13">
        <v>35</v>
      </c>
      <c r="O26" s="13">
        <v>35</v>
      </c>
      <c r="P26" s="77">
        <f t="shared" si="0"/>
        <v>37.1</v>
      </c>
      <c r="Q26" s="78">
        <f t="shared" si="1"/>
        <v>32321.52</v>
      </c>
      <c r="R26" s="5"/>
      <c r="S26" s="5"/>
      <c r="T26" s="5"/>
      <c r="U26" s="26"/>
    </row>
    <row r="27" spans="1:21" ht="17.100000000000001" customHeight="1" x14ac:dyDescent="0.2">
      <c r="A27" s="5"/>
      <c r="B27" s="154"/>
      <c r="C27" s="156"/>
      <c r="D27" s="42" t="s">
        <v>32</v>
      </c>
      <c r="E27" s="42" t="s">
        <v>31</v>
      </c>
      <c r="F27" s="13">
        <v>35</v>
      </c>
      <c r="G27" s="13">
        <v>38</v>
      </c>
      <c r="H27" s="13">
        <v>39</v>
      </c>
      <c r="I27" s="13">
        <v>39</v>
      </c>
      <c r="J27" s="13">
        <v>37</v>
      </c>
      <c r="K27" s="13">
        <v>37</v>
      </c>
      <c r="L27" s="13">
        <v>36</v>
      </c>
      <c r="M27" s="13">
        <v>39</v>
      </c>
      <c r="N27" s="13">
        <v>38</v>
      </c>
      <c r="O27" s="13">
        <v>38</v>
      </c>
      <c r="P27" s="77">
        <f t="shared" si="0"/>
        <v>37.6</v>
      </c>
      <c r="Q27" s="78">
        <f t="shared" si="1"/>
        <v>32757.120000000003</v>
      </c>
      <c r="R27" s="5"/>
      <c r="S27" s="5"/>
      <c r="T27" s="5"/>
      <c r="U27" s="26"/>
    </row>
    <row r="28" spans="1:21" ht="26.1" customHeight="1" x14ac:dyDescent="0.2">
      <c r="A28" s="5"/>
      <c r="B28" s="167">
        <v>32</v>
      </c>
      <c r="C28" s="155">
        <v>4</v>
      </c>
      <c r="D28" s="42" t="s">
        <v>30</v>
      </c>
      <c r="E28" s="42" t="s">
        <v>31</v>
      </c>
      <c r="F28" s="13">
        <v>34</v>
      </c>
      <c r="G28" s="13">
        <v>36</v>
      </c>
      <c r="H28" s="13">
        <v>35</v>
      </c>
      <c r="I28" s="13">
        <v>34</v>
      </c>
      <c r="J28" s="13">
        <v>35</v>
      </c>
      <c r="K28" s="13">
        <v>34</v>
      </c>
      <c r="L28" s="13">
        <v>37</v>
      </c>
      <c r="M28" s="13">
        <v>34</v>
      </c>
      <c r="N28" s="13">
        <v>33</v>
      </c>
      <c r="O28" s="13">
        <v>37</v>
      </c>
      <c r="P28" s="77">
        <f t="shared" si="0"/>
        <v>34.9</v>
      </c>
      <c r="Q28" s="78">
        <f t="shared" si="1"/>
        <v>30404.879999999997</v>
      </c>
      <c r="R28" s="5"/>
      <c r="S28" s="5"/>
      <c r="T28" s="5"/>
      <c r="U28" s="26"/>
    </row>
    <row r="29" spans="1:21" ht="17.100000000000001" customHeight="1" x14ac:dyDescent="0.2">
      <c r="A29" s="5"/>
      <c r="B29" s="154"/>
      <c r="C29" s="156"/>
      <c r="D29" s="42" t="s">
        <v>32</v>
      </c>
      <c r="E29" s="42" t="s">
        <v>33</v>
      </c>
      <c r="F29" s="13">
        <v>39</v>
      </c>
      <c r="G29" s="13">
        <v>39</v>
      </c>
      <c r="H29" s="13">
        <v>39</v>
      </c>
      <c r="I29" s="13">
        <v>38</v>
      </c>
      <c r="J29" s="13">
        <v>39</v>
      </c>
      <c r="K29" s="13">
        <v>40</v>
      </c>
      <c r="L29" s="13">
        <v>41</v>
      </c>
      <c r="M29" s="13">
        <v>38</v>
      </c>
      <c r="N29" s="13">
        <v>39</v>
      </c>
      <c r="O29" s="13">
        <v>36</v>
      </c>
      <c r="P29" s="77">
        <f t="shared" si="0"/>
        <v>38.799999999999997</v>
      </c>
      <c r="Q29" s="78">
        <f t="shared" si="1"/>
        <v>33802.559999999998</v>
      </c>
      <c r="R29" s="5"/>
      <c r="S29" s="5"/>
      <c r="T29" s="5"/>
      <c r="U29" s="26"/>
    </row>
    <row r="30" spans="1:21" ht="27" customHeight="1" x14ac:dyDescent="0.2">
      <c r="A30" s="5"/>
      <c r="B30" s="167">
        <v>49</v>
      </c>
      <c r="C30" s="155">
        <v>4</v>
      </c>
      <c r="D30" s="42" t="s">
        <v>30</v>
      </c>
      <c r="E30" s="42" t="s">
        <v>31</v>
      </c>
      <c r="F30" s="13">
        <v>37</v>
      </c>
      <c r="G30" s="13">
        <v>36</v>
      </c>
      <c r="H30" s="13">
        <v>37</v>
      </c>
      <c r="I30" s="13">
        <v>38</v>
      </c>
      <c r="J30" s="13">
        <v>36</v>
      </c>
      <c r="K30" s="13">
        <v>34</v>
      </c>
      <c r="L30" s="13">
        <v>37</v>
      </c>
      <c r="M30" s="13">
        <v>38</v>
      </c>
      <c r="N30" s="13">
        <v>35</v>
      </c>
      <c r="O30" s="13">
        <v>37</v>
      </c>
      <c r="P30" s="77">
        <f t="shared" si="0"/>
        <v>36.5</v>
      </c>
      <c r="Q30" s="78">
        <f t="shared" si="1"/>
        <v>31798.799999999999</v>
      </c>
      <c r="R30" s="5"/>
      <c r="S30" s="43"/>
      <c r="T30" s="5"/>
      <c r="U30" s="26"/>
    </row>
    <row r="31" spans="1:21" ht="17.100000000000001" customHeight="1" x14ac:dyDescent="0.2">
      <c r="A31" s="5"/>
      <c r="B31" s="154"/>
      <c r="C31" s="156"/>
      <c r="D31" s="42" t="s">
        <v>32</v>
      </c>
      <c r="E31" s="42" t="s">
        <v>33</v>
      </c>
      <c r="F31" s="13">
        <v>38</v>
      </c>
      <c r="G31" s="13">
        <v>37</v>
      </c>
      <c r="H31" s="13">
        <v>39</v>
      </c>
      <c r="I31" s="13">
        <v>37</v>
      </c>
      <c r="J31" s="13">
        <v>38</v>
      </c>
      <c r="K31" s="13">
        <v>38</v>
      </c>
      <c r="L31" s="13">
        <v>40</v>
      </c>
      <c r="M31" s="13">
        <v>41</v>
      </c>
      <c r="N31" s="13">
        <v>40</v>
      </c>
      <c r="O31" s="13">
        <v>37</v>
      </c>
      <c r="P31" s="77">
        <f t="shared" si="0"/>
        <v>38.5</v>
      </c>
      <c r="Q31" s="78">
        <f t="shared" si="1"/>
        <v>33541.200000000004</v>
      </c>
      <c r="R31" s="5"/>
      <c r="S31" s="5"/>
      <c r="T31" s="5"/>
      <c r="U31" s="5"/>
    </row>
    <row r="32" spans="1:21" ht="18.95" customHeight="1" x14ac:dyDescent="0.2">
      <c r="A32" s="15"/>
      <c r="B32" s="46"/>
      <c r="C32" s="47"/>
      <c r="D32" s="47"/>
      <c r="E32" s="48"/>
      <c r="F32" s="47"/>
      <c r="G32" s="47"/>
      <c r="H32" s="49"/>
      <c r="I32" s="50"/>
      <c r="J32" s="47"/>
      <c r="K32" s="5"/>
      <c r="L32" s="5"/>
      <c r="M32" s="5"/>
      <c r="N32" s="5"/>
      <c r="O32" s="5"/>
      <c r="P32" s="51"/>
      <c r="Q32" s="52"/>
      <c r="R32" s="15"/>
      <c r="S32" s="26"/>
      <c r="T32" s="5"/>
      <c r="U32" s="5"/>
    </row>
    <row r="33" spans="1:21" ht="17.45" customHeight="1" x14ac:dyDescent="0.2">
      <c r="A33" s="15"/>
      <c r="B33" s="180" t="s">
        <v>34</v>
      </c>
      <c r="C33" s="181"/>
      <c r="D33" s="181"/>
      <c r="E33" s="181"/>
      <c r="F33" s="181"/>
      <c r="G33" s="181"/>
      <c r="H33" s="181"/>
      <c r="I33" s="182"/>
      <c r="J33" s="15"/>
      <c r="K33" s="53"/>
      <c r="L33" s="53"/>
      <c r="M33" s="15"/>
      <c r="N33" s="15"/>
      <c r="O33" s="15"/>
      <c r="P33" s="26"/>
      <c r="Q33" s="26"/>
      <c r="R33" s="26"/>
      <c r="S33" s="15"/>
      <c r="T33" s="5"/>
      <c r="U33" s="5"/>
    </row>
    <row r="34" spans="1:21" ht="18" customHeight="1" x14ac:dyDescent="0.2">
      <c r="A34" s="15"/>
      <c r="B34" s="5"/>
      <c r="C34" s="170" t="s">
        <v>35</v>
      </c>
      <c r="D34" s="81" t="s">
        <v>30</v>
      </c>
      <c r="E34" s="82"/>
      <c r="F34" s="163">
        <f>AVERAGE(Q8,Q10,Q12,Q14)</f>
        <v>31885.920000000002</v>
      </c>
      <c r="G34" s="164"/>
      <c r="H34" s="157">
        <f>AVERAGE(F34:G35)</f>
        <v>32920.47</v>
      </c>
      <c r="I34" s="54"/>
      <c r="J34" s="15"/>
      <c r="K34" s="89" t="s">
        <v>30</v>
      </c>
      <c r="L34" s="90">
        <f>AVERAGE(F34,F36,F38)</f>
        <v>31399.5</v>
      </c>
      <c r="M34" s="15"/>
      <c r="N34" s="15"/>
      <c r="O34" s="15"/>
      <c r="P34" s="26"/>
      <c r="Q34" s="26"/>
      <c r="R34" s="26"/>
      <c r="S34" s="15"/>
      <c r="T34" s="5"/>
      <c r="U34" s="5"/>
    </row>
    <row r="35" spans="1:21" ht="17.100000000000001" customHeight="1" x14ac:dyDescent="0.2">
      <c r="A35" s="15"/>
      <c r="B35" s="5"/>
      <c r="C35" s="171"/>
      <c r="D35" s="83" t="s">
        <v>32</v>
      </c>
      <c r="E35" s="84"/>
      <c r="F35" s="165">
        <f>AVERAGE(Q9,Q11,Q13,Q15)</f>
        <v>33955.020000000004</v>
      </c>
      <c r="G35" s="166"/>
      <c r="H35" s="158"/>
      <c r="I35" s="34"/>
      <c r="J35" s="15"/>
      <c r="K35" s="91" t="s">
        <v>32</v>
      </c>
      <c r="L35" s="92">
        <f>AVERAGE(F35,F37,F39)</f>
        <v>33345.18</v>
      </c>
      <c r="M35" s="15"/>
      <c r="N35" s="15"/>
      <c r="O35" s="15"/>
      <c r="P35" s="26"/>
      <c r="Q35" s="26"/>
      <c r="R35" s="26"/>
      <c r="S35" s="15"/>
      <c r="T35" s="5"/>
      <c r="U35" s="5"/>
    </row>
    <row r="36" spans="1:21" ht="20.100000000000001" customHeight="1" x14ac:dyDescent="0.2">
      <c r="A36" s="15"/>
      <c r="B36" s="55"/>
      <c r="C36" s="159" t="s">
        <v>36</v>
      </c>
      <c r="D36" s="85" t="s">
        <v>30</v>
      </c>
      <c r="E36" s="86"/>
      <c r="F36" s="176">
        <f>AVERAGE(Q16,Q18,Q20,Q22)</f>
        <v>31058.280000000002</v>
      </c>
      <c r="G36" s="177"/>
      <c r="H36" s="161">
        <f>AVERAGE(F36:G37)</f>
        <v>32005.71</v>
      </c>
      <c r="I36" s="56"/>
      <c r="J36" s="15"/>
      <c r="K36" s="47"/>
      <c r="L36" s="47"/>
      <c r="M36" s="15"/>
      <c r="N36" s="15"/>
      <c r="O36" s="15"/>
      <c r="P36" s="26"/>
      <c r="Q36" s="26"/>
      <c r="R36" s="26"/>
      <c r="S36" s="15"/>
      <c r="T36" s="5"/>
      <c r="U36" s="5"/>
    </row>
    <row r="37" spans="1:21" ht="17.100000000000001" customHeight="1" x14ac:dyDescent="0.2">
      <c r="A37" s="15"/>
      <c r="B37" s="55"/>
      <c r="C37" s="171"/>
      <c r="D37" s="83" t="s">
        <v>32</v>
      </c>
      <c r="E37" s="84"/>
      <c r="F37" s="165">
        <f>AVERAGE(Q17,Q19,Q21,Q23)</f>
        <v>32953.14</v>
      </c>
      <c r="G37" s="166"/>
      <c r="H37" s="158"/>
      <c r="I37" s="56"/>
      <c r="J37" s="5"/>
      <c r="K37" s="5"/>
      <c r="L37" s="5"/>
      <c r="M37" s="5"/>
      <c r="N37" s="15"/>
      <c r="O37" s="15"/>
      <c r="P37" s="26"/>
      <c r="Q37" s="26"/>
      <c r="R37" s="26"/>
      <c r="S37" s="55"/>
      <c r="T37" s="5"/>
      <c r="U37" s="5"/>
    </row>
    <row r="38" spans="1:21" ht="21.95" customHeight="1" x14ac:dyDescent="0.2">
      <c r="A38" s="15"/>
      <c r="B38" s="55"/>
      <c r="C38" s="159" t="s">
        <v>37</v>
      </c>
      <c r="D38" s="85" t="s">
        <v>30</v>
      </c>
      <c r="E38" s="86"/>
      <c r="F38" s="176">
        <f>AVERAGE(Q24,Q26,Q28,Q30)</f>
        <v>31254.3</v>
      </c>
      <c r="G38" s="177"/>
      <c r="H38" s="161">
        <f>AVERAGE(F38:G39)</f>
        <v>32190.840000000004</v>
      </c>
      <c r="I38" s="56"/>
      <c r="J38" s="5"/>
      <c r="K38" s="5"/>
      <c r="L38" s="5"/>
      <c r="M38" s="5"/>
      <c r="N38" s="15"/>
      <c r="O38" s="15"/>
      <c r="P38" s="5"/>
      <c r="Q38" s="5"/>
      <c r="R38" s="5"/>
      <c r="S38" s="5"/>
      <c r="T38" s="5"/>
      <c r="U38" s="5"/>
    </row>
    <row r="39" spans="1:21" ht="17.100000000000001" customHeight="1" x14ac:dyDescent="0.2">
      <c r="A39" s="15"/>
      <c r="B39" s="26"/>
      <c r="C39" s="160"/>
      <c r="D39" s="87" t="s">
        <v>32</v>
      </c>
      <c r="E39" s="88"/>
      <c r="F39" s="151">
        <f>AVERAGE(Q25,Q27,Q29,Q31)</f>
        <v>33127.380000000005</v>
      </c>
      <c r="G39" s="152"/>
      <c r="H39" s="162"/>
      <c r="I39" s="26"/>
      <c r="J39" s="33"/>
      <c r="K39" s="15"/>
      <c r="L39" s="15"/>
      <c r="M39" s="15"/>
      <c r="N39" s="15"/>
      <c r="O39" s="15"/>
      <c r="P39" s="5"/>
      <c r="Q39" s="5"/>
      <c r="R39" s="5"/>
      <c r="S39" s="5"/>
      <c r="T39" s="5"/>
      <c r="U39" s="5"/>
    </row>
    <row r="40" spans="1:21" ht="17.100000000000001" customHeight="1" x14ac:dyDescent="0.2">
      <c r="A40" s="15"/>
      <c r="B40" s="26"/>
      <c r="C40" s="26"/>
      <c r="D40" s="26"/>
      <c r="E40" s="26"/>
      <c r="F40" s="26"/>
      <c r="G40" s="26"/>
      <c r="H40" s="26"/>
      <c r="I40" s="26"/>
      <c r="J40" s="5"/>
      <c r="K40" s="5"/>
      <c r="L40" s="15"/>
      <c r="M40" s="15"/>
      <c r="N40" s="15"/>
      <c r="O40" s="15"/>
      <c r="P40" s="5"/>
      <c r="Q40" s="5"/>
      <c r="R40" s="5"/>
      <c r="S40" s="5"/>
      <c r="T40" s="5"/>
      <c r="U40" s="5"/>
    </row>
    <row r="41" spans="1:21" ht="17.45" customHeight="1" x14ac:dyDescent="0.2">
      <c r="A41" s="15"/>
      <c r="B41" s="5"/>
      <c r="C41" s="5"/>
      <c r="D41" s="93" t="s">
        <v>38</v>
      </c>
      <c r="E41" s="94"/>
      <c r="F41" s="94"/>
      <c r="G41" s="94"/>
      <c r="H41" s="94"/>
      <c r="I41" s="5"/>
      <c r="J41" s="5"/>
      <c r="K41" s="5"/>
      <c r="L41" s="15"/>
      <c r="M41" s="15"/>
      <c r="N41" s="15"/>
      <c r="O41" s="15"/>
      <c r="P41" s="5"/>
      <c r="Q41" s="5"/>
      <c r="R41" s="5"/>
      <c r="S41" s="5"/>
      <c r="T41" s="5"/>
      <c r="U41" s="5"/>
    </row>
    <row r="42" spans="1:21" ht="21" customHeight="1" x14ac:dyDescent="0.2">
      <c r="A42" s="15"/>
      <c r="B42" s="5"/>
      <c r="C42" s="5"/>
      <c r="D42" s="5"/>
      <c r="E42" s="57"/>
      <c r="F42" s="81">
        <v>1</v>
      </c>
      <c r="G42" s="163">
        <f>AVERAGE(Q8:Q9,Q16:Q17,Q24:Q25)</f>
        <v>32132.760000000006</v>
      </c>
      <c r="H42" s="164"/>
      <c r="I42" s="5"/>
      <c r="J42" s="5"/>
      <c r="K42" s="5"/>
      <c r="L42" s="15"/>
      <c r="M42" s="15"/>
      <c r="N42" s="15"/>
      <c r="O42" s="15"/>
      <c r="P42" s="5"/>
      <c r="Q42" s="5"/>
      <c r="R42" s="5"/>
      <c r="S42" s="5"/>
      <c r="T42" s="5"/>
      <c r="U42" s="5"/>
    </row>
    <row r="43" spans="1:21" ht="17.100000000000001" customHeight="1" x14ac:dyDescent="0.2">
      <c r="A43" s="15"/>
      <c r="B43" s="5"/>
      <c r="C43" s="5"/>
      <c r="D43" s="5"/>
      <c r="E43" s="26"/>
      <c r="F43" s="87">
        <v>2</v>
      </c>
      <c r="G43" s="151">
        <f>AVERAGE(Q10:Q11,Q18:Q19,Q26:Q27)</f>
        <v>32699.039999999997</v>
      </c>
      <c r="H43" s="152"/>
      <c r="I43" s="5"/>
      <c r="J43" s="5"/>
      <c r="K43" s="5"/>
      <c r="L43" s="15"/>
      <c r="M43" s="15"/>
      <c r="N43" s="15"/>
      <c r="O43" s="15"/>
      <c r="P43" s="5"/>
      <c r="Q43" s="5"/>
      <c r="R43" s="5"/>
      <c r="S43" s="5"/>
      <c r="T43" s="5"/>
      <c r="U43" s="5"/>
    </row>
    <row r="44" spans="1:21" ht="17.100000000000001" customHeight="1" x14ac:dyDescent="0.2">
      <c r="A44" s="15"/>
      <c r="B44" s="5"/>
      <c r="C44" s="5"/>
      <c r="D44" s="5"/>
      <c r="E44" s="26"/>
      <c r="F44" s="87">
        <v>3</v>
      </c>
      <c r="G44" s="151">
        <f>AVERAGE(Q12:Q13,Q20:Q21,Q28:Q29)</f>
        <v>32089.199999999997</v>
      </c>
      <c r="H44" s="152"/>
      <c r="I44" s="5"/>
      <c r="J44" s="5"/>
      <c r="K44" s="5"/>
      <c r="L44" s="15"/>
      <c r="M44" s="15"/>
      <c r="N44" s="15"/>
      <c r="O44" s="15"/>
      <c r="P44" s="5"/>
      <c r="Q44" s="5"/>
      <c r="R44" s="5"/>
      <c r="S44" s="5"/>
      <c r="T44" s="5"/>
      <c r="U44" s="5"/>
    </row>
    <row r="45" spans="1:21" ht="17.100000000000001" customHeight="1" x14ac:dyDescent="0.2">
      <c r="A45" s="15"/>
      <c r="B45" s="5"/>
      <c r="C45" s="5"/>
      <c r="D45" s="5"/>
      <c r="E45" s="26"/>
      <c r="F45" s="87">
        <v>4</v>
      </c>
      <c r="G45" s="151">
        <f>AVERAGE(Q14:Q15,Q22:Q23,Q30:Q31)</f>
        <v>32568.36</v>
      </c>
      <c r="H45" s="152"/>
      <c r="I45" s="5"/>
      <c r="J45" s="5"/>
      <c r="K45" s="5"/>
      <c r="L45" s="15"/>
      <c r="M45" s="15"/>
      <c r="N45" s="15"/>
      <c r="O45" s="15"/>
      <c r="P45" s="5"/>
      <c r="Q45" s="5"/>
      <c r="R45" s="5"/>
      <c r="S45" s="5"/>
      <c r="T45" s="5"/>
      <c r="U45" s="5"/>
    </row>
    <row r="46" spans="1:21" ht="17.100000000000001" customHeight="1" x14ac:dyDescent="0.2">
      <c r="A46" s="5"/>
      <c r="B46" s="26"/>
      <c r="C46" s="43"/>
      <c r="D46" s="43"/>
      <c r="E46" s="43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5"/>
      <c r="Q46" s="5"/>
      <c r="R46" s="5"/>
      <c r="S46" s="5"/>
      <c r="T46" s="5"/>
      <c r="U46" s="5"/>
    </row>
  </sheetData>
  <mergeCells count="43">
    <mergeCell ref="P6:Q6"/>
    <mergeCell ref="B14:B15"/>
    <mergeCell ref="F38:G38"/>
    <mergeCell ref="F6:O6"/>
    <mergeCell ref="C8:C9"/>
    <mergeCell ref="B22:B23"/>
    <mergeCell ref="F37:G37"/>
    <mergeCell ref="B8:B9"/>
    <mergeCell ref="C16:C17"/>
    <mergeCell ref="F36:G36"/>
    <mergeCell ref="B10:B11"/>
    <mergeCell ref="B33:I33"/>
    <mergeCell ref="B28:B29"/>
    <mergeCell ref="C26:C27"/>
    <mergeCell ref="C10:C11"/>
    <mergeCell ref="C28:C29"/>
    <mergeCell ref="C14:C15"/>
    <mergeCell ref="C12:C13"/>
    <mergeCell ref="C34:C35"/>
    <mergeCell ref="H36:H37"/>
    <mergeCell ref="B20:B21"/>
    <mergeCell ref="C22:C23"/>
    <mergeCell ref="B18:B19"/>
    <mergeCell ref="B24:B25"/>
    <mergeCell ref="C24:C25"/>
    <mergeCell ref="B12:B13"/>
    <mergeCell ref="C18:C19"/>
    <mergeCell ref="C36:C37"/>
    <mergeCell ref="G45:H45"/>
    <mergeCell ref="B16:B17"/>
    <mergeCell ref="C20:C21"/>
    <mergeCell ref="H34:H35"/>
    <mergeCell ref="C30:C31"/>
    <mergeCell ref="G44:H44"/>
    <mergeCell ref="C38:C39"/>
    <mergeCell ref="F39:G39"/>
    <mergeCell ref="H38:H39"/>
    <mergeCell ref="F34:G34"/>
    <mergeCell ref="G43:H43"/>
    <mergeCell ref="F35:G35"/>
    <mergeCell ref="G42:H42"/>
    <mergeCell ref="B26:B27"/>
    <mergeCell ref="B30:B31"/>
  </mergeCells>
  <pageMargins left="0" right="0" top="0" bottom="0" header="0" footer="0"/>
  <pageSetup paperSize="0" scale="97" orientation="portrait" horizontalDpi="0" verticalDpi="2048"/>
  <headerFooter alignWithMargins="0"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7"/>
  <sheetViews>
    <sheetView showGridLines="0" workbookViewId="0"/>
  </sheetViews>
  <sheetFormatPr defaultColWidth="7.59765625" defaultRowHeight="15.95" customHeight="1" x14ac:dyDescent="0.2"/>
  <cols>
    <col min="1" max="1" width="3.3984375" style="1" customWidth="1"/>
    <col min="2" max="2" width="4.8984375" style="1" customWidth="1"/>
    <col min="3" max="3" width="7.19921875" style="1" customWidth="1"/>
    <col min="4" max="4" width="10.59765625" style="1" customWidth="1"/>
    <col min="5" max="5" width="7.8984375" style="1" customWidth="1"/>
    <col min="6" max="6" width="5.59765625" style="1" customWidth="1"/>
    <col min="7" max="7" width="7.19921875" style="1" customWidth="1"/>
    <col min="8" max="9" width="5.59765625" style="1" customWidth="1"/>
    <col min="10" max="10" width="6.69921875" style="1" customWidth="1"/>
    <col min="11" max="11" width="7" style="1" customWidth="1"/>
    <col min="12" max="13" width="5.59765625" style="1" customWidth="1"/>
    <col min="14" max="14" width="9" style="1" customWidth="1"/>
    <col min="15" max="15" width="9.8984375" style="1" customWidth="1"/>
    <col min="16" max="16" width="10.59765625" style="1" customWidth="1"/>
    <col min="17" max="17" width="5.69921875" style="1" customWidth="1"/>
    <col min="18" max="18" width="6.59765625" style="1" customWidth="1"/>
    <col min="19" max="20" width="5.69921875" style="1" customWidth="1"/>
    <col min="21" max="16384" width="7.59765625" style="1"/>
  </cols>
  <sheetData>
    <row r="1" spans="1:23" ht="18" customHeight="1" x14ac:dyDescent="0.25">
      <c r="A1" s="5"/>
      <c r="B1" s="27" t="s">
        <v>39</v>
      </c>
      <c r="C1" s="28"/>
      <c r="D1" s="28"/>
      <c r="E1" s="28"/>
      <c r="F1" s="28"/>
      <c r="G1" s="28"/>
      <c r="H1" s="28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8" customHeight="1" x14ac:dyDescent="0.2">
      <c r="A2" s="5"/>
      <c r="B2" s="29" t="s">
        <v>40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5"/>
      <c r="W2" s="15"/>
    </row>
    <row r="3" spans="1:23" ht="17.100000000000001" customHeight="1" x14ac:dyDescent="0.2">
      <c r="A3" s="5"/>
      <c r="B3" s="29" t="s">
        <v>57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7.100000000000001" customHeight="1" x14ac:dyDescent="0.2">
      <c r="A4" s="5"/>
      <c r="B4" s="29" t="s">
        <v>41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7.100000000000001" customHeight="1" x14ac:dyDescent="0.2">
      <c r="A5" s="5"/>
      <c r="B5" s="5" t="s">
        <v>58</v>
      </c>
      <c r="C5" s="5"/>
      <c r="D5" s="5"/>
      <c r="E5" s="5"/>
      <c r="F5" s="5"/>
      <c r="G5" s="15"/>
      <c r="H5" s="15"/>
      <c r="I5" s="15"/>
      <c r="J5" s="15"/>
      <c r="K5" s="15"/>
      <c r="L5" s="15"/>
      <c r="M5" s="15"/>
      <c r="N5" s="26"/>
      <c r="O5" s="58"/>
      <c r="P5" s="33"/>
      <c r="Q5" s="5"/>
      <c r="R5" s="5"/>
      <c r="S5" s="5"/>
      <c r="T5" s="5"/>
      <c r="U5" s="5"/>
      <c r="V5" s="5"/>
      <c r="W5" s="5"/>
    </row>
    <row r="6" spans="1:23" ht="18" customHeight="1" x14ac:dyDescent="0.2">
      <c r="A6" s="5"/>
      <c r="B6" s="34"/>
      <c r="C6" s="15"/>
      <c r="D6" s="5"/>
      <c r="E6" s="31"/>
      <c r="F6" s="178" t="s">
        <v>22</v>
      </c>
      <c r="G6" s="179"/>
      <c r="H6" s="179"/>
      <c r="I6" s="179"/>
      <c r="J6" s="179"/>
      <c r="K6" s="179"/>
      <c r="L6" s="179"/>
      <c r="M6" s="179"/>
      <c r="N6" s="174" t="s">
        <v>23</v>
      </c>
      <c r="O6" s="175"/>
      <c r="P6" s="5"/>
      <c r="Q6" s="5"/>
      <c r="R6" s="5"/>
      <c r="S6" s="5"/>
      <c r="T6" s="5"/>
      <c r="U6" s="5"/>
      <c r="V6" s="5"/>
      <c r="W6" s="5"/>
    </row>
    <row r="7" spans="1:23" ht="17.45" customHeight="1" x14ac:dyDescent="0.2">
      <c r="A7" s="5"/>
      <c r="B7" s="59" t="s">
        <v>3</v>
      </c>
      <c r="C7" s="59" t="s">
        <v>4</v>
      </c>
      <c r="D7" s="59" t="s">
        <v>42</v>
      </c>
      <c r="E7" s="60" t="s">
        <v>43</v>
      </c>
      <c r="F7" s="37">
        <v>1</v>
      </c>
      <c r="G7" s="38">
        <v>2</v>
      </c>
      <c r="H7" s="38">
        <v>3</v>
      </c>
      <c r="I7" s="38">
        <v>4</v>
      </c>
      <c r="J7" s="38">
        <v>5</v>
      </c>
      <c r="K7" s="38">
        <v>6</v>
      </c>
      <c r="L7" s="38">
        <v>7</v>
      </c>
      <c r="M7" s="39">
        <v>8</v>
      </c>
      <c r="N7" s="73" t="s">
        <v>28</v>
      </c>
      <c r="O7" s="74" t="s">
        <v>29</v>
      </c>
      <c r="P7" s="5"/>
      <c r="Q7" s="5"/>
      <c r="R7" s="5"/>
      <c r="S7" s="26"/>
      <c r="T7" s="26"/>
      <c r="U7" s="5"/>
      <c r="V7" s="5"/>
      <c r="W7" s="5"/>
    </row>
    <row r="8" spans="1:23" ht="18.95" customHeight="1" x14ac:dyDescent="0.2">
      <c r="A8" s="5"/>
      <c r="B8" s="153">
        <v>13</v>
      </c>
      <c r="C8" s="153" t="s">
        <v>44</v>
      </c>
      <c r="D8" s="40" t="s">
        <v>33</v>
      </c>
      <c r="E8" s="40" t="s">
        <v>45</v>
      </c>
      <c r="F8" s="41">
        <v>45</v>
      </c>
      <c r="G8" s="41">
        <v>38</v>
      </c>
      <c r="H8" s="41">
        <v>41</v>
      </c>
      <c r="I8" s="41">
        <v>38</v>
      </c>
      <c r="J8" s="41">
        <v>44</v>
      </c>
      <c r="K8" s="41">
        <v>41</v>
      </c>
      <c r="L8" s="41">
        <v>39</v>
      </c>
      <c r="M8" s="41">
        <v>40</v>
      </c>
      <c r="N8" s="75">
        <f t="shared" ref="N8:N31" si="0">AVERAGE(F8:M8)</f>
        <v>40.75</v>
      </c>
      <c r="O8" s="76">
        <f t="shared" ref="O8:O31" si="1">(N8/5)*17424</f>
        <v>142005.6</v>
      </c>
      <c r="P8" s="5"/>
      <c r="Q8" s="5"/>
      <c r="R8" s="5"/>
      <c r="S8" s="26"/>
      <c r="T8" s="26"/>
      <c r="U8" s="5"/>
      <c r="V8" s="5"/>
      <c r="W8" s="5"/>
    </row>
    <row r="9" spans="1:23" ht="17.100000000000001" customHeight="1" x14ac:dyDescent="0.2">
      <c r="A9" s="5"/>
      <c r="B9" s="168"/>
      <c r="C9" s="168"/>
      <c r="D9" s="44" t="s">
        <v>31</v>
      </c>
      <c r="E9" s="44" t="s">
        <v>46</v>
      </c>
      <c r="F9" s="13">
        <v>40</v>
      </c>
      <c r="G9" s="13">
        <v>43</v>
      </c>
      <c r="H9" s="13">
        <v>42</v>
      </c>
      <c r="I9" s="13">
        <v>41</v>
      </c>
      <c r="J9" s="13">
        <v>44</v>
      </c>
      <c r="K9" s="13">
        <v>39</v>
      </c>
      <c r="L9" s="13">
        <v>41</v>
      </c>
      <c r="M9" s="13">
        <v>40</v>
      </c>
      <c r="N9" s="77">
        <f t="shared" si="0"/>
        <v>41.25</v>
      </c>
      <c r="O9" s="78">
        <f t="shared" si="1"/>
        <v>143748</v>
      </c>
      <c r="P9" s="5"/>
      <c r="Q9" s="5"/>
      <c r="R9" s="5"/>
      <c r="S9" s="26"/>
      <c r="T9" s="26"/>
      <c r="U9" s="5"/>
      <c r="V9" s="5"/>
      <c r="W9" s="5"/>
    </row>
    <row r="10" spans="1:23" ht="23.1" customHeight="1" x14ac:dyDescent="0.2">
      <c r="A10" s="5"/>
      <c r="B10" s="153">
        <v>15</v>
      </c>
      <c r="C10" s="153" t="s">
        <v>47</v>
      </c>
      <c r="D10" s="40" t="s">
        <v>33</v>
      </c>
      <c r="E10" s="40" t="s">
        <v>46</v>
      </c>
      <c r="F10" s="13">
        <v>41</v>
      </c>
      <c r="G10" s="13">
        <v>41</v>
      </c>
      <c r="H10" s="13">
        <v>39</v>
      </c>
      <c r="I10" s="13">
        <v>40</v>
      </c>
      <c r="J10" s="13">
        <v>42</v>
      </c>
      <c r="K10" s="13">
        <v>38</v>
      </c>
      <c r="L10" s="13">
        <v>41</v>
      </c>
      <c r="M10" s="13">
        <v>40</v>
      </c>
      <c r="N10" s="77">
        <f t="shared" si="0"/>
        <v>40.25</v>
      </c>
      <c r="O10" s="78">
        <f t="shared" si="1"/>
        <v>140263.20000000001</v>
      </c>
      <c r="P10" s="5"/>
      <c r="Q10" s="5"/>
      <c r="R10" s="5"/>
      <c r="S10" s="26"/>
      <c r="T10" s="26"/>
      <c r="U10" s="5"/>
      <c r="V10" s="5"/>
      <c r="W10" s="5"/>
    </row>
    <row r="11" spans="1:23" ht="17.100000000000001" customHeight="1" x14ac:dyDescent="0.2">
      <c r="A11" s="5"/>
      <c r="B11" s="168"/>
      <c r="C11" s="168"/>
      <c r="D11" s="44" t="s">
        <v>31</v>
      </c>
      <c r="E11" s="44" t="s">
        <v>45</v>
      </c>
      <c r="F11" s="13">
        <v>43</v>
      </c>
      <c r="G11" s="13">
        <v>42</v>
      </c>
      <c r="H11" s="13">
        <v>40</v>
      </c>
      <c r="I11" s="13">
        <v>44</v>
      </c>
      <c r="J11" s="13">
        <v>40</v>
      </c>
      <c r="K11" s="13">
        <v>40</v>
      </c>
      <c r="L11" s="13">
        <v>39</v>
      </c>
      <c r="M11" s="13">
        <v>39</v>
      </c>
      <c r="N11" s="77">
        <f t="shared" si="0"/>
        <v>40.875</v>
      </c>
      <c r="O11" s="78">
        <f t="shared" si="1"/>
        <v>142441.20000000001</v>
      </c>
      <c r="P11" s="5"/>
      <c r="Q11" s="5"/>
      <c r="R11" s="5"/>
      <c r="S11" s="26"/>
      <c r="T11" s="26"/>
      <c r="U11" s="5"/>
      <c r="V11" s="5"/>
      <c r="W11" s="5"/>
    </row>
    <row r="12" spans="1:23" ht="24" customHeight="1" x14ac:dyDescent="0.2">
      <c r="A12" s="5"/>
      <c r="B12" s="153">
        <v>17</v>
      </c>
      <c r="C12" s="153" t="s">
        <v>48</v>
      </c>
      <c r="D12" s="40" t="s">
        <v>33</v>
      </c>
      <c r="E12" s="40" t="s">
        <v>45</v>
      </c>
      <c r="F12" s="13">
        <v>37</v>
      </c>
      <c r="G12" s="13">
        <v>38</v>
      </c>
      <c r="H12" s="13">
        <v>42</v>
      </c>
      <c r="I12" s="13">
        <v>39</v>
      </c>
      <c r="J12" s="13">
        <v>40</v>
      </c>
      <c r="K12" s="13">
        <v>37</v>
      </c>
      <c r="L12" s="13">
        <v>41</v>
      </c>
      <c r="M12" s="13">
        <v>39</v>
      </c>
      <c r="N12" s="77">
        <f t="shared" si="0"/>
        <v>39.125</v>
      </c>
      <c r="O12" s="78">
        <f t="shared" si="1"/>
        <v>136342.80000000002</v>
      </c>
      <c r="P12" s="5"/>
      <c r="Q12" s="5"/>
      <c r="R12" s="5"/>
      <c r="S12" s="26"/>
      <c r="T12" s="26"/>
      <c r="U12" s="5"/>
      <c r="V12" s="5"/>
      <c r="W12" s="5"/>
    </row>
    <row r="13" spans="1:23" ht="18.95" customHeight="1" x14ac:dyDescent="0.2">
      <c r="A13" s="5"/>
      <c r="B13" s="184"/>
      <c r="C13" s="184"/>
      <c r="D13" s="61" t="s">
        <v>31</v>
      </c>
      <c r="E13" s="61" t="s">
        <v>46</v>
      </c>
      <c r="F13" s="45">
        <v>38</v>
      </c>
      <c r="G13" s="45">
        <v>41</v>
      </c>
      <c r="H13" s="45">
        <v>37</v>
      </c>
      <c r="I13" s="45">
        <v>40</v>
      </c>
      <c r="J13" s="45">
        <v>37</v>
      </c>
      <c r="K13" s="45">
        <v>40</v>
      </c>
      <c r="L13" s="45">
        <v>39</v>
      </c>
      <c r="M13" s="45">
        <v>38</v>
      </c>
      <c r="N13" s="79">
        <f t="shared" si="0"/>
        <v>38.75</v>
      </c>
      <c r="O13" s="80">
        <f t="shared" si="1"/>
        <v>135036</v>
      </c>
      <c r="P13" s="5"/>
      <c r="Q13" s="5"/>
      <c r="R13" s="5"/>
      <c r="S13" s="26"/>
      <c r="T13" s="26"/>
      <c r="U13" s="5"/>
      <c r="V13" s="5"/>
      <c r="W13" s="5"/>
    </row>
    <row r="14" spans="1:23" ht="21.95" customHeight="1" x14ac:dyDescent="0.2">
      <c r="A14" s="5"/>
      <c r="B14" s="185">
        <v>22</v>
      </c>
      <c r="C14" s="185" t="s">
        <v>48</v>
      </c>
      <c r="D14" s="62" t="s">
        <v>33</v>
      </c>
      <c r="E14" s="62" t="s">
        <v>46</v>
      </c>
      <c r="F14" s="41">
        <v>44</v>
      </c>
      <c r="G14" s="41">
        <v>42</v>
      </c>
      <c r="H14" s="41">
        <v>38</v>
      </c>
      <c r="I14" s="41">
        <v>42</v>
      </c>
      <c r="J14" s="41">
        <v>40</v>
      </c>
      <c r="K14" s="41">
        <v>39</v>
      </c>
      <c r="L14" s="41">
        <v>37</v>
      </c>
      <c r="M14" s="41">
        <v>44</v>
      </c>
      <c r="N14" s="75">
        <f t="shared" si="0"/>
        <v>40.75</v>
      </c>
      <c r="O14" s="76">
        <f t="shared" si="1"/>
        <v>142005.6</v>
      </c>
      <c r="P14" s="5"/>
      <c r="Q14" s="5"/>
      <c r="R14" s="5"/>
      <c r="S14" s="5"/>
      <c r="T14" s="5"/>
      <c r="U14" s="5"/>
      <c r="V14" s="5"/>
      <c r="W14" s="5"/>
    </row>
    <row r="15" spans="1:23" ht="17.100000000000001" customHeight="1" x14ac:dyDescent="0.2">
      <c r="A15" s="5"/>
      <c r="B15" s="168"/>
      <c r="C15" s="168"/>
      <c r="D15" s="44" t="s">
        <v>31</v>
      </c>
      <c r="E15" s="44" t="s">
        <v>45</v>
      </c>
      <c r="F15" s="13">
        <v>42</v>
      </c>
      <c r="G15" s="13">
        <v>40</v>
      </c>
      <c r="H15" s="13">
        <v>44</v>
      </c>
      <c r="I15" s="13">
        <v>38</v>
      </c>
      <c r="J15" s="13">
        <v>40</v>
      </c>
      <c r="K15" s="13">
        <v>42</v>
      </c>
      <c r="L15" s="13">
        <v>40</v>
      </c>
      <c r="M15" s="13">
        <v>38</v>
      </c>
      <c r="N15" s="79">
        <f t="shared" si="0"/>
        <v>40.5</v>
      </c>
      <c r="O15" s="80">
        <f t="shared" si="1"/>
        <v>141134.39999999999</v>
      </c>
      <c r="P15" s="5"/>
      <c r="Q15" s="5"/>
      <c r="R15" s="43"/>
      <c r="S15" s="26"/>
      <c r="T15" s="26"/>
      <c r="U15" s="5"/>
      <c r="V15" s="5"/>
      <c r="W15" s="5"/>
    </row>
    <row r="16" spans="1:23" ht="21" customHeight="1" x14ac:dyDescent="0.2">
      <c r="A16" s="5"/>
      <c r="B16" s="153">
        <v>24</v>
      </c>
      <c r="C16" s="153" t="s">
        <v>44</v>
      </c>
      <c r="D16" s="40" t="s">
        <v>33</v>
      </c>
      <c r="E16" s="40" t="s">
        <v>45</v>
      </c>
      <c r="F16" s="13">
        <v>41</v>
      </c>
      <c r="G16" s="13">
        <v>40</v>
      </c>
      <c r="H16" s="13">
        <v>38</v>
      </c>
      <c r="I16" s="13">
        <v>43</v>
      </c>
      <c r="J16" s="13">
        <v>37</v>
      </c>
      <c r="K16" s="13">
        <v>40</v>
      </c>
      <c r="L16" s="13">
        <v>42</v>
      </c>
      <c r="M16" s="13">
        <v>39</v>
      </c>
      <c r="N16" s="75">
        <f t="shared" si="0"/>
        <v>40</v>
      </c>
      <c r="O16" s="76">
        <f t="shared" si="1"/>
        <v>139392</v>
      </c>
      <c r="P16" s="5"/>
      <c r="Q16" s="5"/>
      <c r="R16" s="5"/>
      <c r="S16" s="26"/>
      <c r="T16" s="26"/>
      <c r="U16" s="5"/>
      <c r="V16" s="5"/>
      <c r="W16" s="5"/>
    </row>
    <row r="17" spans="1:23" ht="17.100000000000001" customHeight="1" x14ac:dyDescent="0.2">
      <c r="A17" s="5"/>
      <c r="B17" s="168"/>
      <c r="C17" s="168"/>
      <c r="D17" s="44" t="s">
        <v>31</v>
      </c>
      <c r="E17" s="44" t="s">
        <v>46</v>
      </c>
      <c r="F17" s="13">
        <v>43</v>
      </c>
      <c r="G17" s="13">
        <v>42</v>
      </c>
      <c r="H17" s="13">
        <v>40</v>
      </c>
      <c r="I17" s="13">
        <v>41</v>
      </c>
      <c r="J17" s="13">
        <v>38</v>
      </c>
      <c r="K17" s="13">
        <v>37</v>
      </c>
      <c r="L17" s="13">
        <v>40</v>
      </c>
      <c r="M17" s="13">
        <v>42</v>
      </c>
      <c r="N17" s="77">
        <f t="shared" si="0"/>
        <v>40.375</v>
      </c>
      <c r="O17" s="78">
        <f t="shared" si="1"/>
        <v>140698.79999999999</v>
      </c>
      <c r="P17" s="5"/>
      <c r="Q17" s="5"/>
      <c r="R17" s="5"/>
      <c r="S17" s="26"/>
      <c r="T17" s="26"/>
      <c r="U17" s="5"/>
      <c r="V17" s="5"/>
      <c r="W17" s="5"/>
    </row>
    <row r="18" spans="1:23" ht="26.1" customHeight="1" x14ac:dyDescent="0.2">
      <c r="A18" s="5"/>
      <c r="B18" s="153">
        <v>26</v>
      </c>
      <c r="C18" s="153" t="s">
        <v>47</v>
      </c>
      <c r="D18" s="40" t="s">
        <v>33</v>
      </c>
      <c r="E18" s="40" t="s">
        <v>46</v>
      </c>
      <c r="F18" s="13">
        <v>41</v>
      </c>
      <c r="G18" s="13">
        <v>40</v>
      </c>
      <c r="H18" s="13">
        <v>42</v>
      </c>
      <c r="I18" s="13">
        <v>38</v>
      </c>
      <c r="J18" s="13">
        <v>44</v>
      </c>
      <c r="K18" s="13">
        <v>39</v>
      </c>
      <c r="L18" s="13">
        <v>42</v>
      </c>
      <c r="M18" s="13">
        <v>40</v>
      </c>
      <c r="N18" s="77">
        <f t="shared" si="0"/>
        <v>40.75</v>
      </c>
      <c r="O18" s="78">
        <f t="shared" si="1"/>
        <v>142005.6</v>
      </c>
      <c r="P18" s="5"/>
      <c r="Q18" s="5"/>
      <c r="R18" s="5"/>
      <c r="S18" s="26"/>
      <c r="T18" s="26"/>
      <c r="U18" s="5"/>
      <c r="V18" s="5"/>
      <c r="W18" s="5"/>
    </row>
    <row r="19" spans="1:23" ht="17.100000000000001" customHeight="1" x14ac:dyDescent="0.2">
      <c r="A19" s="5"/>
      <c r="B19" s="184"/>
      <c r="C19" s="184"/>
      <c r="D19" s="61" t="s">
        <v>31</v>
      </c>
      <c r="E19" s="61" t="s">
        <v>45</v>
      </c>
      <c r="F19" s="45">
        <v>38</v>
      </c>
      <c r="G19" s="45">
        <v>39</v>
      </c>
      <c r="H19" s="45">
        <v>40</v>
      </c>
      <c r="I19" s="45">
        <v>42</v>
      </c>
      <c r="J19" s="45">
        <v>38</v>
      </c>
      <c r="K19" s="45">
        <v>40</v>
      </c>
      <c r="L19" s="45">
        <v>39</v>
      </c>
      <c r="M19" s="45">
        <v>42</v>
      </c>
      <c r="N19" s="79">
        <f t="shared" si="0"/>
        <v>39.75</v>
      </c>
      <c r="O19" s="80">
        <f t="shared" si="1"/>
        <v>138520.80000000002</v>
      </c>
      <c r="P19" s="5"/>
      <c r="Q19" s="5"/>
      <c r="R19" s="5"/>
      <c r="S19" s="26"/>
      <c r="T19" s="26"/>
      <c r="U19" s="5"/>
      <c r="V19" s="5"/>
      <c r="W19" s="5"/>
    </row>
    <row r="20" spans="1:23" ht="21.95" customHeight="1" x14ac:dyDescent="0.2">
      <c r="A20" s="5"/>
      <c r="B20" s="185">
        <v>34</v>
      </c>
      <c r="C20" s="185" t="s">
        <v>44</v>
      </c>
      <c r="D20" s="62" t="s">
        <v>33</v>
      </c>
      <c r="E20" s="62" t="s">
        <v>45</v>
      </c>
      <c r="F20" s="41">
        <v>45</v>
      </c>
      <c r="G20" s="41">
        <v>42</v>
      </c>
      <c r="H20" s="41">
        <v>41</v>
      </c>
      <c r="I20" s="41">
        <v>39</v>
      </c>
      <c r="J20" s="41">
        <v>43</v>
      </c>
      <c r="K20" s="41">
        <v>37</v>
      </c>
      <c r="L20" s="41">
        <v>43</v>
      </c>
      <c r="M20" s="41">
        <v>40</v>
      </c>
      <c r="N20" s="75">
        <f t="shared" si="0"/>
        <v>41.25</v>
      </c>
      <c r="O20" s="76">
        <f t="shared" si="1"/>
        <v>143748</v>
      </c>
      <c r="P20" s="5"/>
      <c r="Q20" s="5"/>
      <c r="R20" s="5"/>
      <c r="S20" s="5"/>
      <c r="T20" s="26"/>
      <c r="U20" s="5"/>
      <c r="V20" s="5"/>
      <c r="W20" s="5"/>
    </row>
    <row r="21" spans="1:23" ht="17.100000000000001" customHeight="1" x14ac:dyDescent="0.2">
      <c r="A21" s="5"/>
      <c r="B21" s="168"/>
      <c r="C21" s="168"/>
      <c r="D21" s="44" t="s">
        <v>31</v>
      </c>
      <c r="E21" s="44" t="s">
        <v>46</v>
      </c>
      <c r="F21" s="13">
        <v>40</v>
      </c>
      <c r="G21" s="13">
        <v>42</v>
      </c>
      <c r="H21" s="13">
        <v>40</v>
      </c>
      <c r="I21" s="13">
        <v>41</v>
      </c>
      <c r="J21" s="13">
        <v>40</v>
      </c>
      <c r="K21" s="13">
        <v>38</v>
      </c>
      <c r="L21" s="13">
        <v>43</v>
      </c>
      <c r="M21" s="13">
        <v>40</v>
      </c>
      <c r="N21" s="77">
        <f t="shared" si="0"/>
        <v>40.5</v>
      </c>
      <c r="O21" s="78">
        <f t="shared" si="1"/>
        <v>141134.39999999999</v>
      </c>
      <c r="P21" s="5"/>
      <c r="Q21" s="5"/>
      <c r="R21" s="5"/>
      <c r="S21" s="5"/>
      <c r="T21" s="26"/>
      <c r="U21" s="5"/>
      <c r="V21" s="5"/>
      <c r="W21" s="5"/>
    </row>
    <row r="22" spans="1:23" ht="24" customHeight="1" x14ac:dyDescent="0.2">
      <c r="A22" s="5"/>
      <c r="B22" s="153">
        <v>36</v>
      </c>
      <c r="C22" s="153" t="s">
        <v>47</v>
      </c>
      <c r="D22" s="40" t="s">
        <v>33</v>
      </c>
      <c r="E22" s="40" t="s">
        <v>45</v>
      </c>
      <c r="F22" s="13">
        <v>39</v>
      </c>
      <c r="G22" s="13">
        <v>37</v>
      </c>
      <c r="H22" s="13">
        <v>43</v>
      </c>
      <c r="I22" s="13">
        <v>40</v>
      </c>
      <c r="J22" s="13">
        <v>38</v>
      </c>
      <c r="K22" s="13">
        <v>36</v>
      </c>
      <c r="L22" s="13">
        <v>42</v>
      </c>
      <c r="M22" s="13">
        <v>40</v>
      </c>
      <c r="N22" s="77">
        <f t="shared" si="0"/>
        <v>39.375</v>
      </c>
      <c r="O22" s="78">
        <f t="shared" si="1"/>
        <v>137214</v>
      </c>
      <c r="P22" s="5"/>
      <c r="Q22" s="5"/>
      <c r="R22" s="43"/>
      <c r="S22" s="5"/>
      <c r="T22" s="26"/>
      <c r="U22" s="5"/>
      <c r="V22" s="5"/>
      <c r="W22" s="5"/>
    </row>
    <row r="23" spans="1:23" ht="17.100000000000001" customHeight="1" x14ac:dyDescent="0.2">
      <c r="A23" s="5"/>
      <c r="B23" s="168"/>
      <c r="C23" s="168"/>
      <c r="D23" s="44" t="s">
        <v>31</v>
      </c>
      <c r="E23" s="44" t="s">
        <v>46</v>
      </c>
      <c r="F23" s="13">
        <v>39</v>
      </c>
      <c r="G23" s="13">
        <v>42</v>
      </c>
      <c r="H23" s="13">
        <v>40</v>
      </c>
      <c r="I23" s="13">
        <v>38</v>
      </c>
      <c r="J23" s="13">
        <v>42</v>
      </c>
      <c r="K23" s="13">
        <v>37</v>
      </c>
      <c r="L23" s="13">
        <v>40</v>
      </c>
      <c r="M23" s="13">
        <v>41</v>
      </c>
      <c r="N23" s="79">
        <f t="shared" si="0"/>
        <v>39.875</v>
      </c>
      <c r="O23" s="80">
        <f t="shared" si="1"/>
        <v>138956.4</v>
      </c>
      <c r="P23" s="5"/>
      <c r="Q23" s="5"/>
      <c r="R23" s="43"/>
      <c r="S23" s="5"/>
      <c r="T23" s="26"/>
      <c r="U23" s="5"/>
      <c r="V23" s="5"/>
      <c r="W23" s="5"/>
    </row>
    <row r="24" spans="1:23" ht="21" customHeight="1" x14ac:dyDescent="0.2">
      <c r="A24" s="5"/>
      <c r="B24" s="153">
        <v>39</v>
      </c>
      <c r="C24" s="153" t="s">
        <v>48</v>
      </c>
      <c r="D24" s="40" t="s">
        <v>33</v>
      </c>
      <c r="E24" s="40" t="s">
        <v>45</v>
      </c>
      <c r="F24" s="13">
        <v>42</v>
      </c>
      <c r="G24" s="13">
        <v>39</v>
      </c>
      <c r="H24" s="13">
        <v>40</v>
      </c>
      <c r="I24" s="13">
        <v>38</v>
      </c>
      <c r="J24" s="13">
        <v>37</v>
      </c>
      <c r="K24" s="13">
        <v>40</v>
      </c>
      <c r="L24" s="13">
        <v>41</v>
      </c>
      <c r="M24" s="13">
        <v>39</v>
      </c>
      <c r="N24" s="75">
        <f t="shared" si="0"/>
        <v>39.5</v>
      </c>
      <c r="O24" s="76">
        <f t="shared" si="1"/>
        <v>137649.60000000001</v>
      </c>
      <c r="P24" s="5"/>
      <c r="Q24" s="5"/>
      <c r="R24" s="5"/>
      <c r="S24" s="5"/>
      <c r="T24" s="26"/>
      <c r="U24" s="5"/>
      <c r="V24" s="5"/>
      <c r="W24" s="5"/>
    </row>
    <row r="25" spans="1:23" ht="17.100000000000001" customHeight="1" x14ac:dyDescent="0.2">
      <c r="A25" s="5"/>
      <c r="B25" s="184"/>
      <c r="C25" s="184"/>
      <c r="D25" s="61" t="s">
        <v>31</v>
      </c>
      <c r="E25" s="61" t="s">
        <v>46</v>
      </c>
      <c r="F25" s="45">
        <v>41</v>
      </c>
      <c r="G25" s="45">
        <v>38</v>
      </c>
      <c r="H25" s="45">
        <v>40</v>
      </c>
      <c r="I25" s="45">
        <v>37</v>
      </c>
      <c r="J25" s="45">
        <v>39</v>
      </c>
      <c r="K25" s="45">
        <v>40</v>
      </c>
      <c r="L25" s="45">
        <v>36</v>
      </c>
      <c r="M25" s="45">
        <v>42</v>
      </c>
      <c r="N25" s="79">
        <f t="shared" si="0"/>
        <v>39.125</v>
      </c>
      <c r="O25" s="80">
        <f t="shared" si="1"/>
        <v>136342.80000000002</v>
      </c>
      <c r="P25" s="5"/>
      <c r="Q25" s="5"/>
      <c r="R25" s="5"/>
      <c r="S25" s="5"/>
      <c r="T25" s="26"/>
      <c r="U25" s="5"/>
      <c r="V25" s="5"/>
      <c r="W25" s="5"/>
    </row>
    <row r="26" spans="1:23" ht="24.75" customHeight="1" x14ac:dyDescent="0.2">
      <c r="A26" s="5"/>
      <c r="B26" s="185">
        <v>41</v>
      </c>
      <c r="C26" s="185" t="s">
        <v>48</v>
      </c>
      <c r="D26" s="62" t="s">
        <v>33</v>
      </c>
      <c r="E26" s="62" t="s">
        <v>45</v>
      </c>
      <c r="F26" s="41">
        <v>42</v>
      </c>
      <c r="G26" s="41">
        <v>38</v>
      </c>
      <c r="H26" s="41">
        <v>37</v>
      </c>
      <c r="I26" s="41">
        <v>40</v>
      </c>
      <c r="J26" s="41">
        <v>41</v>
      </c>
      <c r="K26" s="41">
        <v>38</v>
      </c>
      <c r="L26" s="41">
        <v>40</v>
      </c>
      <c r="M26" s="41">
        <v>38</v>
      </c>
      <c r="N26" s="75">
        <f t="shared" si="0"/>
        <v>39.25</v>
      </c>
      <c r="O26" s="76">
        <f t="shared" si="1"/>
        <v>136778.4</v>
      </c>
      <c r="P26" s="5"/>
      <c r="Q26" s="5"/>
      <c r="R26" s="5"/>
      <c r="S26" s="5"/>
      <c r="T26" s="26"/>
      <c r="U26" s="5"/>
      <c r="V26" s="5"/>
      <c r="W26" s="5"/>
    </row>
    <row r="27" spans="1:23" ht="17.100000000000001" customHeight="1" x14ac:dyDescent="0.2">
      <c r="A27" s="5"/>
      <c r="B27" s="168"/>
      <c r="C27" s="168"/>
      <c r="D27" s="44" t="s">
        <v>31</v>
      </c>
      <c r="E27" s="44" t="s">
        <v>46</v>
      </c>
      <c r="F27" s="13">
        <v>42</v>
      </c>
      <c r="G27" s="13">
        <v>40</v>
      </c>
      <c r="H27" s="13">
        <v>38</v>
      </c>
      <c r="I27" s="13">
        <v>40</v>
      </c>
      <c r="J27" s="13">
        <v>41</v>
      </c>
      <c r="K27" s="13">
        <v>38</v>
      </c>
      <c r="L27" s="13">
        <v>39</v>
      </c>
      <c r="M27" s="13">
        <v>42</v>
      </c>
      <c r="N27" s="77">
        <f t="shared" si="0"/>
        <v>40</v>
      </c>
      <c r="O27" s="78">
        <f t="shared" si="1"/>
        <v>139392</v>
      </c>
      <c r="P27" s="5"/>
      <c r="Q27" s="5"/>
      <c r="R27" s="5"/>
      <c r="S27" s="5"/>
      <c r="T27" s="26"/>
      <c r="U27" s="5"/>
      <c r="V27" s="5"/>
      <c r="W27" s="5"/>
    </row>
    <row r="28" spans="1:23" ht="26.1" customHeight="1" x14ac:dyDescent="0.2">
      <c r="A28" s="5"/>
      <c r="B28" s="153">
        <v>44</v>
      </c>
      <c r="C28" s="153" t="s">
        <v>44</v>
      </c>
      <c r="D28" s="40" t="s">
        <v>33</v>
      </c>
      <c r="E28" s="40" t="s">
        <v>46</v>
      </c>
      <c r="F28" s="13">
        <v>45</v>
      </c>
      <c r="G28" s="13">
        <v>42</v>
      </c>
      <c r="H28" s="13">
        <v>40</v>
      </c>
      <c r="I28" s="13">
        <v>41</v>
      </c>
      <c r="J28" s="13">
        <v>38</v>
      </c>
      <c r="K28" s="13">
        <v>40</v>
      </c>
      <c r="L28" s="13">
        <v>42</v>
      </c>
      <c r="M28" s="13">
        <v>39</v>
      </c>
      <c r="N28" s="77">
        <f t="shared" si="0"/>
        <v>40.875</v>
      </c>
      <c r="O28" s="78">
        <f t="shared" si="1"/>
        <v>142441.20000000001</v>
      </c>
      <c r="P28" s="5"/>
      <c r="Q28" s="5"/>
      <c r="R28" s="5"/>
      <c r="S28" s="5"/>
      <c r="T28" s="26"/>
      <c r="U28" s="5"/>
      <c r="V28" s="5"/>
      <c r="W28" s="5"/>
    </row>
    <row r="29" spans="1:23" ht="17.100000000000001" customHeight="1" x14ac:dyDescent="0.2">
      <c r="A29" s="5"/>
      <c r="B29" s="168"/>
      <c r="C29" s="168"/>
      <c r="D29" s="44" t="s">
        <v>31</v>
      </c>
      <c r="E29" s="44" t="s">
        <v>45</v>
      </c>
      <c r="F29" s="13">
        <v>44</v>
      </c>
      <c r="G29" s="13">
        <v>40</v>
      </c>
      <c r="H29" s="13">
        <v>38</v>
      </c>
      <c r="I29" s="13">
        <v>40</v>
      </c>
      <c r="J29" s="13">
        <v>42</v>
      </c>
      <c r="K29" s="13">
        <v>40</v>
      </c>
      <c r="L29" s="13">
        <v>39</v>
      </c>
      <c r="M29" s="13">
        <v>40</v>
      </c>
      <c r="N29" s="77">
        <f t="shared" si="0"/>
        <v>40.375</v>
      </c>
      <c r="O29" s="78">
        <f t="shared" si="1"/>
        <v>140698.79999999999</v>
      </c>
      <c r="P29" s="5"/>
      <c r="Q29" s="5"/>
      <c r="R29" s="5"/>
      <c r="S29" s="5"/>
      <c r="T29" s="26"/>
      <c r="U29" s="5"/>
      <c r="V29" s="5"/>
      <c r="W29" s="5"/>
    </row>
    <row r="30" spans="1:23" ht="27" customHeight="1" x14ac:dyDescent="0.2">
      <c r="A30" s="5"/>
      <c r="B30" s="153">
        <v>47</v>
      </c>
      <c r="C30" s="153" t="s">
        <v>47</v>
      </c>
      <c r="D30" s="40" t="s">
        <v>33</v>
      </c>
      <c r="E30" s="40" t="s">
        <v>46</v>
      </c>
      <c r="F30" s="13">
        <v>43</v>
      </c>
      <c r="G30" s="13">
        <v>42</v>
      </c>
      <c r="H30" s="13">
        <v>44</v>
      </c>
      <c r="I30" s="13">
        <v>40</v>
      </c>
      <c r="J30" s="13">
        <v>39</v>
      </c>
      <c r="K30" s="13">
        <v>44</v>
      </c>
      <c r="L30" s="13">
        <v>40</v>
      </c>
      <c r="M30" s="13">
        <v>38</v>
      </c>
      <c r="N30" s="77">
        <f t="shared" si="0"/>
        <v>41.25</v>
      </c>
      <c r="O30" s="78">
        <f t="shared" si="1"/>
        <v>143748</v>
      </c>
      <c r="P30" s="5"/>
      <c r="Q30" s="5"/>
      <c r="R30" s="43"/>
      <c r="S30" s="5"/>
      <c r="T30" s="26"/>
      <c r="U30" s="5"/>
      <c r="V30" s="5"/>
      <c r="W30" s="5"/>
    </row>
    <row r="31" spans="1:23" ht="21" customHeight="1" thickBot="1" x14ac:dyDescent="0.25">
      <c r="A31" s="5"/>
      <c r="B31" s="168"/>
      <c r="C31" s="168"/>
      <c r="D31" s="44" t="s">
        <v>31</v>
      </c>
      <c r="E31" s="44" t="s">
        <v>45</v>
      </c>
      <c r="F31" s="150">
        <v>42</v>
      </c>
      <c r="G31" s="150">
        <v>43</v>
      </c>
      <c r="H31" s="150">
        <v>40</v>
      </c>
      <c r="I31" s="150">
        <v>38</v>
      </c>
      <c r="J31" s="150">
        <v>42</v>
      </c>
      <c r="K31" s="150">
        <v>41</v>
      </c>
      <c r="L31" s="150">
        <v>39</v>
      </c>
      <c r="M31" s="150">
        <v>42</v>
      </c>
      <c r="N31" s="77">
        <f t="shared" si="0"/>
        <v>40.875</v>
      </c>
      <c r="O31" s="78">
        <f t="shared" si="1"/>
        <v>142441.20000000001</v>
      </c>
      <c r="P31" s="63"/>
      <c r="Q31" s="64" t="s">
        <v>49</v>
      </c>
      <c r="R31" s="65">
        <f>AVERAGE(O8:O31)</f>
        <v>140172.45000000001</v>
      </c>
      <c r="S31" s="5"/>
      <c r="T31" s="5"/>
      <c r="U31" s="5"/>
      <c r="V31" s="5"/>
      <c r="W31" s="5"/>
    </row>
    <row r="32" spans="1:23" ht="21" customHeight="1" x14ac:dyDescent="0.2">
      <c r="A32" s="5"/>
      <c r="B32" s="66"/>
      <c r="C32" s="66"/>
      <c r="D32" s="57"/>
      <c r="E32" s="57"/>
      <c r="F32" s="149"/>
      <c r="G32" s="149"/>
      <c r="H32" s="149"/>
      <c r="I32" s="149"/>
      <c r="J32" s="149"/>
      <c r="K32" s="149"/>
      <c r="L32" s="149"/>
      <c r="M32" s="149"/>
      <c r="N32" s="51"/>
      <c r="O32" s="67"/>
      <c r="P32" s="5"/>
      <c r="Q32" s="5"/>
      <c r="R32" s="43"/>
      <c r="S32" s="5"/>
      <c r="T32" s="5"/>
      <c r="U32" s="5"/>
      <c r="V32" s="5"/>
      <c r="W32" s="5"/>
    </row>
    <row r="33" spans="1:23" ht="27" customHeight="1" x14ac:dyDescent="0.2">
      <c r="A33" s="15"/>
      <c r="B33" s="64" t="s">
        <v>50</v>
      </c>
      <c r="C33" s="186" t="s">
        <v>44</v>
      </c>
      <c r="D33" s="87" t="s">
        <v>51</v>
      </c>
      <c r="E33" s="95">
        <f>AVERAGE(O9,O17,O21,O28)</f>
        <v>142005.59999999998</v>
      </c>
      <c r="F33" s="95"/>
      <c r="G33" s="95">
        <f>AVERAGE(E33:E34)</f>
        <v>141733.34999999998</v>
      </c>
      <c r="H33" s="5"/>
      <c r="I33" s="56"/>
      <c r="J33" s="15"/>
      <c r="K33" s="5"/>
      <c r="L33" s="93" t="s">
        <v>38</v>
      </c>
      <c r="M33" s="94"/>
      <c r="N33" s="94"/>
      <c r="O33" s="94"/>
      <c r="P33" s="55"/>
      <c r="Q33" s="5"/>
      <c r="R33" s="5"/>
      <c r="S33" s="5"/>
      <c r="T33" s="5"/>
      <c r="U33" s="5"/>
      <c r="V33" s="5"/>
      <c r="W33" s="5"/>
    </row>
    <row r="34" spans="1:23" ht="18" customHeight="1" x14ac:dyDescent="0.2">
      <c r="A34" s="15"/>
      <c r="B34" s="15"/>
      <c r="C34" s="183"/>
      <c r="D34" s="96" t="s">
        <v>52</v>
      </c>
      <c r="E34" s="97">
        <f>AVERAGE(O8,O16,O20,O29)</f>
        <v>141461.09999999998</v>
      </c>
      <c r="F34" s="97"/>
      <c r="G34" s="97"/>
      <c r="H34" s="5"/>
      <c r="I34" s="15"/>
      <c r="J34" s="26"/>
      <c r="K34" s="26"/>
      <c r="L34" s="57"/>
      <c r="M34" s="81">
        <v>1</v>
      </c>
      <c r="N34" s="98">
        <f>AVERAGE(O8:O13)</f>
        <v>139972.80000000002</v>
      </c>
      <c r="O34" s="98"/>
      <c r="P34" s="43"/>
      <c r="Q34" s="5"/>
      <c r="R34" s="5"/>
      <c r="S34" s="5"/>
      <c r="T34" s="5"/>
      <c r="U34" s="5"/>
      <c r="V34" s="5"/>
      <c r="W34" s="5"/>
    </row>
    <row r="35" spans="1:23" ht="18" customHeight="1" x14ac:dyDescent="0.2">
      <c r="A35" s="15"/>
      <c r="B35" s="15"/>
      <c r="C35" s="170" t="s">
        <v>47</v>
      </c>
      <c r="D35" s="81" t="s">
        <v>51</v>
      </c>
      <c r="E35" s="98">
        <f>AVERAGE(O10,O18,O23,O30)</f>
        <v>141243.30000000002</v>
      </c>
      <c r="F35" s="98"/>
      <c r="G35" s="98">
        <f>AVERAGE(E35:E36)</f>
        <v>140698.79999999999</v>
      </c>
      <c r="H35" s="5"/>
      <c r="I35" s="102" t="s">
        <v>53</v>
      </c>
      <c r="J35" s="103" t="s">
        <v>51</v>
      </c>
      <c r="K35" s="104">
        <f>AVERAGE(E33,E35,E37)</f>
        <v>140481</v>
      </c>
      <c r="L35" s="26"/>
      <c r="M35" s="87">
        <v>2</v>
      </c>
      <c r="N35" s="95">
        <f>AVERAGE(O14:O19)</f>
        <v>140626.20000000001</v>
      </c>
      <c r="O35" s="95"/>
      <c r="P35" s="43"/>
      <c r="Q35" s="5"/>
      <c r="R35" s="5"/>
      <c r="S35" s="5"/>
      <c r="T35" s="5"/>
      <c r="U35" s="5"/>
      <c r="V35" s="5"/>
      <c r="W35" s="5"/>
    </row>
    <row r="36" spans="1:23" ht="18" customHeight="1" x14ac:dyDescent="0.2">
      <c r="A36" s="15"/>
      <c r="B36" s="15"/>
      <c r="C36" s="183"/>
      <c r="D36" s="96" t="s">
        <v>52</v>
      </c>
      <c r="E36" s="97">
        <f>AVERAGE(O11,O19,O22,O31)</f>
        <v>140154.29999999999</v>
      </c>
      <c r="F36" s="97"/>
      <c r="G36" s="97"/>
      <c r="H36" s="5"/>
      <c r="I36" s="105" t="s">
        <v>54</v>
      </c>
      <c r="J36" s="106" t="s">
        <v>52</v>
      </c>
      <c r="K36" s="92">
        <f>AVERAGE(E34,E36,E38)</f>
        <v>139863.9</v>
      </c>
      <c r="L36" s="26"/>
      <c r="M36" s="87">
        <v>3</v>
      </c>
      <c r="N36" s="95">
        <f>AVERAGE(O20:O25)</f>
        <v>139174.20000000001</v>
      </c>
      <c r="O36" s="95"/>
      <c r="P36" s="43"/>
      <c r="Q36" s="5"/>
      <c r="R36" s="5"/>
      <c r="S36" s="5"/>
      <c r="T36" s="5"/>
      <c r="U36" s="5"/>
      <c r="V36" s="5"/>
      <c r="W36" s="5"/>
    </row>
    <row r="37" spans="1:23" ht="20.100000000000001" customHeight="1" x14ac:dyDescent="0.2">
      <c r="A37" s="15"/>
      <c r="B37" s="15"/>
      <c r="C37" s="170" t="s">
        <v>48</v>
      </c>
      <c r="D37" s="81" t="s">
        <v>51</v>
      </c>
      <c r="E37" s="98">
        <f>AVERAGE(O13,O14,O25,O27)</f>
        <v>138194.1</v>
      </c>
      <c r="F37" s="98"/>
      <c r="G37" s="98">
        <f>AVERAGE(E37:E38)</f>
        <v>138085.20000000001</v>
      </c>
      <c r="H37" s="5"/>
      <c r="I37" s="5"/>
      <c r="J37" s="68"/>
      <c r="K37" s="5"/>
      <c r="L37" s="26"/>
      <c r="M37" s="87">
        <v>4</v>
      </c>
      <c r="N37" s="95">
        <f>AVERAGE(O26:O31)</f>
        <v>140916.6</v>
      </c>
      <c r="O37" s="95"/>
      <c r="P37" s="43"/>
      <c r="Q37" s="5"/>
      <c r="R37" s="5"/>
      <c r="S37" s="5"/>
      <c r="T37" s="5"/>
      <c r="U37" s="5"/>
      <c r="V37" s="5"/>
      <c r="W37" s="5"/>
    </row>
    <row r="38" spans="1:23" ht="17.45" customHeight="1" x14ac:dyDescent="0.2">
      <c r="A38" s="15"/>
      <c r="B38" s="15"/>
      <c r="C38" s="183"/>
      <c r="D38" s="96" t="s">
        <v>52</v>
      </c>
      <c r="E38" s="97">
        <f>AVERAGE(O12,O15,O24,O26)</f>
        <v>137976.30000000002</v>
      </c>
      <c r="F38" s="97"/>
      <c r="G38" s="97"/>
      <c r="H38" s="5"/>
      <c r="I38" s="5"/>
      <c r="J38" s="56"/>
      <c r="K38" s="43"/>
      <c r="L38" s="43"/>
      <c r="M38" s="26"/>
      <c r="N38" s="5"/>
      <c r="O38" s="58"/>
      <c r="P38" s="5"/>
      <c r="Q38" s="5"/>
      <c r="R38" s="5"/>
      <c r="S38" s="5"/>
      <c r="T38" s="5"/>
      <c r="U38" s="5"/>
      <c r="V38" s="5"/>
      <c r="W38" s="5"/>
    </row>
    <row r="39" spans="1:23" ht="21.95" customHeight="1" x14ac:dyDescent="0.2">
      <c r="A39" s="15"/>
      <c r="B39" s="15"/>
      <c r="C39" s="99"/>
      <c r="D39" s="99"/>
      <c r="E39" s="100"/>
      <c r="F39" s="100"/>
      <c r="G39" s="101">
        <f>AVERAGE(G33:G38)</f>
        <v>140172.44999999998</v>
      </c>
      <c r="H39" s="5"/>
      <c r="I39" s="15"/>
      <c r="J39" s="31"/>
      <c r="K39" s="31"/>
      <c r="L39" s="69"/>
      <c r="M39" s="70"/>
      <c r="N39" s="26"/>
      <c r="O39" s="58"/>
      <c r="P39" s="33"/>
      <c r="Q39" s="5"/>
      <c r="R39" s="5"/>
      <c r="S39" s="5"/>
      <c r="T39" s="5"/>
      <c r="U39" s="5"/>
      <c r="V39" s="5"/>
      <c r="W39" s="5"/>
    </row>
    <row r="40" spans="1:23" ht="17.100000000000001" customHeight="1" x14ac:dyDescent="0.2">
      <c r="A40" s="15"/>
      <c r="B40" s="26"/>
      <c r="C40" s="15"/>
      <c r="D40" s="15"/>
      <c r="E40" s="15"/>
      <c r="F40" s="71"/>
      <c r="G40" s="72"/>
      <c r="H40" s="15"/>
      <c r="I40" s="15"/>
      <c r="J40" s="31"/>
      <c r="K40" s="31"/>
      <c r="L40" s="69"/>
      <c r="M40" s="70"/>
      <c r="N40" s="26"/>
      <c r="O40" s="58"/>
      <c r="P40" s="33"/>
      <c r="Q40" s="5"/>
      <c r="R40" s="5"/>
      <c r="S40" s="5"/>
      <c r="T40" s="5"/>
      <c r="U40" s="5"/>
      <c r="V40" s="5"/>
      <c r="W40" s="5"/>
    </row>
    <row r="41" spans="1:23" ht="17.100000000000001" customHeight="1" x14ac:dyDescent="0.2">
      <c r="A41" s="15"/>
      <c r="B41" s="26"/>
      <c r="C41" s="15"/>
      <c r="D41" s="15"/>
      <c r="E41" s="15"/>
      <c r="F41" s="71"/>
      <c r="G41" s="72"/>
      <c r="H41" s="15"/>
      <c r="I41" s="15"/>
      <c r="J41" s="15"/>
      <c r="K41" s="15"/>
      <c r="L41" s="15"/>
      <c r="M41" s="15"/>
      <c r="N41" s="26"/>
      <c r="O41" s="58"/>
      <c r="P41" s="33"/>
      <c r="Q41" s="5"/>
      <c r="R41" s="5"/>
      <c r="S41" s="5"/>
      <c r="T41" s="5"/>
      <c r="U41" s="5"/>
      <c r="V41" s="5"/>
      <c r="W41" s="5"/>
    </row>
    <row r="42" spans="1:23" ht="17.100000000000001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26"/>
      <c r="N42" s="26"/>
      <c r="O42" s="58"/>
      <c r="P42" s="33"/>
      <c r="Q42" s="5"/>
      <c r="R42" s="5"/>
      <c r="S42" s="5"/>
      <c r="T42" s="5"/>
      <c r="U42" s="5"/>
      <c r="V42" s="5"/>
      <c r="W42" s="5"/>
    </row>
    <row r="43" spans="1:23" ht="21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26"/>
      <c r="N43" s="26"/>
      <c r="O43" s="58"/>
      <c r="P43" s="5"/>
      <c r="Q43" s="5"/>
      <c r="R43" s="5"/>
      <c r="S43" s="5"/>
      <c r="T43" s="5"/>
      <c r="U43" s="5"/>
      <c r="V43" s="5"/>
      <c r="W43" s="5"/>
    </row>
    <row r="44" spans="1:23" ht="17.100000000000001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26"/>
      <c r="K44" s="26"/>
      <c r="L44" s="26"/>
      <c r="M44" s="26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7.100000000000001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26"/>
      <c r="K45" s="26"/>
      <c r="L45" s="26"/>
      <c r="M45" s="26"/>
      <c r="N45" s="43"/>
      <c r="O45" s="5"/>
      <c r="P45" s="5"/>
      <c r="Q45" s="5"/>
      <c r="R45" s="5"/>
      <c r="S45" s="5"/>
      <c r="T45" s="5"/>
      <c r="U45" s="5"/>
      <c r="V45" s="5"/>
      <c r="W45" s="5"/>
    </row>
    <row r="46" spans="1:23" ht="17.100000000000001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26"/>
      <c r="K46" s="26"/>
      <c r="L46" s="26"/>
      <c r="M46" s="26"/>
      <c r="N46" s="55"/>
      <c r="O46" s="5"/>
      <c r="P46" s="5"/>
      <c r="Q46" s="5"/>
      <c r="R46" s="5"/>
      <c r="S46" s="5"/>
      <c r="T46" s="5"/>
      <c r="U46" s="5"/>
      <c r="V46" s="5"/>
      <c r="W46" s="5"/>
    </row>
    <row r="47" spans="1:23" ht="17.100000000000001" customHeight="1" x14ac:dyDescent="0.2">
      <c r="A47" s="5"/>
      <c r="B47" s="26"/>
      <c r="C47" s="43"/>
      <c r="D47" s="5"/>
      <c r="E47" s="5"/>
      <c r="F47" s="5"/>
      <c r="G47" s="5"/>
      <c r="H47" s="5"/>
      <c r="I47" s="5"/>
      <c r="J47" s="26"/>
      <c r="K47" s="26"/>
      <c r="L47" s="26"/>
      <c r="M47" s="26"/>
      <c r="N47" s="26"/>
      <c r="O47" s="5"/>
      <c r="P47" s="5"/>
      <c r="Q47" s="5"/>
      <c r="R47" s="5"/>
      <c r="S47" s="5"/>
      <c r="T47" s="5"/>
      <c r="U47" s="5"/>
      <c r="V47" s="5"/>
      <c r="W47" s="5"/>
    </row>
  </sheetData>
  <mergeCells count="29">
    <mergeCell ref="F6:M6"/>
    <mergeCell ref="C28:C29"/>
    <mergeCell ref="B26:B27"/>
    <mergeCell ref="C12:C13"/>
    <mergeCell ref="N6:O6"/>
    <mergeCell ref="B20:B21"/>
    <mergeCell ref="C22:C23"/>
    <mergeCell ref="B14:B15"/>
    <mergeCell ref="B8:B9"/>
    <mergeCell ref="B22:B23"/>
    <mergeCell ref="C10:C11"/>
    <mergeCell ref="B16:B17"/>
    <mergeCell ref="C20:C21"/>
    <mergeCell ref="B10:B11"/>
    <mergeCell ref="C14:C15"/>
    <mergeCell ref="C37:C38"/>
    <mergeCell ref="B24:B25"/>
    <mergeCell ref="C24:C25"/>
    <mergeCell ref="B18:B19"/>
    <mergeCell ref="C8:C9"/>
    <mergeCell ref="B12:B13"/>
    <mergeCell ref="C18:C19"/>
    <mergeCell ref="C16:C17"/>
    <mergeCell ref="B28:B29"/>
    <mergeCell ref="C26:C27"/>
    <mergeCell ref="C35:C36"/>
    <mergeCell ref="C33:C34"/>
    <mergeCell ref="C30:C31"/>
    <mergeCell ref="B30:B31"/>
  </mergeCells>
  <pageMargins left="0" right="0" top="0" bottom="0" header="0" footer="0"/>
  <pageSetup paperSize="0" orientation="portrait" horizontalDpi="0" verticalDpi="2048"/>
  <headerFooter alignWithMargins="0"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oats - Table 1</vt:lpstr>
      <vt:lpstr>2013 oats gn</vt:lpstr>
      <vt:lpstr>2013 Corn - Table 1</vt:lpstr>
      <vt:lpstr>2013 SB -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Sundberg, David N [AGRON]</dc:creator>
  <cp:lastModifiedBy>Nichols, Virginia A</cp:lastModifiedBy>
  <dcterms:created xsi:type="dcterms:W3CDTF">2013-07-23T14:10:28Z</dcterms:created>
  <dcterms:modified xsi:type="dcterms:W3CDTF">2019-12-19T17:45:02Z</dcterms:modified>
</cp:coreProperties>
</file>