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Inventario\"/>
    </mc:Choice>
  </mc:AlternateContent>
  <bookViews>
    <workbookView xWindow="0" yWindow="0" windowWidth="15345" windowHeight="4545"/>
  </bookViews>
  <sheets>
    <sheet name="Cadastro dos Produtos" sheetId="1" r:id="rId1"/>
    <sheet name="Entradas e Saíd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2" l="1"/>
  <c r="H29" i="2"/>
  <c r="C28" i="2"/>
  <c r="H28" i="2"/>
  <c r="C27" i="2"/>
  <c r="H27" i="2"/>
  <c r="C26" i="2"/>
  <c r="H26" i="2"/>
  <c r="C25" i="2"/>
  <c r="H25" i="2"/>
  <c r="C24" i="2"/>
  <c r="H24" i="2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4" i="1"/>
  <c r="C23" i="2"/>
  <c r="H23" i="2"/>
  <c r="C17" i="2"/>
  <c r="C18" i="2"/>
  <c r="C22" i="2"/>
  <c r="H22" i="2"/>
  <c r="C21" i="2"/>
  <c r="H21" i="2"/>
  <c r="C20" i="2"/>
  <c r="H20" i="2"/>
  <c r="C19" i="2"/>
  <c r="H19" i="2"/>
  <c r="H18" i="2"/>
  <c r="H17" i="2"/>
  <c r="C16" i="2"/>
  <c r="H16" i="2"/>
  <c r="C15" i="2"/>
  <c r="H15" i="2"/>
  <c r="C14" i="2"/>
  <c r="H14" i="2"/>
  <c r="C13" i="2"/>
  <c r="H13" i="2"/>
  <c r="C12" i="2"/>
  <c r="H12" i="2"/>
  <c r="C11" i="2"/>
  <c r="H11" i="2"/>
  <c r="C10" i="2"/>
  <c r="H10" i="2"/>
  <c r="C9" i="2"/>
  <c r="H9" i="2"/>
  <c r="C8" i="2"/>
  <c r="H8" i="2"/>
  <c r="C7" i="2"/>
  <c r="H7" i="2"/>
  <c r="C6" i="2"/>
  <c r="H6" i="2"/>
  <c r="C5" i="2"/>
  <c r="H5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G24" i="1" s="1"/>
  <c r="G22" i="1" l="1"/>
  <c r="G18" i="1"/>
  <c r="G14" i="1"/>
  <c r="G10" i="1"/>
  <c r="G6" i="1"/>
  <c r="G23" i="1"/>
  <c r="G19" i="1"/>
  <c r="G15" i="1"/>
  <c r="G11" i="1"/>
  <c r="G7" i="1"/>
  <c r="G17" i="1"/>
  <c r="G13" i="1"/>
  <c r="G9" i="1"/>
  <c r="G5" i="1"/>
  <c r="G21" i="1"/>
  <c r="G4" i="1"/>
  <c r="G20" i="1"/>
  <c r="G16" i="1"/>
  <c r="G12" i="1"/>
  <c r="G8" i="1"/>
  <c r="H4" i="2"/>
  <c r="C4" i="2"/>
</calcChain>
</file>

<file path=xl/sharedStrings.xml><?xml version="1.0" encoding="utf-8"?>
<sst xmlns="http://schemas.openxmlformats.org/spreadsheetml/2006/main" count="87" uniqueCount="34">
  <si>
    <t>Cadastro</t>
  </si>
  <si>
    <t>Data</t>
  </si>
  <si>
    <t>Item</t>
  </si>
  <si>
    <t>Saídas</t>
  </si>
  <si>
    <t>Preço Unitário de Compras</t>
  </si>
  <si>
    <t>Entradas</t>
  </si>
  <si>
    <t>Saldos</t>
  </si>
  <si>
    <t>Banana</t>
  </si>
  <si>
    <t>Maça</t>
  </si>
  <si>
    <t>Abacaxi</t>
  </si>
  <si>
    <t>Morango</t>
  </si>
  <si>
    <t>Pessego</t>
  </si>
  <si>
    <t>Uva</t>
  </si>
  <si>
    <t>Limão</t>
  </si>
  <si>
    <t>Laranja</t>
  </si>
  <si>
    <t>Melão</t>
  </si>
  <si>
    <t>Melancia</t>
  </si>
  <si>
    <t>Sape Sape</t>
  </si>
  <si>
    <t>Ginguega</t>
  </si>
  <si>
    <t>Gajaja</t>
  </si>
  <si>
    <t>Loengo</t>
  </si>
  <si>
    <t>Abacate</t>
  </si>
  <si>
    <t>Papaia</t>
  </si>
  <si>
    <t>Tangerina</t>
  </si>
  <si>
    <t>coco</t>
  </si>
  <si>
    <t>kiwi</t>
  </si>
  <si>
    <t>Maracuja</t>
  </si>
  <si>
    <t>Entradas e Saídas</t>
  </si>
  <si>
    <t xml:space="preserve">Data </t>
  </si>
  <si>
    <t>Mes</t>
  </si>
  <si>
    <t>Tipos</t>
  </si>
  <si>
    <t>QTD</t>
  </si>
  <si>
    <t xml:space="preserve">Venda Unitária </t>
  </si>
  <si>
    <t>Venda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</si>
</sst>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.00\ [$Kz]_-;\-* #,##0.00\ [$Kz]_-;_-* &quot;-&quot;??\ [$Kz]_-;_-@_-" x16r2:formatCode16="_-* #,##0.00\ [$Kz-pt-AO]_-;\-* #,##0.00\ [$Kz-pt-AO]_-;_-* &quot;-&quot;??\ [$Kz-pt-AO]_-;_-@_-"/>
  </numFmts>
  <fonts count="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" fontId="0" fillId="0" borderId="0" xfId="1" applyNumberFormat="1" applyFont="1"/>
    <xf numFmtId="164" fontId="3" fillId="0" borderId="0" xfId="1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3" fillId="0" borderId="0" xfId="1" applyNumberFormat="1" applyFont="1"/>
    <xf numFmtId="164" fontId="3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.00\ [$Kz]_-;\-* #,##0.00\ [$Kz]_-;_-* &quot;-&quot;??\ [$Kz]_-;_-@_-" x16r2:formatCode16="_-* #,##0.00\ [$Kz-pt-AO]_-;\-* #,##0.00\ [$Kz-pt-AO]_-;_-* &quot;-&quot;??\ [$Kz-pt-AO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.00\ [$Kz]_-;\-* #,##0.00\ [$Kz]_-;_-* &quot;-&quot;??\ [$Kz]_-;_-@_-" x16r2:formatCode16="_-* #,##0.00\ [$Kz-pt-AO]_-;\-* #,##0.00\ [$Kz-pt-AO]_-;_-* &quot;-&quot;??\ [$Kz-pt-AO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_-* #,##0.00\ [$Kz]_-;\-* #,##0.00\ [$Kz]_-;_-* &quot;-&quot;??\ [$Kz]_-;_-@_-" x16r2:formatCode16="_-* #,##0.00\ [$Kz-pt-AO]_-;\-* #,##0.00\ [$Kz-pt-AO]_-;_-* &quot;-&quot;??\ [$Kz-pt-AO]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G24" totalsRowShown="0" headerRowDxfId="14" dataDxfId="13">
  <autoFilter ref="B3:G24"/>
  <tableColumns count="6">
    <tableColumn id="1" name="Data" dataDxfId="12"/>
    <tableColumn id="2" name="Item" dataDxfId="11"/>
    <tableColumn id="3" name="Preço Unitário de Compras" dataDxfId="10" dataCellStyle="Currency"/>
    <tableColumn id="4" name="Saídas" dataDxfId="9">
      <calculatedColumnFormula>SUMIFS(Table2[QTD],Table2[Item],Table1[[#This Row],[Item]],Table1[[#This Row],[Preço Unitário de Compras]],"Saídas")</calculatedColumnFormula>
    </tableColumn>
    <tableColumn id="5" name="Entradas" dataDxfId="8">
      <calculatedColumnFormula>SUMIFS(Table2[QTD],Table2[Item],Table1[[#This Row],[Item]],Table2[Tipos],"Entradas")</calculatedColumnFormula>
    </tableColumn>
    <tableColumn id="6" name="Saldos" dataDxfId="7">
      <calculatedColumnFormula>Table1[[#This Row],[Entradas]]-Table1[[#This Row],[Saídas]]</calculatedColumnFormula>
    </tableColumn>
  </tableColumns>
  <tableStyleInfo name="TableStyleMedium14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B3:H29" totalsRowShown="0" dataDxfId="4" dataCellStyle="Currency">
  <autoFilter ref="B3:H29"/>
  <tableColumns count="7">
    <tableColumn id="1" name="Data " dataDxfId="3"/>
    <tableColumn id="2" name="Mes">
      <calculatedColumnFormula>TEXT(B4,"MMM")</calculatedColumnFormula>
    </tableColumn>
    <tableColumn id="3" name="Tipos"/>
    <tableColumn id="4" name="Item"/>
    <tableColumn id="5" name="QTD" dataDxfId="2" dataCellStyle="Currency"/>
    <tableColumn id="6" name="Venda Unitária " dataDxfId="1" dataCellStyle="Currency"/>
    <tableColumn id="7" name="Venda Total" dataDxfId="0" dataCellStyle="Currency">
      <calculatedColumnFormula>G4*F4</calculatedColumnFormula>
    </tableColumn>
  </tableColumns>
  <tableStyleInfo name="TableStyleMedium2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3" workbookViewId="0">
      <selection activeCell="H8" sqref="H8"/>
    </sheetView>
  </sheetViews>
  <sheetFormatPr defaultRowHeight="15" x14ac:dyDescent="0.2"/>
  <cols>
    <col min="2" max="2" width="12.77734375" customWidth="1"/>
    <col min="4" max="4" width="25.33203125" customWidth="1"/>
    <col min="5" max="5" width="17.77734375" customWidth="1"/>
    <col min="6" max="6" width="15.5546875" customWidth="1"/>
    <col min="7" max="7" width="17.33203125" customWidth="1"/>
  </cols>
  <sheetData>
    <row r="1" spans="1:7" ht="27.75" x14ac:dyDescent="0.4">
      <c r="A1" s="1" t="s">
        <v>0</v>
      </c>
    </row>
    <row r="3" spans="1:7" x14ac:dyDescent="0.2">
      <c r="B3" s="4" t="s">
        <v>1</v>
      </c>
      <c r="C3" s="4" t="s">
        <v>2</v>
      </c>
      <c r="D3" s="4" t="s">
        <v>4</v>
      </c>
      <c r="E3" s="4" t="s">
        <v>3</v>
      </c>
      <c r="F3" s="4" t="s">
        <v>5</v>
      </c>
      <c r="G3" s="4" t="s">
        <v>6</v>
      </c>
    </row>
    <row r="4" spans="1:7" x14ac:dyDescent="0.2">
      <c r="B4" s="5">
        <v>45371</v>
      </c>
      <c r="C4" s="4" t="s">
        <v>7</v>
      </c>
      <c r="D4" s="6">
        <v>1000</v>
      </c>
      <c r="E4" s="9">
        <f>SUMIFS(Table2[QTD],Table2[Item],Table1[[#This Row],[Item]],Table2[Tipos],"Saídas")</f>
        <v>8</v>
      </c>
      <c r="F4" s="4">
        <f>SUMIFS(Table2[QTD],Table2[Item],Table1[[#This Row],[Item]],Table2[Tipos],"Entradas")</f>
        <v>10</v>
      </c>
      <c r="G4" s="4">
        <f>Table1[[#This Row],[Entradas]]-Table1[[#This Row],[Saídas]]</f>
        <v>2</v>
      </c>
    </row>
    <row r="5" spans="1:7" x14ac:dyDescent="0.2">
      <c r="B5" s="5">
        <v>45372</v>
      </c>
      <c r="C5" s="4" t="s">
        <v>8</v>
      </c>
      <c r="D5" s="6">
        <v>2000</v>
      </c>
      <c r="E5" s="9">
        <f>SUMIFS(Table2[QTD],Table2[Item],Table1[[#This Row],[Item]],Table2[Tipos],"Saídas")</f>
        <v>5</v>
      </c>
      <c r="F5" s="4">
        <f>SUMIFS(Table2[QTD],Table2[Item],Table1[[#This Row],[Item]],Table2[Tipos],"Entradas")</f>
        <v>20</v>
      </c>
      <c r="G5" s="4">
        <f>Table1[[#This Row],[Entradas]]-Table1[[#This Row],[Saídas]]</f>
        <v>15</v>
      </c>
    </row>
    <row r="6" spans="1:7" x14ac:dyDescent="0.2">
      <c r="B6" s="5">
        <v>45373</v>
      </c>
      <c r="C6" s="4" t="s">
        <v>9</v>
      </c>
      <c r="D6" s="6">
        <v>600</v>
      </c>
      <c r="E6" s="9">
        <f>SUMIFS(Table2[QTD],Table2[Item],Table1[[#This Row],[Item]],Table2[Tipos],"Saídas")</f>
        <v>4</v>
      </c>
      <c r="F6" s="4">
        <f>SUMIFS(Table2[QTD],Table2[Item],Table1[[#This Row],[Item]],Table2[Tipos],"Entradas")</f>
        <v>6</v>
      </c>
      <c r="G6" s="4">
        <f>Table1[[#This Row],[Entradas]]-Table1[[#This Row],[Saídas]]</f>
        <v>2</v>
      </c>
    </row>
    <row r="7" spans="1:7" x14ac:dyDescent="0.2">
      <c r="B7" s="5">
        <v>45374</v>
      </c>
      <c r="C7" s="4" t="s">
        <v>10</v>
      </c>
      <c r="D7" s="6">
        <v>3000</v>
      </c>
      <c r="E7" s="9">
        <f>SUMIFS(Table2[QTD],Table2[Item],Table1[[#This Row],[Item]],Table2[Tipos],"Saídas")</f>
        <v>0</v>
      </c>
      <c r="F7" s="4">
        <f>SUMIFS(Table2[QTD],Table2[Item],Table1[[#This Row],[Item]],Table2[Tipos],"Entradas")</f>
        <v>7</v>
      </c>
      <c r="G7" s="4">
        <f>Table1[[#This Row],[Entradas]]-Table1[[#This Row],[Saídas]]</f>
        <v>7</v>
      </c>
    </row>
    <row r="8" spans="1:7" x14ac:dyDescent="0.2">
      <c r="B8" s="5">
        <v>45375</v>
      </c>
      <c r="C8" s="4" t="s">
        <v>11</v>
      </c>
      <c r="D8" s="6">
        <v>5000</v>
      </c>
      <c r="E8" s="9">
        <f>SUMIFS(Table2[QTD],Table2[Item],Table1[[#This Row],[Item]],Table2[Tipos],"Saídas")</f>
        <v>0</v>
      </c>
      <c r="F8" s="4">
        <f>SUMIFS(Table2[QTD],Table2[Item],Table1[[#This Row],[Item]],Table2[Tipos],"Entradas")</f>
        <v>6</v>
      </c>
      <c r="G8" s="4">
        <f>Table1[[#This Row],[Entradas]]-Table1[[#This Row],[Saídas]]</f>
        <v>6</v>
      </c>
    </row>
    <row r="9" spans="1:7" x14ac:dyDescent="0.2">
      <c r="B9" s="5">
        <v>45376</v>
      </c>
      <c r="C9" s="4" t="s">
        <v>12</v>
      </c>
      <c r="D9" s="6">
        <v>6000</v>
      </c>
      <c r="E9" s="9">
        <f>SUMIFS(Table2[QTD],Table2[Item],Table1[[#This Row],[Item]],Table2[Tipos],"Saídas")</f>
        <v>2</v>
      </c>
      <c r="F9" s="4">
        <f>SUMIFS(Table2[QTD],Table2[Item],Table1[[#This Row],[Item]],Table2[Tipos],"Entradas")</f>
        <v>10</v>
      </c>
      <c r="G9" s="4">
        <f>Table1[[#This Row],[Entradas]]-Table1[[#This Row],[Saídas]]</f>
        <v>8</v>
      </c>
    </row>
    <row r="10" spans="1:7" x14ac:dyDescent="0.2">
      <c r="B10" s="5">
        <v>45377</v>
      </c>
      <c r="C10" s="4" t="s">
        <v>13</v>
      </c>
      <c r="D10" s="6">
        <v>1000</v>
      </c>
      <c r="E10" s="9">
        <f>SUMIFS(Table2[QTD],Table2[Item],Table1[[#This Row],[Item]],Table2[Tipos],"Saídas")</f>
        <v>6</v>
      </c>
      <c r="F10" s="4">
        <f>SUMIFS(Table2[QTD],Table2[Item],Table1[[#This Row],[Item]],Table2[Tipos],"Entradas")</f>
        <v>8</v>
      </c>
      <c r="G10" s="4">
        <f>Table1[[#This Row],[Entradas]]-Table1[[#This Row],[Saídas]]</f>
        <v>2</v>
      </c>
    </row>
    <row r="11" spans="1:7" x14ac:dyDescent="0.2">
      <c r="B11" s="5">
        <v>45378</v>
      </c>
      <c r="C11" s="4" t="s">
        <v>14</v>
      </c>
      <c r="D11" s="6">
        <v>3000</v>
      </c>
      <c r="E11" s="9">
        <f>SUMIFS(Table2[QTD],Table2[Item],Table1[[#This Row],[Item]],Table2[Tipos],"Saídas")</f>
        <v>5</v>
      </c>
      <c r="F11" s="4">
        <f>SUMIFS(Table2[QTD],Table2[Item],Table1[[#This Row],[Item]],Table2[Tipos],"Entradas")</f>
        <v>20</v>
      </c>
      <c r="G11" s="4">
        <f>Table1[[#This Row],[Entradas]]-Table1[[#This Row],[Saídas]]</f>
        <v>15</v>
      </c>
    </row>
    <row r="12" spans="1:7" x14ac:dyDescent="0.2">
      <c r="B12" s="5">
        <v>45379</v>
      </c>
      <c r="C12" s="4" t="s">
        <v>15</v>
      </c>
      <c r="D12" s="6">
        <v>1500</v>
      </c>
      <c r="E12" s="9">
        <f>SUMIFS(Table2[QTD],Table2[Item],Table1[[#This Row],[Item]],Table2[Tipos],"Saídas")</f>
        <v>2</v>
      </c>
      <c r="F12" s="4">
        <f>SUMIFS(Table2[QTD],Table2[Item],Table1[[#This Row],[Item]],Table2[Tipos],"Entradas")</f>
        <v>0</v>
      </c>
      <c r="G12" s="4">
        <f>Table1[[#This Row],[Entradas]]-Table1[[#This Row],[Saídas]]</f>
        <v>-2</v>
      </c>
    </row>
    <row r="13" spans="1:7" x14ac:dyDescent="0.2">
      <c r="B13" s="5">
        <v>45380</v>
      </c>
      <c r="C13" s="4" t="s">
        <v>16</v>
      </c>
      <c r="D13" s="6">
        <v>2000</v>
      </c>
      <c r="E13" s="9">
        <f>SUMIFS(Table2[QTD],Table2[Item],Table1[[#This Row],[Item]],Table2[Tipos],"Saídas")</f>
        <v>4</v>
      </c>
      <c r="F13" s="4">
        <f>SUMIFS(Table2[QTD],Table2[Item],Table1[[#This Row],[Item]],Table2[Tipos],"Entradas")</f>
        <v>0</v>
      </c>
      <c r="G13" s="4">
        <f>Table1[[#This Row],[Entradas]]-Table1[[#This Row],[Saídas]]</f>
        <v>-4</v>
      </c>
    </row>
    <row r="14" spans="1:7" x14ac:dyDescent="0.2">
      <c r="B14" s="5">
        <v>45381</v>
      </c>
      <c r="C14" s="4" t="s">
        <v>17</v>
      </c>
      <c r="D14" s="6">
        <v>2000</v>
      </c>
      <c r="E14" s="9">
        <f>SUMIFS(Table2[QTD],Table2[Item],Table1[[#This Row],[Item]],Table2[Tipos],"Saídas")</f>
        <v>8</v>
      </c>
      <c r="F14" s="4">
        <f>SUMIFS(Table2[QTD],Table2[Item],Table1[[#This Row],[Item]],Table2[Tipos],"Entradas")</f>
        <v>0</v>
      </c>
      <c r="G14" s="4">
        <f>Table1[[#This Row],[Entradas]]-Table1[[#This Row],[Saídas]]</f>
        <v>-8</v>
      </c>
    </row>
    <row r="15" spans="1:7" x14ac:dyDescent="0.2">
      <c r="B15" s="5">
        <v>45382</v>
      </c>
      <c r="C15" s="4" t="s">
        <v>18</v>
      </c>
      <c r="D15" s="6">
        <v>500</v>
      </c>
      <c r="E15" s="9">
        <f>SUMIFS(Table2[QTD],Table2[Item],Table1[[#This Row],[Item]],Table2[Tipos],"Saídas")</f>
        <v>7</v>
      </c>
      <c r="F15" s="4">
        <f>SUMIFS(Table2[QTD],Table2[Item],Table1[[#This Row],[Item]],Table2[Tipos],"Entradas")</f>
        <v>0</v>
      </c>
      <c r="G15" s="4">
        <f>Table1[[#This Row],[Entradas]]-Table1[[#This Row],[Saídas]]</f>
        <v>-7</v>
      </c>
    </row>
    <row r="16" spans="1:7" x14ac:dyDescent="0.2">
      <c r="B16" s="5">
        <v>45383</v>
      </c>
      <c r="C16" s="4" t="s">
        <v>19</v>
      </c>
      <c r="D16" s="6">
        <v>500</v>
      </c>
      <c r="E16" s="9">
        <f>SUMIFS(Table2[QTD],Table2[Item],Table1[[#This Row],[Item]],Table2[Tipos],"Saídas")</f>
        <v>0</v>
      </c>
      <c r="F16" s="4">
        <f>SUMIFS(Table2[QTD],Table2[Item],Table1[[#This Row],[Item]],Table2[Tipos],"Entradas")</f>
        <v>7</v>
      </c>
      <c r="G16" s="4">
        <f>Table1[[#This Row],[Entradas]]-Table1[[#This Row],[Saídas]]</f>
        <v>7</v>
      </c>
    </row>
    <row r="17" spans="2:7" x14ac:dyDescent="0.2">
      <c r="B17" s="5">
        <v>45384</v>
      </c>
      <c r="C17" s="4" t="s">
        <v>20</v>
      </c>
      <c r="D17" s="6">
        <v>1000</v>
      </c>
      <c r="E17" s="9">
        <f>SUMIFS(Table2[QTD],Table2[Item],Table1[[#This Row],[Item]],Table2[Tipos],"Saídas")</f>
        <v>0</v>
      </c>
      <c r="F17" s="4">
        <f>SUMIFS(Table2[QTD],Table2[Item],Table1[[#This Row],[Item]],Table2[Tipos],"Entradas")</f>
        <v>9</v>
      </c>
      <c r="G17" s="4">
        <f>Table1[[#This Row],[Entradas]]-Table1[[#This Row],[Saídas]]</f>
        <v>9</v>
      </c>
    </row>
    <row r="18" spans="2:7" x14ac:dyDescent="0.2">
      <c r="B18" s="5">
        <v>45385</v>
      </c>
      <c r="C18" s="4" t="s">
        <v>21</v>
      </c>
      <c r="D18" s="6">
        <v>1500</v>
      </c>
      <c r="E18" s="9">
        <f>SUMIFS(Table2[QTD],Table2[Item],Table1[[#This Row],[Item]],Table2[Tipos],"Saídas")</f>
        <v>0</v>
      </c>
      <c r="F18" s="4">
        <f>SUMIFS(Table2[QTD],Table2[Item],Table1[[#This Row],[Item]],Table2[Tipos],"Entradas")</f>
        <v>4</v>
      </c>
      <c r="G18" s="4">
        <f>Table1[[#This Row],[Entradas]]-Table1[[#This Row],[Saídas]]</f>
        <v>4</v>
      </c>
    </row>
    <row r="19" spans="2:7" x14ac:dyDescent="0.2">
      <c r="B19" s="5">
        <v>45386</v>
      </c>
      <c r="C19" s="4" t="s">
        <v>22</v>
      </c>
      <c r="D19" s="6">
        <v>3000</v>
      </c>
      <c r="E19" s="9">
        <f>SUMIFS(Table2[QTD],Table2[Item],Table1[[#This Row],[Item]],Table2[Tipos],"Saídas")</f>
        <v>6</v>
      </c>
      <c r="F19" s="4">
        <f>SUMIFS(Table2[QTD],Table2[Item],Table1[[#This Row],[Item]],Table2[Tipos],"Entradas")</f>
        <v>0</v>
      </c>
      <c r="G19" s="4">
        <f>Table1[[#This Row],[Entradas]]-Table1[[#This Row],[Saídas]]</f>
        <v>-6</v>
      </c>
    </row>
    <row r="20" spans="2:7" x14ac:dyDescent="0.2">
      <c r="B20" s="5">
        <v>45387</v>
      </c>
      <c r="C20" s="4" t="s">
        <v>23</v>
      </c>
      <c r="D20" s="6">
        <v>4000</v>
      </c>
      <c r="E20" s="9">
        <f>SUMIFS(Table2[QTD],Table2[Item],Table1[[#This Row],[Item]],Table2[Tipos],"Saídas")</f>
        <v>9</v>
      </c>
      <c r="F20" s="4">
        <f>SUMIFS(Table2[QTD],Table2[Item],Table1[[#This Row],[Item]],Table2[Tipos],"Entradas")</f>
        <v>0</v>
      </c>
      <c r="G20" s="4">
        <f>Table1[[#This Row],[Entradas]]-Table1[[#This Row],[Saídas]]</f>
        <v>-9</v>
      </c>
    </row>
    <row r="21" spans="2:7" x14ac:dyDescent="0.2">
      <c r="B21" s="5">
        <v>45388</v>
      </c>
      <c r="C21" s="4" t="s">
        <v>24</v>
      </c>
      <c r="D21" s="6">
        <v>3000</v>
      </c>
      <c r="E21" s="9">
        <f>SUMIFS(Table2[QTD],Table2[Item],Table1[[#This Row],[Item]],Table2[Tipos],"Saídas")</f>
        <v>6</v>
      </c>
      <c r="F21" s="4">
        <f>SUMIFS(Table2[QTD],Table2[Item],Table1[[#This Row],[Item]],Table2[Tipos],"Entradas")</f>
        <v>0</v>
      </c>
      <c r="G21" s="4">
        <f>Table1[[#This Row],[Entradas]]-Table1[[#This Row],[Saídas]]</f>
        <v>-6</v>
      </c>
    </row>
    <row r="22" spans="2:7" x14ac:dyDescent="0.2">
      <c r="B22" s="5">
        <v>45389</v>
      </c>
      <c r="C22" s="4" t="s">
        <v>25</v>
      </c>
      <c r="D22" s="6">
        <v>5000</v>
      </c>
      <c r="E22" s="9">
        <f>SUMIFS(Table2[QTD],Table2[Item],Table1[[#This Row],[Item]],Table2[Tipos],"Saídas")</f>
        <v>2</v>
      </c>
      <c r="F22" s="4">
        <f>SUMIFS(Table2[QTD],Table2[Item],Table1[[#This Row],[Item]],Table2[Tipos],"Entradas")</f>
        <v>0</v>
      </c>
      <c r="G22" s="4">
        <f>Table1[[#This Row],[Entradas]]-Table1[[#This Row],[Saídas]]</f>
        <v>-2</v>
      </c>
    </row>
    <row r="23" spans="2:7" x14ac:dyDescent="0.2">
      <c r="B23" s="5">
        <v>45390</v>
      </c>
      <c r="C23" s="4" t="s">
        <v>26</v>
      </c>
      <c r="D23" s="6">
        <v>1000</v>
      </c>
      <c r="E23" s="9">
        <f>SUMIFS(Table2[QTD],Table2[Item],Table1[[#This Row],[Item]],Table2[Tipos],"Saídas")</f>
        <v>0</v>
      </c>
      <c r="F23" s="4">
        <f>SUMIFS(Table2[QTD],Table2[Item],Table1[[#This Row],[Item]],Table2[Tipos],"Entradas")</f>
        <v>4</v>
      </c>
      <c r="G23" s="4">
        <f>Table1[[#This Row],[Entradas]]-Table1[[#This Row],[Saídas]]</f>
        <v>4</v>
      </c>
    </row>
    <row r="24" spans="2:7" x14ac:dyDescent="0.2">
      <c r="B24" s="5"/>
      <c r="C24" s="4"/>
      <c r="D24" s="8"/>
      <c r="E24" s="4"/>
      <c r="F24" s="4">
        <f>SUMIFS(Table2[QTD],Table2[Item],Table1[[#This Row],[Item]],Table2[Tipos],"Entradas")</f>
        <v>0</v>
      </c>
      <c r="G24" s="4">
        <f>Table1[[#This Row],[Entradas]]-Table1[[#This Row],[Saídas]]</f>
        <v>0</v>
      </c>
    </row>
  </sheetData>
  <conditionalFormatting sqref="G4:G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0" workbookViewId="0">
      <selection activeCell="C29" sqref="C29"/>
    </sheetView>
  </sheetViews>
  <sheetFormatPr defaultRowHeight="15" x14ac:dyDescent="0.2"/>
  <cols>
    <col min="2" max="2" width="9.88671875" bestFit="1" customWidth="1"/>
    <col min="4" max="4" width="12.88671875" customWidth="1"/>
    <col min="7" max="7" width="15.33203125" customWidth="1"/>
    <col min="8" max="8" width="12.5546875" customWidth="1"/>
  </cols>
  <sheetData>
    <row r="1" spans="1:8" ht="27.75" x14ac:dyDescent="0.4">
      <c r="A1" s="1" t="s">
        <v>27</v>
      </c>
    </row>
    <row r="3" spans="1:8" x14ac:dyDescent="0.2">
      <c r="B3" t="s">
        <v>28</v>
      </c>
      <c r="C3" t="s">
        <v>29</v>
      </c>
      <c r="D3" t="s">
        <v>30</v>
      </c>
      <c r="E3" t="s">
        <v>2</v>
      </c>
      <c r="F3" t="s">
        <v>31</v>
      </c>
      <c r="G3" t="s">
        <v>32</v>
      </c>
      <c r="H3" t="s">
        <v>33</v>
      </c>
    </row>
    <row r="4" spans="1:8" x14ac:dyDescent="0.2">
      <c r="B4" s="2">
        <v>45371</v>
      </c>
      <c r="C4" t="str">
        <f t="shared" ref="C4:C29" si="0">TEXT(B4,"MMM")</f>
        <v>mar</v>
      </c>
      <c r="D4" t="s">
        <v>3</v>
      </c>
      <c r="E4" t="s">
        <v>7</v>
      </c>
      <c r="F4" s="7">
        <v>8</v>
      </c>
      <c r="G4" s="3">
        <v>1000</v>
      </c>
      <c r="H4" s="3">
        <f t="shared" ref="H4:H29" si="1">G4*F4</f>
        <v>8000</v>
      </c>
    </row>
    <row r="5" spans="1:8" x14ac:dyDescent="0.2">
      <c r="B5" s="2">
        <v>45372</v>
      </c>
      <c r="C5" t="str">
        <f t="shared" si="0"/>
        <v>mar</v>
      </c>
      <c r="D5" t="s">
        <v>3</v>
      </c>
      <c r="E5" t="s">
        <v>9</v>
      </c>
      <c r="F5" s="10">
        <v>4</v>
      </c>
      <c r="G5" s="11">
        <v>600</v>
      </c>
      <c r="H5" s="11">
        <f t="shared" si="1"/>
        <v>2400</v>
      </c>
    </row>
    <row r="6" spans="1:8" x14ac:dyDescent="0.2">
      <c r="B6" s="2">
        <v>45372</v>
      </c>
      <c r="C6" t="str">
        <f t="shared" si="0"/>
        <v>mar</v>
      </c>
      <c r="D6" t="s">
        <v>3</v>
      </c>
      <c r="E6" t="s">
        <v>15</v>
      </c>
      <c r="F6" s="10">
        <v>2</v>
      </c>
      <c r="G6" s="11">
        <v>1500</v>
      </c>
      <c r="H6" s="11">
        <f t="shared" si="1"/>
        <v>3000</v>
      </c>
    </row>
    <row r="7" spans="1:8" x14ac:dyDescent="0.2">
      <c r="B7" s="2">
        <v>45372</v>
      </c>
      <c r="C7" t="str">
        <f t="shared" si="0"/>
        <v>mar</v>
      </c>
      <c r="D7" t="s">
        <v>3</v>
      </c>
      <c r="E7" t="s">
        <v>14</v>
      </c>
      <c r="F7" s="10">
        <v>5</v>
      </c>
      <c r="G7" s="11">
        <v>3000</v>
      </c>
      <c r="H7" s="11">
        <f t="shared" si="1"/>
        <v>15000</v>
      </c>
    </row>
    <row r="8" spans="1:8" x14ac:dyDescent="0.2">
      <c r="B8" s="2">
        <v>45372</v>
      </c>
      <c r="C8" t="str">
        <f t="shared" si="0"/>
        <v>mar</v>
      </c>
      <c r="D8" t="s">
        <v>5</v>
      </c>
      <c r="E8" t="s">
        <v>10</v>
      </c>
      <c r="F8" s="10">
        <v>7</v>
      </c>
      <c r="G8" s="11">
        <v>3000</v>
      </c>
      <c r="H8" s="11">
        <f t="shared" si="1"/>
        <v>21000</v>
      </c>
    </row>
    <row r="9" spans="1:8" x14ac:dyDescent="0.2">
      <c r="B9" s="2">
        <v>45372</v>
      </c>
      <c r="C9" t="str">
        <f t="shared" si="0"/>
        <v>mar</v>
      </c>
      <c r="D9" t="s">
        <v>5</v>
      </c>
      <c r="E9" t="s">
        <v>26</v>
      </c>
      <c r="F9" s="10">
        <v>4</v>
      </c>
      <c r="G9" s="11">
        <v>1000</v>
      </c>
      <c r="H9" s="11">
        <f t="shared" si="1"/>
        <v>4000</v>
      </c>
    </row>
    <row r="10" spans="1:8" x14ac:dyDescent="0.2">
      <c r="B10" s="2">
        <v>45373</v>
      </c>
      <c r="C10" t="str">
        <f t="shared" si="0"/>
        <v>mar</v>
      </c>
      <c r="D10" t="s">
        <v>3</v>
      </c>
      <c r="E10" t="s">
        <v>24</v>
      </c>
      <c r="F10" s="10">
        <v>6</v>
      </c>
      <c r="G10" s="11">
        <v>3000</v>
      </c>
      <c r="H10" s="11">
        <f t="shared" si="1"/>
        <v>18000</v>
      </c>
    </row>
    <row r="11" spans="1:8" x14ac:dyDescent="0.2">
      <c r="B11" s="2">
        <v>45374</v>
      </c>
      <c r="C11" t="str">
        <f t="shared" si="0"/>
        <v>mar</v>
      </c>
      <c r="D11" t="s">
        <v>3</v>
      </c>
      <c r="E11" t="s">
        <v>25</v>
      </c>
      <c r="F11" s="10">
        <v>2</v>
      </c>
      <c r="G11" s="11">
        <v>5000</v>
      </c>
      <c r="H11" s="11">
        <f t="shared" si="1"/>
        <v>10000</v>
      </c>
    </row>
    <row r="12" spans="1:8" x14ac:dyDescent="0.2">
      <c r="B12" s="2">
        <v>45375</v>
      </c>
      <c r="C12" t="str">
        <f t="shared" si="0"/>
        <v>mar</v>
      </c>
      <c r="D12" t="s">
        <v>3</v>
      </c>
      <c r="E12" t="s">
        <v>23</v>
      </c>
      <c r="F12" s="10">
        <v>9</v>
      </c>
      <c r="G12" s="11">
        <v>4000</v>
      </c>
      <c r="H12" s="11">
        <f t="shared" si="1"/>
        <v>36000</v>
      </c>
    </row>
    <row r="13" spans="1:8" x14ac:dyDescent="0.2">
      <c r="B13" s="2">
        <v>45380</v>
      </c>
      <c r="C13" t="str">
        <f t="shared" si="0"/>
        <v>mar</v>
      </c>
      <c r="D13" t="s">
        <v>3</v>
      </c>
      <c r="E13" t="s">
        <v>22</v>
      </c>
      <c r="F13" s="10">
        <v>6</v>
      </c>
      <c r="G13" s="11">
        <v>3000</v>
      </c>
      <c r="H13" s="11">
        <f t="shared" si="1"/>
        <v>18000</v>
      </c>
    </row>
    <row r="14" spans="1:8" x14ac:dyDescent="0.2">
      <c r="B14" s="2">
        <v>45321</v>
      </c>
      <c r="C14" t="str">
        <f t="shared" si="0"/>
        <v>jan</v>
      </c>
      <c r="D14" t="s">
        <v>5</v>
      </c>
      <c r="E14" t="s">
        <v>20</v>
      </c>
      <c r="F14" s="10">
        <v>9</v>
      </c>
      <c r="G14" s="11">
        <v>1000</v>
      </c>
      <c r="H14" s="11">
        <f t="shared" si="1"/>
        <v>9000</v>
      </c>
    </row>
    <row r="15" spans="1:8" x14ac:dyDescent="0.2">
      <c r="B15" s="2">
        <v>45383</v>
      </c>
      <c r="C15" t="str">
        <f t="shared" si="0"/>
        <v>abr</v>
      </c>
      <c r="D15" t="s">
        <v>5</v>
      </c>
      <c r="E15" t="s">
        <v>21</v>
      </c>
      <c r="F15" s="10">
        <v>4</v>
      </c>
      <c r="G15" s="11">
        <v>1500</v>
      </c>
      <c r="H15" s="11">
        <f t="shared" si="1"/>
        <v>6000</v>
      </c>
    </row>
    <row r="16" spans="1:8" x14ac:dyDescent="0.2">
      <c r="B16" s="2">
        <v>45384</v>
      </c>
      <c r="C16" t="str">
        <f t="shared" si="0"/>
        <v>abr</v>
      </c>
      <c r="D16" t="s">
        <v>5</v>
      </c>
      <c r="E16" t="s">
        <v>19</v>
      </c>
      <c r="F16" s="10">
        <v>7</v>
      </c>
      <c r="G16" s="11">
        <v>500</v>
      </c>
      <c r="H16" s="11">
        <f t="shared" si="1"/>
        <v>3500</v>
      </c>
    </row>
    <row r="17" spans="2:8" x14ac:dyDescent="0.2">
      <c r="B17" s="2">
        <v>45385</v>
      </c>
      <c r="C17" t="str">
        <f t="shared" si="0"/>
        <v>abr</v>
      </c>
      <c r="D17" t="s">
        <v>3</v>
      </c>
      <c r="E17" t="s">
        <v>18</v>
      </c>
      <c r="F17" s="10">
        <v>7</v>
      </c>
      <c r="G17" s="11">
        <v>500</v>
      </c>
      <c r="H17" s="11">
        <f t="shared" si="1"/>
        <v>3500</v>
      </c>
    </row>
    <row r="18" spans="2:8" x14ac:dyDescent="0.2">
      <c r="B18" s="2">
        <v>45386</v>
      </c>
      <c r="C18" t="str">
        <f t="shared" si="0"/>
        <v>abr</v>
      </c>
      <c r="D18" t="s">
        <v>3</v>
      </c>
      <c r="E18" t="s">
        <v>17</v>
      </c>
      <c r="F18" s="10">
        <v>8</v>
      </c>
      <c r="G18" s="11">
        <v>2000</v>
      </c>
      <c r="H18" s="11">
        <f t="shared" si="1"/>
        <v>16000</v>
      </c>
    </row>
    <row r="19" spans="2:8" x14ac:dyDescent="0.2">
      <c r="B19" s="2">
        <v>45387</v>
      </c>
      <c r="C19" t="str">
        <f t="shared" si="0"/>
        <v>abr</v>
      </c>
      <c r="D19" t="s">
        <v>3</v>
      </c>
      <c r="E19" t="s">
        <v>16</v>
      </c>
      <c r="F19" s="10">
        <v>4</v>
      </c>
      <c r="G19" s="11">
        <v>2000</v>
      </c>
      <c r="H19" s="11">
        <f t="shared" si="1"/>
        <v>8000</v>
      </c>
    </row>
    <row r="20" spans="2:8" x14ac:dyDescent="0.2">
      <c r="B20" s="2">
        <v>45388</v>
      </c>
      <c r="C20" t="str">
        <f t="shared" si="0"/>
        <v>abr</v>
      </c>
      <c r="D20" t="s">
        <v>3</v>
      </c>
      <c r="E20" t="s">
        <v>13</v>
      </c>
      <c r="F20" s="10">
        <v>6</v>
      </c>
      <c r="G20" s="11">
        <v>1000</v>
      </c>
      <c r="H20" s="11">
        <f t="shared" si="1"/>
        <v>6000</v>
      </c>
    </row>
    <row r="21" spans="2:8" x14ac:dyDescent="0.2">
      <c r="B21" s="2">
        <v>45389</v>
      </c>
      <c r="C21" t="str">
        <f t="shared" si="0"/>
        <v>abr</v>
      </c>
      <c r="D21" t="s">
        <v>3</v>
      </c>
      <c r="E21" t="s">
        <v>12</v>
      </c>
      <c r="F21" s="10">
        <v>2</v>
      </c>
      <c r="G21" s="11">
        <v>6000</v>
      </c>
      <c r="H21" s="11">
        <f t="shared" si="1"/>
        <v>12000</v>
      </c>
    </row>
    <row r="22" spans="2:8" x14ac:dyDescent="0.2">
      <c r="B22" s="2">
        <v>45390</v>
      </c>
      <c r="C22" t="str">
        <f t="shared" si="0"/>
        <v>abr</v>
      </c>
      <c r="D22" t="s">
        <v>5</v>
      </c>
      <c r="E22" t="s">
        <v>11</v>
      </c>
      <c r="F22" s="10">
        <v>6</v>
      </c>
      <c r="G22" s="11">
        <v>5000</v>
      </c>
      <c r="H22" s="11">
        <f t="shared" si="1"/>
        <v>30000</v>
      </c>
    </row>
    <row r="23" spans="2:8" x14ac:dyDescent="0.2">
      <c r="B23" s="2">
        <v>45390</v>
      </c>
      <c r="C23" t="str">
        <f t="shared" si="0"/>
        <v>abr</v>
      </c>
      <c r="D23" t="s">
        <v>3</v>
      </c>
      <c r="E23" t="s">
        <v>8</v>
      </c>
      <c r="F23" s="10">
        <v>5</v>
      </c>
      <c r="G23" s="11">
        <v>2000</v>
      </c>
      <c r="H23" s="11">
        <f t="shared" si="1"/>
        <v>10000</v>
      </c>
    </row>
    <row r="24" spans="2:8" x14ac:dyDescent="0.2">
      <c r="B24" s="2">
        <v>45392</v>
      </c>
      <c r="C24" t="str">
        <f t="shared" si="0"/>
        <v>abr</v>
      </c>
      <c r="D24" t="s">
        <v>5</v>
      </c>
      <c r="E24" t="s">
        <v>7</v>
      </c>
      <c r="F24" s="10">
        <v>10</v>
      </c>
      <c r="G24" s="11">
        <v>1000</v>
      </c>
      <c r="H24" s="11">
        <f t="shared" si="1"/>
        <v>10000</v>
      </c>
    </row>
    <row r="25" spans="2:8" x14ac:dyDescent="0.2">
      <c r="B25" s="2">
        <v>45392</v>
      </c>
      <c r="C25" t="str">
        <f t="shared" si="0"/>
        <v>abr</v>
      </c>
      <c r="D25" t="s">
        <v>5</v>
      </c>
      <c r="E25" t="s">
        <v>8</v>
      </c>
      <c r="F25" s="10">
        <v>20</v>
      </c>
      <c r="G25" s="11">
        <v>2000</v>
      </c>
      <c r="H25" s="11">
        <f t="shared" si="1"/>
        <v>40000</v>
      </c>
    </row>
    <row r="26" spans="2:8" x14ac:dyDescent="0.2">
      <c r="B26" s="2">
        <v>45395</v>
      </c>
      <c r="C26" t="str">
        <f t="shared" si="0"/>
        <v>abr</v>
      </c>
      <c r="D26" t="s">
        <v>5</v>
      </c>
      <c r="E26" t="s">
        <v>9</v>
      </c>
      <c r="F26" s="10">
        <v>6</v>
      </c>
      <c r="G26" s="11">
        <v>600</v>
      </c>
      <c r="H26" s="11">
        <f t="shared" si="1"/>
        <v>3600</v>
      </c>
    </row>
    <row r="27" spans="2:8" x14ac:dyDescent="0.2">
      <c r="B27" s="2">
        <v>45396</v>
      </c>
      <c r="C27" t="str">
        <f t="shared" si="0"/>
        <v>abr</v>
      </c>
      <c r="D27" t="s">
        <v>5</v>
      </c>
      <c r="E27" t="s">
        <v>12</v>
      </c>
      <c r="F27" s="10">
        <v>10</v>
      </c>
      <c r="G27" s="11">
        <v>6000</v>
      </c>
      <c r="H27" s="11">
        <f t="shared" si="1"/>
        <v>60000</v>
      </c>
    </row>
    <row r="28" spans="2:8" x14ac:dyDescent="0.2">
      <c r="B28" s="2">
        <v>45397</v>
      </c>
      <c r="C28" t="str">
        <f t="shared" si="0"/>
        <v>abr</v>
      </c>
      <c r="D28" t="s">
        <v>5</v>
      </c>
      <c r="E28" t="s">
        <v>13</v>
      </c>
      <c r="F28" s="10">
        <v>8</v>
      </c>
      <c r="G28" s="11">
        <v>1000</v>
      </c>
      <c r="H28" s="11">
        <f t="shared" si="1"/>
        <v>8000</v>
      </c>
    </row>
    <row r="29" spans="2:8" x14ac:dyDescent="0.2">
      <c r="B29" s="2">
        <v>45397</v>
      </c>
      <c r="C29" t="str">
        <f t="shared" si="0"/>
        <v>abr</v>
      </c>
      <c r="D29" t="s">
        <v>5</v>
      </c>
      <c r="E29" t="s">
        <v>14</v>
      </c>
      <c r="F29" s="10">
        <v>20</v>
      </c>
      <c r="G29" s="11">
        <v>3000</v>
      </c>
      <c r="H29" s="11">
        <f t="shared" si="1"/>
        <v>60000</v>
      </c>
    </row>
  </sheetData>
  <conditionalFormatting sqref="D4:D29">
    <cfRule type="cellIs" dxfId="6" priority="2" operator="equal">
      <formula>"Saídas"</formula>
    </cfRule>
    <cfRule type="cellIs" dxfId="5" priority="1" operator="equal">
      <formula>"Entradas"</formula>
    </cfRule>
  </conditionalFormatting>
  <dataValidations count="2">
    <dataValidation type="list" allowBlank="1" showInputMessage="1" showErrorMessage="1" sqref="D4:D29">
      <formula1>"Entradas,Saídas"</formula1>
    </dataValidation>
    <dataValidation type="list" allowBlank="1" showInputMessage="1" showErrorMessage="1" sqref="E4:E29">
      <formula1>INDIRECT("Table1[Item]")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Cadastro dos Produtos</vt:lpstr>
      <vt:lpstr>Entradas e Saídas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2024-04-07T15:12:06Z</dcterms:created>
  <dcterms:modified xsi:type="dcterms:W3CDTF">2024-04-07T19:36:48Z</dcterms:modified>
</cp:coreProperties>
</file>