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3"/>
  </bookViews>
  <sheets>
    <sheet name="sprint1" sheetId="1" r:id="rId1"/>
    <sheet name="sprint2" sheetId="2" r:id="rId2"/>
    <sheet name="sprint 3" sheetId="3" r:id="rId3"/>
    <sheet name="baocao" sheetId="4" r:id="rId4"/>
  </sheets>
  <calcPr calcId="144525"/>
</workbook>
</file>

<file path=xl/calcChain.xml><?xml version="1.0" encoding="utf-8"?>
<calcChain xmlns="http://schemas.openxmlformats.org/spreadsheetml/2006/main">
  <c r="F13" i="4" l="1"/>
  <c r="I7" i="4"/>
  <c r="H7" i="4"/>
  <c r="G7" i="4"/>
  <c r="F7" i="4"/>
  <c r="E7" i="4"/>
  <c r="D7" i="4"/>
  <c r="C7" i="4"/>
  <c r="B7" i="4"/>
  <c r="F12" i="4" s="1"/>
  <c r="T141" i="3"/>
  <c r="Q141" i="3"/>
  <c r="P141" i="3"/>
  <c r="O141" i="3"/>
  <c r="N141" i="3"/>
  <c r="V140" i="3"/>
  <c r="U140" i="3"/>
  <c r="T140" i="3"/>
  <c r="R140" i="3"/>
  <c r="Q140" i="3"/>
  <c r="N140" i="3"/>
  <c r="M140" i="3"/>
  <c r="L140" i="3"/>
  <c r="K140" i="3"/>
  <c r="J140" i="3"/>
  <c r="G140" i="3"/>
  <c r="E140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E12" i="3"/>
  <c r="D12" i="3"/>
  <c r="E11" i="3"/>
  <c r="D11" i="3"/>
  <c r="E10" i="3"/>
  <c r="D10" i="3"/>
  <c r="E9" i="3"/>
  <c r="E13" i="3" s="1"/>
  <c r="D9" i="3"/>
  <c r="D13" i="3" s="1"/>
  <c r="T157" i="2"/>
  <c r="M157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E156" i="2"/>
  <c r="V72" i="2"/>
  <c r="U72" i="2"/>
  <c r="T72" i="2"/>
  <c r="R72" i="2"/>
  <c r="Q72" i="2"/>
  <c r="P72" i="2"/>
  <c r="O72" i="2"/>
  <c r="N72" i="2"/>
  <c r="M72" i="2"/>
  <c r="L72" i="2"/>
  <c r="K72" i="2"/>
  <c r="J72" i="2"/>
  <c r="I72" i="2"/>
  <c r="H72" i="2"/>
  <c r="G72" i="2"/>
  <c r="E12" i="2"/>
  <c r="D12" i="2"/>
  <c r="E11" i="2"/>
  <c r="D11" i="2"/>
  <c r="E10" i="2"/>
  <c r="D10" i="2"/>
  <c r="E9" i="2"/>
  <c r="E13" i="2" s="1"/>
  <c r="D9" i="2"/>
  <c r="D13" i="2" s="1"/>
  <c r="T132" i="1"/>
  <c r="Q132" i="1"/>
  <c r="N132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E131" i="1"/>
  <c r="T61" i="1"/>
  <c r="R61" i="1"/>
  <c r="Q61" i="1"/>
  <c r="P61" i="1"/>
  <c r="O61" i="1"/>
  <c r="N61" i="1"/>
  <c r="M61" i="1"/>
  <c r="L61" i="1"/>
  <c r="K61" i="1"/>
  <c r="J61" i="1"/>
  <c r="I61" i="1"/>
  <c r="H61" i="1"/>
  <c r="G61" i="1"/>
  <c r="E12" i="1"/>
  <c r="D12" i="1"/>
  <c r="E11" i="1"/>
  <c r="D11" i="1"/>
  <c r="E10" i="1"/>
  <c r="D10" i="1"/>
  <c r="E9" i="1"/>
  <c r="E13" i="1" s="1"/>
  <c r="D9" i="1"/>
  <c r="D13" i="1" s="1"/>
  <c r="F11" i="4" l="1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11"/>
            <color rgb="FF000000"/>
            <rFont val="Calibri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>
      <text>
        <r>
          <rPr>
            <sz val="11"/>
            <color rgb="FF000000"/>
            <rFont val="Calibri"/>
          </rPr>
          <t>Change this to sprint number.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2" authorId="0">
      <text>
        <r>
          <rPr>
            <sz val="11"/>
            <color rgb="FF000000"/>
            <rFont val="Calibri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<sst xmlns="http://schemas.openxmlformats.org/spreadsheetml/2006/main" count="806" uniqueCount="225">
  <si>
    <t>Tên dự án:</t>
  </si>
  <si>
    <t>Website tin tức công nghệ thông tin với mean</t>
  </si>
  <si>
    <t>Tên Module :</t>
  </si>
  <si>
    <t>Sprint 3</t>
  </si>
  <si>
    <t>Sprint 2</t>
  </si>
  <si>
    <t>Sprint 1</t>
  </si>
  <si>
    <t>Nhóm phát triển:</t>
  </si>
  <si>
    <t xml:space="preserve">Ngày bắt đầu: </t>
  </si>
  <si>
    <t>20/03/2017</t>
  </si>
  <si>
    <t>Ngày kết thúc:</t>
  </si>
  <si>
    <t xml:space="preserve"> BÁO CÁO SPRINT 1</t>
  </si>
  <si>
    <t>STT</t>
  </si>
  <si>
    <t>Tên thành viên</t>
  </si>
  <si>
    <t>Thực tế</t>
  </si>
  <si>
    <t>Dự kiến</t>
  </si>
  <si>
    <t>End task</t>
  </si>
  <si>
    <t>Trương Thành Nam</t>
  </si>
  <si>
    <t>tăng ca</t>
  </si>
  <si>
    <t>Nguyễn Lưu Vũ</t>
  </si>
  <si>
    <t>Trễ</t>
  </si>
  <si>
    <t>Huỳnh Ngọc Minh Trí</t>
  </si>
  <si>
    <t>Chậm tiến độ</t>
  </si>
  <si>
    <t>Trương Phương Tường Vy</t>
  </si>
  <si>
    <t>trước thời hạn</t>
  </si>
  <si>
    <t>Tổng</t>
  </si>
  <si>
    <t>Component</t>
  </si>
  <si>
    <t>Task Name</t>
  </si>
  <si>
    <t>Responsible Member</t>
  </si>
  <si>
    <t>tổng</t>
  </si>
  <si>
    <t>20/03</t>
  </si>
  <si>
    <t>13/4</t>
  </si>
  <si>
    <t>14/4</t>
  </si>
  <si>
    <t>15/4</t>
  </si>
  <si>
    <t>16/4</t>
  </si>
  <si>
    <t>17/4</t>
  </si>
  <si>
    <t>18/4</t>
  </si>
  <si>
    <t>19/4</t>
  </si>
  <si>
    <t>20/4</t>
  </si>
  <si>
    <t>21/4</t>
  </si>
  <si>
    <t>21/03</t>
  </si>
  <si>
    <t>22/03</t>
  </si>
  <si>
    <t>23/03</t>
  </si>
  <si>
    <t>24/03</t>
  </si>
  <si>
    <t>25/03</t>
  </si>
  <si>
    <t>26/03</t>
  </si>
  <si>
    <t>27/03</t>
  </si>
  <si>
    <t>28/03</t>
  </si>
  <si>
    <t>29/03</t>
  </si>
  <si>
    <t>30/03</t>
  </si>
  <si>
    <t>31/03</t>
  </si>
  <si>
    <t>22/4</t>
  </si>
  <si>
    <t>23/4</t>
  </si>
  <si>
    <t>24/4</t>
  </si>
  <si>
    <t>25/4</t>
  </si>
  <si>
    <t>26/4</t>
  </si>
  <si>
    <t>27/4</t>
  </si>
  <si>
    <t>28/4</t>
  </si>
  <si>
    <t>29/4</t>
  </si>
  <si>
    <t>30/4</t>
  </si>
  <si>
    <t>Sprint Plan Meeting</t>
  </si>
  <si>
    <t>tất cả thành viên</t>
  </si>
  <si>
    <t>Tạo Sprint Backlog</t>
  </si>
  <si>
    <t>Nam</t>
  </si>
  <si>
    <t>Tạo Test Plan</t>
  </si>
  <si>
    <t>Vũ</t>
  </si>
  <si>
    <t>Trí</t>
  </si>
  <si>
    <t>Vy</t>
  </si>
  <si>
    <t>Thiết kế giao diện</t>
  </si>
  <si>
    <t>Tạo tài liệu cơ sở dữ liệu</t>
  </si>
  <si>
    <t>Thiết kế giao diện quản lý bài viết</t>
  </si>
  <si>
    <t>Thiết kế giao diện cho quản lý danh mục</t>
  </si>
  <si>
    <t>Thiết kế giao diện thêm bài viêt</t>
  </si>
  <si>
    <t>Thiết kế giao diện xem website</t>
  </si>
  <si>
    <t>Thiết kế giao diện xóa bài viết</t>
  </si>
  <si>
    <t>Thiết kế giao diện sửa bài viết</t>
  </si>
  <si>
    <t>Thiết kế giao diện tìm kiếm</t>
  </si>
  <si>
    <t>Thiết kế giao diện quản lý loạt bài viết</t>
  </si>
  <si>
    <t>Thiết kế giao diện đăng kí</t>
  </si>
  <si>
    <t>Thiết kế giao diện thêm loạt bài viết</t>
  </si>
  <si>
    <t>Thiết kế giao diện sửa loạt bài viết</t>
  </si>
  <si>
    <t>Thiết kế giao diện đăng nhập</t>
  </si>
  <si>
    <t>Thiết kế giao diện xóa loạt bài viết</t>
  </si>
  <si>
    <t>Xem lại giao diện của sprint 2</t>
  </si>
  <si>
    <t>Thiết kế giao diện chia sẻ</t>
  </si>
  <si>
    <t>thiết kế test case</t>
  </si>
  <si>
    <t>Thiết kế test case thêm bài viết</t>
  </si>
  <si>
    <t>Xem lại giao diện của sprint 1</t>
  </si>
  <si>
    <t>Thiết kế giao diện cho thêm danh mục</t>
  </si>
  <si>
    <t>Thiết kế giao diện sửa danh mục</t>
  </si>
  <si>
    <t>Thiết kế test case tìm kiếm</t>
  </si>
  <si>
    <t>Thiết kế test case xóa bài viết</t>
  </si>
  <si>
    <t>Thiết kế giao diện xóa danh mục</t>
  </si>
  <si>
    <t>Thiết kế test case đăng kí</t>
  </si>
  <si>
    <t>Thiết kế giao diện quản lý thành viên</t>
  </si>
  <si>
    <t>Thiết kế test case sửa bài viết</t>
  </si>
  <si>
    <t>Thiết kế giao diện thêm thành viên</t>
  </si>
  <si>
    <t xml:space="preserve">Nam </t>
  </si>
  <si>
    <t>Thiết kế test case thêm loạt bài viết</t>
  </si>
  <si>
    <t>Thiết kế giao diện cập nhật thành viên</t>
  </si>
  <si>
    <t>Thiết kế test case sửa loạt bài viết</t>
  </si>
  <si>
    <t>Xem lại giao diện của sprint 3</t>
  </si>
  <si>
    <t>Thiết kế test case xóa loạt bài viết</t>
  </si>
  <si>
    <t>Thiết kế test case đăng nhập</t>
  </si>
  <si>
    <t xml:space="preserve">Vy </t>
  </si>
  <si>
    <t>Xem lại tất cả các test case của sprint 2</t>
  </si>
  <si>
    <t>Coding</t>
  </si>
  <si>
    <t>Thiết kế test case chia sẻ</t>
  </si>
  <si>
    <t>Thiết kế front-end của quản lý bài viết</t>
  </si>
  <si>
    <t>Review all test case of Sprint one</t>
  </si>
  <si>
    <t xml:space="preserve">Thiết kế test case cho thêm danh mục </t>
  </si>
  <si>
    <t>Code back-end của quản lý bài viết</t>
  </si>
  <si>
    <t>Tạo cơ sở dữ liệu</t>
  </si>
  <si>
    <t>Thiết kế front-end của thêm bài viết</t>
  </si>
  <si>
    <t>Code back-end của thêm bài viết</t>
  </si>
  <si>
    <t>Code giao diện website</t>
  </si>
  <si>
    <t xml:space="preserve">Thiết kế test case cho xóa danh mục </t>
  </si>
  <si>
    <t>Thiết kế front-end của xem website</t>
  </si>
  <si>
    <t>Code back-end của xem website</t>
  </si>
  <si>
    <t>Thiết kế test case cho cập nhật danh mục</t>
  </si>
  <si>
    <t>Thiết kế front-end của sửa bài viết</t>
  </si>
  <si>
    <t>Thiết kế front-end của tìm kiếm</t>
  </si>
  <si>
    <t>Thiết kế test case cho thêm thành viên</t>
  </si>
  <si>
    <t>Thiết kế test case cho sửa thành viên</t>
  </si>
  <si>
    <t>Xem lại tất cả các test case của sprint 3</t>
  </si>
  <si>
    <t>Code back-end của tìm kiếm</t>
  </si>
  <si>
    <t xml:space="preserve">Trí </t>
  </si>
  <si>
    <t>Code back-end của sửa bài viết</t>
  </si>
  <si>
    <t>Thiết kế front-end của đăng kí</t>
  </si>
  <si>
    <t>Thiết kế front-end của xóa bài viết</t>
  </si>
  <si>
    <t>Thiết kế front-end cho thêm danh mục</t>
  </si>
  <si>
    <t>Code back-end của xóa bài viết</t>
  </si>
  <si>
    <t>Code back-end của đăng kí</t>
  </si>
  <si>
    <t>Thiết kế front-end của quản lý loạt bài viết</t>
  </si>
  <si>
    <t>Thiết kế front-end của đăng nhập</t>
  </si>
  <si>
    <t>Code back-end của quản lý loạt bài viết</t>
  </si>
  <si>
    <t>Code back-end của đăng nhập</t>
  </si>
  <si>
    <t>Thiết kế front-end thêm loạt bài viết</t>
  </si>
  <si>
    <t>Code back-end cho thêm danh mục</t>
  </si>
  <si>
    <t>Thiết kế front-end của chia sẻ</t>
  </si>
  <si>
    <t>Code back-end của thêm loạt bài viết</t>
  </si>
  <si>
    <t>Design front-end cho cập nhật danh mục</t>
  </si>
  <si>
    <t>Thiết kế front-end sửa loạt bài viết</t>
  </si>
  <si>
    <t>Code back-end cho cập nhật danh mục</t>
  </si>
  <si>
    <t>Code back-end của chia sẻ</t>
  </si>
  <si>
    <t>Thiết kế front-end cho xóa danh mục</t>
  </si>
  <si>
    <t>Code back-end của sửa loạt bài viết</t>
  </si>
  <si>
    <t>Testing</t>
  </si>
  <si>
    <t>Code back-end cho xóa danh mục</t>
  </si>
  <si>
    <t>Thiết kế front-end xóa loạt bài viết</t>
  </si>
  <si>
    <t>Test cho giao diện website</t>
  </si>
  <si>
    <t>Thiết kế front-end cho thêm thành viên</t>
  </si>
  <si>
    <t>Test cho tìm kiếm</t>
  </si>
  <si>
    <t>Test cho đăng kí</t>
  </si>
  <si>
    <t>Code back-end cho thêm thành viên</t>
  </si>
  <si>
    <t>Test cho đăng nhập</t>
  </si>
  <si>
    <t>Thiết kế front-end cho sửa thành viên</t>
  </si>
  <si>
    <t>Code back-end của xóa loạt bài viết</t>
  </si>
  <si>
    <t>Test cho chia sẻ</t>
  </si>
  <si>
    <t>Fixing bugs</t>
  </si>
  <si>
    <t>Sửa lỗi cho giao diện website</t>
  </si>
  <si>
    <t>Test cho thêm bài viết</t>
  </si>
  <si>
    <t>Code back-end cho sửa thành viên</t>
  </si>
  <si>
    <t>Test cho chỉnh sửa bài viết</t>
  </si>
  <si>
    <t>Test cho thêm danh mục</t>
  </si>
  <si>
    <t>Test cho xóa bài viết</t>
  </si>
  <si>
    <t>Sửa lỗi cho tìm kiếm</t>
  </si>
  <si>
    <t>Test cho sửa danh  mục</t>
  </si>
  <si>
    <t>Test cho xóa danh mục</t>
  </si>
  <si>
    <t>Sửa lỗi cho đăng kí</t>
  </si>
  <si>
    <t>Test cho thêm thành viên</t>
  </si>
  <si>
    <t>Test cho sửa thành viên</t>
  </si>
  <si>
    <t>Sửa lỗi cho đăng nhập</t>
  </si>
  <si>
    <t>Test cho thêm loạt bài viết</t>
  </si>
  <si>
    <t>Sửa lỗi cho thêm danh mục</t>
  </si>
  <si>
    <t>Test cho chỉnh sửa loạt bài viết</t>
  </si>
  <si>
    <t xml:space="preserve">Sửa lỗi cho sửa danh mục </t>
  </si>
  <si>
    <t>Sửa lỗi cho xóa danh mục</t>
  </si>
  <si>
    <t>Sửa lỗi cho thêm thành viên</t>
  </si>
  <si>
    <t>Test cho xóa loạt bài viết</t>
  </si>
  <si>
    <t>Sửa lỗi cho chia sẻ</t>
  </si>
  <si>
    <t>Sửa lỗi cho sửa thành viên</t>
  </si>
  <si>
    <t>Re-testing</t>
  </si>
  <si>
    <t>Sửa lỗi cho thêm bài viết</t>
  </si>
  <si>
    <t>Re-test cho thêm danh mục</t>
  </si>
  <si>
    <t>Sửa lỗi cho chỉnh sửa bài viết</t>
  </si>
  <si>
    <t>Re-test cho sửa danh mục</t>
  </si>
  <si>
    <t>Sửa lỗi cho xóa bài viết</t>
  </si>
  <si>
    <t>Re-test cho xóa danh mục</t>
  </si>
  <si>
    <t>Sửa lỗi cho thêm loạt bài viết</t>
  </si>
  <si>
    <t>Re-test cho thêm thành viên</t>
  </si>
  <si>
    <t>Re-test cho giao diện website</t>
  </si>
  <si>
    <t>Re-test cho sửa thành viên</t>
  </si>
  <si>
    <t>Sửa lỗi cho xóa loạt bài viết</t>
  </si>
  <si>
    <t>Re-test cho tìm kiếm</t>
  </si>
  <si>
    <t xml:space="preserve"> Re-test cho đăng kí</t>
  </si>
  <si>
    <t>Release project</t>
  </si>
  <si>
    <t>Project Meeting</t>
  </si>
  <si>
    <t xml:space="preserve"> Re-test đăng nhập</t>
  </si>
  <si>
    <t xml:space="preserve"> Re-test cho chia sẻ</t>
  </si>
  <si>
    <t>Sửa lỗi cho chỉnh sửa loạt bài viết</t>
  </si>
  <si>
    <t>Release Sprint 1</t>
  </si>
  <si>
    <t>Sprint 1 Review Meeting</t>
  </si>
  <si>
    <t>Re-test cho thêm bài viết</t>
  </si>
  <si>
    <t>Sprint 1 Retrospective</t>
  </si>
  <si>
    <t>Final release</t>
  </si>
  <si>
    <t>Re-test cho sửa bài viết</t>
  </si>
  <si>
    <t>Re-test cho xóa bài viết</t>
  </si>
  <si>
    <t>Re-test cho thêm loạt bài viết</t>
  </si>
  <si>
    <t>Re-test cho sửa loạt bài viết</t>
  </si>
  <si>
    <t>Re-test cho xóa loạt bài viết</t>
  </si>
  <si>
    <t>Release Sprint 2</t>
  </si>
  <si>
    <t>ước tính</t>
  </si>
  <si>
    <t>Sprint 2 Review Meeting</t>
  </si>
  <si>
    <t>Sprint 2 Retrospective</t>
  </si>
  <si>
    <t>85</t>
  </si>
  <si>
    <t>sprint 1</t>
  </si>
  <si>
    <t>thực tế</t>
  </si>
  <si>
    <t>Create Sprint Backlog</t>
  </si>
  <si>
    <t>Create Test Plan</t>
  </si>
  <si>
    <t>Design user interface</t>
  </si>
  <si>
    <t>Design Test case</t>
  </si>
  <si>
    <t>Ước tính</t>
  </si>
  <si>
    <t>Báo cáo project</t>
  </si>
  <si>
    <t>Dự tính</t>
  </si>
  <si>
    <t>Tổng cộng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</si>
</sst>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&quot; - &quot;mmm&quot; - &quot;yyyy"/>
    <numFmt numFmtId="165" formatCode="[$-1010000]d/m/yyyy"/>
    <numFmt numFmtId="166" formatCode="m/d"/>
    <numFmt numFmtId="167" formatCode="0.0"/>
  </numFmts>
  <fonts count="9" x14ac:knownFonts="1">
    <font>
      <sz val="11"/>
      <color rgb="FF000000"/>
      <name val="Calibri"/>
    </font>
    <font>
      <b/>
      <sz val="12"/>
      <name val="Times New Roman"/>
    </font>
    <font>
      <sz val="12"/>
      <color rgb="FF000000"/>
      <name val="Times New Roman"/>
    </font>
    <font>
      <sz val="12"/>
      <name val="Times New Roman"/>
    </font>
    <font>
      <b/>
      <sz val="12"/>
      <color rgb="FF000000"/>
      <name val="Times New Roman"/>
    </font>
    <font>
      <sz val="11"/>
      <name val="Calibri"/>
    </font>
    <font>
      <sz val="12"/>
      <color rgb="FF000000"/>
      <name val="Calibri"/>
    </font>
    <font>
      <sz val="13"/>
      <color rgb="FF000000"/>
      <name val="Times New Roman"/>
    </font>
    <font>
      <sz val="12"/>
      <color rgb="FF00000A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2B2B2"/>
      </patternFill>
    </fill>
    <fill>
      <patternFill patternType="solid">
        <fgColor rgb="FFFF3300"/>
        <bgColor rgb="FFFF3300"/>
      </patternFill>
    </fill>
    <fill>
      <patternFill patternType="solid">
        <fgColor rgb="FFFF6666"/>
        <bgColor rgb="FFFF6666"/>
      </patternFill>
    </fill>
    <fill>
      <patternFill patternType="solid">
        <fgColor rgb="FF66FF0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3BD96"/>
        <bgColor rgb="FFC3BD96"/>
      </patternFill>
    </fill>
    <fill>
      <patternFill patternType="solid">
        <fgColor rgb="FF2BF530"/>
        <bgColor rgb="FF2BF530"/>
      </patternFill>
    </fill>
    <fill>
      <patternFill patternType="solid">
        <fgColor rgb="FFB2A1C7"/>
        <bgColor rgb="FFB2A1C7"/>
      </patternFill>
    </fill>
    <fill>
      <patternFill patternType="solid">
        <fgColor rgb="FFCCC0D9"/>
        <bgColor rgb="FFCCC0D9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3" fillId="5" borderId="0" xfId="0" applyFont="1" applyFill="1" applyBorder="1" applyAlignment="1">
      <alignment vertical="center" wrapText="1"/>
    </xf>
    <xf numFmtId="0" fontId="3" fillId="6" borderId="0" xfId="0" applyFont="1" applyFill="1" applyBorder="1" applyAlignment="1">
      <alignment vertical="center" wrapText="1"/>
    </xf>
    <xf numFmtId="0" fontId="2" fillId="7" borderId="0" xfId="0" applyFont="1" applyFill="1" applyBorder="1"/>
    <xf numFmtId="0" fontId="3" fillId="8" borderId="0" xfId="0" applyFont="1" applyFill="1" applyBorder="1" applyAlignment="1">
      <alignment vertical="center" wrapText="1"/>
    </xf>
    <xf numFmtId="0" fontId="2" fillId="9" borderId="5" xfId="0" applyFont="1" applyFill="1" applyBorder="1" applyAlignment="1">
      <alignment horizontal="center"/>
    </xf>
    <xf numFmtId="0" fontId="2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5" xfId="0" applyFont="1" applyBorder="1"/>
    <xf numFmtId="0" fontId="4" fillId="0" borderId="5" xfId="0" applyFont="1" applyBorder="1" applyAlignment="1">
      <alignment horizontal="center" vertical="center" textRotation="90"/>
    </xf>
    <xf numFmtId="166" fontId="4" fillId="0" borderId="5" xfId="0" applyNumberFormat="1" applyFont="1" applyBorder="1" applyAlignment="1">
      <alignment horizontal="center" vertical="center" textRotation="90"/>
    </xf>
    <xf numFmtId="16" fontId="4" fillId="0" borderId="5" xfId="0" applyNumberFormat="1" applyFont="1" applyBorder="1" applyAlignment="1">
      <alignment horizontal="center" vertical="center" textRotation="90"/>
    </xf>
    <xf numFmtId="166" fontId="4" fillId="0" borderId="5" xfId="0" applyNumberFormat="1" applyFont="1" applyBorder="1" applyAlignment="1">
      <alignment vertical="center" textRotation="90"/>
    </xf>
    <xf numFmtId="0" fontId="2" fillId="0" borderId="2" xfId="0" applyFont="1" applyBorder="1"/>
    <xf numFmtId="49" fontId="2" fillId="4" borderId="5" xfId="0" applyNumberFormat="1" applyFont="1" applyFill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/>
    </xf>
    <xf numFmtId="0" fontId="2" fillId="10" borderId="5" xfId="0" applyFont="1" applyFill="1" applyBorder="1"/>
    <xf numFmtId="0" fontId="2" fillId="4" borderId="5" xfId="0" applyFont="1" applyFill="1" applyBorder="1"/>
    <xf numFmtId="0" fontId="2" fillId="0" borderId="7" xfId="0" applyFont="1" applyBorder="1"/>
    <xf numFmtId="0" fontId="2" fillId="0" borderId="2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/>
    <xf numFmtId="0" fontId="6" fillId="0" borderId="5" xfId="0" applyFont="1" applyBorder="1"/>
    <xf numFmtId="0" fontId="6" fillId="10" borderId="5" xfId="0" applyFont="1" applyFill="1" applyBorder="1"/>
    <xf numFmtId="0" fontId="6" fillId="4" borderId="5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top" wrapText="1"/>
    </xf>
    <xf numFmtId="0" fontId="2" fillId="10" borderId="5" xfId="0" applyFont="1" applyFill="1" applyBorder="1" applyAlignment="1">
      <alignment horizontal="right" vertical="center" wrapText="1"/>
    </xf>
    <xf numFmtId="0" fontId="8" fillId="0" borderId="2" xfId="0" applyFont="1" applyBorder="1" applyAlignment="1">
      <alignment vertical="center" wrapText="1"/>
    </xf>
    <xf numFmtId="0" fontId="3" fillId="10" borderId="5" xfId="0" applyFont="1" applyFill="1" applyBorder="1" applyAlignment="1">
      <alignment horizontal="righ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/>
    <xf numFmtId="0" fontId="2" fillId="0" borderId="5" xfId="0" applyFont="1" applyBorder="1" applyAlignment="1">
      <alignment vertical="center" wrapText="1"/>
    </xf>
    <xf numFmtId="0" fontId="7" fillId="0" borderId="8" xfId="0" applyFont="1" applyBorder="1"/>
    <xf numFmtId="0" fontId="2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7" fillId="0" borderId="0" xfId="0" applyFont="1"/>
    <xf numFmtId="0" fontId="2" fillId="4" borderId="7" xfId="0" applyFont="1" applyFill="1" applyBorder="1"/>
    <xf numFmtId="0" fontId="2" fillId="0" borderId="1" xfId="0" applyFont="1" applyBorder="1" applyAlignment="1">
      <alignment horizontal="center" vertical="center"/>
    </xf>
    <xf numFmtId="0" fontId="7" fillId="11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6" fillId="0" borderId="0" xfId="0" applyFont="1"/>
    <xf numFmtId="0" fontId="7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4" fillId="0" borderId="5" xfId="0" applyFont="1" applyBorder="1"/>
    <xf numFmtId="167" fontId="2" fillId="0" borderId="5" xfId="0" applyNumberFormat="1" applyFont="1" applyBorder="1"/>
    <xf numFmtId="49" fontId="2" fillId="0" borderId="5" xfId="0" applyNumberFormat="1" applyFont="1" applyBorder="1" applyAlignment="1">
      <alignment horizontal="right"/>
    </xf>
    <xf numFmtId="0" fontId="4" fillId="0" borderId="7" xfId="0" applyFont="1" applyBorder="1" applyAlignment="1">
      <alignment vertical="center"/>
    </xf>
    <xf numFmtId="0" fontId="2" fillId="0" borderId="9" xfId="0" applyFont="1" applyBorder="1"/>
    <xf numFmtId="0" fontId="2" fillId="12" borderId="5" xfId="0" applyFont="1" applyFill="1" applyBorder="1"/>
    <xf numFmtId="49" fontId="2" fillId="10" borderId="5" xfId="0" applyNumberFormat="1" applyFont="1" applyFill="1" applyBorder="1" applyAlignment="1">
      <alignment horizontal="right" vertical="center"/>
    </xf>
    <xf numFmtId="0" fontId="2" fillId="0" borderId="12" xfId="0" applyFont="1" applyBorder="1"/>
    <xf numFmtId="0" fontId="2" fillId="13" borderId="5" xfId="0" applyFont="1" applyFill="1" applyBorder="1"/>
    <xf numFmtId="0" fontId="2" fillId="14" borderId="5" xfId="0" applyFont="1" applyFill="1" applyBorder="1"/>
    <xf numFmtId="0" fontId="2" fillId="0" borderId="1" xfId="0" applyFont="1" applyBorder="1"/>
    <xf numFmtId="0" fontId="6" fillId="12" borderId="5" xfId="0" applyFont="1" applyFill="1" applyBorder="1"/>
    <xf numFmtId="0" fontId="2" fillId="10" borderId="7" xfId="0" applyFont="1" applyFill="1" applyBorder="1"/>
    <xf numFmtId="0" fontId="2" fillId="13" borderId="5" xfId="0" applyFont="1" applyFill="1" applyBorder="1" applyAlignment="1">
      <alignment horizontal="right" vertical="center" wrapText="1"/>
    </xf>
    <xf numFmtId="0" fontId="3" fillId="10" borderId="5" xfId="0" applyFont="1" applyFill="1" applyBorder="1" applyAlignment="1">
      <alignment vertical="center" wrapText="1"/>
    </xf>
    <xf numFmtId="0" fontId="2" fillId="12" borderId="5" xfId="0" applyFont="1" applyFill="1" applyBorder="1" applyAlignment="1">
      <alignment horizontal="right" vertical="center" wrapText="1"/>
    </xf>
    <xf numFmtId="0" fontId="3" fillId="13" borderId="5" xfId="0" applyFont="1" applyFill="1" applyBorder="1" applyAlignment="1">
      <alignment horizontal="right" vertical="center" wrapText="1"/>
    </xf>
    <xf numFmtId="0" fontId="2" fillId="10" borderId="4" xfId="0" applyFont="1" applyFill="1" applyBorder="1"/>
    <xf numFmtId="0" fontId="2" fillId="10" borderId="0" xfId="0" applyFont="1" applyFill="1" applyBorder="1"/>
    <xf numFmtId="0" fontId="7" fillId="10" borderId="5" xfId="0" applyFont="1" applyFill="1" applyBorder="1" applyAlignment="1">
      <alignment horizontal="center" vertical="center" wrapText="1"/>
    </xf>
    <xf numFmtId="0" fontId="2" fillId="13" borderId="4" xfId="0" applyFont="1" applyFill="1" applyBorder="1"/>
    <xf numFmtId="0" fontId="0" fillId="0" borderId="5" xfId="0" applyFont="1" applyBorder="1"/>
    <xf numFmtId="0" fontId="7" fillId="0" borderId="4" xfId="0" applyFont="1" applyBorder="1"/>
    <xf numFmtId="0" fontId="2" fillId="9" borderId="5" xfId="0" applyFont="1" applyFill="1" applyBorder="1"/>
    <xf numFmtId="1" fontId="2" fillId="9" borderId="5" xfId="0" applyNumberFormat="1" applyFont="1" applyFill="1" applyBorder="1"/>
    <xf numFmtId="0" fontId="7" fillId="0" borderId="13" xfId="0" applyFont="1" applyBorder="1"/>
    <xf numFmtId="49" fontId="2" fillId="9" borderId="5" xfId="0" applyNumberFormat="1" applyFont="1" applyFill="1" applyBorder="1"/>
    <xf numFmtId="0" fontId="7" fillId="11" borderId="8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167" fontId="2" fillId="9" borderId="5" xfId="0" applyNumberFormat="1" applyFont="1" applyFill="1" applyBorder="1"/>
    <xf numFmtId="49" fontId="2" fillId="9" borderId="5" xfId="0" applyNumberFormat="1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0" fontId="2" fillId="0" borderId="0" xfId="0" applyFont="1" applyAlignment="1">
      <alignment wrapText="1"/>
    </xf>
    <xf numFmtId="0" fontId="5" fillId="0" borderId="0" xfId="0" applyFont="1" applyAlignment="1"/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2" fillId="9" borderId="2" xfId="0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4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3" xfId="0" applyFont="1" applyBorder="1"/>
    <xf numFmtId="0" fontId="4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2" xfId="0" applyFont="1" applyBorder="1"/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000000"/>
                </a:solidFill>
              </a:defRPr>
            </a:pPr>
            <a:r>
              <a:rPr lang="en-US"/>
              <a:t>Sprint 1 burn down chart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9.6835758678895142E-2"/>
          <c:y val="3.1257309550700718E-2"/>
          <c:w val="0.81117646171711233"/>
          <c:h val="0.78502503489503939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sprint1!$G$131:$W$131</c:f>
              <c:numCache>
                <c:formatCode>General</c:formatCode>
                <c:ptCount val="17"/>
                <c:pt idx="0">
                  <c:v>267</c:v>
                </c:pt>
                <c:pt idx="1">
                  <c:v>232</c:v>
                </c:pt>
                <c:pt idx="2">
                  <c:v>212</c:v>
                </c:pt>
                <c:pt idx="3">
                  <c:v>210</c:v>
                </c:pt>
                <c:pt idx="4">
                  <c:v>193</c:v>
                </c:pt>
                <c:pt idx="5">
                  <c:v>186</c:v>
                </c:pt>
                <c:pt idx="6">
                  <c:v>156</c:v>
                </c:pt>
                <c:pt idx="7">
                  <c:v>135</c:v>
                </c:pt>
                <c:pt idx="8">
                  <c:v>127</c:v>
                </c:pt>
                <c:pt idx="9">
                  <c:v>104</c:v>
                </c:pt>
                <c:pt idx="10">
                  <c:v>99</c:v>
                </c:pt>
                <c:pt idx="11">
                  <c:v>88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35</c:v>
                </c:pt>
                <c:pt idx="16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sprint1!$G$132:$W$132</c:f>
              <c:numCache>
                <c:formatCode>General</c:formatCode>
                <c:ptCount val="17"/>
                <c:pt idx="0">
                  <c:v>266</c:v>
                </c:pt>
                <c:pt idx="1">
                  <c:v>233</c:v>
                </c:pt>
                <c:pt idx="2">
                  <c:v>212</c:v>
                </c:pt>
                <c:pt idx="3">
                  <c:v>212</c:v>
                </c:pt>
                <c:pt idx="4">
                  <c:v>192</c:v>
                </c:pt>
                <c:pt idx="5">
                  <c:v>184</c:v>
                </c:pt>
                <c:pt idx="6">
                  <c:v>153</c:v>
                </c:pt>
                <c:pt idx="7" formatCode="@">
                  <c:v>135</c:v>
                </c:pt>
                <c:pt idx="8">
                  <c:v>125</c:v>
                </c:pt>
                <c:pt idx="9">
                  <c:v>103</c:v>
                </c:pt>
                <c:pt idx="10" formatCode="@">
                  <c:v>99</c:v>
                </c:pt>
                <c:pt idx="11">
                  <c:v>89</c:v>
                </c:pt>
                <c:pt idx="12">
                  <c:v>85</c:v>
                </c:pt>
                <c:pt idx="13" formatCode="@">
                  <c:v>85</c:v>
                </c:pt>
                <c:pt idx="14">
                  <c:v>85</c:v>
                </c:pt>
                <c:pt idx="15">
                  <c:v>35</c:v>
                </c:pt>
                <c:pt idx="1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0864"/>
        <c:axId val="214534400"/>
      </c:lineChart>
      <c:catAx>
        <c:axId val="21290086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en-US"/>
          </a:p>
        </c:txPr>
        <c:crossAx val="214534400"/>
        <c:crosses val="autoZero"/>
        <c:auto val="1"/>
        <c:lblAlgn val="ctr"/>
        <c:lblOffset val="100"/>
        <c:noMultiLvlLbl val="1"/>
      </c:catAx>
      <c:valAx>
        <c:axId val="214534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en-US"/>
          </a:p>
        </c:txPr>
        <c:crossAx val="21290086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000000"/>
                </a:solidFill>
              </a:defRPr>
            </a:pPr>
            <a:r>
              <a:rPr lang="en-US"/>
              <a:t>Sprint 2 burn down chart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8.8843764275247525E-2"/>
          <c:y val="2.3905243196794535E-2"/>
          <c:w val="0.88347574868904455"/>
          <c:h val="0.71933932409767309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sprint2!$F$156:$V$156</c:f>
              <c:numCache>
                <c:formatCode>General</c:formatCode>
                <c:ptCount val="17"/>
                <c:pt idx="0" formatCode="0">
                  <c:v>273</c:v>
                </c:pt>
                <c:pt idx="1">
                  <c:v>272</c:v>
                </c:pt>
                <c:pt idx="2" formatCode="@">
                  <c:v>264.5</c:v>
                </c:pt>
                <c:pt idx="3" formatCode="@">
                  <c:v>251</c:v>
                </c:pt>
                <c:pt idx="4">
                  <c:v>242</c:v>
                </c:pt>
                <c:pt idx="5">
                  <c:v>224</c:v>
                </c:pt>
                <c:pt idx="6">
                  <c:v>211</c:v>
                </c:pt>
                <c:pt idx="7">
                  <c:v>159</c:v>
                </c:pt>
                <c:pt idx="8">
                  <c:v>152</c:v>
                </c:pt>
                <c:pt idx="9">
                  <c:v>139</c:v>
                </c:pt>
                <c:pt idx="10">
                  <c:v>113</c:v>
                </c:pt>
                <c:pt idx="11">
                  <c:v>87</c:v>
                </c:pt>
                <c:pt idx="12">
                  <c:v>66</c:v>
                </c:pt>
                <c:pt idx="13">
                  <c:v>59</c:v>
                </c:pt>
                <c:pt idx="14">
                  <c:v>26</c:v>
                </c:pt>
                <c:pt idx="15">
                  <c:v>20</c:v>
                </c:pt>
                <c:pt idx="16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sprint2!$F$157:$V$157</c:f>
              <c:numCache>
                <c:formatCode>General</c:formatCode>
                <c:ptCount val="17"/>
                <c:pt idx="0">
                  <c:v>273</c:v>
                </c:pt>
                <c:pt idx="1">
                  <c:v>273</c:v>
                </c:pt>
                <c:pt idx="2">
                  <c:v>261</c:v>
                </c:pt>
                <c:pt idx="3">
                  <c:v>250</c:v>
                </c:pt>
                <c:pt idx="4">
                  <c:v>239</c:v>
                </c:pt>
                <c:pt idx="5">
                  <c:v>223</c:v>
                </c:pt>
                <c:pt idx="6">
                  <c:v>207</c:v>
                </c:pt>
                <c:pt idx="7" formatCode="@">
                  <c:v>159</c:v>
                </c:pt>
                <c:pt idx="8">
                  <c:v>147</c:v>
                </c:pt>
                <c:pt idx="9">
                  <c:v>135</c:v>
                </c:pt>
                <c:pt idx="10">
                  <c:v>111</c:v>
                </c:pt>
                <c:pt idx="11">
                  <c:v>81</c:v>
                </c:pt>
                <c:pt idx="12">
                  <c:v>65</c:v>
                </c:pt>
                <c:pt idx="13">
                  <c:v>56</c:v>
                </c:pt>
                <c:pt idx="14" formatCode="@">
                  <c:v>26</c:v>
                </c:pt>
                <c:pt idx="15">
                  <c:v>20</c:v>
                </c:pt>
                <c:pt idx="16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8576"/>
        <c:axId val="136170112"/>
      </c:lineChart>
      <c:catAx>
        <c:axId val="13616857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en-US"/>
          </a:p>
        </c:txPr>
        <c:crossAx val="136170112"/>
        <c:crosses val="autoZero"/>
        <c:auto val="1"/>
        <c:lblAlgn val="ctr"/>
        <c:lblOffset val="100"/>
        <c:noMultiLvlLbl val="1"/>
      </c:catAx>
      <c:valAx>
        <c:axId val="136170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en-US"/>
          </a:p>
        </c:txPr>
        <c:crossAx val="13616857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300" b="0" i="0">
                <a:solidFill>
                  <a:srgbClr val="000000"/>
                </a:solidFill>
              </a:defRPr>
            </a:pPr>
            <a:r>
              <a:rPr lang="en-US"/>
              <a:t>Sprint 3 burn down chart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52988649839569E-2"/>
          <c:y val="9.7329229136390291E-2"/>
          <c:w val="0.88347574868904455"/>
          <c:h val="0.78116989796723724"/>
        </c:manualLayout>
      </c:layout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'sprint 3'!$F$140:$V$140</c:f>
              <c:numCache>
                <c:formatCode>General</c:formatCode>
                <c:ptCount val="17"/>
                <c:pt idx="0" formatCode="0.0">
                  <c:v>261.5</c:v>
                </c:pt>
                <c:pt idx="1">
                  <c:v>261.5</c:v>
                </c:pt>
                <c:pt idx="2">
                  <c:v>250.5</c:v>
                </c:pt>
                <c:pt idx="3">
                  <c:v>241</c:v>
                </c:pt>
                <c:pt idx="4" formatCode="@">
                  <c:v>217.5</c:v>
                </c:pt>
                <c:pt idx="5" formatCode="@">
                  <c:v>200</c:v>
                </c:pt>
                <c:pt idx="6" formatCode="@">
                  <c:v>202</c:v>
                </c:pt>
                <c:pt idx="7" formatCode="@">
                  <c:v>164.5</c:v>
                </c:pt>
                <c:pt idx="8" formatCode="@">
                  <c:v>144</c:v>
                </c:pt>
                <c:pt idx="9">
                  <c:v>132</c:v>
                </c:pt>
                <c:pt idx="10">
                  <c:v>132</c:v>
                </c:pt>
                <c:pt idx="11" formatCode="@">
                  <c:v>118</c:v>
                </c:pt>
                <c:pt idx="12" formatCode="@">
                  <c:v>102</c:v>
                </c:pt>
                <c:pt idx="13">
                  <c:v>78</c:v>
                </c:pt>
                <c:pt idx="14" formatCode="@">
                  <c:v>52</c:v>
                </c:pt>
                <c:pt idx="15" formatCode="@">
                  <c:v>35</c:v>
                </c:pt>
                <c:pt idx="16">
                  <c:v>15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'sprint 3'!$F$141:$V$141</c:f>
              <c:numCache>
                <c:formatCode>General</c:formatCode>
                <c:ptCount val="17"/>
                <c:pt idx="0">
                  <c:v>261.5</c:v>
                </c:pt>
                <c:pt idx="1">
                  <c:v>261.5</c:v>
                </c:pt>
                <c:pt idx="2">
                  <c:v>249.5</c:v>
                </c:pt>
                <c:pt idx="3">
                  <c:v>241</c:v>
                </c:pt>
                <c:pt idx="4">
                  <c:v>216</c:v>
                </c:pt>
                <c:pt idx="5">
                  <c:v>200</c:v>
                </c:pt>
                <c:pt idx="6">
                  <c:v>200</c:v>
                </c:pt>
                <c:pt idx="7">
                  <c:v>164</c:v>
                </c:pt>
                <c:pt idx="8" formatCode="@">
                  <c:v>144</c:v>
                </c:pt>
                <c:pt idx="9" formatCode="@">
                  <c:v>132</c:v>
                </c:pt>
                <c:pt idx="10" formatCode="@">
                  <c:v>132</c:v>
                </c:pt>
                <c:pt idx="11" formatCode="@">
                  <c:v>118</c:v>
                </c:pt>
                <c:pt idx="12">
                  <c:v>100</c:v>
                </c:pt>
                <c:pt idx="13">
                  <c:v>56</c:v>
                </c:pt>
                <c:pt idx="14" formatCode="@">
                  <c:v>52</c:v>
                </c:pt>
                <c:pt idx="15">
                  <c:v>36</c:v>
                </c:pt>
                <c:pt idx="1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4416"/>
        <c:axId val="214205952"/>
      </c:lineChart>
      <c:catAx>
        <c:axId val="21420441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en-US"/>
          </a:p>
        </c:txPr>
        <c:crossAx val="214205952"/>
        <c:crosses val="autoZero"/>
        <c:auto val="1"/>
        <c:lblAlgn val="ctr"/>
        <c:lblOffset val="100"/>
        <c:noMultiLvlLbl val="1"/>
      </c:catAx>
      <c:valAx>
        <c:axId val="214205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</a:defRPr>
            </a:pPr>
            <a:endParaRPr lang="en-US"/>
          </a:p>
        </c:txPr>
        <c:crossAx val="2142044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132</xdr:row>
      <xdr:rowOff>171450</xdr:rowOff>
    </xdr:from>
    <xdr:to>
      <xdr:col>12</xdr:col>
      <xdr:colOff>85725</xdr:colOff>
      <xdr:row>150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247650</xdr:colOff>
      <xdr:row>45</xdr:row>
      <xdr:rowOff>76200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158</xdr:row>
      <xdr:rowOff>19050</xdr:rowOff>
    </xdr:from>
    <xdr:to>
      <xdr:col>13</xdr:col>
      <xdr:colOff>190500</xdr:colOff>
      <xdr:row>170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18</xdr:col>
      <xdr:colOff>133350</xdr:colOff>
      <xdr:row>46</xdr:row>
      <xdr:rowOff>57150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143</xdr:row>
      <xdr:rowOff>0</xdr:rowOff>
    </xdr:from>
    <xdr:to>
      <xdr:col>6</xdr:col>
      <xdr:colOff>0</xdr:colOff>
      <xdr:row>160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304800</xdr:colOff>
      <xdr:row>44</xdr:row>
      <xdr:rowOff>161925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0"/>
  <sheetViews>
    <sheetView view="pageBreakPreview" zoomScale="60" zoomScaleNormal="100" workbookViewId="0">
      <selection sqref="A1:B1"/>
    </sheetView>
  </sheetViews>
  <sheetFormatPr defaultColWidth="12.5703125" defaultRowHeight="15" customHeight="1" x14ac:dyDescent="0.25"/>
  <cols>
    <col min="1" max="1" width="15.5703125" customWidth="1"/>
    <col min="2" max="2" width="20.140625" customWidth="1"/>
    <col min="3" max="3" width="57" customWidth="1"/>
    <col min="4" max="4" width="17" customWidth="1"/>
    <col min="5" max="5" width="7.5703125" customWidth="1"/>
    <col min="6" max="6" width="5.42578125" customWidth="1"/>
    <col min="7" max="7" width="6.28515625" customWidth="1"/>
    <col min="8" max="8" width="5.5703125" customWidth="1"/>
    <col min="9" max="9" width="6" customWidth="1"/>
    <col min="10" max="11" width="5.42578125" customWidth="1"/>
    <col min="12" max="12" width="5.7109375" customWidth="1"/>
    <col min="13" max="14" width="5.28515625" customWidth="1"/>
    <col min="15" max="15" width="5.85546875" customWidth="1"/>
    <col min="16" max="16" width="5.140625" customWidth="1"/>
    <col min="17" max="17" width="4" customWidth="1"/>
    <col min="18" max="18" width="4.28515625" customWidth="1"/>
    <col min="19" max="19" width="4.85546875" customWidth="1"/>
    <col min="20" max="20" width="4" customWidth="1"/>
    <col min="21" max="21" width="5.28515625" customWidth="1"/>
    <col min="22" max="22" width="4.140625" customWidth="1"/>
    <col min="23" max="23" width="4.42578125" customWidth="1"/>
    <col min="24" max="26" width="7.5703125" customWidth="1"/>
  </cols>
  <sheetData>
    <row r="1" spans="1:23" ht="15.75" customHeight="1" x14ac:dyDescent="0.25">
      <c r="A1" s="108" t="s">
        <v>0</v>
      </c>
      <c r="B1" s="109"/>
      <c r="C1" s="108" t="s">
        <v>1</v>
      </c>
      <c r="D1" s="109"/>
      <c r="E1" s="109"/>
      <c r="F1" s="109"/>
      <c r="G1" s="109"/>
      <c r="H1" s="109"/>
      <c r="I1" s="109"/>
      <c r="J1" s="109"/>
      <c r="K1" s="109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</row>
    <row r="2" spans="1:23" ht="15.75" customHeight="1" x14ac:dyDescent="0.25">
      <c r="A2" s="110" t="s">
        <v>2</v>
      </c>
      <c r="B2" s="109"/>
      <c r="C2" s="4" t="s">
        <v>5</v>
      </c>
      <c r="D2" s="121"/>
      <c r="E2" s="109"/>
      <c r="F2" s="109"/>
      <c r="G2" s="109"/>
      <c r="H2" s="109"/>
      <c r="I2" s="109"/>
      <c r="J2" s="109"/>
      <c r="K2" s="109"/>
      <c r="L2" s="109"/>
      <c r="M2" s="5"/>
      <c r="N2" s="5"/>
      <c r="O2" s="5"/>
      <c r="P2" s="5"/>
      <c r="Q2" s="5"/>
      <c r="R2" s="5"/>
      <c r="S2" s="5"/>
      <c r="T2" s="5"/>
      <c r="U2" s="5"/>
      <c r="V2" s="3"/>
      <c r="W2" s="3"/>
    </row>
    <row r="3" spans="1:23" ht="15.75" customHeight="1" x14ac:dyDescent="0.25">
      <c r="A3" s="110" t="s">
        <v>6</v>
      </c>
      <c r="B3" s="109"/>
      <c r="C3" s="6"/>
      <c r="D3" s="4"/>
      <c r="E3" s="4"/>
      <c r="F3" s="122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3"/>
      <c r="W3" s="3"/>
    </row>
    <row r="4" spans="1:23" ht="15.75" customHeight="1" x14ac:dyDescent="0.25">
      <c r="A4" s="108" t="s">
        <v>7</v>
      </c>
      <c r="B4" s="109"/>
      <c r="C4" s="7" t="s">
        <v>8</v>
      </c>
      <c r="D4" s="6"/>
      <c r="E4" s="6"/>
      <c r="F4" s="3"/>
      <c r="G4" s="3"/>
      <c r="H4" s="3"/>
      <c r="I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3"/>
      <c r="W4" s="3"/>
    </row>
    <row r="5" spans="1:23" ht="15.75" customHeight="1" x14ac:dyDescent="0.25">
      <c r="A5" s="108" t="s">
        <v>9</v>
      </c>
      <c r="B5" s="109"/>
      <c r="C5" s="8">
        <v>42921</v>
      </c>
      <c r="D5" s="6"/>
      <c r="E5" s="6"/>
      <c r="F5" s="2"/>
      <c r="G5" s="3"/>
      <c r="H5" s="3"/>
      <c r="I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3"/>
      <c r="W5" s="3"/>
    </row>
    <row r="6" spans="1:23" ht="15.75" customHeight="1" x14ac:dyDescent="0.25">
      <c r="A6" s="1"/>
      <c r="B6" s="1"/>
      <c r="C6" s="7"/>
      <c r="D6" s="6"/>
      <c r="E6" s="6"/>
      <c r="F6" s="3"/>
      <c r="G6" s="3"/>
      <c r="H6" s="3"/>
      <c r="I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3"/>
      <c r="W6" s="3"/>
    </row>
    <row r="7" spans="1:23" ht="15.75" customHeight="1" x14ac:dyDescent="0.25">
      <c r="A7" s="3"/>
      <c r="B7" s="119" t="s">
        <v>10</v>
      </c>
      <c r="C7" s="105"/>
      <c r="D7" s="105"/>
      <c r="E7" s="105"/>
      <c r="F7" s="105"/>
      <c r="G7" s="106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/>
      <c r="W7" s="3"/>
    </row>
    <row r="8" spans="1:23" ht="15.75" customHeight="1" x14ac:dyDescent="0.25">
      <c r="A8" s="3"/>
      <c r="B8" s="9" t="s">
        <v>11</v>
      </c>
      <c r="C8" s="10" t="s">
        <v>12</v>
      </c>
      <c r="D8" s="9" t="s">
        <v>13</v>
      </c>
      <c r="E8" s="111" t="s">
        <v>14</v>
      </c>
      <c r="F8" s="105"/>
      <c r="G8" s="106"/>
      <c r="H8" s="3"/>
      <c r="I8" s="6"/>
      <c r="J8" s="6"/>
      <c r="K8" s="11"/>
      <c r="L8" s="120" t="s">
        <v>15</v>
      </c>
      <c r="M8" s="109"/>
      <c r="N8" s="109"/>
      <c r="O8" s="6"/>
      <c r="P8" s="6"/>
      <c r="Q8" s="6"/>
      <c r="R8" s="6"/>
      <c r="S8" s="6"/>
      <c r="T8" s="6"/>
      <c r="U8" s="6"/>
      <c r="V8" s="3"/>
      <c r="W8" s="3"/>
    </row>
    <row r="9" spans="1:23" ht="15.75" customHeight="1" x14ac:dyDescent="0.25">
      <c r="A9" s="3"/>
      <c r="B9" s="12">
        <v>1</v>
      </c>
      <c r="C9" s="13" t="s">
        <v>16</v>
      </c>
      <c r="D9" s="12">
        <f>SUMIF($D$64:$D$129,"Nam",E64:W130) + SUMIF($D$64:$D$129,"tất cả thành viên",E64:W130)/4</f>
        <v>94</v>
      </c>
      <c r="E9" s="104">
        <f>SUMIF(D16:D59,"Nam",G16:W59) + (SUMIF(D16:D59,"tất cả thành viên",G16:W59)/4)</f>
        <v>95.5</v>
      </c>
      <c r="F9" s="105"/>
      <c r="G9" s="106"/>
      <c r="H9" s="3"/>
      <c r="I9" s="6"/>
      <c r="J9" s="6"/>
      <c r="K9" s="15"/>
      <c r="L9" s="120" t="s">
        <v>17</v>
      </c>
      <c r="M9" s="109"/>
      <c r="N9" s="109"/>
      <c r="O9" s="6"/>
      <c r="P9" s="6"/>
      <c r="Q9" s="6"/>
      <c r="R9" s="6"/>
      <c r="S9" s="6"/>
      <c r="T9" s="6"/>
      <c r="U9" s="6"/>
      <c r="V9" s="3"/>
      <c r="W9" s="3"/>
    </row>
    <row r="10" spans="1:23" ht="15.75" customHeight="1" x14ac:dyDescent="0.25">
      <c r="A10" s="3"/>
      <c r="B10" s="12">
        <v>2</v>
      </c>
      <c r="C10" s="13" t="s">
        <v>18</v>
      </c>
      <c r="D10" s="12">
        <f>SUMIF($D$64:$D$129,"Vũ",E64:W130) + SUMIF($D$64:$D$129,"tất cả thành viên",E64:W130)/4</f>
        <v>57</v>
      </c>
      <c r="E10" s="104">
        <f>SUMIF(D16:D59,"Vũ",G16:W59) + (SUMIF(D16:D59,"tất cả thành viên",G16:W59)/4)</f>
        <v>56.5</v>
      </c>
      <c r="F10" s="105"/>
      <c r="G10" s="106"/>
      <c r="H10" s="3"/>
      <c r="I10" s="6"/>
      <c r="J10" s="6"/>
      <c r="K10" s="16"/>
      <c r="L10" s="120" t="s">
        <v>19</v>
      </c>
      <c r="M10" s="109"/>
      <c r="N10" s="109"/>
      <c r="O10" s="6"/>
      <c r="P10" s="6"/>
      <c r="Q10" s="6"/>
      <c r="R10" s="6"/>
      <c r="S10" s="6"/>
      <c r="T10" s="6"/>
      <c r="U10" s="6"/>
      <c r="V10" s="3"/>
      <c r="W10" s="3"/>
    </row>
    <row r="11" spans="1:23" ht="15.75" customHeight="1" x14ac:dyDescent="0.25">
      <c r="A11" s="3"/>
      <c r="B11" s="12">
        <v>3</v>
      </c>
      <c r="C11" s="13" t="s">
        <v>20</v>
      </c>
      <c r="D11" s="12">
        <f>SUMIF($D$64:$D$129,"Trí",E64:W130) + SUMIF($D$64:$D$129,"tất cả thành viên",E64:W132)/4</f>
        <v>54</v>
      </c>
      <c r="E11" s="104">
        <f>SUMIF(D16:D59,"Trí",G16:W59) + (SUMIF(D16:D59,"tất cả thành viên",G16:W59)/4)</f>
        <v>52.5</v>
      </c>
      <c r="F11" s="105"/>
      <c r="G11" s="106"/>
      <c r="H11" s="3"/>
      <c r="I11" s="6"/>
      <c r="J11" s="6"/>
      <c r="K11" s="17"/>
      <c r="L11" s="120" t="s">
        <v>21</v>
      </c>
      <c r="M11" s="109"/>
      <c r="N11" s="109"/>
      <c r="O11" s="6"/>
      <c r="P11" s="6"/>
      <c r="Q11" s="6"/>
      <c r="R11" s="6"/>
      <c r="S11" s="6"/>
      <c r="T11" s="6"/>
      <c r="U11" s="6"/>
      <c r="V11" s="3"/>
      <c r="W11" s="3"/>
    </row>
    <row r="12" spans="1:23" ht="15.75" customHeight="1" x14ac:dyDescent="0.25">
      <c r="A12" s="3"/>
      <c r="B12" s="12">
        <v>4</v>
      </c>
      <c r="C12" s="13" t="s">
        <v>22</v>
      </c>
      <c r="D12" s="12">
        <f>SUMIF($D$64:$D$129,"Vy",E64:W130) + SUMIF($D$64:$D$129,"tất cả thành viên",E64:W130)/4</f>
        <v>49</v>
      </c>
      <c r="E12" s="104">
        <f>SUMIF(D16:D59,"Vy",G16:W59) + (SUMIF(D16:D59,"tất cả thành viên",G16:W59)/4)</f>
        <v>47.5</v>
      </c>
      <c r="F12" s="105"/>
      <c r="G12" s="106"/>
      <c r="H12" s="3"/>
      <c r="I12" s="6"/>
      <c r="J12" s="6"/>
      <c r="K12" s="18"/>
      <c r="L12" s="120" t="s">
        <v>23</v>
      </c>
      <c r="M12" s="109"/>
      <c r="N12" s="109"/>
      <c r="O12" s="6"/>
      <c r="P12" s="6"/>
      <c r="Q12" s="6"/>
      <c r="R12" s="6"/>
      <c r="S12" s="6"/>
      <c r="T12" s="6"/>
      <c r="U12" s="6"/>
      <c r="V12" s="3"/>
      <c r="W12" s="3"/>
    </row>
    <row r="13" spans="1:23" ht="15.75" customHeight="1" x14ac:dyDescent="0.25">
      <c r="A13" s="3"/>
      <c r="B13" s="107" t="s">
        <v>24</v>
      </c>
      <c r="C13" s="106"/>
      <c r="D13" s="19">
        <f t="shared" ref="D13:E13" si="0">SUM(D9:D12)</f>
        <v>254</v>
      </c>
      <c r="E13" s="107">
        <f t="shared" si="0"/>
        <v>252</v>
      </c>
      <c r="F13" s="105"/>
      <c r="G13" s="106"/>
      <c r="H13" s="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3"/>
    </row>
    <row r="14" spans="1:23" ht="15.75" customHeight="1" x14ac:dyDescent="0.25">
      <c r="A14" s="3"/>
      <c r="B14" s="3"/>
      <c r="C14" s="3"/>
      <c r="D14" s="20"/>
      <c r="F14" s="22"/>
      <c r="G14" s="3"/>
      <c r="H14" s="22"/>
      <c r="I14" s="6"/>
      <c r="J14" s="24"/>
      <c r="K14" s="6"/>
      <c r="L14" s="24"/>
      <c r="M14" s="6"/>
      <c r="N14" s="6"/>
      <c r="O14" s="6"/>
      <c r="P14" s="6"/>
      <c r="Q14" s="6"/>
      <c r="R14" s="6"/>
      <c r="S14" s="6"/>
      <c r="T14" s="6"/>
      <c r="U14" s="6"/>
      <c r="V14" s="3"/>
      <c r="W14" s="3"/>
    </row>
    <row r="15" spans="1:23" ht="48.75" customHeight="1" x14ac:dyDescent="0.25">
      <c r="A15" s="118" t="s">
        <v>5</v>
      </c>
      <c r="B15" s="21" t="s">
        <v>25</v>
      </c>
      <c r="C15" s="23" t="s">
        <v>26</v>
      </c>
      <c r="D15" s="23" t="s">
        <v>27</v>
      </c>
      <c r="E15" s="25"/>
      <c r="F15" s="26" t="s">
        <v>28</v>
      </c>
      <c r="G15" s="28" t="s">
        <v>29</v>
      </c>
      <c r="H15" s="28" t="s">
        <v>39</v>
      </c>
      <c r="I15" s="28" t="s">
        <v>40</v>
      </c>
      <c r="J15" s="28" t="s">
        <v>41</v>
      </c>
      <c r="K15" s="28" t="s">
        <v>42</v>
      </c>
      <c r="L15" s="28" t="s">
        <v>43</v>
      </c>
      <c r="M15" s="28" t="s">
        <v>44</v>
      </c>
      <c r="N15" s="28" t="s">
        <v>45</v>
      </c>
      <c r="O15" s="28" t="s">
        <v>46</v>
      </c>
      <c r="P15" s="28" t="s">
        <v>47</v>
      </c>
      <c r="Q15" s="28" t="s">
        <v>48</v>
      </c>
      <c r="R15" s="28" t="s">
        <v>49</v>
      </c>
      <c r="S15" s="27">
        <v>42739</v>
      </c>
      <c r="T15" s="27">
        <v>42770</v>
      </c>
      <c r="U15" s="27">
        <v>42798</v>
      </c>
      <c r="V15" s="29">
        <v>42829</v>
      </c>
      <c r="W15" s="29">
        <v>42859</v>
      </c>
    </row>
    <row r="16" spans="1:23" ht="18" customHeight="1" x14ac:dyDescent="0.25">
      <c r="A16" s="113"/>
      <c r="B16" s="123" t="s">
        <v>59</v>
      </c>
      <c r="C16" s="106"/>
      <c r="D16" s="12" t="s">
        <v>60</v>
      </c>
      <c r="E16" s="25"/>
      <c r="F16" s="25"/>
      <c r="G16" s="25">
        <v>8</v>
      </c>
      <c r="H16" s="31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3">
        <v>0</v>
      </c>
      <c r="W16" s="33">
        <v>0</v>
      </c>
    </row>
    <row r="17" spans="1:23" ht="15.75" customHeight="1" x14ac:dyDescent="0.25">
      <c r="A17" s="113"/>
      <c r="B17" s="123" t="s">
        <v>61</v>
      </c>
      <c r="C17" s="106"/>
      <c r="D17" s="12" t="s">
        <v>62</v>
      </c>
      <c r="E17" s="25"/>
      <c r="F17" s="25"/>
      <c r="G17" s="34">
        <v>2</v>
      </c>
      <c r="H17" s="35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25">
        <v>0</v>
      </c>
      <c r="W17" s="25">
        <v>0</v>
      </c>
    </row>
    <row r="18" spans="1:23" ht="15.75" customHeight="1" x14ac:dyDescent="0.25">
      <c r="A18" s="113"/>
      <c r="B18" s="123" t="s">
        <v>63</v>
      </c>
      <c r="C18" s="106"/>
      <c r="D18" s="12" t="s">
        <v>65</v>
      </c>
      <c r="E18" s="25"/>
      <c r="F18" s="25"/>
      <c r="G18" s="34">
        <v>2</v>
      </c>
      <c r="H18" s="35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6">
        <v>0</v>
      </c>
      <c r="W18" s="25">
        <v>0</v>
      </c>
    </row>
    <row r="19" spans="1:23" ht="15.75" customHeight="1" x14ac:dyDescent="0.25">
      <c r="A19" s="113"/>
      <c r="B19" s="123" t="s">
        <v>68</v>
      </c>
      <c r="C19" s="106"/>
      <c r="D19" s="12" t="s">
        <v>60</v>
      </c>
      <c r="E19" s="25"/>
      <c r="F19" s="25"/>
      <c r="G19" s="34">
        <v>8</v>
      </c>
      <c r="H19" s="35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25">
        <v>0</v>
      </c>
      <c r="W19" s="25">
        <v>0</v>
      </c>
    </row>
    <row r="20" spans="1:23" ht="15.75" customHeight="1" x14ac:dyDescent="0.25">
      <c r="A20" s="113"/>
      <c r="B20" s="112" t="s">
        <v>67</v>
      </c>
      <c r="C20" s="25" t="s">
        <v>72</v>
      </c>
      <c r="D20" s="12" t="s">
        <v>64</v>
      </c>
      <c r="E20" s="25"/>
      <c r="F20" s="25"/>
      <c r="G20" s="34">
        <v>2</v>
      </c>
      <c r="H20" s="35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25">
        <v>0</v>
      </c>
      <c r="W20" s="25">
        <v>0</v>
      </c>
    </row>
    <row r="21" spans="1:23" ht="15.75" customHeight="1" x14ac:dyDescent="0.25">
      <c r="A21" s="113"/>
      <c r="B21" s="113"/>
      <c r="C21" s="25" t="s">
        <v>75</v>
      </c>
      <c r="D21" s="12" t="s">
        <v>62</v>
      </c>
      <c r="E21" s="25"/>
      <c r="F21" s="25"/>
      <c r="G21" s="34">
        <v>2</v>
      </c>
      <c r="H21" s="35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25">
        <v>0</v>
      </c>
      <c r="W21" s="25">
        <v>0</v>
      </c>
    </row>
    <row r="22" spans="1:23" ht="15.75" customHeight="1" x14ac:dyDescent="0.25">
      <c r="A22" s="113"/>
      <c r="B22" s="113"/>
      <c r="C22" s="25" t="s">
        <v>77</v>
      </c>
      <c r="D22" s="12" t="s">
        <v>66</v>
      </c>
      <c r="E22" s="25"/>
      <c r="F22" s="25"/>
      <c r="G22" s="34">
        <v>2</v>
      </c>
      <c r="H22" s="35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25">
        <v>0</v>
      </c>
      <c r="W22" s="25">
        <v>0</v>
      </c>
    </row>
    <row r="23" spans="1:23" ht="15.75" customHeight="1" x14ac:dyDescent="0.25">
      <c r="A23" s="113"/>
      <c r="B23" s="113"/>
      <c r="C23" s="25" t="s">
        <v>80</v>
      </c>
      <c r="D23" s="12" t="s">
        <v>65</v>
      </c>
      <c r="E23" s="25"/>
      <c r="F23" s="25"/>
      <c r="G23" s="34">
        <v>2</v>
      </c>
      <c r="H23" s="35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25">
        <v>0</v>
      </c>
      <c r="W23" s="25">
        <v>0</v>
      </c>
    </row>
    <row r="24" spans="1:23" ht="15.75" customHeight="1" x14ac:dyDescent="0.25">
      <c r="A24" s="113"/>
      <c r="B24" s="113"/>
      <c r="C24" s="25" t="s">
        <v>83</v>
      </c>
      <c r="D24" s="12" t="s">
        <v>66</v>
      </c>
      <c r="E24" s="25"/>
      <c r="F24" s="25"/>
      <c r="G24" s="34">
        <v>2</v>
      </c>
      <c r="H24" s="35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25">
        <v>0</v>
      </c>
      <c r="W24" s="25">
        <v>0</v>
      </c>
    </row>
    <row r="25" spans="1:23" ht="15.75" customHeight="1" x14ac:dyDescent="0.25">
      <c r="A25" s="113"/>
      <c r="B25" s="113"/>
      <c r="C25" s="25" t="s">
        <v>86</v>
      </c>
      <c r="D25" s="12" t="s">
        <v>60</v>
      </c>
      <c r="E25" s="25"/>
      <c r="F25" s="25"/>
      <c r="G25" s="34">
        <v>3</v>
      </c>
      <c r="H25" s="35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25">
        <v>0</v>
      </c>
      <c r="W25" s="25">
        <v>0</v>
      </c>
    </row>
    <row r="26" spans="1:23" ht="15.75" customHeight="1" x14ac:dyDescent="0.25">
      <c r="A26" s="113"/>
      <c r="B26" s="112" t="s">
        <v>84</v>
      </c>
      <c r="C26" s="25" t="s">
        <v>89</v>
      </c>
      <c r="D26" s="12" t="s">
        <v>64</v>
      </c>
      <c r="E26" s="25"/>
      <c r="F26" s="40"/>
      <c r="G26" s="25">
        <v>4</v>
      </c>
      <c r="H26" s="34">
        <v>4</v>
      </c>
      <c r="I26" s="35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25">
        <v>0</v>
      </c>
      <c r="W26" s="25">
        <v>0</v>
      </c>
    </row>
    <row r="27" spans="1:23" ht="15.75" customHeight="1" x14ac:dyDescent="0.25">
      <c r="A27" s="113"/>
      <c r="B27" s="113"/>
      <c r="C27" s="25" t="s">
        <v>92</v>
      </c>
      <c r="D27" s="12" t="s">
        <v>65</v>
      </c>
      <c r="E27" s="25"/>
      <c r="F27" s="40"/>
      <c r="G27" s="25">
        <v>4</v>
      </c>
      <c r="H27" s="34">
        <v>4</v>
      </c>
      <c r="I27" s="42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25">
        <v>0</v>
      </c>
      <c r="W27" s="25">
        <v>0</v>
      </c>
    </row>
    <row r="28" spans="1:23" ht="15.75" customHeight="1" x14ac:dyDescent="0.25">
      <c r="A28" s="113"/>
      <c r="B28" s="113"/>
      <c r="C28" s="25" t="s">
        <v>102</v>
      </c>
      <c r="D28" s="12" t="s">
        <v>103</v>
      </c>
      <c r="E28" s="25"/>
      <c r="F28" s="40"/>
      <c r="G28" s="25">
        <v>4</v>
      </c>
      <c r="H28" s="34">
        <v>4</v>
      </c>
      <c r="I28" s="35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25">
        <v>0</v>
      </c>
      <c r="W28" s="25">
        <v>0</v>
      </c>
    </row>
    <row r="29" spans="1:23" ht="15.75" customHeight="1" x14ac:dyDescent="0.25">
      <c r="A29" s="113"/>
      <c r="B29" s="113"/>
      <c r="C29" s="25" t="s">
        <v>106</v>
      </c>
      <c r="D29" s="12" t="s">
        <v>62</v>
      </c>
      <c r="E29" s="25"/>
      <c r="F29" s="40"/>
      <c r="G29" s="25">
        <v>4</v>
      </c>
      <c r="H29" s="34">
        <v>4</v>
      </c>
      <c r="I29" s="35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25">
        <v>0</v>
      </c>
      <c r="W29" s="25">
        <v>0</v>
      </c>
    </row>
    <row r="30" spans="1:23" ht="15" customHeight="1" x14ac:dyDescent="0.25">
      <c r="A30" s="113"/>
      <c r="B30" s="113"/>
      <c r="C30" s="25" t="s">
        <v>108</v>
      </c>
      <c r="D30" s="12" t="s">
        <v>60</v>
      </c>
      <c r="E30" s="25"/>
      <c r="F30" s="25"/>
      <c r="G30" s="25">
        <v>5</v>
      </c>
      <c r="H30" s="34">
        <v>5</v>
      </c>
      <c r="I30" s="35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25">
        <v>0</v>
      </c>
      <c r="W30" s="25">
        <v>0</v>
      </c>
    </row>
    <row r="31" spans="1:23" ht="15.75" customHeight="1" x14ac:dyDescent="0.25">
      <c r="A31" s="113"/>
      <c r="B31" s="112" t="s">
        <v>105</v>
      </c>
      <c r="C31" s="25" t="s">
        <v>111</v>
      </c>
      <c r="D31" s="12" t="s">
        <v>62</v>
      </c>
      <c r="E31" s="25"/>
      <c r="F31" s="45"/>
      <c r="G31" s="25">
        <v>12</v>
      </c>
      <c r="H31" s="34">
        <v>12</v>
      </c>
      <c r="I31" s="34">
        <v>12</v>
      </c>
      <c r="J31" s="34">
        <v>12</v>
      </c>
      <c r="K31" s="35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25">
        <v>0</v>
      </c>
      <c r="W31" s="25">
        <v>0</v>
      </c>
    </row>
    <row r="32" spans="1:23" ht="15.75" customHeight="1" x14ac:dyDescent="0.25">
      <c r="A32" s="113"/>
      <c r="B32" s="113"/>
      <c r="C32" s="25" t="s">
        <v>114</v>
      </c>
      <c r="D32" s="12" t="s">
        <v>62</v>
      </c>
      <c r="E32" s="25"/>
      <c r="F32" s="45"/>
      <c r="G32" s="25">
        <v>8</v>
      </c>
      <c r="H32" s="34">
        <v>8</v>
      </c>
      <c r="I32" s="34">
        <v>8</v>
      </c>
      <c r="J32" s="34">
        <v>8</v>
      </c>
      <c r="K32" s="34">
        <v>8</v>
      </c>
      <c r="L32" s="35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25">
        <v>0</v>
      </c>
      <c r="W32" s="25">
        <v>0</v>
      </c>
    </row>
    <row r="33" spans="1:23" ht="15.75" customHeight="1" x14ac:dyDescent="0.25">
      <c r="A33" s="113"/>
      <c r="B33" s="113"/>
      <c r="C33" s="25" t="s">
        <v>116</v>
      </c>
      <c r="D33" s="12" t="s">
        <v>65</v>
      </c>
      <c r="E33" s="25"/>
      <c r="F33" s="45"/>
      <c r="G33" s="45">
        <v>8</v>
      </c>
      <c r="H33" s="34">
        <v>8</v>
      </c>
      <c r="I33" s="34">
        <v>8</v>
      </c>
      <c r="J33" s="34">
        <v>8</v>
      </c>
      <c r="K33" s="34">
        <v>8</v>
      </c>
      <c r="L33" s="34">
        <v>8</v>
      </c>
      <c r="M33" s="35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25">
        <v>0</v>
      </c>
      <c r="W33" s="25">
        <v>0</v>
      </c>
    </row>
    <row r="34" spans="1:23" ht="15.75" customHeight="1" x14ac:dyDescent="0.25">
      <c r="A34" s="113"/>
      <c r="B34" s="113"/>
      <c r="C34" s="25" t="s">
        <v>117</v>
      </c>
      <c r="D34" s="12" t="s">
        <v>62</v>
      </c>
      <c r="E34" s="25"/>
      <c r="F34" s="45"/>
      <c r="G34" s="45">
        <v>10</v>
      </c>
      <c r="H34" s="45">
        <v>10</v>
      </c>
      <c r="I34" s="45">
        <v>10</v>
      </c>
      <c r="J34" s="45">
        <v>10</v>
      </c>
      <c r="K34" s="45">
        <v>10</v>
      </c>
      <c r="L34" s="45">
        <v>10</v>
      </c>
      <c r="M34" s="48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25">
        <v>0</v>
      </c>
      <c r="W34" s="25">
        <v>0</v>
      </c>
    </row>
    <row r="35" spans="1:23" ht="15.75" customHeight="1" x14ac:dyDescent="0.25">
      <c r="A35" s="113"/>
      <c r="B35" s="113"/>
      <c r="C35" s="25" t="s">
        <v>120</v>
      </c>
      <c r="D35" s="12" t="s">
        <v>66</v>
      </c>
      <c r="E35" s="25"/>
      <c r="F35" s="45"/>
      <c r="G35" s="45">
        <v>8</v>
      </c>
      <c r="H35" s="45">
        <v>8</v>
      </c>
      <c r="I35" s="45">
        <v>8</v>
      </c>
      <c r="J35" s="45">
        <v>8</v>
      </c>
      <c r="K35" s="48">
        <v>0</v>
      </c>
      <c r="L35" s="50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25">
        <v>0</v>
      </c>
      <c r="W35" s="25">
        <v>0</v>
      </c>
    </row>
    <row r="36" spans="1:23" ht="15.75" customHeight="1" x14ac:dyDescent="0.25">
      <c r="A36" s="113"/>
      <c r="B36" s="113"/>
      <c r="C36" s="25" t="s">
        <v>124</v>
      </c>
      <c r="D36" s="12" t="s">
        <v>125</v>
      </c>
      <c r="E36" s="25"/>
      <c r="F36" s="45"/>
      <c r="G36" s="45">
        <v>10</v>
      </c>
      <c r="H36" s="45">
        <v>10</v>
      </c>
      <c r="I36" s="45">
        <v>10</v>
      </c>
      <c r="J36" s="45">
        <v>10</v>
      </c>
      <c r="K36" s="45">
        <v>10</v>
      </c>
      <c r="L36" s="45">
        <v>10</v>
      </c>
      <c r="M36" s="34">
        <v>10</v>
      </c>
      <c r="N36" s="35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25">
        <v>0</v>
      </c>
      <c r="W36" s="25">
        <v>0</v>
      </c>
    </row>
    <row r="37" spans="1:23" ht="15.75" customHeight="1" x14ac:dyDescent="0.25">
      <c r="A37" s="113"/>
      <c r="B37" s="113"/>
      <c r="C37" s="25" t="s">
        <v>127</v>
      </c>
      <c r="D37" s="12" t="s">
        <v>64</v>
      </c>
      <c r="E37" s="25"/>
      <c r="F37" s="45"/>
      <c r="G37" s="45">
        <v>8</v>
      </c>
      <c r="H37" s="45">
        <v>8</v>
      </c>
      <c r="I37" s="45">
        <v>8</v>
      </c>
      <c r="J37" s="45">
        <v>8</v>
      </c>
      <c r="K37" s="45">
        <v>8</v>
      </c>
      <c r="L37" s="45">
        <v>8</v>
      </c>
      <c r="M37" s="48">
        <v>0</v>
      </c>
      <c r="N37" s="45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25">
        <v>0</v>
      </c>
      <c r="W37" s="25">
        <v>0</v>
      </c>
    </row>
    <row r="38" spans="1:23" ht="15.75" customHeight="1" x14ac:dyDescent="0.25">
      <c r="A38" s="113"/>
      <c r="B38" s="113"/>
      <c r="C38" s="25" t="s">
        <v>131</v>
      </c>
      <c r="D38" s="12" t="s">
        <v>62</v>
      </c>
      <c r="E38" s="25"/>
      <c r="F38" s="45"/>
      <c r="G38" s="45">
        <v>10</v>
      </c>
      <c r="H38" s="45">
        <v>10</v>
      </c>
      <c r="I38" s="45">
        <v>10</v>
      </c>
      <c r="J38" s="45">
        <v>10</v>
      </c>
      <c r="K38" s="45">
        <v>10</v>
      </c>
      <c r="L38" s="45">
        <v>10</v>
      </c>
      <c r="M38" s="45">
        <v>10</v>
      </c>
      <c r="N38" s="45">
        <v>10</v>
      </c>
      <c r="O38" s="48">
        <v>0</v>
      </c>
      <c r="P38" s="50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25">
        <v>0</v>
      </c>
      <c r="W38" s="25">
        <v>0</v>
      </c>
    </row>
    <row r="39" spans="1:23" ht="15.75" customHeight="1" x14ac:dyDescent="0.25">
      <c r="A39" s="113"/>
      <c r="B39" s="113"/>
      <c r="C39" s="25" t="s">
        <v>133</v>
      </c>
      <c r="D39" s="12" t="s">
        <v>66</v>
      </c>
      <c r="E39" s="25"/>
      <c r="F39" s="45"/>
      <c r="G39" s="45">
        <v>8</v>
      </c>
      <c r="H39" s="45">
        <v>8</v>
      </c>
      <c r="I39" s="45">
        <v>8</v>
      </c>
      <c r="J39" s="45">
        <v>8</v>
      </c>
      <c r="K39" s="45">
        <v>8</v>
      </c>
      <c r="L39" s="45">
        <v>8</v>
      </c>
      <c r="M39" s="45">
        <v>8</v>
      </c>
      <c r="N39" s="35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25">
        <v>0</v>
      </c>
      <c r="W39" s="25">
        <v>0</v>
      </c>
    </row>
    <row r="40" spans="1:23" ht="15.75" customHeight="1" x14ac:dyDescent="0.25">
      <c r="A40" s="113"/>
      <c r="B40" s="113"/>
      <c r="C40" s="25" t="s">
        <v>135</v>
      </c>
      <c r="D40" s="12" t="s">
        <v>62</v>
      </c>
      <c r="E40" s="25"/>
      <c r="F40" s="45"/>
      <c r="G40" s="45">
        <v>10</v>
      </c>
      <c r="H40" s="45">
        <v>10</v>
      </c>
      <c r="I40" s="45">
        <v>10</v>
      </c>
      <c r="J40" s="45">
        <v>10</v>
      </c>
      <c r="K40" s="45">
        <v>10</v>
      </c>
      <c r="L40" s="45">
        <v>10</v>
      </c>
      <c r="M40" s="45">
        <v>10</v>
      </c>
      <c r="N40" s="45">
        <v>10</v>
      </c>
      <c r="O40" s="34">
        <v>10</v>
      </c>
      <c r="P40" s="35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25">
        <v>0</v>
      </c>
      <c r="W40" s="25">
        <v>0</v>
      </c>
    </row>
    <row r="41" spans="1:23" ht="16.5" customHeight="1" x14ac:dyDescent="0.25">
      <c r="A41" s="113"/>
      <c r="B41" s="113"/>
      <c r="C41" s="25" t="s">
        <v>138</v>
      </c>
      <c r="D41" s="12" t="s">
        <v>64</v>
      </c>
      <c r="E41" s="25"/>
      <c r="F41" s="45"/>
      <c r="G41" s="45">
        <v>8</v>
      </c>
      <c r="H41" s="45">
        <v>8</v>
      </c>
      <c r="I41" s="45">
        <v>8</v>
      </c>
      <c r="J41" s="45">
        <v>8</v>
      </c>
      <c r="K41" s="45">
        <v>8</v>
      </c>
      <c r="L41" s="45">
        <v>8</v>
      </c>
      <c r="M41" s="45">
        <v>8</v>
      </c>
      <c r="N41" s="45">
        <v>8</v>
      </c>
      <c r="O41" s="45">
        <v>8</v>
      </c>
      <c r="P41" s="48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25">
        <v>0</v>
      </c>
      <c r="W41" s="25">
        <v>0</v>
      </c>
    </row>
    <row r="42" spans="1:23" ht="15.75" customHeight="1" x14ac:dyDescent="0.25">
      <c r="A42" s="113"/>
      <c r="B42" s="113"/>
      <c r="C42" s="25" t="s">
        <v>143</v>
      </c>
      <c r="D42" s="38" t="s">
        <v>65</v>
      </c>
      <c r="E42" s="25"/>
      <c r="F42" s="45"/>
      <c r="G42" s="45">
        <v>10</v>
      </c>
      <c r="H42" s="45">
        <v>10</v>
      </c>
      <c r="I42" s="45">
        <v>10</v>
      </c>
      <c r="J42" s="45">
        <v>10</v>
      </c>
      <c r="K42" s="45">
        <v>10</v>
      </c>
      <c r="L42" s="45">
        <v>10</v>
      </c>
      <c r="M42" s="45">
        <v>10</v>
      </c>
      <c r="N42" s="45">
        <v>10</v>
      </c>
      <c r="O42" s="45">
        <v>10</v>
      </c>
      <c r="P42" s="45">
        <v>10</v>
      </c>
      <c r="Q42" s="34">
        <v>10</v>
      </c>
      <c r="R42" s="35">
        <v>0</v>
      </c>
      <c r="S42" s="34">
        <v>0</v>
      </c>
      <c r="T42" s="34">
        <v>0</v>
      </c>
      <c r="U42" s="34">
        <v>0</v>
      </c>
      <c r="V42" s="25">
        <v>0</v>
      </c>
      <c r="W42" s="25">
        <v>0</v>
      </c>
    </row>
    <row r="43" spans="1:23" ht="15.75" customHeight="1" x14ac:dyDescent="0.25">
      <c r="A43" s="113"/>
      <c r="B43" s="112" t="s">
        <v>146</v>
      </c>
      <c r="C43" s="25" t="s">
        <v>149</v>
      </c>
      <c r="D43" s="12" t="s">
        <v>64</v>
      </c>
      <c r="E43" s="25"/>
      <c r="F43" s="45"/>
      <c r="G43" s="45">
        <v>2</v>
      </c>
      <c r="H43" s="45">
        <v>2</v>
      </c>
      <c r="I43" s="45">
        <v>2</v>
      </c>
      <c r="J43" s="45">
        <v>2</v>
      </c>
      <c r="K43" s="45">
        <v>2</v>
      </c>
      <c r="L43" s="45">
        <v>2</v>
      </c>
      <c r="M43" s="48">
        <v>0</v>
      </c>
      <c r="N43" s="45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25">
        <v>0</v>
      </c>
      <c r="W43" s="25">
        <v>0</v>
      </c>
    </row>
    <row r="44" spans="1:23" ht="15.75" customHeight="1" x14ac:dyDescent="0.25">
      <c r="A44" s="113"/>
      <c r="B44" s="113"/>
      <c r="C44" s="25" t="s">
        <v>151</v>
      </c>
      <c r="D44" s="12" t="s">
        <v>65</v>
      </c>
      <c r="E44" s="25"/>
      <c r="F44" s="45"/>
      <c r="G44" s="45">
        <v>3</v>
      </c>
      <c r="H44" s="45">
        <v>3</v>
      </c>
      <c r="I44" s="45">
        <v>3</v>
      </c>
      <c r="J44" s="45">
        <v>3</v>
      </c>
      <c r="K44" s="45">
        <v>3</v>
      </c>
      <c r="L44" s="45">
        <v>3</v>
      </c>
      <c r="M44" s="48">
        <v>0</v>
      </c>
      <c r="N44" s="45">
        <v>0</v>
      </c>
      <c r="O44" s="45">
        <v>0</v>
      </c>
      <c r="P44" s="45">
        <v>0</v>
      </c>
      <c r="Q44" s="45">
        <v>0</v>
      </c>
      <c r="R44" s="35">
        <v>0</v>
      </c>
      <c r="S44" s="34">
        <v>0</v>
      </c>
      <c r="T44" s="34">
        <v>0</v>
      </c>
      <c r="U44" s="34">
        <v>0</v>
      </c>
      <c r="V44" s="25">
        <v>0</v>
      </c>
      <c r="W44" s="25">
        <v>0</v>
      </c>
    </row>
    <row r="45" spans="1:23" ht="15.75" customHeight="1" x14ac:dyDescent="0.25">
      <c r="A45" s="113"/>
      <c r="B45" s="113"/>
      <c r="C45" s="25" t="s">
        <v>152</v>
      </c>
      <c r="D45" s="12" t="s">
        <v>66</v>
      </c>
      <c r="E45" s="25"/>
      <c r="F45" s="45"/>
      <c r="G45" s="45">
        <v>4</v>
      </c>
      <c r="H45" s="45">
        <v>4</v>
      </c>
      <c r="I45" s="45">
        <v>4</v>
      </c>
      <c r="J45" s="45">
        <v>4</v>
      </c>
      <c r="K45" s="45">
        <v>4</v>
      </c>
      <c r="L45" s="45">
        <v>4</v>
      </c>
      <c r="M45" s="45">
        <v>4</v>
      </c>
      <c r="N45" s="45">
        <v>4</v>
      </c>
      <c r="O45" s="45">
        <v>4</v>
      </c>
      <c r="P45" s="45">
        <v>4</v>
      </c>
      <c r="Q45" s="35">
        <v>0</v>
      </c>
      <c r="R45" s="34">
        <v>0</v>
      </c>
      <c r="S45" s="34">
        <v>0</v>
      </c>
      <c r="T45" s="34">
        <v>0</v>
      </c>
      <c r="U45" s="34">
        <v>0</v>
      </c>
      <c r="V45" s="25">
        <v>0</v>
      </c>
      <c r="W45" s="25">
        <v>0</v>
      </c>
    </row>
    <row r="46" spans="1:23" ht="15.75" customHeight="1" x14ac:dyDescent="0.25">
      <c r="A46" s="113"/>
      <c r="B46" s="113"/>
      <c r="C46" s="25" t="s">
        <v>154</v>
      </c>
      <c r="D46" s="12" t="s">
        <v>64</v>
      </c>
      <c r="E46" s="25"/>
      <c r="F46" s="45"/>
      <c r="G46" s="45">
        <v>4</v>
      </c>
      <c r="H46" s="45">
        <v>4</v>
      </c>
      <c r="I46" s="45">
        <v>4</v>
      </c>
      <c r="J46" s="45">
        <v>4</v>
      </c>
      <c r="K46" s="45">
        <v>4</v>
      </c>
      <c r="L46" s="45">
        <v>4</v>
      </c>
      <c r="M46" s="45">
        <v>4</v>
      </c>
      <c r="N46" s="45">
        <v>4</v>
      </c>
      <c r="O46" s="45">
        <v>4</v>
      </c>
      <c r="P46" s="48">
        <v>0</v>
      </c>
      <c r="Q46" s="45">
        <v>0</v>
      </c>
      <c r="R46" s="34">
        <v>0</v>
      </c>
      <c r="S46" s="34">
        <v>0</v>
      </c>
      <c r="T46" s="34">
        <v>0</v>
      </c>
      <c r="U46" s="34">
        <v>0</v>
      </c>
      <c r="V46" s="25">
        <v>0</v>
      </c>
      <c r="W46" s="25">
        <v>0</v>
      </c>
    </row>
    <row r="47" spans="1:23" ht="14.25" customHeight="1" x14ac:dyDescent="0.25">
      <c r="A47" s="113"/>
      <c r="B47" s="113"/>
      <c r="C47" s="25" t="s">
        <v>157</v>
      </c>
      <c r="D47" s="38" t="s">
        <v>62</v>
      </c>
      <c r="E47" s="25"/>
      <c r="F47" s="45"/>
      <c r="G47" s="25">
        <v>4</v>
      </c>
      <c r="H47" s="45">
        <v>4</v>
      </c>
      <c r="I47" s="45">
        <v>4</v>
      </c>
      <c r="J47" s="45">
        <v>4</v>
      </c>
      <c r="K47" s="45">
        <v>4</v>
      </c>
      <c r="L47" s="45">
        <v>4</v>
      </c>
      <c r="M47" s="45">
        <v>4</v>
      </c>
      <c r="N47" s="45">
        <v>4</v>
      </c>
      <c r="O47" s="45">
        <v>4</v>
      </c>
      <c r="P47" s="45">
        <v>4</v>
      </c>
      <c r="Q47" s="45">
        <v>4</v>
      </c>
      <c r="R47" s="45">
        <v>4</v>
      </c>
      <c r="S47" s="35">
        <v>0</v>
      </c>
      <c r="T47" s="34">
        <v>0</v>
      </c>
      <c r="U47" s="34">
        <v>0</v>
      </c>
      <c r="V47" s="36">
        <v>0</v>
      </c>
      <c r="W47" s="25">
        <v>0</v>
      </c>
    </row>
    <row r="48" spans="1:23" ht="16.5" customHeight="1" x14ac:dyDescent="0.25">
      <c r="A48" s="113"/>
      <c r="B48" s="112" t="s">
        <v>158</v>
      </c>
      <c r="C48" s="54" t="s">
        <v>159</v>
      </c>
      <c r="D48" s="12" t="s">
        <v>62</v>
      </c>
      <c r="E48" s="25"/>
      <c r="F48" s="45"/>
      <c r="G48" s="45">
        <v>10</v>
      </c>
      <c r="H48" s="45">
        <v>10</v>
      </c>
      <c r="I48" s="45">
        <v>10</v>
      </c>
      <c r="J48" s="45">
        <v>10</v>
      </c>
      <c r="K48" s="45">
        <v>10</v>
      </c>
      <c r="L48" s="45">
        <v>10</v>
      </c>
      <c r="M48" s="45">
        <v>10</v>
      </c>
      <c r="N48" s="45">
        <v>10</v>
      </c>
      <c r="O48" s="45">
        <v>10</v>
      </c>
      <c r="P48" s="45">
        <v>10</v>
      </c>
      <c r="Q48" s="45">
        <v>10</v>
      </c>
      <c r="R48" s="45">
        <v>10</v>
      </c>
      <c r="S48" s="45">
        <v>10</v>
      </c>
      <c r="T48" s="45">
        <v>10</v>
      </c>
      <c r="U48" s="34">
        <v>10</v>
      </c>
      <c r="V48" s="35">
        <v>0</v>
      </c>
      <c r="W48" s="25">
        <v>0</v>
      </c>
    </row>
    <row r="49" spans="1:23" ht="16.5" customHeight="1" x14ac:dyDescent="0.25">
      <c r="A49" s="113"/>
      <c r="B49" s="113"/>
      <c r="C49" s="54" t="s">
        <v>165</v>
      </c>
      <c r="D49" s="12" t="s">
        <v>66</v>
      </c>
      <c r="E49" s="25"/>
      <c r="F49" s="45"/>
      <c r="G49" s="45">
        <v>10</v>
      </c>
      <c r="H49" s="45">
        <v>10</v>
      </c>
      <c r="I49" s="45">
        <v>10</v>
      </c>
      <c r="J49" s="45">
        <v>10</v>
      </c>
      <c r="K49" s="45">
        <v>10</v>
      </c>
      <c r="L49" s="45">
        <v>10</v>
      </c>
      <c r="M49" s="45">
        <v>10</v>
      </c>
      <c r="N49" s="45">
        <v>10</v>
      </c>
      <c r="O49" s="45">
        <v>10</v>
      </c>
      <c r="P49" s="45">
        <v>10</v>
      </c>
      <c r="Q49" s="45">
        <v>10</v>
      </c>
      <c r="R49" s="45">
        <v>10</v>
      </c>
      <c r="S49" s="45">
        <v>10</v>
      </c>
      <c r="T49" s="45">
        <v>10</v>
      </c>
      <c r="U49" s="34">
        <v>10</v>
      </c>
      <c r="V49" s="35">
        <v>0</v>
      </c>
      <c r="W49" s="25">
        <v>0</v>
      </c>
    </row>
    <row r="50" spans="1:23" ht="16.5" customHeight="1" x14ac:dyDescent="0.25">
      <c r="A50" s="113"/>
      <c r="B50" s="113"/>
      <c r="C50" s="54" t="s">
        <v>168</v>
      </c>
      <c r="D50" s="12" t="s">
        <v>65</v>
      </c>
      <c r="E50" s="25"/>
      <c r="F50" s="45"/>
      <c r="G50" s="45">
        <v>10</v>
      </c>
      <c r="H50" s="45">
        <v>10</v>
      </c>
      <c r="I50" s="45">
        <v>10</v>
      </c>
      <c r="J50" s="45">
        <v>10</v>
      </c>
      <c r="K50" s="45">
        <v>10</v>
      </c>
      <c r="L50" s="45">
        <v>10</v>
      </c>
      <c r="M50" s="45">
        <v>10</v>
      </c>
      <c r="N50" s="45">
        <v>10</v>
      </c>
      <c r="O50" s="45">
        <v>10</v>
      </c>
      <c r="P50" s="45">
        <v>10</v>
      </c>
      <c r="Q50" s="45">
        <v>10</v>
      </c>
      <c r="R50" s="45">
        <v>10</v>
      </c>
      <c r="S50" s="45">
        <v>10</v>
      </c>
      <c r="T50" s="45">
        <v>10</v>
      </c>
      <c r="U50" s="34">
        <v>10</v>
      </c>
      <c r="V50" s="35">
        <v>0</v>
      </c>
      <c r="W50" s="25">
        <v>0</v>
      </c>
    </row>
    <row r="51" spans="1:23" ht="16.5" customHeight="1" x14ac:dyDescent="0.25">
      <c r="A51" s="113"/>
      <c r="B51" s="113"/>
      <c r="C51" s="56" t="s">
        <v>171</v>
      </c>
      <c r="D51" s="12" t="s">
        <v>64</v>
      </c>
      <c r="E51" s="25"/>
      <c r="F51" s="45"/>
      <c r="G51" s="45">
        <v>10</v>
      </c>
      <c r="H51" s="45">
        <v>10</v>
      </c>
      <c r="I51" s="45">
        <v>10</v>
      </c>
      <c r="J51" s="45">
        <v>10</v>
      </c>
      <c r="K51" s="45">
        <v>10</v>
      </c>
      <c r="L51" s="45">
        <v>10</v>
      </c>
      <c r="M51" s="45">
        <v>10</v>
      </c>
      <c r="N51" s="45">
        <v>10</v>
      </c>
      <c r="O51" s="45">
        <v>10</v>
      </c>
      <c r="P51" s="45">
        <v>10</v>
      </c>
      <c r="Q51" s="45">
        <v>10</v>
      </c>
      <c r="R51" s="45">
        <v>10</v>
      </c>
      <c r="S51" s="45">
        <v>10</v>
      </c>
      <c r="T51" s="45">
        <v>10</v>
      </c>
      <c r="U51" s="34">
        <v>10</v>
      </c>
      <c r="V51" s="35">
        <v>0</v>
      </c>
      <c r="W51" s="25">
        <v>0</v>
      </c>
    </row>
    <row r="52" spans="1:23" ht="15.75" customHeight="1" x14ac:dyDescent="0.25">
      <c r="A52" s="113"/>
      <c r="B52" s="113"/>
      <c r="C52" s="58" t="s">
        <v>179</v>
      </c>
      <c r="D52" s="38" t="s">
        <v>62</v>
      </c>
      <c r="E52" s="25"/>
      <c r="F52" s="45"/>
      <c r="G52" s="25">
        <v>10</v>
      </c>
      <c r="H52" s="45">
        <v>10</v>
      </c>
      <c r="I52" s="45">
        <v>10</v>
      </c>
      <c r="J52" s="45">
        <v>10</v>
      </c>
      <c r="K52" s="45">
        <v>10</v>
      </c>
      <c r="L52" s="45">
        <v>10</v>
      </c>
      <c r="M52" s="45">
        <v>10</v>
      </c>
      <c r="N52" s="45">
        <v>10</v>
      </c>
      <c r="O52" s="45">
        <v>10</v>
      </c>
      <c r="P52" s="45">
        <v>10</v>
      </c>
      <c r="Q52" s="45">
        <v>10</v>
      </c>
      <c r="R52" s="45">
        <v>10</v>
      </c>
      <c r="S52" s="45">
        <v>10</v>
      </c>
      <c r="T52" s="45">
        <v>10</v>
      </c>
      <c r="U52" s="34">
        <v>10</v>
      </c>
      <c r="V52" s="35">
        <v>0</v>
      </c>
      <c r="W52" s="25">
        <v>0</v>
      </c>
    </row>
    <row r="53" spans="1:23" ht="15.75" customHeight="1" x14ac:dyDescent="0.25">
      <c r="A53" s="113"/>
      <c r="B53" s="112" t="s">
        <v>181</v>
      </c>
      <c r="C53" s="43" t="s">
        <v>190</v>
      </c>
      <c r="D53" s="12" t="s">
        <v>66</v>
      </c>
      <c r="E53" s="25"/>
      <c r="F53" s="25"/>
      <c r="G53" s="25">
        <v>5</v>
      </c>
      <c r="H53" s="25">
        <v>5</v>
      </c>
      <c r="I53" s="25">
        <v>5</v>
      </c>
      <c r="J53" s="25">
        <v>5</v>
      </c>
      <c r="K53" s="25">
        <v>5</v>
      </c>
      <c r="L53" s="25">
        <v>5</v>
      </c>
      <c r="M53" s="25">
        <v>5</v>
      </c>
      <c r="N53" s="25">
        <v>5</v>
      </c>
      <c r="O53" s="25">
        <v>5</v>
      </c>
      <c r="P53" s="25">
        <v>5</v>
      </c>
      <c r="Q53" s="25">
        <v>5</v>
      </c>
      <c r="R53" s="25">
        <v>5</v>
      </c>
      <c r="S53" s="25">
        <v>5</v>
      </c>
      <c r="T53" s="25">
        <v>5</v>
      </c>
      <c r="U53" s="25">
        <v>5</v>
      </c>
      <c r="V53" s="25">
        <v>5</v>
      </c>
      <c r="W53" s="35">
        <v>0</v>
      </c>
    </row>
    <row r="54" spans="1:23" ht="16.5" customHeight="1" x14ac:dyDescent="0.25">
      <c r="A54" s="113"/>
      <c r="B54" s="113"/>
      <c r="C54" s="60" t="s">
        <v>193</v>
      </c>
      <c r="D54" s="12" t="s">
        <v>64</v>
      </c>
      <c r="E54" s="25"/>
      <c r="F54" s="25"/>
      <c r="G54" s="25">
        <v>5</v>
      </c>
      <c r="H54" s="25">
        <v>5</v>
      </c>
      <c r="I54" s="25">
        <v>5</v>
      </c>
      <c r="J54" s="25">
        <v>5</v>
      </c>
      <c r="K54" s="25">
        <v>5</v>
      </c>
      <c r="L54" s="25">
        <v>5</v>
      </c>
      <c r="M54" s="25">
        <v>5</v>
      </c>
      <c r="N54" s="25">
        <v>5</v>
      </c>
      <c r="O54" s="25">
        <v>5</v>
      </c>
      <c r="P54" s="25">
        <v>5</v>
      </c>
      <c r="Q54" s="25">
        <v>5</v>
      </c>
      <c r="R54" s="25">
        <v>5</v>
      </c>
      <c r="S54" s="25">
        <v>5</v>
      </c>
      <c r="T54" s="25">
        <v>5</v>
      </c>
      <c r="U54" s="25">
        <v>5</v>
      </c>
      <c r="V54" s="25">
        <v>5</v>
      </c>
      <c r="W54" s="35">
        <v>0</v>
      </c>
    </row>
    <row r="55" spans="1:23" ht="16.5" customHeight="1" x14ac:dyDescent="0.25">
      <c r="A55" s="113"/>
      <c r="B55" s="113"/>
      <c r="C55" s="58" t="s">
        <v>194</v>
      </c>
      <c r="D55" s="12" t="s">
        <v>65</v>
      </c>
      <c r="E55" s="25"/>
      <c r="F55" s="25"/>
      <c r="G55" s="25">
        <v>5</v>
      </c>
      <c r="H55" s="25">
        <v>5</v>
      </c>
      <c r="I55" s="25">
        <v>5</v>
      </c>
      <c r="J55" s="25">
        <v>5</v>
      </c>
      <c r="K55" s="25">
        <v>5</v>
      </c>
      <c r="L55" s="25">
        <v>5</v>
      </c>
      <c r="M55" s="25">
        <v>5</v>
      </c>
      <c r="N55" s="25">
        <v>5</v>
      </c>
      <c r="O55" s="25">
        <v>5</v>
      </c>
      <c r="P55" s="25">
        <v>5</v>
      </c>
      <c r="Q55" s="25">
        <v>5</v>
      </c>
      <c r="R55" s="25">
        <v>5</v>
      </c>
      <c r="S55" s="25">
        <v>5</v>
      </c>
      <c r="T55" s="25">
        <v>5</v>
      </c>
      <c r="U55" s="25">
        <v>5</v>
      </c>
      <c r="V55" s="25">
        <v>5</v>
      </c>
      <c r="W55" s="35">
        <v>0</v>
      </c>
    </row>
    <row r="56" spans="1:23" ht="15.75" customHeight="1" x14ac:dyDescent="0.25">
      <c r="A56" s="113"/>
      <c r="B56" s="113"/>
      <c r="C56" s="43" t="s">
        <v>197</v>
      </c>
      <c r="D56" s="12" t="s">
        <v>64</v>
      </c>
      <c r="E56" s="25"/>
      <c r="F56" s="25"/>
      <c r="G56" s="25">
        <v>5</v>
      </c>
      <c r="H56" s="25">
        <v>5</v>
      </c>
      <c r="I56" s="25">
        <v>5</v>
      </c>
      <c r="J56" s="25">
        <v>5</v>
      </c>
      <c r="K56" s="25">
        <v>5</v>
      </c>
      <c r="L56" s="25">
        <v>5</v>
      </c>
      <c r="M56" s="25">
        <v>5</v>
      </c>
      <c r="N56" s="25">
        <v>5</v>
      </c>
      <c r="O56" s="25">
        <v>5</v>
      </c>
      <c r="P56" s="25">
        <v>5</v>
      </c>
      <c r="Q56" s="25">
        <v>5</v>
      </c>
      <c r="R56" s="25">
        <v>5</v>
      </c>
      <c r="S56" s="25">
        <v>5</v>
      </c>
      <c r="T56" s="25">
        <v>5</v>
      </c>
      <c r="U56" s="25">
        <v>5</v>
      </c>
      <c r="V56" s="36">
        <v>5</v>
      </c>
      <c r="W56" s="35">
        <v>0</v>
      </c>
    </row>
    <row r="57" spans="1:23" ht="15.75" customHeight="1" x14ac:dyDescent="0.25">
      <c r="A57" s="113"/>
      <c r="B57" s="114"/>
      <c r="C57" s="25" t="s">
        <v>198</v>
      </c>
      <c r="D57" s="38" t="s">
        <v>62</v>
      </c>
      <c r="E57" s="25"/>
      <c r="F57" s="25"/>
      <c r="G57" s="25">
        <v>5</v>
      </c>
      <c r="H57" s="25">
        <v>5</v>
      </c>
      <c r="I57" s="25">
        <v>5</v>
      </c>
      <c r="J57" s="25">
        <v>5</v>
      </c>
      <c r="K57" s="25">
        <v>5</v>
      </c>
      <c r="L57" s="25">
        <v>5</v>
      </c>
      <c r="M57" s="25">
        <v>5</v>
      </c>
      <c r="N57" s="25">
        <v>5</v>
      </c>
      <c r="O57" s="25">
        <v>5</v>
      </c>
      <c r="P57" s="25">
        <v>5</v>
      </c>
      <c r="Q57" s="25">
        <v>5</v>
      </c>
      <c r="R57" s="25">
        <v>5</v>
      </c>
      <c r="S57" s="25">
        <v>5</v>
      </c>
      <c r="T57" s="25">
        <v>5</v>
      </c>
      <c r="U57" s="25">
        <v>5</v>
      </c>
      <c r="V57" s="25">
        <v>5</v>
      </c>
      <c r="W57" s="35">
        <v>0</v>
      </c>
    </row>
    <row r="58" spans="1:23" ht="15.75" customHeight="1" x14ac:dyDescent="0.25">
      <c r="A58" s="113"/>
      <c r="B58" s="112" t="s">
        <v>200</v>
      </c>
      <c r="C58" s="25" t="s">
        <v>201</v>
      </c>
      <c r="D58" s="12" t="s">
        <v>60</v>
      </c>
      <c r="E58" s="25"/>
      <c r="F58" s="25"/>
      <c r="G58" s="25">
        <v>5</v>
      </c>
      <c r="H58" s="34">
        <v>5</v>
      </c>
      <c r="I58" s="34">
        <v>5</v>
      </c>
      <c r="J58" s="34">
        <v>5</v>
      </c>
      <c r="K58" s="34">
        <v>5</v>
      </c>
      <c r="L58" s="34">
        <v>5</v>
      </c>
      <c r="M58" s="34">
        <v>5</v>
      </c>
      <c r="N58" s="34">
        <v>5</v>
      </c>
      <c r="O58" s="34">
        <v>5</v>
      </c>
      <c r="P58" s="34">
        <v>5</v>
      </c>
      <c r="Q58" s="34">
        <v>5</v>
      </c>
      <c r="R58" s="34">
        <v>5</v>
      </c>
      <c r="S58" s="34">
        <v>5</v>
      </c>
      <c r="T58" s="34">
        <v>5</v>
      </c>
      <c r="U58" s="34">
        <v>5</v>
      </c>
      <c r="V58" s="25">
        <v>5</v>
      </c>
      <c r="W58" s="25">
        <v>5</v>
      </c>
    </row>
    <row r="59" spans="1:23" ht="15.75" customHeight="1" x14ac:dyDescent="0.25">
      <c r="A59" s="113"/>
      <c r="B59" s="113"/>
      <c r="C59" s="64" t="s">
        <v>203</v>
      </c>
      <c r="D59" s="12" t="s">
        <v>60</v>
      </c>
      <c r="E59" s="25"/>
      <c r="F59" s="25"/>
      <c r="G59" s="25">
        <v>5</v>
      </c>
      <c r="H59" s="25">
        <v>5</v>
      </c>
      <c r="I59" s="25">
        <v>5</v>
      </c>
      <c r="J59" s="25">
        <v>5</v>
      </c>
      <c r="K59" s="25">
        <v>5</v>
      </c>
      <c r="L59" s="25">
        <v>5</v>
      </c>
      <c r="M59" s="25">
        <v>5</v>
      </c>
      <c r="N59" s="25">
        <v>5</v>
      </c>
      <c r="O59" s="25">
        <v>5</v>
      </c>
      <c r="P59" s="25">
        <v>5</v>
      </c>
      <c r="Q59" s="25">
        <v>5</v>
      </c>
      <c r="R59" s="25">
        <v>5</v>
      </c>
      <c r="S59" s="25">
        <v>5</v>
      </c>
      <c r="T59" s="25">
        <v>5</v>
      </c>
      <c r="U59" s="25">
        <v>5</v>
      </c>
      <c r="V59" s="25">
        <v>5</v>
      </c>
      <c r="W59" s="25">
        <v>5</v>
      </c>
    </row>
    <row r="60" spans="1:23" ht="15.75" customHeight="1" x14ac:dyDescent="0.25">
      <c r="A60" s="113"/>
      <c r="B60" s="57"/>
      <c r="C60" s="64"/>
      <c r="D60" s="66"/>
      <c r="E60" s="25"/>
      <c r="F60" s="40"/>
      <c r="G60" s="66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ht="15.75" customHeight="1" x14ac:dyDescent="0.25">
      <c r="A61" s="113"/>
      <c r="B61" s="68"/>
      <c r="C61" s="25"/>
      <c r="D61" s="69" t="s">
        <v>211</v>
      </c>
      <c r="E61" s="25"/>
      <c r="F61" s="25">
        <v>266</v>
      </c>
      <c r="G61" s="33">
        <f t="shared" ref="G61:R61" si="1">SUM(G16:G59)</f>
        <v>266</v>
      </c>
      <c r="H61" s="71">
        <f t="shared" si="1"/>
        <v>233</v>
      </c>
      <c r="I61" s="71">
        <f t="shared" si="1"/>
        <v>212</v>
      </c>
      <c r="J61" s="71">
        <f t="shared" si="1"/>
        <v>212</v>
      </c>
      <c r="K61" s="71">
        <f t="shared" si="1"/>
        <v>192</v>
      </c>
      <c r="L61" s="71">
        <f t="shared" si="1"/>
        <v>184</v>
      </c>
      <c r="M61" s="71">
        <f t="shared" si="1"/>
        <v>153</v>
      </c>
      <c r="N61" s="71">
        <f t="shared" si="1"/>
        <v>135</v>
      </c>
      <c r="O61" s="71">
        <f t="shared" si="1"/>
        <v>125</v>
      </c>
      <c r="P61" s="71">
        <f t="shared" si="1"/>
        <v>103</v>
      </c>
      <c r="Q61" s="71">
        <f t="shared" si="1"/>
        <v>99</v>
      </c>
      <c r="R61" s="71">
        <f t="shared" si="1"/>
        <v>89</v>
      </c>
      <c r="S61" s="71" t="s">
        <v>214</v>
      </c>
      <c r="T61" s="71">
        <f>SUM(T16:T59)</f>
        <v>85</v>
      </c>
      <c r="U61" s="33">
        <v>85</v>
      </c>
      <c r="V61" s="33">
        <v>35</v>
      </c>
      <c r="W61" s="33">
        <v>10</v>
      </c>
    </row>
    <row r="62" spans="1:23" ht="16.5" customHeight="1" x14ac:dyDescent="0.25">
      <c r="A62" s="72"/>
      <c r="B62" s="12"/>
      <c r="C62" s="43"/>
      <c r="D62" s="3"/>
      <c r="F62" s="3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3"/>
      <c r="W62" s="3"/>
    </row>
    <row r="63" spans="1:23" ht="48" customHeight="1" x14ac:dyDescent="0.25">
      <c r="A63" s="115" t="s">
        <v>215</v>
      </c>
      <c r="B63" s="21" t="s">
        <v>25</v>
      </c>
      <c r="C63" s="23" t="s">
        <v>26</v>
      </c>
      <c r="D63" s="23" t="s">
        <v>27</v>
      </c>
      <c r="E63" s="26" t="s">
        <v>216</v>
      </c>
      <c r="F63" s="26" t="s">
        <v>24</v>
      </c>
      <c r="G63" s="28" t="s">
        <v>29</v>
      </c>
      <c r="H63" s="28" t="s">
        <v>39</v>
      </c>
      <c r="I63" s="28" t="s">
        <v>40</v>
      </c>
      <c r="J63" s="28" t="s">
        <v>41</v>
      </c>
      <c r="K63" s="28" t="s">
        <v>42</v>
      </c>
      <c r="L63" s="28" t="s">
        <v>43</v>
      </c>
      <c r="M63" s="28" t="s">
        <v>44</v>
      </c>
      <c r="N63" s="28" t="s">
        <v>45</v>
      </c>
      <c r="O63" s="28" t="s">
        <v>46</v>
      </c>
      <c r="P63" s="28" t="s">
        <v>47</v>
      </c>
      <c r="Q63" s="28" t="s">
        <v>48</v>
      </c>
      <c r="R63" s="28" t="s">
        <v>49</v>
      </c>
      <c r="S63" s="27">
        <v>42739</v>
      </c>
      <c r="T63" s="27">
        <v>42770</v>
      </c>
      <c r="U63" s="27">
        <v>42798</v>
      </c>
      <c r="V63" s="29">
        <v>42829</v>
      </c>
      <c r="W63" s="29">
        <v>42859</v>
      </c>
    </row>
    <row r="64" spans="1:23" ht="15.75" customHeight="1" x14ac:dyDescent="0.25">
      <c r="A64" s="116"/>
      <c r="B64" s="73" t="s">
        <v>59</v>
      </c>
      <c r="C64" s="39"/>
      <c r="D64" s="12" t="s">
        <v>60</v>
      </c>
      <c r="E64" s="25">
        <v>7</v>
      </c>
      <c r="F64" s="25"/>
      <c r="G64" s="34">
        <v>8</v>
      </c>
      <c r="H64" s="35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25">
        <v>0</v>
      </c>
      <c r="W64" s="25">
        <v>0</v>
      </c>
    </row>
    <row r="65" spans="1:23" ht="15.75" customHeight="1" x14ac:dyDescent="0.25">
      <c r="A65" s="116"/>
      <c r="B65" s="73"/>
      <c r="C65" s="39"/>
      <c r="D65" s="12"/>
      <c r="E65" s="25"/>
      <c r="F65" s="25"/>
      <c r="G65" s="74">
        <v>-1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25"/>
      <c r="W65" s="25"/>
    </row>
    <row r="66" spans="1:23" ht="15.75" customHeight="1" x14ac:dyDescent="0.25">
      <c r="A66" s="116"/>
      <c r="B66" s="30" t="s">
        <v>217</v>
      </c>
      <c r="C66" s="39"/>
      <c r="D66" s="12" t="s">
        <v>62</v>
      </c>
      <c r="E66" s="25">
        <v>3</v>
      </c>
      <c r="F66" s="25"/>
      <c r="G66" s="34">
        <v>2</v>
      </c>
      <c r="H66" s="35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25">
        <v>0</v>
      </c>
      <c r="W66" s="25">
        <v>0</v>
      </c>
    </row>
    <row r="67" spans="1:23" ht="15.75" customHeight="1" x14ac:dyDescent="0.25">
      <c r="A67" s="116"/>
      <c r="B67" s="76"/>
      <c r="C67" s="39"/>
      <c r="D67" s="12"/>
      <c r="E67" s="25"/>
      <c r="F67" s="25"/>
      <c r="G67" s="78">
        <v>1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25"/>
      <c r="W67" s="25"/>
    </row>
    <row r="68" spans="1:23" ht="15.75" customHeight="1" x14ac:dyDescent="0.25">
      <c r="A68" s="116"/>
      <c r="B68" s="76" t="s">
        <v>218</v>
      </c>
      <c r="C68" s="39"/>
      <c r="D68" s="12" t="s">
        <v>65</v>
      </c>
      <c r="E68" s="25">
        <v>3</v>
      </c>
      <c r="F68" s="25"/>
      <c r="G68" s="34">
        <v>2</v>
      </c>
      <c r="H68" s="35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25">
        <v>0</v>
      </c>
      <c r="W68" s="25">
        <v>0</v>
      </c>
    </row>
    <row r="69" spans="1:23" ht="15.75" customHeight="1" x14ac:dyDescent="0.25">
      <c r="A69" s="116"/>
      <c r="B69" s="79"/>
      <c r="C69" s="39"/>
      <c r="D69" s="12"/>
      <c r="E69" s="25"/>
      <c r="F69" s="25"/>
      <c r="G69" s="78">
        <v>1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25"/>
      <c r="W69" s="25"/>
    </row>
    <row r="70" spans="1:23" ht="15.75" customHeight="1" x14ac:dyDescent="0.25">
      <c r="A70" s="116"/>
      <c r="B70" s="25" t="s">
        <v>68</v>
      </c>
      <c r="C70" s="39"/>
      <c r="D70" s="12" t="s">
        <v>60</v>
      </c>
      <c r="E70" s="25">
        <v>8</v>
      </c>
      <c r="F70" s="25"/>
      <c r="G70" s="34">
        <v>8</v>
      </c>
      <c r="H70" s="35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6">
        <v>0</v>
      </c>
      <c r="W70" s="25">
        <v>0</v>
      </c>
    </row>
    <row r="71" spans="1:23" ht="15.75" customHeight="1" x14ac:dyDescent="0.25">
      <c r="A71" s="116"/>
      <c r="B71" s="112" t="s">
        <v>219</v>
      </c>
      <c r="C71" s="25" t="s">
        <v>72</v>
      </c>
      <c r="D71" s="12" t="s">
        <v>64</v>
      </c>
      <c r="E71" s="25">
        <v>3</v>
      </c>
      <c r="F71" s="25"/>
      <c r="G71" s="34">
        <v>2</v>
      </c>
      <c r="H71" s="35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25">
        <v>0</v>
      </c>
      <c r="W71" s="25">
        <v>0</v>
      </c>
    </row>
    <row r="72" spans="1:23" ht="15.75" customHeight="1" x14ac:dyDescent="0.25">
      <c r="A72" s="116"/>
      <c r="B72" s="113"/>
      <c r="C72" s="25"/>
      <c r="D72" s="12"/>
      <c r="E72" s="25"/>
      <c r="F72" s="25"/>
      <c r="G72" s="78">
        <v>1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25"/>
      <c r="W72" s="25"/>
    </row>
    <row r="73" spans="1:23" ht="15.75" customHeight="1" x14ac:dyDescent="0.25">
      <c r="A73" s="116"/>
      <c r="B73" s="113"/>
      <c r="C73" s="25" t="s">
        <v>75</v>
      </c>
      <c r="D73" s="12" t="s">
        <v>62</v>
      </c>
      <c r="E73" s="25">
        <v>2</v>
      </c>
      <c r="F73" s="25"/>
      <c r="G73" s="34">
        <v>2</v>
      </c>
      <c r="H73" s="35">
        <v>0</v>
      </c>
      <c r="I73" s="35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25">
        <v>0</v>
      </c>
    </row>
    <row r="74" spans="1:23" ht="15.75" customHeight="1" x14ac:dyDescent="0.25">
      <c r="A74" s="116"/>
      <c r="B74" s="113"/>
      <c r="C74" s="25" t="s">
        <v>77</v>
      </c>
      <c r="D74" s="12" t="s">
        <v>66</v>
      </c>
      <c r="E74" s="25">
        <v>3</v>
      </c>
      <c r="F74" s="25"/>
      <c r="G74" s="34">
        <v>2</v>
      </c>
      <c r="H74" s="35">
        <v>0</v>
      </c>
      <c r="I74" s="35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25">
        <v>0</v>
      </c>
    </row>
    <row r="75" spans="1:23" ht="15.75" customHeight="1" x14ac:dyDescent="0.25">
      <c r="A75" s="116"/>
      <c r="B75" s="113"/>
      <c r="C75" s="25"/>
      <c r="D75" s="12"/>
      <c r="E75" s="25"/>
      <c r="F75" s="25"/>
      <c r="G75" s="78">
        <v>1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25"/>
      <c r="W75" s="25"/>
    </row>
    <row r="76" spans="1:23" ht="15.75" customHeight="1" x14ac:dyDescent="0.25">
      <c r="A76" s="116"/>
      <c r="B76" s="113"/>
      <c r="C76" s="25" t="s">
        <v>80</v>
      </c>
      <c r="D76" s="12" t="s">
        <v>65</v>
      </c>
      <c r="E76" s="25">
        <v>1</v>
      </c>
      <c r="F76" s="25"/>
      <c r="G76" s="34">
        <v>2</v>
      </c>
      <c r="H76" s="35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25">
        <v>0</v>
      </c>
      <c r="W76" s="25">
        <v>0</v>
      </c>
    </row>
    <row r="77" spans="1:23" ht="15.75" customHeight="1" x14ac:dyDescent="0.25">
      <c r="A77" s="116"/>
      <c r="B77" s="113"/>
      <c r="C77" s="25"/>
      <c r="D77" s="12"/>
      <c r="E77" s="25"/>
      <c r="F77" s="25"/>
      <c r="G77" s="74">
        <v>-1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25"/>
      <c r="W77" s="25"/>
    </row>
    <row r="78" spans="1:23" ht="15.75" customHeight="1" x14ac:dyDescent="0.25">
      <c r="A78" s="116"/>
      <c r="B78" s="113"/>
      <c r="C78" s="25" t="s">
        <v>83</v>
      </c>
      <c r="D78" s="12" t="s">
        <v>66</v>
      </c>
      <c r="E78" s="25">
        <v>2</v>
      </c>
      <c r="F78" s="25"/>
      <c r="G78" s="34">
        <v>2</v>
      </c>
      <c r="H78" s="35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25">
        <v>0</v>
      </c>
      <c r="W78" s="25">
        <v>0</v>
      </c>
    </row>
    <row r="79" spans="1:23" ht="15.75" customHeight="1" x14ac:dyDescent="0.25">
      <c r="A79" s="116"/>
      <c r="B79" s="114"/>
      <c r="C79" s="25" t="s">
        <v>86</v>
      </c>
      <c r="D79" s="12" t="s">
        <v>60</v>
      </c>
      <c r="E79" s="25">
        <v>2</v>
      </c>
      <c r="F79" s="25"/>
      <c r="G79" s="34">
        <v>2</v>
      </c>
      <c r="H79" s="35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25">
        <v>0</v>
      </c>
      <c r="W79" s="25">
        <v>0</v>
      </c>
    </row>
    <row r="80" spans="1:23" ht="15.75" customHeight="1" x14ac:dyDescent="0.25">
      <c r="A80" s="116"/>
      <c r="B80" s="112" t="s">
        <v>220</v>
      </c>
      <c r="C80" s="25" t="s">
        <v>89</v>
      </c>
      <c r="D80" s="12" t="s">
        <v>64</v>
      </c>
      <c r="E80" s="34">
        <v>3</v>
      </c>
      <c r="F80" s="34"/>
      <c r="G80" s="34">
        <v>4</v>
      </c>
      <c r="H80" s="34">
        <v>4</v>
      </c>
      <c r="I80" s="35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25">
        <v>0</v>
      </c>
      <c r="W80" s="25">
        <v>0</v>
      </c>
    </row>
    <row r="81" spans="1:23" ht="15.75" customHeight="1" x14ac:dyDescent="0.25">
      <c r="A81" s="116"/>
      <c r="B81" s="113"/>
      <c r="C81" s="25"/>
      <c r="D81" s="12"/>
      <c r="E81" s="34"/>
      <c r="F81" s="34"/>
      <c r="G81" s="34"/>
      <c r="H81" s="74">
        <v>-1</v>
      </c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6"/>
      <c r="W81" s="36"/>
    </row>
    <row r="82" spans="1:23" ht="15.75" customHeight="1" x14ac:dyDescent="0.25">
      <c r="A82" s="116"/>
      <c r="B82" s="113"/>
      <c r="C82" s="25" t="s">
        <v>92</v>
      </c>
      <c r="D82" s="12" t="s">
        <v>65</v>
      </c>
      <c r="E82" s="34">
        <v>5</v>
      </c>
      <c r="F82" s="34"/>
      <c r="G82" s="34">
        <v>4</v>
      </c>
      <c r="H82" s="34">
        <v>4</v>
      </c>
      <c r="I82" s="35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25">
        <v>0</v>
      </c>
      <c r="W82" s="25">
        <v>0</v>
      </c>
    </row>
    <row r="83" spans="1:23" ht="15.75" customHeight="1" x14ac:dyDescent="0.25">
      <c r="A83" s="116"/>
      <c r="B83" s="113"/>
      <c r="C83" s="25"/>
      <c r="D83" s="12"/>
      <c r="E83" s="34"/>
      <c r="F83" s="34"/>
      <c r="G83" s="34"/>
      <c r="H83" s="78">
        <v>1</v>
      </c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25"/>
      <c r="W83" s="25"/>
    </row>
    <row r="84" spans="1:23" ht="15.75" customHeight="1" x14ac:dyDescent="0.25">
      <c r="A84" s="116"/>
      <c r="B84" s="113"/>
      <c r="C84" s="25" t="s">
        <v>102</v>
      </c>
      <c r="D84" s="12" t="s">
        <v>103</v>
      </c>
      <c r="E84" s="34">
        <v>4</v>
      </c>
      <c r="F84" s="34"/>
      <c r="G84" s="34">
        <v>4</v>
      </c>
      <c r="H84" s="34">
        <v>4</v>
      </c>
      <c r="I84" s="35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25">
        <v>0</v>
      </c>
      <c r="W84" s="25">
        <v>0</v>
      </c>
    </row>
    <row r="85" spans="1:23" ht="15.75" customHeight="1" x14ac:dyDescent="0.25">
      <c r="A85" s="116"/>
      <c r="B85" s="113"/>
      <c r="C85" s="25" t="s">
        <v>106</v>
      </c>
      <c r="D85" s="12" t="s">
        <v>62</v>
      </c>
      <c r="E85" s="34">
        <v>5</v>
      </c>
      <c r="F85" s="34"/>
      <c r="G85" s="34">
        <v>4</v>
      </c>
      <c r="H85" s="34">
        <v>4</v>
      </c>
      <c r="I85" s="35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25">
        <v>0</v>
      </c>
      <c r="W85" s="25">
        <v>0</v>
      </c>
    </row>
    <row r="86" spans="1:23" ht="15.75" customHeight="1" x14ac:dyDescent="0.25">
      <c r="A86" s="116"/>
      <c r="B86" s="113"/>
      <c r="C86" s="25"/>
      <c r="D86" s="12"/>
      <c r="E86" s="34"/>
      <c r="F86" s="34"/>
      <c r="G86" s="34"/>
      <c r="H86" s="78">
        <v>1</v>
      </c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25"/>
      <c r="W86" s="25"/>
    </row>
    <row r="87" spans="1:23" ht="15.75" customHeight="1" x14ac:dyDescent="0.25">
      <c r="A87" s="116"/>
      <c r="B87" s="113"/>
      <c r="C87" s="25" t="s">
        <v>108</v>
      </c>
      <c r="D87" s="12" t="s">
        <v>60</v>
      </c>
      <c r="E87" s="34">
        <v>3</v>
      </c>
      <c r="F87" s="34"/>
      <c r="G87" s="34">
        <v>5</v>
      </c>
      <c r="H87" s="34">
        <v>5</v>
      </c>
      <c r="I87" s="35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25">
        <v>0</v>
      </c>
      <c r="W87" s="25">
        <v>0</v>
      </c>
    </row>
    <row r="88" spans="1:23" ht="15.75" customHeight="1" x14ac:dyDescent="0.25">
      <c r="A88" s="116"/>
      <c r="B88" s="114"/>
      <c r="C88" s="25"/>
      <c r="D88" s="12"/>
      <c r="E88" s="25"/>
      <c r="F88" s="25"/>
      <c r="G88" s="34"/>
      <c r="H88" s="74">
        <v>-2</v>
      </c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81"/>
    </row>
    <row r="89" spans="1:23" ht="15.75" customHeight="1" x14ac:dyDescent="0.25">
      <c r="A89" s="116"/>
      <c r="B89" s="112" t="s">
        <v>105</v>
      </c>
      <c r="C89" s="25" t="s">
        <v>111</v>
      </c>
      <c r="D89" s="12" t="s">
        <v>62</v>
      </c>
      <c r="E89" s="25">
        <v>10</v>
      </c>
      <c r="F89" s="40"/>
      <c r="G89" s="34">
        <v>12</v>
      </c>
      <c r="H89" s="83">
        <v>12</v>
      </c>
      <c r="I89" s="34">
        <v>12</v>
      </c>
      <c r="J89" s="34">
        <v>12</v>
      </c>
      <c r="K89" s="35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25">
        <v>0</v>
      </c>
    </row>
    <row r="90" spans="1:23" ht="15.75" customHeight="1" x14ac:dyDescent="0.25">
      <c r="A90" s="116"/>
      <c r="B90" s="113"/>
      <c r="C90" s="25"/>
      <c r="D90" s="12"/>
      <c r="E90" s="25"/>
      <c r="F90" s="40"/>
      <c r="G90" s="34"/>
      <c r="H90" s="83"/>
      <c r="I90" s="34"/>
      <c r="J90" s="74">
        <v>-2</v>
      </c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81"/>
      <c r="W90" s="81"/>
    </row>
    <row r="91" spans="1:23" ht="15.75" customHeight="1" x14ac:dyDescent="0.25">
      <c r="A91" s="116"/>
      <c r="B91" s="113"/>
      <c r="C91" s="25" t="s">
        <v>114</v>
      </c>
      <c r="D91" s="12" t="s">
        <v>62</v>
      </c>
      <c r="E91" s="25">
        <v>9</v>
      </c>
      <c r="F91" s="40"/>
      <c r="G91" s="34">
        <v>8</v>
      </c>
      <c r="H91" s="34">
        <v>8</v>
      </c>
      <c r="I91" s="34">
        <v>8</v>
      </c>
      <c r="J91" s="34">
        <v>8</v>
      </c>
      <c r="K91" s="34">
        <v>8</v>
      </c>
      <c r="L91" s="35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</row>
    <row r="92" spans="1:23" ht="15.75" customHeight="1" x14ac:dyDescent="0.25">
      <c r="A92" s="116"/>
      <c r="B92" s="113"/>
      <c r="C92" s="25"/>
      <c r="D92" s="12"/>
      <c r="E92" s="25"/>
      <c r="F92" s="40"/>
      <c r="G92" s="34"/>
      <c r="H92" s="34"/>
      <c r="I92" s="34"/>
      <c r="J92" s="34"/>
      <c r="K92" s="78">
        <v>1</v>
      </c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</row>
    <row r="93" spans="1:23" ht="15.75" customHeight="1" x14ac:dyDescent="0.25">
      <c r="A93" s="116"/>
      <c r="B93" s="113"/>
      <c r="C93" s="25" t="s">
        <v>116</v>
      </c>
      <c r="D93" s="12" t="s">
        <v>65</v>
      </c>
      <c r="E93" s="25">
        <v>9</v>
      </c>
      <c r="F93" s="40"/>
      <c r="G93" s="34">
        <v>8</v>
      </c>
      <c r="H93" s="83">
        <v>8</v>
      </c>
      <c r="I93" s="34">
        <v>8</v>
      </c>
      <c r="J93" s="34">
        <v>8</v>
      </c>
      <c r="K93" s="34">
        <v>8</v>
      </c>
      <c r="L93" s="34">
        <v>8</v>
      </c>
      <c r="M93" s="35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</row>
    <row r="94" spans="1:23" ht="15.75" customHeight="1" x14ac:dyDescent="0.25">
      <c r="A94" s="116"/>
      <c r="B94" s="113"/>
      <c r="C94" s="25"/>
      <c r="D94" s="12"/>
      <c r="E94" s="25"/>
      <c r="F94" s="40"/>
      <c r="G94" s="34"/>
      <c r="H94" s="83"/>
      <c r="I94" s="34"/>
      <c r="J94" s="34"/>
      <c r="K94" s="34"/>
      <c r="L94" s="78">
        <v>1</v>
      </c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</row>
    <row r="95" spans="1:23" ht="15.75" customHeight="1" x14ac:dyDescent="0.25">
      <c r="A95" s="116"/>
      <c r="B95" s="113"/>
      <c r="C95" s="25" t="s">
        <v>117</v>
      </c>
      <c r="D95" s="12" t="s">
        <v>62</v>
      </c>
      <c r="E95" s="25">
        <v>10</v>
      </c>
      <c r="F95" s="40"/>
      <c r="G95" s="34">
        <v>10</v>
      </c>
      <c r="H95" s="34">
        <v>10</v>
      </c>
      <c r="I95" s="34">
        <v>10</v>
      </c>
      <c r="J95" s="34">
        <v>10</v>
      </c>
      <c r="K95" s="34">
        <v>10</v>
      </c>
      <c r="L95" s="34">
        <v>10</v>
      </c>
      <c r="M95" s="35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</row>
    <row r="96" spans="1:23" ht="15.75" customHeight="1" x14ac:dyDescent="0.25">
      <c r="A96" s="116"/>
      <c r="B96" s="113"/>
      <c r="C96" s="25" t="s">
        <v>120</v>
      </c>
      <c r="D96" s="12" t="s">
        <v>66</v>
      </c>
      <c r="E96" s="25">
        <v>8</v>
      </c>
      <c r="F96" s="40"/>
      <c r="G96" s="34">
        <v>8</v>
      </c>
      <c r="H96" s="83">
        <v>8</v>
      </c>
      <c r="I96" s="34">
        <v>8</v>
      </c>
      <c r="J96" s="34">
        <v>8</v>
      </c>
      <c r="K96" s="35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</row>
    <row r="97" spans="1:23" ht="15.75" customHeight="1" x14ac:dyDescent="0.25">
      <c r="A97" s="116"/>
      <c r="B97" s="113"/>
      <c r="C97" s="25" t="s">
        <v>124</v>
      </c>
      <c r="D97" s="12" t="s">
        <v>125</v>
      </c>
      <c r="E97" s="25">
        <v>9</v>
      </c>
      <c r="F97" s="40"/>
      <c r="G97" s="34">
        <v>10</v>
      </c>
      <c r="H97" s="34">
        <v>10</v>
      </c>
      <c r="I97" s="34">
        <v>10</v>
      </c>
      <c r="J97" s="34">
        <v>10</v>
      </c>
      <c r="K97" s="34">
        <v>10</v>
      </c>
      <c r="L97" s="34">
        <v>10</v>
      </c>
      <c r="M97" s="34">
        <v>10</v>
      </c>
      <c r="N97" s="35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</row>
    <row r="98" spans="1:23" ht="15.75" customHeight="1" x14ac:dyDescent="0.25">
      <c r="A98" s="116"/>
      <c r="B98" s="113"/>
      <c r="C98" s="25"/>
      <c r="D98" s="12"/>
      <c r="E98" s="25"/>
      <c r="F98" s="40"/>
      <c r="G98" s="34"/>
      <c r="H98" s="34"/>
      <c r="I98" s="34"/>
      <c r="J98" s="34"/>
      <c r="K98" s="34"/>
      <c r="L98" s="34"/>
      <c r="M98" s="78">
        <v>1</v>
      </c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ht="15.75" customHeight="1" x14ac:dyDescent="0.25">
      <c r="A99" s="116"/>
      <c r="B99" s="113"/>
      <c r="C99" s="25" t="s">
        <v>127</v>
      </c>
      <c r="D99" s="12" t="s">
        <v>64</v>
      </c>
      <c r="E99" s="25">
        <v>9</v>
      </c>
      <c r="F99" s="40"/>
      <c r="G99" s="34">
        <v>8</v>
      </c>
      <c r="H99" s="83">
        <v>8</v>
      </c>
      <c r="I99" s="34">
        <v>8</v>
      </c>
      <c r="J99" s="34">
        <v>8</v>
      </c>
      <c r="K99" s="34">
        <v>8</v>
      </c>
      <c r="L99" s="34">
        <v>8</v>
      </c>
      <c r="M99" s="35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</row>
    <row r="100" spans="1:23" ht="15.75" customHeight="1" x14ac:dyDescent="0.25">
      <c r="A100" s="116"/>
      <c r="B100" s="113"/>
      <c r="C100" s="25"/>
      <c r="D100" s="12"/>
      <c r="E100" s="25"/>
      <c r="F100" s="40"/>
      <c r="G100" s="34"/>
      <c r="H100" s="83"/>
      <c r="I100" s="34"/>
      <c r="J100" s="34"/>
      <c r="K100" s="34"/>
      <c r="L100" s="78">
        <v>1</v>
      </c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ht="15.75" customHeight="1" x14ac:dyDescent="0.25">
      <c r="A101" s="116"/>
      <c r="B101" s="113"/>
      <c r="C101" s="25" t="s">
        <v>131</v>
      </c>
      <c r="D101" s="12" t="s">
        <v>62</v>
      </c>
      <c r="E101" s="25">
        <v>10</v>
      </c>
      <c r="F101" s="40"/>
      <c r="G101" s="34">
        <v>10</v>
      </c>
      <c r="H101" s="34">
        <v>10</v>
      </c>
      <c r="I101" s="41">
        <v>10</v>
      </c>
      <c r="J101" s="34">
        <v>10</v>
      </c>
      <c r="K101" s="34">
        <v>10</v>
      </c>
      <c r="L101" s="34">
        <v>10</v>
      </c>
      <c r="M101" s="34">
        <v>10</v>
      </c>
      <c r="N101" s="34">
        <v>10</v>
      </c>
      <c r="O101" s="35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</row>
    <row r="102" spans="1:23" ht="15.75" customHeight="1" x14ac:dyDescent="0.25">
      <c r="A102" s="116"/>
      <c r="B102" s="113"/>
      <c r="C102" s="25" t="s">
        <v>133</v>
      </c>
      <c r="D102" s="12" t="s">
        <v>66</v>
      </c>
      <c r="E102" s="25">
        <v>9</v>
      </c>
      <c r="F102" s="40"/>
      <c r="G102" s="34">
        <v>8</v>
      </c>
      <c r="H102" s="34">
        <v>8</v>
      </c>
      <c r="I102" s="41">
        <v>8</v>
      </c>
      <c r="J102" s="83">
        <v>8</v>
      </c>
      <c r="K102" s="34">
        <v>8</v>
      </c>
      <c r="L102" s="34">
        <v>8</v>
      </c>
      <c r="M102" s="34">
        <v>8</v>
      </c>
      <c r="N102" s="35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</row>
    <row r="103" spans="1:23" ht="15.75" customHeight="1" x14ac:dyDescent="0.25">
      <c r="A103" s="116"/>
      <c r="B103" s="113"/>
      <c r="C103" s="25"/>
      <c r="D103" s="12"/>
      <c r="E103" s="25"/>
      <c r="F103" s="40"/>
      <c r="G103" s="34"/>
      <c r="H103" s="34"/>
      <c r="I103" s="41"/>
      <c r="J103" s="83"/>
      <c r="K103" s="34"/>
      <c r="L103" s="34"/>
      <c r="M103" s="78">
        <v>1</v>
      </c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ht="15.75" customHeight="1" x14ac:dyDescent="0.25">
      <c r="A104" s="116"/>
      <c r="B104" s="113"/>
      <c r="C104" s="25" t="s">
        <v>135</v>
      </c>
      <c r="D104" s="12" t="s">
        <v>62</v>
      </c>
      <c r="E104" s="25">
        <v>10</v>
      </c>
      <c r="F104" s="40"/>
      <c r="G104" s="34">
        <v>10</v>
      </c>
      <c r="H104" s="34">
        <v>10</v>
      </c>
      <c r="I104" s="34">
        <v>10</v>
      </c>
      <c r="J104" s="34">
        <v>10</v>
      </c>
      <c r="K104" s="34">
        <v>10</v>
      </c>
      <c r="L104" s="34">
        <v>10</v>
      </c>
      <c r="M104" s="34">
        <v>10</v>
      </c>
      <c r="N104" s="34">
        <v>10</v>
      </c>
      <c r="O104" s="34">
        <v>10</v>
      </c>
      <c r="P104" s="35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</row>
    <row r="105" spans="1:23" ht="15.75" customHeight="1" x14ac:dyDescent="0.25">
      <c r="A105" s="116"/>
      <c r="B105" s="113"/>
      <c r="C105" s="25" t="s">
        <v>138</v>
      </c>
      <c r="D105" s="12" t="s">
        <v>64</v>
      </c>
      <c r="E105" s="25">
        <v>9</v>
      </c>
      <c r="F105" s="40"/>
      <c r="G105" s="34">
        <v>8</v>
      </c>
      <c r="H105" s="34">
        <v>8</v>
      </c>
      <c r="I105" s="34">
        <v>8</v>
      </c>
      <c r="J105" s="83">
        <v>8</v>
      </c>
      <c r="K105" s="34">
        <v>8</v>
      </c>
      <c r="L105" s="34">
        <v>8</v>
      </c>
      <c r="M105" s="34">
        <v>8</v>
      </c>
      <c r="N105" s="34">
        <v>8</v>
      </c>
      <c r="O105" s="34">
        <v>8</v>
      </c>
      <c r="P105" s="35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</row>
    <row r="106" spans="1:23" ht="15.75" customHeight="1" x14ac:dyDescent="0.25">
      <c r="A106" s="116"/>
      <c r="B106" s="113"/>
      <c r="C106" s="25"/>
      <c r="D106" s="12"/>
      <c r="E106" s="25"/>
      <c r="F106" s="40"/>
      <c r="G106" s="34"/>
      <c r="H106" s="34"/>
      <c r="I106" s="34"/>
      <c r="J106" s="83"/>
      <c r="K106" s="34"/>
      <c r="L106" s="34"/>
      <c r="M106" s="34"/>
      <c r="N106" s="34"/>
      <c r="O106" s="78">
        <v>1</v>
      </c>
      <c r="P106" s="34"/>
      <c r="Q106" s="34"/>
      <c r="R106" s="34"/>
      <c r="S106" s="34"/>
      <c r="T106" s="34"/>
      <c r="U106" s="34"/>
      <c r="V106" s="34"/>
      <c r="W106" s="34"/>
    </row>
    <row r="107" spans="1:23" ht="15.75" customHeight="1" x14ac:dyDescent="0.25">
      <c r="A107" s="116"/>
      <c r="B107" s="113"/>
      <c r="C107" s="25" t="s">
        <v>143</v>
      </c>
      <c r="D107" s="38" t="s">
        <v>65</v>
      </c>
      <c r="E107" s="25">
        <v>10</v>
      </c>
      <c r="F107" s="40"/>
      <c r="G107" s="34">
        <v>10</v>
      </c>
      <c r="H107" s="34">
        <v>10</v>
      </c>
      <c r="I107" s="34">
        <v>10</v>
      </c>
      <c r="J107" s="34">
        <v>10</v>
      </c>
      <c r="K107" s="34">
        <v>10</v>
      </c>
      <c r="L107" s="34">
        <v>10</v>
      </c>
      <c r="M107" s="34">
        <v>10</v>
      </c>
      <c r="N107" s="34">
        <v>10</v>
      </c>
      <c r="O107" s="34">
        <v>10</v>
      </c>
      <c r="P107" s="34">
        <v>10</v>
      </c>
      <c r="Q107" s="34">
        <v>10</v>
      </c>
      <c r="R107" s="35">
        <v>0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</row>
    <row r="108" spans="1:23" ht="15.75" customHeight="1" x14ac:dyDescent="0.25">
      <c r="A108" s="116"/>
      <c r="B108" s="112" t="s">
        <v>146</v>
      </c>
      <c r="C108" s="25" t="s">
        <v>149</v>
      </c>
      <c r="D108" s="12" t="s">
        <v>64</v>
      </c>
      <c r="E108" s="25">
        <v>2</v>
      </c>
      <c r="F108" s="25"/>
      <c r="G108" s="34">
        <v>2</v>
      </c>
      <c r="H108" s="34">
        <v>2</v>
      </c>
      <c r="I108" s="34">
        <v>2</v>
      </c>
      <c r="J108" s="34">
        <v>2</v>
      </c>
      <c r="K108" s="34">
        <v>2</v>
      </c>
      <c r="L108" s="34">
        <v>2</v>
      </c>
      <c r="M108" s="35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</row>
    <row r="109" spans="1:23" ht="15.75" customHeight="1" x14ac:dyDescent="0.25">
      <c r="A109" s="116"/>
      <c r="B109" s="113"/>
      <c r="C109" s="25" t="s">
        <v>151</v>
      </c>
      <c r="D109" s="12" t="s">
        <v>65</v>
      </c>
      <c r="E109" s="25">
        <v>4</v>
      </c>
      <c r="F109" s="45"/>
      <c r="G109" s="34">
        <v>3</v>
      </c>
      <c r="H109" s="34">
        <v>3</v>
      </c>
      <c r="I109" s="34">
        <v>3</v>
      </c>
      <c r="J109" s="83">
        <v>3</v>
      </c>
      <c r="K109" s="34">
        <v>3</v>
      </c>
      <c r="L109" s="34">
        <v>3</v>
      </c>
      <c r="M109" s="35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</row>
    <row r="110" spans="1:23" ht="15.75" customHeight="1" x14ac:dyDescent="0.25">
      <c r="A110" s="116"/>
      <c r="B110" s="113"/>
      <c r="C110" s="25"/>
      <c r="D110" s="12"/>
      <c r="E110" s="25"/>
      <c r="F110" s="45"/>
      <c r="G110" s="34"/>
      <c r="H110" s="34"/>
      <c r="I110" s="34"/>
      <c r="J110" s="83"/>
      <c r="K110" s="34"/>
      <c r="L110" s="34"/>
      <c r="M110" s="78">
        <v>1</v>
      </c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 spans="1:23" ht="15.75" customHeight="1" x14ac:dyDescent="0.25">
      <c r="A111" s="116"/>
      <c r="B111" s="113"/>
      <c r="C111" s="25" t="s">
        <v>152</v>
      </c>
      <c r="D111" s="12" t="s">
        <v>66</v>
      </c>
      <c r="E111" s="25">
        <v>5</v>
      </c>
      <c r="F111" s="45"/>
      <c r="G111" s="34">
        <v>4</v>
      </c>
      <c r="H111" s="34">
        <v>4</v>
      </c>
      <c r="I111" s="34">
        <v>4</v>
      </c>
      <c r="J111" s="34">
        <v>4</v>
      </c>
      <c r="K111" s="34">
        <v>4</v>
      </c>
      <c r="L111" s="34">
        <v>4</v>
      </c>
      <c r="M111" s="34">
        <v>4</v>
      </c>
      <c r="N111" s="34">
        <v>4</v>
      </c>
      <c r="O111" s="34">
        <v>4</v>
      </c>
      <c r="P111" s="34">
        <v>4</v>
      </c>
      <c r="Q111" s="35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W111" s="34">
        <v>0</v>
      </c>
    </row>
    <row r="112" spans="1:23" ht="15.75" customHeight="1" x14ac:dyDescent="0.25">
      <c r="A112" s="116"/>
      <c r="B112" s="113"/>
      <c r="C112" s="25"/>
      <c r="D112" s="12"/>
      <c r="E112" s="25"/>
      <c r="F112" s="45"/>
      <c r="G112" s="34"/>
      <c r="H112" s="34"/>
      <c r="I112" s="34"/>
      <c r="J112" s="34"/>
      <c r="K112" s="34"/>
      <c r="L112" s="34"/>
      <c r="M112" s="34"/>
      <c r="N112" s="34"/>
      <c r="O112" s="34"/>
      <c r="P112" s="78">
        <v>1</v>
      </c>
      <c r="Q112" s="35"/>
      <c r="R112" s="34"/>
      <c r="S112" s="34"/>
      <c r="T112" s="34"/>
      <c r="U112" s="34"/>
      <c r="V112" s="34"/>
      <c r="W112" s="34"/>
    </row>
    <row r="113" spans="1:23" ht="15.75" customHeight="1" x14ac:dyDescent="0.25">
      <c r="A113" s="116"/>
      <c r="B113" s="113"/>
      <c r="C113" s="25" t="s">
        <v>154</v>
      </c>
      <c r="D113" s="12" t="s">
        <v>64</v>
      </c>
      <c r="E113" s="25">
        <v>4</v>
      </c>
      <c r="F113" s="45"/>
      <c r="G113" s="34">
        <v>4</v>
      </c>
      <c r="H113" s="34">
        <v>4</v>
      </c>
      <c r="I113" s="34">
        <v>4</v>
      </c>
      <c r="J113" s="83">
        <v>4</v>
      </c>
      <c r="K113" s="34">
        <v>4</v>
      </c>
      <c r="L113" s="34">
        <v>4</v>
      </c>
      <c r="M113" s="34">
        <v>4</v>
      </c>
      <c r="N113" s="34">
        <v>4</v>
      </c>
      <c r="O113" s="34">
        <v>4</v>
      </c>
      <c r="P113" s="35">
        <v>0</v>
      </c>
      <c r="Q113" s="34">
        <v>0</v>
      </c>
      <c r="R113" s="34">
        <v>0</v>
      </c>
      <c r="S113" s="34">
        <v>0</v>
      </c>
      <c r="T113" s="34"/>
      <c r="U113" s="34">
        <v>0</v>
      </c>
      <c r="V113" s="34">
        <v>0</v>
      </c>
      <c r="W113" s="34">
        <v>0</v>
      </c>
    </row>
    <row r="114" spans="1:23" ht="15.75" customHeight="1" x14ac:dyDescent="0.25">
      <c r="A114" s="116"/>
      <c r="B114" s="113"/>
      <c r="C114" s="25"/>
      <c r="D114" s="12"/>
      <c r="E114" s="25"/>
      <c r="F114" s="45"/>
      <c r="G114" s="34"/>
      <c r="H114" s="34"/>
      <c r="I114" s="34"/>
      <c r="J114" s="83"/>
      <c r="K114" s="34"/>
      <c r="L114" s="34"/>
      <c r="M114" s="34"/>
      <c r="N114" s="34"/>
      <c r="O114" s="78">
        <v>1</v>
      </c>
      <c r="P114" s="34"/>
      <c r="Q114" s="34"/>
      <c r="R114" s="34"/>
      <c r="S114" s="34"/>
      <c r="T114" s="34"/>
      <c r="U114" s="34"/>
      <c r="V114" s="34"/>
      <c r="W114" s="34"/>
    </row>
    <row r="115" spans="1:23" ht="15.75" customHeight="1" x14ac:dyDescent="0.25">
      <c r="A115" s="116"/>
      <c r="B115" s="113"/>
      <c r="C115" s="25" t="s">
        <v>157</v>
      </c>
      <c r="D115" s="38" t="s">
        <v>62</v>
      </c>
      <c r="E115" s="25">
        <v>3</v>
      </c>
      <c r="F115" s="45"/>
      <c r="G115" s="34">
        <v>4</v>
      </c>
      <c r="H115" s="34">
        <v>4</v>
      </c>
      <c r="I115" s="34">
        <v>4</v>
      </c>
      <c r="J115" s="34">
        <v>4</v>
      </c>
      <c r="K115" s="34">
        <v>4</v>
      </c>
      <c r="L115" s="34">
        <v>4</v>
      </c>
      <c r="M115" s="34">
        <v>4</v>
      </c>
      <c r="N115" s="34">
        <v>4</v>
      </c>
      <c r="O115" s="34">
        <v>4</v>
      </c>
      <c r="P115" s="34">
        <v>4</v>
      </c>
      <c r="Q115" s="34">
        <v>4</v>
      </c>
      <c r="R115" s="34">
        <v>4</v>
      </c>
      <c r="S115" s="35">
        <v>0</v>
      </c>
      <c r="T115" s="34">
        <v>0</v>
      </c>
      <c r="U115" s="34">
        <v>0</v>
      </c>
      <c r="V115" s="34">
        <v>0</v>
      </c>
      <c r="W115" s="34">
        <v>0</v>
      </c>
    </row>
    <row r="116" spans="1:23" ht="15.75" customHeight="1" x14ac:dyDescent="0.25">
      <c r="A116" s="116"/>
      <c r="B116" s="114"/>
      <c r="C116" s="39"/>
      <c r="D116" s="38"/>
      <c r="E116" s="25"/>
      <c r="F116" s="45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74">
        <v>-1</v>
      </c>
      <c r="S116" s="34"/>
      <c r="T116" s="34"/>
      <c r="U116" s="34"/>
      <c r="V116" s="34"/>
      <c r="W116" s="34"/>
    </row>
    <row r="117" spans="1:23" ht="16.5" customHeight="1" x14ac:dyDescent="0.25">
      <c r="A117" s="116"/>
      <c r="B117" s="112" t="s">
        <v>158</v>
      </c>
      <c r="C117" s="91" t="s">
        <v>159</v>
      </c>
      <c r="D117" s="12" t="s">
        <v>62</v>
      </c>
      <c r="E117" s="25">
        <v>10</v>
      </c>
      <c r="F117" s="45"/>
      <c r="G117" s="34">
        <v>10</v>
      </c>
      <c r="H117" s="34">
        <v>10</v>
      </c>
      <c r="I117" s="34">
        <v>10</v>
      </c>
      <c r="J117" s="83">
        <v>10</v>
      </c>
      <c r="K117" s="34">
        <v>10</v>
      </c>
      <c r="L117" s="34">
        <v>10</v>
      </c>
      <c r="M117" s="34">
        <v>10</v>
      </c>
      <c r="N117" s="34">
        <v>10</v>
      </c>
      <c r="O117" s="34">
        <v>10</v>
      </c>
      <c r="P117" s="34">
        <v>10</v>
      </c>
      <c r="Q117" s="34">
        <v>10</v>
      </c>
      <c r="R117" s="34">
        <v>10</v>
      </c>
      <c r="S117" s="34">
        <v>10</v>
      </c>
      <c r="T117" s="34">
        <v>10</v>
      </c>
      <c r="U117" s="34">
        <v>10</v>
      </c>
      <c r="V117" s="35">
        <v>0</v>
      </c>
      <c r="W117" s="34">
        <v>0</v>
      </c>
    </row>
    <row r="118" spans="1:23" ht="16.5" customHeight="1" x14ac:dyDescent="0.25">
      <c r="A118" s="116"/>
      <c r="B118" s="113"/>
      <c r="C118" s="91" t="s">
        <v>165</v>
      </c>
      <c r="D118" s="12" t="s">
        <v>66</v>
      </c>
      <c r="E118" s="25">
        <v>10</v>
      </c>
      <c r="F118" s="45"/>
      <c r="G118" s="34">
        <v>10</v>
      </c>
      <c r="H118" s="34">
        <v>10</v>
      </c>
      <c r="I118" s="34">
        <v>10</v>
      </c>
      <c r="J118" s="83">
        <v>10</v>
      </c>
      <c r="K118" s="34">
        <v>10</v>
      </c>
      <c r="L118" s="34">
        <v>10</v>
      </c>
      <c r="M118" s="34">
        <v>10</v>
      </c>
      <c r="N118" s="34">
        <v>10</v>
      </c>
      <c r="O118" s="34">
        <v>10</v>
      </c>
      <c r="P118" s="34">
        <v>10</v>
      </c>
      <c r="Q118" s="34">
        <v>10</v>
      </c>
      <c r="R118" s="34">
        <v>10</v>
      </c>
      <c r="S118" s="34">
        <v>10</v>
      </c>
      <c r="T118" s="34">
        <v>10</v>
      </c>
      <c r="U118" s="34">
        <v>10</v>
      </c>
      <c r="V118" s="35">
        <v>0</v>
      </c>
      <c r="W118" s="34">
        <v>0</v>
      </c>
    </row>
    <row r="119" spans="1:23" ht="16.5" customHeight="1" x14ac:dyDescent="0.25">
      <c r="A119" s="116"/>
      <c r="B119" s="113"/>
      <c r="C119" s="91" t="s">
        <v>168</v>
      </c>
      <c r="D119" s="12" t="s">
        <v>65</v>
      </c>
      <c r="E119" s="25">
        <v>10</v>
      </c>
      <c r="F119" s="45"/>
      <c r="G119" s="34">
        <v>10</v>
      </c>
      <c r="H119" s="34">
        <v>10</v>
      </c>
      <c r="I119" s="34">
        <v>10</v>
      </c>
      <c r="J119" s="83">
        <v>10</v>
      </c>
      <c r="K119" s="34">
        <v>10</v>
      </c>
      <c r="L119" s="34">
        <v>10</v>
      </c>
      <c r="M119" s="34">
        <v>10</v>
      </c>
      <c r="N119" s="34">
        <v>10</v>
      </c>
      <c r="O119" s="34">
        <v>10</v>
      </c>
      <c r="P119" s="34">
        <v>10</v>
      </c>
      <c r="Q119" s="34">
        <v>10</v>
      </c>
      <c r="R119" s="34">
        <v>10</v>
      </c>
      <c r="S119" s="34">
        <v>10</v>
      </c>
      <c r="T119" s="34">
        <v>10</v>
      </c>
      <c r="U119" s="34">
        <v>10</v>
      </c>
      <c r="V119" s="35">
        <v>0</v>
      </c>
      <c r="W119" s="34">
        <v>0</v>
      </c>
    </row>
    <row r="120" spans="1:23" ht="16.5" customHeight="1" x14ac:dyDescent="0.25">
      <c r="A120" s="116"/>
      <c r="B120" s="113"/>
      <c r="C120" s="94" t="s">
        <v>171</v>
      </c>
      <c r="D120" s="12" t="s">
        <v>64</v>
      </c>
      <c r="E120" s="25">
        <v>10</v>
      </c>
      <c r="F120" s="45"/>
      <c r="G120" s="34">
        <v>10</v>
      </c>
      <c r="H120" s="34">
        <v>10</v>
      </c>
      <c r="I120" s="34">
        <v>10</v>
      </c>
      <c r="J120" s="83">
        <v>10</v>
      </c>
      <c r="K120" s="34">
        <v>10</v>
      </c>
      <c r="L120" s="34">
        <v>10</v>
      </c>
      <c r="M120" s="34">
        <v>10</v>
      </c>
      <c r="N120" s="34">
        <v>10</v>
      </c>
      <c r="O120" s="34">
        <v>10</v>
      </c>
      <c r="P120" s="34">
        <v>10</v>
      </c>
      <c r="Q120" s="34">
        <v>10</v>
      </c>
      <c r="R120" s="34">
        <v>10</v>
      </c>
      <c r="S120" s="34">
        <v>10</v>
      </c>
      <c r="T120" s="34">
        <v>10</v>
      </c>
      <c r="U120" s="34">
        <v>10</v>
      </c>
      <c r="V120" s="35">
        <v>0</v>
      </c>
      <c r="W120" s="34">
        <v>0</v>
      </c>
    </row>
    <row r="121" spans="1:23" ht="16.5" customHeight="1" x14ac:dyDescent="0.25">
      <c r="A121" s="116"/>
      <c r="B121" s="114"/>
      <c r="C121" s="58" t="s">
        <v>179</v>
      </c>
      <c r="D121" s="38" t="s">
        <v>62</v>
      </c>
      <c r="E121" s="25">
        <v>10</v>
      </c>
      <c r="F121" s="45"/>
      <c r="G121" s="34">
        <v>10</v>
      </c>
      <c r="H121" s="34">
        <v>10</v>
      </c>
      <c r="I121" s="34">
        <v>10</v>
      </c>
      <c r="J121" s="83">
        <v>10</v>
      </c>
      <c r="K121" s="34">
        <v>10</v>
      </c>
      <c r="L121" s="34">
        <v>10</v>
      </c>
      <c r="M121" s="34">
        <v>10</v>
      </c>
      <c r="N121" s="34">
        <v>10</v>
      </c>
      <c r="O121" s="34">
        <v>10</v>
      </c>
      <c r="P121" s="34">
        <v>10</v>
      </c>
      <c r="Q121" s="34">
        <v>10</v>
      </c>
      <c r="R121" s="34">
        <v>10</v>
      </c>
      <c r="S121" s="34">
        <v>10</v>
      </c>
      <c r="T121" s="34">
        <v>10</v>
      </c>
      <c r="U121" s="34">
        <v>10</v>
      </c>
      <c r="V121" s="35">
        <v>0</v>
      </c>
      <c r="W121" s="34">
        <v>0</v>
      </c>
    </row>
    <row r="122" spans="1:23" ht="15.75" customHeight="1" x14ac:dyDescent="0.25">
      <c r="A122" s="116"/>
      <c r="B122" s="112" t="s">
        <v>181</v>
      </c>
      <c r="C122" s="39" t="s">
        <v>190</v>
      </c>
      <c r="D122" s="12" t="s">
        <v>66</v>
      </c>
      <c r="E122" s="25">
        <v>5</v>
      </c>
      <c r="F122" s="45"/>
      <c r="G122" s="50">
        <v>5</v>
      </c>
      <c r="H122" s="50">
        <v>5</v>
      </c>
      <c r="I122" s="50">
        <v>5</v>
      </c>
      <c r="J122" s="50">
        <v>5</v>
      </c>
      <c r="K122" s="50">
        <v>5</v>
      </c>
      <c r="L122" s="50">
        <v>5</v>
      </c>
      <c r="M122" s="34">
        <v>5</v>
      </c>
      <c r="N122" s="34">
        <v>5</v>
      </c>
      <c r="O122" s="34">
        <v>5</v>
      </c>
      <c r="P122" s="34">
        <v>5</v>
      </c>
      <c r="Q122" s="34">
        <v>5</v>
      </c>
      <c r="R122" s="34">
        <v>5</v>
      </c>
      <c r="S122" s="34">
        <v>5</v>
      </c>
      <c r="T122" s="34">
        <v>5</v>
      </c>
      <c r="U122" s="34">
        <v>5</v>
      </c>
      <c r="V122" s="34">
        <v>5</v>
      </c>
      <c r="W122" s="35">
        <v>0</v>
      </c>
    </row>
    <row r="123" spans="1:23" ht="16.5" customHeight="1" x14ac:dyDescent="0.25">
      <c r="A123" s="116"/>
      <c r="B123" s="113"/>
      <c r="C123" s="54" t="s">
        <v>193</v>
      </c>
      <c r="D123" s="12" t="s">
        <v>64</v>
      </c>
      <c r="E123" s="25">
        <v>5</v>
      </c>
      <c r="F123" s="45"/>
      <c r="G123" s="50">
        <v>5</v>
      </c>
      <c r="H123" s="50">
        <v>5</v>
      </c>
      <c r="I123" s="50">
        <v>5</v>
      </c>
      <c r="J123" s="50">
        <v>5</v>
      </c>
      <c r="K123" s="50">
        <v>5</v>
      </c>
      <c r="L123" s="50">
        <v>5</v>
      </c>
      <c r="M123" s="34">
        <v>5</v>
      </c>
      <c r="N123" s="34">
        <v>5</v>
      </c>
      <c r="O123" s="34">
        <v>5</v>
      </c>
      <c r="P123" s="34">
        <v>5</v>
      </c>
      <c r="Q123" s="34">
        <v>5</v>
      </c>
      <c r="R123" s="34">
        <v>5</v>
      </c>
      <c r="S123" s="34">
        <v>5</v>
      </c>
      <c r="T123" s="34">
        <v>5</v>
      </c>
      <c r="U123" s="34">
        <v>5</v>
      </c>
      <c r="V123" s="34">
        <v>5</v>
      </c>
      <c r="W123" s="35">
        <v>0</v>
      </c>
    </row>
    <row r="124" spans="1:23" ht="16.5" customHeight="1" x14ac:dyDescent="0.25">
      <c r="A124" s="116"/>
      <c r="B124" s="113"/>
      <c r="C124" s="97" t="s">
        <v>194</v>
      </c>
      <c r="D124" s="12" t="s">
        <v>65</v>
      </c>
      <c r="E124" s="25">
        <v>5</v>
      </c>
      <c r="F124" s="45"/>
      <c r="G124" s="50">
        <v>5</v>
      </c>
      <c r="H124" s="50">
        <v>5</v>
      </c>
      <c r="I124" s="50">
        <v>5</v>
      </c>
      <c r="J124" s="50">
        <v>5</v>
      </c>
      <c r="K124" s="50">
        <v>5</v>
      </c>
      <c r="L124" s="50">
        <v>5</v>
      </c>
      <c r="M124" s="34">
        <v>5</v>
      </c>
      <c r="N124" s="34">
        <v>5</v>
      </c>
      <c r="O124" s="34">
        <v>5</v>
      </c>
      <c r="P124" s="34">
        <v>5</v>
      </c>
      <c r="Q124" s="34">
        <v>5</v>
      </c>
      <c r="R124" s="34">
        <v>5</v>
      </c>
      <c r="S124" s="34">
        <v>5</v>
      </c>
      <c r="T124" s="34">
        <v>5</v>
      </c>
      <c r="U124" s="34">
        <v>5</v>
      </c>
      <c r="V124" s="34">
        <v>5</v>
      </c>
      <c r="W124" s="35">
        <v>0</v>
      </c>
    </row>
    <row r="125" spans="1:23" ht="15.75" customHeight="1" x14ac:dyDescent="0.25">
      <c r="A125" s="116"/>
      <c r="B125" s="113"/>
      <c r="C125" s="39" t="s">
        <v>197</v>
      </c>
      <c r="D125" s="12" t="s">
        <v>64</v>
      </c>
      <c r="E125" s="25">
        <v>5</v>
      </c>
      <c r="F125" s="45"/>
      <c r="G125" s="50">
        <v>5</v>
      </c>
      <c r="H125" s="50">
        <v>5</v>
      </c>
      <c r="I125" s="50">
        <v>5</v>
      </c>
      <c r="J125" s="50">
        <v>5</v>
      </c>
      <c r="K125" s="50">
        <v>5</v>
      </c>
      <c r="L125" s="50">
        <v>5</v>
      </c>
      <c r="M125" s="34">
        <v>5</v>
      </c>
      <c r="N125" s="34">
        <v>5</v>
      </c>
      <c r="O125" s="34">
        <v>5</v>
      </c>
      <c r="P125" s="34">
        <v>5</v>
      </c>
      <c r="Q125" s="34">
        <v>5</v>
      </c>
      <c r="R125" s="34">
        <v>5</v>
      </c>
      <c r="S125" s="34">
        <v>5</v>
      </c>
      <c r="T125" s="34">
        <v>5</v>
      </c>
      <c r="U125" s="34">
        <v>5</v>
      </c>
      <c r="V125" s="34">
        <v>5</v>
      </c>
      <c r="W125" s="35">
        <v>0</v>
      </c>
    </row>
    <row r="126" spans="1:23" ht="15.75" customHeight="1" x14ac:dyDescent="0.25">
      <c r="A126" s="116"/>
      <c r="B126" s="114"/>
      <c r="C126" s="39" t="s">
        <v>198</v>
      </c>
      <c r="D126" s="38" t="s">
        <v>62</v>
      </c>
      <c r="E126" s="25">
        <v>5</v>
      </c>
      <c r="F126" s="45"/>
      <c r="G126" s="50">
        <v>5</v>
      </c>
      <c r="H126" s="50">
        <v>5</v>
      </c>
      <c r="I126" s="50">
        <v>5</v>
      </c>
      <c r="J126" s="50">
        <v>5</v>
      </c>
      <c r="K126" s="50">
        <v>5</v>
      </c>
      <c r="L126" s="50">
        <v>5</v>
      </c>
      <c r="M126" s="34">
        <v>5</v>
      </c>
      <c r="N126" s="34">
        <v>5</v>
      </c>
      <c r="O126" s="34">
        <v>5</v>
      </c>
      <c r="P126" s="34">
        <v>5</v>
      </c>
      <c r="Q126" s="34">
        <v>5</v>
      </c>
      <c r="R126" s="34">
        <v>5</v>
      </c>
      <c r="S126" s="34">
        <v>5</v>
      </c>
      <c r="T126" s="34">
        <v>5</v>
      </c>
      <c r="U126" s="34">
        <v>5</v>
      </c>
      <c r="V126" s="34">
        <v>5</v>
      </c>
      <c r="W126" s="35">
        <v>0</v>
      </c>
    </row>
    <row r="127" spans="1:23" ht="15.75" customHeight="1" x14ac:dyDescent="0.25">
      <c r="A127" s="116"/>
      <c r="B127" s="112" t="s">
        <v>200</v>
      </c>
      <c r="C127" s="25" t="s">
        <v>201</v>
      </c>
      <c r="D127" s="12" t="s">
        <v>60</v>
      </c>
      <c r="E127" s="25">
        <v>4</v>
      </c>
      <c r="F127" s="45"/>
      <c r="G127" s="50">
        <v>5</v>
      </c>
      <c r="H127" s="50">
        <v>5</v>
      </c>
      <c r="I127" s="50">
        <v>5</v>
      </c>
      <c r="J127" s="50">
        <v>5</v>
      </c>
      <c r="K127" s="50">
        <v>5</v>
      </c>
      <c r="L127" s="50">
        <v>5</v>
      </c>
      <c r="M127" s="50">
        <v>5</v>
      </c>
      <c r="N127" s="50">
        <v>5</v>
      </c>
      <c r="O127" s="34">
        <v>5</v>
      </c>
      <c r="P127" s="34">
        <v>5</v>
      </c>
      <c r="Q127" s="83">
        <v>5</v>
      </c>
      <c r="R127" s="34">
        <v>5</v>
      </c>
      <c r="S127" s="34">
        <v>5</v>
      </c>
      <c r="T127" s="34">
        <v>5</v>
      </c>
      <c r="U127" s="34">
        <v>5</v>
      </c>
      <c r="V127" s="34">
        <v>5</v>
      </c>
      <c r="W127" s="34">
        <v>5</v>
      </c>
    </row>
    <row r="128" spans="1:23" ht="15.75" customHeight="1" x14ac:dyDescent="0.25">
      <c r="A128" s="116"/>
      <c r="B128" s="113"/>
      <c r="C128" s="25"/>
      <c r="D128" s="12"/>
      <c r="E128" s="25"/>
      <c r="F128" s="45"/>
      <c r="G128" s="50"/>
      <c r="H128" s="50"/>
      <c r="I128" s="50"/>
      <c r="J128" s="50"/>
      <c r="K128" s="50"/>
      <c r="L128" s="50"/>
      <c r="M128" s="50"/>
      <c r="N128" s="50"/>
      <c r="O128" s="34"/>
      <c r="P128" s="34"/>
      <c r="Q128" s="83"/>
      <c r="R128" s="34"/>
      <c r="S128" s="34"/>
      <c r="T128" s="34"/>
      <c r="U128" s="34"/>
      <c r="V128" s="34"/>
      <c r="W128" s="74">
        <v>-1</v>
      </c>
    </row>
    <row r="129" spans="1:23" ht="15.75" customHeight="1" x14ac:dyDescent="0.25">
      <c r="A129" s="116"/>
      <c r="B129" s="114"/>
      <c r="C129" s="64" t="s">
        <v>203</v>
      </c>
      <c r="D129" s="12" t="s">
        <v>60</v>
      </c>
      <c r="E129" s="25">
        <v>4</v>
      </c>
      <c r="F129" s="45"/>
      <c r="G129" s="50">
        <v>5</v>
      </c>
      <c r="H129" s="50">
        <v>5</v>
      </c>
      <c r="I129" s="50">
        <v>5</v>
      </c>
      <c r="J129" s="50">
        <v>5</v>
      </c>
      <c r="K129" s="50">
        <v>5</v>
      </c>
      <c r="L129" s="50">
        <v>5</v>
      </c>
      <c r="M129" s="50">
        <v>5</v>
      </c>
      <c r="N129" s="34">
        <v>5</v>
      </c>
      <c r="O129" s="50">
        <v>5</v>
      </c>
      <c r="P129" s="50">
        <v>5</v>
      </c>
      <c r="Q129" s="50">
        <v>5</v>
      </c>
      <c r="R129" s="50">
        <v>5</v>
      </c>
      <c r="S129" s="50">
        <v>5</v>
      </c>
      <c r="T129" s="50">
        <v>5</v>
      </c>
      <c r="U129" s="50">
        <v>5</v>
      </c>
      <c r="V129" s="34">
        <v>5</v>
      </c>
      <c r="W129" s="34">
        <v>5</v>
      </c>
    </row>
    <row r="130" spans="1:23" ht="15.75" customHeight="1" x14ac:dyDescent="0.25">
      <c r="A130" s="116"/>
      <c r="B130" s="112"/>
      <c r="C130" s="64"/>
      <c r="D130" s="3"/>
      <c r="E130" s="66"/>
      <c r="F130" s="66"/>
      <c r="G130" s="66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90"/>
      <c r="W130" s="74">
        <v>-1</v>
      </c>
    </row>
    <row r="131" spans="1:23" ht="15.75" customHeight="1" x14ac:dyDescent="0.25">
      <c r="A131" s="116"/>
      <c r="B131" s="113"/>
      <c r="C131" s="64"/>
      <c r="D131" s="92" t="s">
        <v>13</v>
      </c>
      <c r="E131" s="92">
        <f>SUM(E64:E129)</f>
        <v>267</v>
      </c>
      <c r="F131" s="92">
        <v>266.5</v>
      </c>
      <c r="G131" s="92">
        <f t="shared" ref="G131:W131" si="2">SUM(G64:G129)</f>
        <v>267</v>
      </c>
      <c r="H131" s="92">
        <f t="shared" si="2"/>
        <v>232</v>
      </c>
      <c r="I131" s="92">
        <f t="shared" si="2"/>
        <v>212</v>
      </c>
      <c r="J131" s="92">
        <f t="shared" si="2"/>
        <v>210</v>
      </c>
      <c r="K131" s="92">
        <f t="shared" si="2"/>
        <v>193</v>
      </c>
      <c r="L131" s="92">
        <f t="shared" si="2"/>
        <v>186</v>
      </c>
      <c r="M131" s="92">
        <f t="shared" si="2"/>
        <v>156</v>
      </c>
      <c r="N131" s="92">
        <f t="shared" si="2"/>
        <v>135</v>
      </c>
      <c r="O131" s="92">
        <f t="shared" si="2"/>
        <v>127</v>
      </c>
      <c r="P131" s="92">
        <f t="shared" si="2"/>
        <v>104</v>
      </c>
      <c r="Q131" s="92">
        <f t="shared" si="2"/>
        <v>99</v>
      </c>
      <c r="R131" s="92">
        <f t="shared" si="2"/>
        <v>88</v>
      </c>
      <c r="S131" s="92">
        <f t="shared" si="2"/>
        <v>85</v>
      </c>
      <c r="T131" s="92">
        <f t="shared" si="2"/>
        <v>85</v>
      </c>
      <c r="U131" s="92">
        <f t="shared" si="2"/>
        <v>85</v>
      </c>
      <c r="V131" s="25">
        <f t="shared" si="2"/>
        <v>35</v>
      </c>
      <c r="W131" s="39">
        <f t="shared" si="2"/>
        <v>9</v>
      </c>
    </row>
    <row r="132" spans="1:23" ht="15.75" customHeight="1" x14ac:dyDescent="0.25">
      <c r="A132" s="117"/>
      <c r="B132" s="114"/>
      <c r="C132" s="64"/>
      <c r="D132" s="92" t="s">
        <v>211</v>
      </c>
      <c r="E132" s="92">
        <v>266</v>
      </c>
      <c r="F132" s="25">
        <v>266</v>
      </c>
      <c r="G132" s="33">
        <v>266</v>
      </c>
      <c r="H132" s="33">
        <v>233</v>
      </c>
      <c r="I132" s="33">
        <v>212</v>
      </c>
      <c r="J132" s="33">
        <v>212</v>
      </c>
      <c r="K132" s="33">
        <v>192</v>
      </c>
      <c r="L132" s="33">
        <v>184</v>
      </c>
      <c r="M132" s="33">
        <v>153</v>
      </c>
      <c r="N132" s="71">
        <f>SUM(N88:N130)</f>
        <v>135</v>
      </c>
      <c r="O132" s="33">
        <v>125</v>
      </c>
      <c r="P132" s="33">
        <v>103</v>
      </c>
      <c r="Q132" s="71">
        <f>SUM(Q88:Q130)</f>
        <v>99</v>
      </c>
      <c r="R132" s="33">
        <v>89</v>
      </c>
      <c r="S132" s="33">
        <v>85</v>
      </c>
      <c r="T132" s="71">
        <f>SUM(T88:T130)</f>
        <v>85</v>
      </c>
      <c r="U132" s="33">
        <v>85</v>
      </c>
      <c r="V132" s="33">
        <v>35</v>
      </c>
      <c r="W132" s="33">
        <v>10</v>
      </c>
    </row>
    <row r="133" spans="1:23" ht="15.75" customHeight="1" x14ac:dyDescent="0.25">
      <c r="A133" s="2"/>
      <c r="B133" s="2"/>
      <c r="C133" s="10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3"/>
      <c r="W133" s="3"/>
    </row>
    <row r="134" spans="1:23" ht="15.75" customHeight="1" x14ac:dyDescent="0.25">
      <c r="A134" s="2"/>
      <c r="B134" s="2"/>
      <c r="C134" s="10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3"/>
      <c r="W134" s="3"/>
    </row>
    <row r="135" spans="1:23" ht="15.75" customHeight="1" x14ac:dyDescent="0.25">
      <c r="A135" s="2"/>
      <c r="B135" s="2"/>
      <c r="C135" s="10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3"/>
      <c r="W135" s="3"/>
    </row>
    <row r="136" spans="1:23" ht="15.75" customHeight="1" x14ac:dyDescent="0.25">
      <c r="A136" s="2"/>
      <c r="B136" s="2"/>
      <c r="C136" s="10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3"/>
      <c r="W136" s="3"/>
    </row>
    <row r="137" spans="1:23" ht="15.75" customHeight="1" x14ac:dyDescent="0.25">
      <c r="A137" s="2"/>
      <c r="B137" s="2"/>
      <c r="C137" s="10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3"/>
      <c r="W137" s="3"/>
    </row>
    <row r="138" spans="1:23" ht="15.75" customHeight="1" x14ac:dyDescent="0.25">
      <c r="A138" s="2"/>
      <c r="B138" s="2"/>
      <c r="C138" s="10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3"/>
      <c r="W138" s="3"/>
    </row>
    <row r="139" spans="1:23" ht="15.75" customHeight="1" x14ac:dyDescent="0.25">
      <c r="A139" s="2"/>
      <c r="B139" s="2"/>
      <c r="C139" s="10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3"/>
      <c r="W139" s="3"/>
    </row>
    <row r="140" spans="1:23" ht="15.75" customHeight="1" x14ac:dyDescent="0.25">
      <c r="A140" s="2"/>
      <c r="B140" s="2"/>
      <c r="C140" s="10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3"/>
      <c r="W140" s="3"/>
    </row>
    <row r="141" spans="1:23" ht="15.75" customHeight="1" x14ac:dyDescent="0.25">
      <c r="A141" s="2"/>
      <c r="B141" s="2"/>
      <c r="C141" s="10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3"/>
      <c r="W141" s="3"/>
    </row>
    <row r="142" spans="1:23" ht="15.75" customHeight="1" x14ac:dyDescent="0.25">
      <c r="A142" s="2"/>
      <c r="B142" s="2"/>
      <c r="C142" s="10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3"/>
      <c r="W142" s="3"/>
    </row>
    <row r="143" spans="1:23" ht="15.75" customHeight="1" x14ac:dyDescent="0.25">
      <c r="A143" s="2"/>
      <c r="B143" s="2"/>
      <c r="C143" s="10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3"/>
      <c r="W143" s="3"/>
    </row>
    <row r="144" spans="1:23" ht="15.75" customHeight="1" x14ac:dyDescent="0.25">
      <c r="A144" s="2"/>
      <c r="B144" s="2"/>
      <c r="C144" s="10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3"/>
      <c r="W144" s="3"/>
    </row>
    <row r="145" spans="1:23" ht="15.75" customHeight="1" x14ac:dyDescent="0.25">
      <c r="A145" s="2"/>
      <c r="B145" s="2"/>
      <c r="C145" s="10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3"/>
      <c r="W145" s="3"/>
    </row>
    <row r="146" spans="1:23" ht="15.75" customHeight="1" x14ac:dyDescent="0.25">
      <c r="A146" s="2"/>
      <c r="B146" s="2"/>
      <c r="C146" s="10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3"/>
      <c r="W146" s="3"/>
    </row>
    <row r="147" spans="1:23" ht="15.75" customHeight="1" x14ac:dyDescent="0.25">
      <c r="A147" s="2"/>
      <c r="B147" s="2"/>
      <c r="C147" s="10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3"/>
      <c r="W147" s="3"/>
    </row>
    <row r="148" spans="1:23" ht="15.75" customHeight="1" x14ac:dyDescent="0.25">
      <c r="A148" s="2"/>
      <c r="B148" s="2"/>
      <c r="C148" s="10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</row>
    <row r="149" spans="1:23" ht="15.75" customHeight="1" x14ac:dyDescent="0.25">
      <c r="A149" s="2"/>
      <c r="B149" s="2"/>
      <c r="C149" s="10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</row>
    <row r="150" spans="1:23" ht="15.75" customHeight="1" x14ac:dyDescent="0.25">
      <c r="A150" s="2"/>
      <c r="B150" s="2"/>
      <c r="C150" s="102"/>
      <c r="D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3"/>
      <c r="W150" s="3"/>
    </row>
    <row r="151" spans="1:23" ht="15.75" customHeight="1" x14ac:dyDescent="0.25">
      <c r="A151" s="2"/>
      <c r="B151" s="2"/>
      <c r="C151" s="3"/>
      <c r="D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 x14ac:dyDescent="0.25">
      <c r="A152" s="2"/>
      <c r="B152" s="2"/>
      <c r="C152" s="3"/>
      <c r="D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 x14ac:dyDescent="0.25">
      <c r="A153" s="2"/>
      <c r="B153" s="2"/>
      <c r="C153" s="3"/>
      <c r="D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3"/>
      <c r="B154" s="3"/>
      <c r="C154" s="3"/>
      <c r="D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3"/>
      <c r="B155" s="3"/>
      <c r="C155" s="3"/>
      <c r="D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/>
      <c r="B156" s="3"/>
      <c r="C156" s="3"/>
      <c r="D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3"/>
      <c r="B157" s="3"/>
      <c r="C157" s="3"/>
      <c r="D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3"/>
      <c r="B158" s="3"/>
      <c r="C158" s="3"/>
      <c r="D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/>
      <c r="B159" s="3"/>
      <c r="C159" s="3"/>
      <c r="D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/>
      <c r="B160" s="3"/>
      <c r="C160" s="3"/>
      <c r="D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3"/>
      <c r="B161" s="3"/>
      <c r="C161" s="3"/>
      <c r="D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/>
      <c r="B162" s="3"/>
      <c r="C162" s="3"/>
      <c r="D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3"/>
      <c r="B163" s="3"/>
      <c r="C163" s="3"/>
      <c r="D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/>
      <c r="B164" s="3"/>
      <c r="C164" s="3"/>
      <c r="D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s="3"/>
      <c r="B165" s="3"/>
      <c r="C165" s="3"/>
      <c r="D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/>
      <c r="B166" s="3"/>
      <c r="C166" s="3"/>
      <c r="D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s="3"/>
      <c r="B167" s="3"/>
      <c r="C167" s="3"/>
      <c r="D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/>
      <c r="B168" s="3"/>
      <c r="C168" s="3"/>
      <c r="D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s="3"/>
      <c r="B169" s="3"/>
      <c r="C169" s="3"/>
      <c r="D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/>
      <c r="B170" s="3"/>
      <c r="C170" s="3"/>
      <c r="D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s="3"/>
      <c r="B171" s="3"/>
      <c r="C171" s="3"/>
      <c r="D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/>
      <c r="B172" s="3"/>
      <c r="C172" s="3"/>
      <c r="D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/>
      <c r="B173" s="3"/>
      <c r="C173" s="3"/>
      <c r="D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5">
      <c r="A174" s="3"/>
      <c r="B174" s="3"/>
      <c r="C174" s="3"/>
      <c r="D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s="3"/>
      <c r="B175" s="3"/>
      <c r="C175" s="3"/>
      <c r="D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5">
      <c r="A176" s="3"/>
      <c r="B176" s="3"/>
      <c r="C176" s="3"/>
      <c r="D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3"/>
      <c r="B177" s="3"/>
      <c r="C177" s="3"/>
      <c r="D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s="3"/>
      <c r="B178" s="3"/>
      <c r="C178" s="3"/>
      <c r="D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/>
      <c r="B179" s="3"/>
      <c r="C179" s="3"/>
      <c r="D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5">
      <c r="A180" s="3"/>
      <c r="B180" s="3"/>
      <c r="C180" s="3"/>
      <c r="D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s="3"/>
      <c r="B181" s="3"/>
      <c r="C181" s="3"/>
      <c r="D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5">
      <c r="A182" s="3"/>
      <c r="B182" s="3"/>
      <c r="C182" s="3"/>
      <c r="D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/>
      <c r="B183" s="3"/>
      <c r="C183" s="3"/>
      <c r="D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s="3"/>
      <c r="B184" s="3"/>
      <c r="C184" s="3"/>
      <c r="D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s="3"/>
      <c r="B185" s="3"/>
      <c r="C185" s="3"/>
      <c r="D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s="3"/>
      <c r="B186" s="3"/>
      <c r="C186" s="3"/>
      <c r="D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s="3"/>
      <c r="B187" s="3"/>
      <c r="C187" s="3"/>
      <c r="D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5">
      <c r="A188" s="3"/>
      <c r="B188" s="3"/>
      <c r="C188" s="3"/>
      <c r="D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s="3"/>
      <c r="B189" s="3"/>
      <c r="C189" s="3"/>
      <c r="D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/>
      <c r="B190" s="3"/>
      <c r="C190" s="3"/>
      <c r="D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5">
      <c r="A191" s="3"/>
      <c r="B191" s="3"/>
      <c r="C191" s="3"/>
      <c r="D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s="3"/>
      <c r="B192" s="3"/>
      <c r="C192" s="3"/>
      <c r="D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s="3"/>
      <c r="B193" s="3"/>
      <c r="C193" s="3"/>
      <c r="D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/>
      <c r="B194" s="3"/>
      <c r="C194" s="3"/>
      <c r="D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s="3"/>
      <c r="B195" s="3"/>
      <c r="C195" s="3"/>
      <c r="D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/>
      <c r="B196" s="3"/>
      <c r="C196" s="3"/>
      <c r="D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/>
      <c r="B197" s="3"/>
      <c r="C197" s="3"/>
      <c r="D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s="3"/>
      <c r="B198" s="3"/>
      <c r="C198" s="3"/>
      <c r="D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s="3"/>
      <c r="B199" s="3"/>
      <c r="C199" s="3"/>
      <c r="D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/>
      <c r="B200" s="3"/>
      <c r="C200" s="3"/>
      <c r="D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/>
      <c r="B201" s="3"/>
      <c r="C201" s="3"/>
      <c r="D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25">
      <c r="A202" s="3"/>
      <c r="B202" s="3"/>
      <c r="C202" s="3"/>
      <c r="D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25">
      <c r="A203" s="3"/>
      <c r="B203" s="3"/>
      <c r="C203" s="3"/>
      <c r="D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/>
      <c r="B204" s="3"/>
      <c r="C204" s="3"/>
      <c r="D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3"/>
      <c r="B205" s="3"/>
      <c r="C205" s="3"/>
      <c r="D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25">
      <c r="A206" s="3"/>
      <c r="B206" s="3"/>
      <c r="C206" s="3"/>
      <c r="D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5">
      <c r="A207" s="3"/>
      <c r="B207" s="3"/>
      <c r="C207" s="3"/>
      <c r="D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/>
      <c r="B208" s="3"/>
      <c r="C208" s="3"/>
      <c r="D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/>
      <c r="B209" s="3"/>
      <c r="C209" s="3"/>
      <c r="D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25">
      <c r="A210" s="3"/>
      <c r="B210" s="3"/>
      <c r="C210" s="3"/>
      <c r="D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/>
      <c r="B211" s="3"/>
      <c r="C211" s="3"/>
      <c r="D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25">
      <c r="A212" s="3"/>
      <c r="B212" s="3"/>
      <c r="C212" s="3"/>
      <c r="D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/>
      <c r="B213" s="3"/>
      <c r="C213" s="3"/>
      <c r="D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5">
      <c r="A214" s="3"/>
      <c r="B214" s="3"/>
      <c r="C214" s="3"/>
      <c r="D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5">
      <c r="A215" s="3"/>
      <c r="B215" s="3"/>
      <c r="C215" s="3"/>
      <c r="D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/>
      <c r="B216" s="3"/>
      <c r="C216" s="3"/>
      <c r="D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25">
      <c r="A217" s="3"/>
      <c r="B217" s="3"/>
      <c r="C217" s="3"/>
      <c r="D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5">
      <c r="A218" s="3"/>
      <c r="B218" s="3"/>
      <c r="C218" s="3"/>
      <c r="D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25">
      <c r="A219" s="3"/>
      <c r="B219" s="3"/>
      <c r="C219" s="3"/>
      <c r="D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/>
      <c r="B220" s="3"/>
      <c r="C220" s="3"/>
      <c r="D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5">
      <c r="A221" s="3"/>
      <c r="B221" s="3"/>
      <c r="C221" s="3"/>
      <c r="D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/>
      <c r="B222" s="3"/>
      <c r="C222" s="3"/>
      <c r="D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25">
      <c r="A223" s="3"/>
      <c r="B223" s="3"/>
      <c r="C223" s="3"/>
      <c r="D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/>
      <c r="B224" s="3"/>
      <c r="C224" s="3"/>
      <c r="D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/>
      <c r="B225" s="3"/>
      <c r="C225" s="3"/>
      <c r="D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3"/>
      <c r="B226" s="3"/>
      <c r="C226" s="3"/>
      <c r="D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5">
      <c r="A227" s="3"/>
      <c r="B227" s="3"/>
      <c r="C227" s="3"/>
      <c r="D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25">
      <c r="A228" s="3"/>
      <c r="B228" s="3"/>
      <c r="C228" s="3"/>
      <c r="D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25">
      <c r="A229" s="3"/>
      <c r="B229" s="3"/>
      <c r="C229" s="3"/>
      <c r="D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25">
      <c r="A230" s="3"/>
      <c r="B230" s="3"/>
      <c r="C230" s="3"/>
      <c r="D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/>
      <c r="B231" s="3"/>
      <c r="C231" s="3"/>
      <c r="D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25">
      <c r="A232" s="3"/>
      <c r="B232" s="3"/>
      <c r="C232" s="3"/>
      <c r="D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5">
      <c r="A233" s="3"/>
      <c r="B233" s="3"/>
      <c r="C233" s="3"/>
      <c r="D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5">
      <c r="A234" s="3"/>
      <c r="B234" s="3"/>
      <c r="C234" s="3"/>
      <c r="D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3"/>
      <c r="B235" s="3"/>
      <c r="C235" s="3"/>
      <c r="D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25">
      <c r="A236" s="3"/>
      <c r="B236" s="3"/>
      <c r="C236" s="3"/>
      <c r="D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5">
      <c r="A237" s="3"/>
      <c r="B237" s="3"/>
      <c r="C237" s="3"/>
      <c r="D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25">
      <c r="A238" s="3"/>
      <c r="B238" s="3"/>
      <c r="C238" s="3"/>
      <c r="D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/>
      <c r="B239" s="3"/>
      <c r="C239" s="3"/>
      <c r="D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/>
      <c r="B240" s="3"/>
      <c r="C240" s="3"/>
      <c r="D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5">
      <c r="A241" s="3"/>
      <c r="B241" s="3"/>
      <c r="C241" s="3"/>
      <c r="D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5">
      <c r="A242" s="3"/>
      <c r="B242" s="3"/>
      <c r="C242" s="3"/>
      <c r="D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5">
      <c r="A243" s="3"/>
      <c r="B243" s="3"/>
      <c r="C243" s="3"/>
      <c r="D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/>
      <c r="B244" s="3"/>
      <c r="C244" s="3"/>
      <c r="D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5">
      <c r="A245" s="3"/>
      <c r="B245" s="3"/>
      <c r="C245" s="3"/>
      <c r="D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25">
      <c r="A246" s="3"/>
      <c r="B246" s="3"/>
      <c r="C246" s="3"/>
      <c r="D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25">
      <c r="A247" s="3"/>
      <c r="B247" s="3"/>
      <c r="C247" s="3"/>
      <c r="D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/>
      <c r="B248" s="3"/>
      <c r="C248" s="3"/>
      <c r="D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5">
      <c r="A249" s="3"/>
      <c r="B249" s="3"/>
      <c r="C249" s="3"/>
      <c r="D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/>
      <c r="B250" s="3"/>
      <c r="C250" s="3"/>
      <c r="D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25">
      <c r="A251" s="3"/>
      <c r="B251" s="3"/>
      <c r="C251" s="3"/>
      <c r="D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/>
      <c r="B252" s="3"/>
      <c r="C252" s="3"/>
      <c r="D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25">
      <c r="A253" s="3"/>
      <c r="B253" s="3"/>
      <c r="C253" s="3"/>
      <c r="D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5">
      <c r="A254" s="3"/>
      <c r="B254" s="3"/>
      <c r="C254" s="3"/>
      <c r="D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5">
      <c r="A255" s="3"/>
      <c r="B255" s="3"/>
      <c r="C255" s="3"/>
      <c r="D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25">
      <c r="A256" s="3"/>
      <c r="B256" s="3"/>
      <c r="C256" s="3"/>
      <c r="D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/>
      <c r="B257" s="3"/>
      <c r="C257" s="3"/>
      <c r="D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25">
      <c r="A258" s="3"/>
      <c r="B258" s="3"/>
      <c r="C258" s="3"/>
      <c r="D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25">
      <c r="A259" s="3"/>
      <c r="B259" s="3"/>
      <c r="C259" s="3"/>
      <c r="D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25">
      <c r="A260" s="3"/>
      <c r="B260" s="3"/>
      <c r="C260" s="3"/>
      <c r="D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/>
      <c r="B261" s="3"/>
      <c r="C261" s="3"/>
      <c r="D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25">
      <c r="A262" s="3"/>
      <c r="B262" s="3"/>
      <c r="C262" s="3"/>
      <c r="D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25">
      <c r="A263" s="3"/>
      <c r="B263" s="3"/>
      <c r="C263" s="3"/>
      <c r="D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25">
      <c r="A264" s="3"/>
      <c r="B264" s="3"/>
      <c r="C264" s="3"/>
      <c r="D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5">
      <c r="A265" s="3"/>
      <c r="B265" s="3"/>
      <c r="C265" s="3"/>
      <c r="D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/>
      <c r="B266" s="3"/>
      <c r="C266" s="3"/>
      <c r="D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5">
      <c r="A267" s="3"/>
      <c r="B267" s="3"/>
      <c r="C267" s="3"/>
      <c r="D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25">
      <c r="A268" s="3"/>
      <c r="B268" s="3"/>
      <c r="C268" s="3"/>
      <c r="D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25">
      <c r="A269" s="3"/>
      <c r="B269" s="3"/>
      <c r="C269" s="3"/>
      <c r="D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/>
      <c r="B270" s="3"/>
      <c r="C270" s="3"/>
      <c r="D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25">
      <c r="A271" s="3"/>
      <c r="B271" s="3"/>
      <c r="C271" s="3"/>
      <c r="D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/>
      <c r="B272" s="3"/>
      <c r="C272" s="3"/>
      <c r="D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/>
      <c r="B273" s="3"/>
      <c r="C273" s="3"/>
      <c r="D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25">
      <c r="A274" s="3"/>
      <c r="B274" s="3"/>
      <c r="C274" s="3"/>
      <c r="D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25">
      <c r="A275" s="3"/>
      <c r="B275" s="3"/>
      <c r="C275" s="3"/>
      <c r="D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/>
      <c r="B276" s="3"/>
      <c r="C276" s="3"/>
      <c r="D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5">
      <c r="A277" s="3"/>
      <c r="B277" s="3"/>
      <c r="C277" s="3"/>
      <c r="D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25">
      <c r="A278" s="3"/>
      <c r="B278" s="3"/>
      <c r="C278" s="3"/>
      <c r="D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/>
      <c r="B279" s="3"/>
      <c r="C279" s="3"/>
      <c r="D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/>
      <c r="B280" s="3"/>
      <c r="C280" s="3"/>
      <c r="D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25">
      <c r="A281" s="3"/>
      <c r="B281" s="3"/>
      <c r="C281" s="3"/>
      <c r="D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25">
      <c r="A282" s="3"/>
      <c r="B282" s="3"/>
      <c r="C282" s="3"/>
      <c r="D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/>
      <c r="B283" s="3"/>
      <c r="C283" s="3"/>
      <c r="D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5">
      <c r="A284" s="3"/>
      <c r="B284" s="3"/>
      <c r="C284" s="3"/>
      <c r="D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/>
      <c r="B285" s="3"/>
      <c r="C285" s="3"/>
      <c r="D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25">
      <c r="A286" s="3"/>
      <c r="B286" s="3"/>
      <c r="C286" s="3"/>
      <c r="D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5">
      <c r="A287" s="3"/>
      <c r="B287" s="3"/>
      <c r="C287" s="3"/>
      <c r="D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25">
      <c r="A288" s="3"/>
      <c r="B288" s="3"/>
      <c r="C288" s="3"/>
      <c r="D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25">
      <c r="A289" s="3"/>
      <c r="B289" s="3"/>
      <c r="C289" s="3"/>
      <c r="D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25">
      <c r="A290" s="3"/>
      <c r="B290" s="3"/>
      <c r="C290" s="3"/>
      <c r="D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/>
      <c r="B291" s="3"/>
      <c r="C291" s="3"/>
      <c r="D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5">
      <c r="A292" s="3"/>
      <c r="B292" s="3"/>
      <c r="C292" s="3"/>
      <c r="D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25">
      <c r="A293" s="3"/>
      <c r="B293" s="3"/>
      <c r="C293" s="3"/>
      <c r="D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/>
      <c r="B294" s="3"/>
      <c r="C294" s="3"/>
      <c r="D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/>
      <c r="B295" s="3"/>
      <c r="C295" s="3"/>
      <c r="D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5">
      <c r="A296" s="3"/>
      <c r="B296" s="3"/>
      <c r="C296" s="3"/>
      <c r="D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25">
      <c r="A297" s="3"/>
      <c r="B297" s="3"/>
      <c r="C297" s="3"/>
      <c r="D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5">
      <c r="A298" s="3"/>
      <c r="B298" s="3"/>
      <c r="C298" s="3"/>
      <c r="D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5">
      <c r="A299" s="3"/>
      <c r="B299" s="3"/>
      <c r="C299" s="3"/>
      <c r="D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5">
      <c r="A300" s="3"/>
      <c r="B300" s="3"/>
      <c r="C300" s="3"/>
      <c r="D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5">
      <c r="A301" s="3"/>
      <c r="B301" s="3"/>
      <c r="C301" s="3"/>
      <c r="D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/>
      <c r="B302" s="3"/>
      <c r="C302" s="3"/>
      <c r="D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/>
      <c r="B303" s="3"/>
      <c r="C303" s="3"/>
      <c r="D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3"/>
      <c r="B304" s="3"/>
      <c r="C304" s="3"/>
      <c r="D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25">
      <c r="A305" s="3"/>
      <c r="B305" s="3"/>
      <c r="C305" s="3"/>
      <c r="D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/>
      <c r="B306" s="3"/>
      <c r="C306" s="3"/>
      <c r="D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3"/>
      <c r="B307" s="3"/>
      <c r="C307" s="3"/>
      <c r="D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/>
      <c r="B308" s="3"/>
      <c r="C308" s="3"/>
      <c r="D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/>
      <c r="B309" s="3"/>
      <c r="C309" s="3"/>
      <c r="D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/>
      <c r="B310" s="3"/>
      <c r="C310" s="3"/>
      <c r="D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/>
      <c r="B311" s="3"/>
      <c r="C311" s="3"/>
      <c r="D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/>
      <c r="B312" s="3"/>
      <c r="C312" s="3"/>
      <c r="D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/>
      <c r="B313" s="3"/>
      <c r="C313" s="3"/>
      <c r="D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/>
      <c r="B314" s="3"/>
      <c r="C314" s="3"/>
      <c r="D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5">
      <c r="A315" s="3"/>
      <c r="B315" s="3"/>
      <c r="C315" s="3"/>
      <c r="D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25">
      <c r="A316" s="3"/>
      <c r="B316" s="3"/>
      <c r="C316" s="3"/>
      <c r="D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/>
      <c r="B317" s="3"/>
      <c r="C317" s="3"/>
      <c r="D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25">
      <c r="A318" s="3"/>
      <c r="B318" s="3"/>
      <c r="C318" s="3"/>
      <c r="D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25">
      <c r="A319" s="3"/>
      <c r="B319" s="3"/>
      <c r="C319" s="3"/>
      <c r="D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5">
      <c r="A320" s="3"/>
      <c r="B320" s="3"/>
      <c r="C320" s="3"/>
      <c r="D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/>
      <c r="B321" s="3"/>
      <c r="C321" s="3"/>
      <c r="D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5">
      <c r="A322" s="3"/>
      <c r="B322" s="3"/>
      <c r="C322" s="3"/>
      <c r="D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5">
      <c r="A323" s="3"/>
      <c r="B323" s="3"/>
      <c r="C323" s="3"/>
      <c r="D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25">
      <c r="A324" s="3"/>
      <c r="B324" s="3"/>
      <c r="C324" s="3"/>
      <c r="D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5">
      <c r="A325" s="3"/>
      <c r="B325" s="3"/>
      <c r="C325" s="3"/>
      <c r="D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5">
      <c r="A326" s="3"/>
      <c r="B326" s="3"/>
      <c r="C326" s="3"/>
      <c r="D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25">
      <c r="A327" s="3"/>
      <c r="B327" s="3"/>
      <c r="C327" s="3"/>
      <c r="D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25">
      <c r="A328" s="3"/>
      <c r="B328" s="3"/>
      <c r="C328" s="3"/>
      <c r="D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/>
      <c r="B329" s="3"/>
      <c r="C329" s="3"/>
      <c r="D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25">
      <c r="A330" s="3"/>
      <c r="B330" s="3"/>
      <c r="C330" s="3"/>
      <c r="D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25">
      <c r="A331" s="3"/>
      <c r="B331" s="3"/>
      <c r="C331" s="3"/>
      <c r="D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25">
      <c r="A332" s="3"/>
      <c r="B332" s="3"/>
      <c r="C332" s="3"/>
      <c r="D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/>
      <c r="B333" s="3"/>
      <c r="C333" s="3"/>
      <c r="D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/>
      <c r="B334" s="3"/>
      <c r="C334" s="3"/>
      <c r="D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/>
      <c r="B335" s="3"/>
      <c r="C335" s="3"/>
      <c r="D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/>
      <c r="B336" s="3"/>
      <c r="C336" s="3"/>
      <c r="D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25">
      <c r="A337" s="3"/>
      <c r="B337" s="3"/>
      <c r="C337" s="3"/>
      <c r="D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/>
      <c r="B338" s="3"/>
      <c r="C338" s="3"/>
      <c r="D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/>
      <c r="B339" s="3"/>
      <c r="C339" s="3"/>
      <c r="D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5">
      <c r="A340" s="3"/>
      <c r="B340" s="3"/>
      <c r="C340" s="3"/>
      <c r="D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25">
      <c r="A341" s="3"/>
      <c r="B341" s="3"/>
      <c r="C341" s="3"/>
      <c r="D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/>
      <c r="B342" s="3"/>
      <c r="C342" s="3"/>
      <c r="D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/>
      <c r="B343" s="3"/>
      <c r="C343" s="3"/>
      <c r="D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25">
      <c r="A344" s="3"/>
      <c r="B344" s="3"/>
      <c r="C344" s="3"/>
      <c r="D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25">
      <c r="A345" s="3"/>
      <c r="B345" s="3"/>
      <c r="C345" s="3"/>
      <c r="D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/>
      <c r="B346" s="3"/>
      <c r="C346" s="3"/>
      <c r="D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25">
      <c r="A347" s="3"/>
      <c r="B347" s="3"/>
      <c r="C347" s="3"/>
      <c r="D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/>
      <c r="B348" s="3"/>
      <c r="C348" s="3"/>
      <c r="D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3"/>
      <c r="B349" s="3"/>
      <c r="C349" s="3"/>
      <c r="D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25">
      <c r="A350" s="3"/>
      <c r="B350" s="3"/>
      <c r="C350" s="3"/>
      <c r="D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25">
      <c r="A351" s="3"/>
      <c r="B351" s="3"/>
      <c r="C351" s="3"/>
      <c r="D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/>
      <c r="B352" s="3"/>
      <c r="C352" s="3"/>
      <c r="D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25">
      <c r="A353" s="3"/>
      <c r="B353" s="3"/>
      <c r="C353" s="3"/>
      <c r="D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25">
      <c r="A354" s="3"/>
      <c r="B354" s="3"/>
      <c r="C354" s="3"/>
      <c r="D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25">
      <c r="A355" s="3"/>
      <c r="B355" s="3"/>
      <c r="C355" s="3"/>
      <c r="D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/>
      <c r="B356" s="3"/>
      <c r="C356" s="3"/>
      <c r="D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25">
      <c r="A357" s="3"/>
      <c r="B357" s="3"/>
      <c r="C357" s="3"/>
      <c r="D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25">
      <c r="A358" s="3"/>
      <c r="B358" s="3"/>
      <c r="C358" s="3"/>
      <c r="D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/>
      <c r="B359" s="3"/>
      <c r="C359" s="3"/>
      <c r="D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/>
      <c r="B360" s="3"/>
      <c r="C360" s="3"/>
      <c r="D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25">
      <c r="A361" s="3"/>
      <c r="B361" s="3"/>
      <c r="C361" s="3"/>
      <c r="D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25">
      <c r="A362" s="3"/>
      <c r="B362" s="3"/>
      <c r="C362" s="3"/>
      <c r="D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/>
      <c r="B363" s="3"/>
      <c r="C363" s="3"/>
      <c r="D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25">
      <c r="A364" s="3"/>
      <c r="B364" s="3"/>
      <c r="C364" s="3"/>
      <c r="D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/>
      <c r="B365" s="3"/>
      <c r="C365" s="3"/>
      <c r="D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25">
      <c r="A366" s="3"/>
      <c r="B366" s="3"/>
      <c r="C366" s="3"/>
      <c r="D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25">
      <c r="A367" s="3"/>
      <c r="B367" s="3"/>
      <c r="C367" s="3"/>
      <c r="D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25">
      <c r="A368" s="3"/>
      <c r="B368" s="3"/>
      <c r="C368" s="3"/>
      <c r="D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/>
      <c r="B369" s="3"/>
      <c r="C369" s="3"/>
      <c r="D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/>
      <c r="B370" s="3"/>
      <c r="C370" s="3"/>
      <c r="D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25">
      <c r="A371" s="3"/>
      <c r="B371" s="3"/>
      <c r="C371" s="3"/>
      <c r="D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25">
      <c r="A372" s="3"/>
      <c r="B372" s="3"/>
      <c r="C372" s="3"/>
      <c r="D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/>
      <c r="B373" s="3"/>
      <c r="C373" s="3"/>
      <c r="D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25">
      <c r="A374" s="3"/>
      <c r="B374" s="3"/>
      <c r="C374" s="3"/>
      <c r="D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25">
      <c r="A375" s="3"/>
      <c r="B375" s="3"/>
      <c r="C375" s="3"/>
      <c r="D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25">
      <c r="A376" s="3"/>
      <c r="B376" s="3"/>
      <c r="C376" s="3"/>
      <c r="D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25">
      <c r="A377" s="3"/>
      <c r="B377" s="3"/>
      <c r="C377" s="3"/>
      <c r="D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25">
      <c r="A378" s="3"/>
      <c r="B378" s="3"/>
      <c r="C378" s="3"/>
      <c r="D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/>
      <c r="B379" s="3"/>
      <c r="C379" s="3"/>
      <c r="D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/>
      <c r="B380" s="3"/>
      <c r="C380" s="3"/>
      <c r="D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5">
      <c r="A381" s="3"/>
      <c r="B381" s="3"/>
      <c r="C381" s="3"/>
      <c r="D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5">
      <c r="A382" s="3"/>
      <c r="B382" s="3"/>
      <c r="C382" s="3"/>
      <c r="D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A383" s="3"/>
      <c r="B383" s="3"/>
      <c r="C383" s="3"/>
      <c r="D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5">
      <c r="A384" s="3"/>
      <c r="B384" s="3"/>
      <c r="C384" s="3"/>
      <c r="D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25">
      <c r="A385" s="3"/>
      <c r="B385" s="3"/>
      <c r="C385" s="3"/>
      <c r="D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25">
      <c r="A386" s="3"/>
      <c r="B386" s="3"/>
      <c r="C386" s="3"/>
      <c r="D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/>
      <c r="B387" s="3"/>
      <c r="C387" s="3"/>
      <c r="D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/>
      <c r="B388" s="3"/>
      <c r="C388" s="3"/>
      <c r="D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5">
      <c r="A389" s="3"/>
      <c r="B389" s="3"/>
      <c r="C389" s="3"/>
      <c r="D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25">
      <c r="A390" s="3"/>
      <c r="B390" s="3"/>
      <c r="C390" s="3"/>
      <c r="D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5">
      <c r="A391" s="3"/>
      <c r="B391" s="3"/>
      <c r="C391" s="3"/>
      <c r="D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5">
      <c r="A392" s="3"/>
      <c r="B392" s="3"/>
      <c r="C392" s="3"/>
      <c r="D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25">
      <c r="A393" s="3"/>
      <c r="B393" s="3"/>
      <c r="C393" s="3"/>
      <c r="D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/>
      <c r="B394" s="3"/>
      <c r="C394" s="3"/>
      <c r="D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25">
      <c r="A395" s="3"/>
      <c r="B395" s="3"/>
      <c r="C395" s="3"/>
      <c r="D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25">
      <c r="A396" s="3"/>
      <c r="B396" s="3"/>
      <c r="C396" s="3"/>
      <c r="D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25">
      <c r="A397" s="3"/>
      <c r="B397" s="3"/>
      <c r="C397" s="3"/>
      <c r="D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5">
      <c r="A398" s="3"/>
      <c r="B398" s="3"/>
      <c r="C398" s="3"/>
      <c r="D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25">
      <c r="A399" s="3"/>
      <c r="B399" s="3"/>
      <c r="C399" s="3"/>
      <c r="D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25">
      <c r="A400" s="3"/>
      <c r="B400" s="3"/>
      <c r="C400" s="3"/>
      <c r="D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25">
      <c r="A401" s="3"/>
      <c r="B401" s="3"/>
      <c r="C401" s="3"/>
      <c r="D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25">
      <c r="A402" s="3"/>
      <c r="B402" s="3"/>
      <c r="C402" s="3"/>
      <c r="D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25">
      <c r="A403" s="3"/>
      <c r="B403" s="3"/>
      <c r="C403" s="3"/>
      <c r="D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25">
      <c r="A404" s="3"/>
      <c r="B404" s="3"/>
      <c r="C404" s="3"/>
      <c r="D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25">
      <c r="A405" s="3"/>
      <c r="B405" s="3"/>
      <c r="C405" s="3"/>
      <c r="D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/>
      <c r="B406" s="3"/>
      <c r="C406" s="3"/>
      <c r="D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/>
      <c r="B407" s="3"/>
      <c r="C407" s="3"/>
      <c r="D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25">
      <c r="A408" s="3"/>
      <c r="B408" s="3"/>
      <c r="C408" s="3"/>
      <c r="D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25">
      <c r="A409" s="3"/>
      <c r="B409" s="3"/>
      <c r="C409" s="3"/>
      <c r="D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5">
      <c r="A410" s="3"/>
      <c r="B410" s="3"/>
      <c r="C410" s="3"/>
      <c r="D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5">
      <c r="A411" s="3"/>
      <c r="B411" s="3"/>
      <c r="C411" s="3"/>
      <c r="D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25">
      <c r="A412" s="3"/>
      <c r="B412" s="3"/>
      <c r="C412" s="3"/>
      <c r="D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25">
      <c r="A413" s="3"/>
      <c r="B413" s="3"/>
      <c r="C413" s="3"/>
      <c r="D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25">
      <c r="A414" s="3"/>
      <c r="B414" s="3"/>
      <c r="C414" s="3"/>
      <c r="D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25">
      <c r="A415" s="3"/>
      <c r="B415" s="3"/>
      <c r="C415" s="3"/>
      <c r="D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/>
      <c r="B416" s="3"/>
      <c r="C416" s="3"/>
      <c r="D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/>
      <c r="B417" s="3"/>
      <c r="C417" s="3"/>
      <c r="D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25">
      <c r="A418" s="3"/>
      <c r="B418" s="3"/>
      <c r="C418" s="3"/>
      <c r="D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/>
      <c r="B419" s="3"/>
      <c r="C419" s="3"/>
      <c r="D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/>
      <c r="B420" s="3"/>
      <c r="C420" s="3"/>
      <c r="D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/>
      <c r="B421" s="3"/>
      <c r="C421" s="3"/>
      <c r="D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25">
      <c r="A422" s="3"/>
      <c r="B422" s="3"/>
      <c r="C422" s="3"/>
      <c r="D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/>
      <c r="B423" s="3"/>
      <c r="C423" s="3"/>
      <c r="D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25">
      <c r="A424" s="3"/>
      <c r="B424" s="3"/>
      <c r="C424" s="3"/>
      <c r="D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25">
      <c r="A425" s="3"/>
      <c r="B425" s="3"/>
      <c r="C425" s="3"/>
      <c r="D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/>
      <c r="B426" s="3"/>
      <c r="C426" s="3"/>
      <c r="D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25">
      <c r="A427" s="3"/>
      <c r="B427" s="3"/>
      <c r="C427" s="3"/>
      <c r="D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25">
      <c r="A428" s="3"/>
      <c r="B428" s="3"/>
      <c r="C428" s="3"/>
      <c r="D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25">
      <c r="A429" s="3"/>
      <c r="B429" s="3"/>
      <c r="C429" s="3"/>
      <c r="D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5">
      <c r="A430" s="3"/>
      <c r="B430" s="3"/>
      <c r="C430" s="3"/>
      <c r="D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25">
      <c r="A431" s="3"/>
      <c r="B431" s="3"/>
      <c r="C431" s="3"/>
      <c r="D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25">
      <c r="A432" s="3"/>
      <c r="B432" s="3"/>
      <c r="C432" s="3"/>
      <c r="D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25">
      <c r="A433" s="3"/>
      <c r="B433" s="3"/>
      <c r="C433" s="3"/>
      <c r="D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/>
      <c r="B434" s="3"/>
      <c r="C434" s="3"/>
      <c r="D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25">
      <c r="A435" s="3"/>
      <c r="B435" s="3"/>
      <c r="C435" s="3"/>
      <c r="D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/>
      <c r="B436" s="3"/>
      <c r="C436" s="3"/>
      <c r="D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25">
      <c r="A437" s="3"/>
      <c r="B437" s="3"/>
      <c r="C437" s="3"/>
      <c r="D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5">
      <c r="A438" s="3"/>
      <c r="B438" s="3"/>
      <c r="C438" s="3"/>
      <c r="D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/>
      <c r="B439" s="3"/>
      <c r="C439" s="3"/>
      <c r="D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5">
      <c r="A440" s="3"/>
      <c r="B440" s="3"/>
      <c r="C440" s="3"/>
      <c r="D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/>
      <c r="B441" s="3"/>
      <c r="C441" s="3"/>
      <c r="D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25">
      <c r="A442" s="3"/>
      <c r="B442" s="3"/>
      <c r="C442" s="3"/>
      <c r="D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/>
      <c r="B443" s="3"/>
      <c r="C443" s="3"/>
      <c r="D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/>
      <c r="B444" s="3"/>
      <c r="C444" s="3"/>
      <c r="D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/>
      <c r="B445" s="3"/>
      <c r="C445" s="3"/>
      <c r="D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25">
      <c r="A446" s="3"/>
      <c r="B446" s="3"/>
      <c r="C446" s="3"/>
      <c r="D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5">
      <c r="A447" s="3"/>
      <c r="B447" s="3"/>
      <c r="C447" s="3"/>
      <c r="D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/>
      <c r="B448" s="3"/>
      <c r="C448" s="3"/>
      <c r="D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/>
      <c r="B449" s="3"/>
      <c r="C449" s="3"/>
      <c r="D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/>
      <c r="B450" s="3"/>
      <c r="C450" s="3"/>
      <c r="D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25">
      <c r="A451" s="3"/>
      <c r="B451" s="3"/>
      <c r="C451" s="3"/>
      <c r="D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/>
      <c r="B452" s="3"/>
      <c r="C452" s="3"/>
      <c r="D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/>
      <c r="B453" s="3"/>
      <c r="C453" s="3"/>
      <c r="D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/>
      <c r="B454" s="3"/>
      <c r="C454" s="3"/>
      <c r="D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25">
      <c r="A455" s="3"/>
      <c r="B455" s="3"/>
      <c r="C455" s="3"/>
      <c r="D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5">
      <c r="A456" s="3"/>
      <c r="B456" s="3"/>
      <c r="C456" s="3"/>
      <c r="D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/>
      <c r="B457" s="3"/>
      <c r="C457" s="3"/>
      <c r="D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25">
      <c r="A458" s="3"/>
      <c r="B458" s="3"/>
      <c r="C458" s="3"/>
      <c r="D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25">
      <c r="A459" s="3"/>
      <c r="B459" s="3"/>
      <c r="C459" s="3"/>
      <c r="D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/>
      <c r="B460" s="3"/>
      <c r="C460" s="3"/>
      <c r="D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25">
      <c r="A461" s="3"/>
      <c r="B461" s="3"/>
      <c r="C461" s="3"/>
      <c r="D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25">
      <c r="A462" s="3"/>
      <c r="B462" s="3"/>
      <c r="C462" s="3"/>
      <c r="D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25">
      <c r="A463" s="3"/>
      <c r="B463" s="3"/>
      <c r="C463" s="3"/>
      <c r="D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5">
      <c r="A464" s="3"/>
      <c r="B464" s="3"/>
      <c r="C464" s="3"/>
      <c r="D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25">
      <c r="A465" s="3"/>
      <c r="B465" s="3"/>
      <c r="C465" s="3"/>
      <c r="D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/>
      <c r="B466" s="3"/>
      <c r="C466" s="3"/>
      <c r="D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25">
      <c r="A467" s="3"/>
      <c r="B467" s="3"/>
      <c r="C467" s="3"/>
      <c r="D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/>
      <c r="B468" s="3"/>
      <c r="C468" s="3"/>
      <c r="D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25">
      <c r="A469" s="3"/>
      <c r="B469" s="3"/>
      <c r="C469" s="3"/>
      <c r="D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/>
      <c r="B470" s="3"/>
      <c r="C470" s="3"/>
      <c r="D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25">
      <c r="A471" s="3"/>
      <c r="B471" s="3"/>
      <c r="C471" s="3"/>
      <c r="D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5">
      <c r="A472" s="3"/>
      <c r="B472" s="3"/>
      <c r="C472" s="3"/>
      <c r="D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25">
      <c r="A473" s="3"/>
      <c r="B473" s="3"/>
      <c r="C473" s="3"/>
      <c r="D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25">
      <c r="A474" s="3"/>
      <c r="B474" s="3"/>
      <c r="C474" s="3"/>
      <c r="D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25">
      <c r="A475" s="3"/>
      <c r="B475" s="3"/>
      <c r="C475" s="3"/>
      <c r="D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25">
      <c r="A476" s="3"/>
      <c r="B476" s="3"/>
      <c r="C476" s="3"/>
      <c r="D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25">
      <c r="A477" s="3"/>
      <c r="B477" s="3"/>
      <c r="C477" s="3"/>
      <c r="D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/>
      <c r="B478" s="3"/>
      <c r="C478" s="3"/>
      <c r="D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25">
      <c r="A479" s="3"/>
      <c r="B479" s="3"/>
      <c r="C479" s="3"/>
      <c r="D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25">
      <c r="A480" s="3"/>
      <c r="B480" s="3"/>
      <c r="C480" s="3"/>
      <c r="D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25">
      <c r="A481" s="3"/>
      <c r="B481" s="3"/>
      <c r="C481" s="3"/>
      <c r="D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5">
      <c r="A482" s="3"/>
      <c r="B482" s="3"/>
      <c r="C482" s="3"/>
      <c r="D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25">
      <c r="A483" s="3"/>
      <c r="B483" s="3"/>
      <c r="C483" s="3"/>
      <c r="D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25">
      <c r="A484" s="3"/>
      <c r="B484" s="3"/>
      <c r="C484" s="3"/>
      <c r="D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25">
      <c r="A485" s="3"/>
      <c r="B485" s="3"/>
      <c r="C485" s="3"/>
      <c r="D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25">
      <c r="A486" s="3"/>
      <c r="B486" s="3"/>
      <c r="C486" s="3"/>
      <c r="D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/>
      <c r="B487" s="3"/>
      <c r="C487" s="3"/>
      <c r="D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25">
      <c r="A488" s="3"/>
      <c r="B488" s="3"/>
      <c r="C488" s="3"/>
      <c r="D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25">
      <c r="A489" s="3"/>
      <c r="B489" s="3"/>
      <c r="C489" s="3"/>
      <c r="D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25">
      <c r="A490" s="3"/>
      <c r="B490" s="3"/>
      <c r="C490" s="3"/>
      <c r="D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5">
      <c r="A491" s="3"/>
      <c r="B491" s="3"/>
      <c r="C491" s="3"/>
      <c r="D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25">
      <c r="A492" s="3"/>
      <c r="B492" s="3"/>
      <c r="C492" s="3"/>
      <c r="D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/>
      <c r="B493" s="3"/>
      <c r="C493" s="3"/>
      <c r="D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25">
      <c r="A494" s="3"/>
      <c r="B494" s="3"/>
      <c r="C494" s="3"/>
      <c r="D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/>
      <c r="B495" s="3"/>
      <c r="C495" s="3"/>
      <c r="D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/>
      <c r="B496" s="3"/>
      <c r="C496" s="3"/>
      <c r="D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25">
      <c r="A497" s="3"/>
      <c r="B497" s="3"/>
      <c r="C497" s="3"/>
      <c r="D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5">
      <c r="A498" s="3"/>
      <c r="B498" s="3"/>
      <c r="C498" s="3"/>
      <c r="D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25">
      <c r="A499" s="3"/>
      <c r="B499" s="3"/>
      <c r="C499" s="3"/>
      <c r="D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25">
      <c r="A500" s="3"/>
      <c r="B500" s="3"/>
      <c r="C500" s="3"/>
      <c r="D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25">
      <c r="A501" s="3"/>
      <c r="B501" s="3"/>
      <c r="C501" s="3"/>
      <c r="D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25">
      <c r="A502" s="3"/>
      <c r="B502" s="3"/>
      <c r="C502" s="3"/>
      <c r="D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25">
      <c r="A503" s="3"/>
      <c r="B503" s="3"/>
      <c r="C503" s="3"/>
      <c r="D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25">
      <c r="A504" s="3"/>
      <c r="B504" s="3"/>
      <c r="C504" s="3"/>
      <c r="D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25">
      <c r="A505" s="3"/>
      <c r="B505" s="3"/>
      <c r="C505" s="3"/>
      <c r="D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25">
      <c r="A506" s="3"/>
      <c r="B506" s="3"/>
      <c r="C506" s="3"/>
      <c r="D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25">
      <c r="A507" s="3"/>
      <c r="B507" s="3"/>
      <c r="C507" s="3"/>
      <c r="D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25">
      <c r="A508" s="3"/>
      <c r="B508" s="3"/>
      <c r="C508" s="3"/>
      <c r="D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/>
      <c r="B509" s="3"/>
      <c r="C509" s="3"/>
      <c r="D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25">
      <c r="A510" s="3"/>
      <c r="B510" s="3"/>
      <c r="C510" s="3"/>
      <c r="D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5">
      <c r="A511" s="3"/>
      <c r="B511" s="3"/>
      <c r="C511" s="3"/>
      <c r="D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25">
      <c r="A512" s="3"/>
      <c r="B512" s="3"/>
      <c r="C512" s="3"/>
      <c r="D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25">
      <c r="A513" s="3"/>
      <c r="B513" s="3"/>
      <c r="C513" s="3"/>
      <c r="D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/>
      <c r="B514" s="3"/>
      <c r="C514" s="3"/>
      <c r="D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5">
      <c r="A515" s="3"/>
      <c r="B515" s="3"/>
      <c r="C515" s="3"/>
      <c r="D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/>
      <c r="B516" s="3"/>
      <c r="C516" s="3"/>
      <c r="D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5">
      <c r="A517" s="3"/>
      <c r="B517" s="3"/>
      <c r="C517" s="3"/>
      <c r="D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/>
      <c r="B518" s="3"/>
      <c r="C518" s="3"/>
      <c r="D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25">
      <c r="A519" s="3"/>
      <c r="B519" s="3"/>
      <c r="C519" s="3"/>
      <c r="D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/>
      <c r="B520" s="3"/>
      <c r="C520" s="3"/>
      <c r="D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25">
      <c r="A521" s="3"/>
      <c r="B521" s="3"/>
      <c r="C521" s="3"/>
      <c r="D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/>
      <c r="B522" s="3"/>
      <c r="C522" s="3"/>
      <c r="D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25">
      <c r="A523" s="3"/>
      <c r="B523" s="3"/>
      <c r="C523" s="3"/>
      <c r="D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/>
      <c r="B524" s="3"/>
      <c r="C524" s="3"/>
      <c r="D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25">
      <c r="A525" s="3"/>
      <c r="B525" s="3"/>
      <c r="C525" s="3"/>
      <c r="D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25">
      <c r="A526" s="3"/>
      <c r="B526" s="3"/>
      <c r="C526" s="3"/>
      <c r="D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25">
      <c r="A527" s="3"/>
      <c r="B527" s="3"/>
      <c r="C527" s="3"/>
      <c r="D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/>
      <c r="B528" s="3"/>
      <c r="C528" s="3"/>
      <c r="D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25">
      <c r="A529" s="3"/>
      <c r="B529" s="3"/>
      <c r="C529" s="3"/>
      <c r="D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/>
      <c r="B530" s="3"/>
      <c r="C530" s="3"/>
      <c r="D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/>
      <c r="B531" s="3"/>
      <c r="C531" s="3"/>
      <c r="D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25">
      <c r="A532" s="3"/>
      <c r="B532" s="3"/>
      <c r="C532" s="3"/>
      <c r="D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/>
      <c r="B533" s="3"/>
      <c r="C533" s="3"/>
      <c r="D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/>
      <c r="B534" s="3"/>
      <c r="C534" s="3"/>
      <c r="D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/>
      <c r="B535" s="3"/>
      <c r="C535" s="3"/>
      <c r="D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5">
      <c r="A536" s="3"/>
      <c r="B536" s="3"/>
      <c r="C536" s="3"/>
      <c r="D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/>
      <c r="B537" s="3"/>
      <c r="C537" s="3"/>
      <c r="D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25">
      <c r="A538" s="3"/>
      <c r="B538" s="3"/>
      <c r="C538" s="3"/>
      <c r="D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25">
      <c r="A539" s="3"/>
      <c r="B539" s="3"/>
      <c r="C539" s="3"/>
      <c r="D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25">
      <c r="A540" s="3"/>
      <c r="B540" s="3"/>
      <c r="C540" s="3"/>
      <c r="D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25">
      <c r="A541" s="3"/>
      <c r="B541" s="3"/>
      <c r="C541" s="3"/>
      <c r="D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25">
      <c r="A542" s="3"/>
      <c r="B542" s="3"/>
      <c r="C542" s="3"/>
      <c r="D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25">
      <c r="A543" s="3"/>
      <c r="B543" s="3"/>
      <c r="C543" s="3"/>
      <c r="D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25">
      <c r="A544" s="3"/>
      <c r="B544" s="3"/>
      <c r="C544" s="3"/>
      <c r="D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25">
      <c r="A545" s="3"/>
      <c r="B545" s="3"/>
      <c r="C545" s="3"/>
      <c r="D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25">
      <c r="A546" s="3"/>
      <c r="B546" s="3"/>
      <c r="C546" s="3"/>
      <c r="D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/>
      <c r="B547" s="3"/>
      <c r="C547" s="3"/>
      <c r="D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25">
      <c r="A548" s="3"/>
      <c r="B548" s="3"/>
      <c r="C548" s="3"/>
      <c r="D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5">
      <c r="A549" s="3"/>
      <c r="B549" s="3"/>
      <c r="C549" s="3"/>
      <c r="D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25">
      <c r="A550" s="3"/>
      <c r="B550" s="3"/>
      <c r="C550" s="3"/>
      <c r="D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25">
      <c r="A551" s="3"/>
      <c r="B551" s="3"/>
      <c r="C551" s="3"/>
      <c r="D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25">
      <c r="A552" s="3"/>
      <c r="B552" s="3"/>
      <c r="C552" s="3"/>
      <c r="D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25">
      <c r="A553" s="3"/>
      <c r="B553" s="3"/>
      <c r="C553" s="3"/>
      <c r="D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/>
      <c r="B554" s="3"/>
      <c r="C554" s="3"/>
      <c r="D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25">
      <c r="A555" s="3"/>
      <c r="B555" s="3"/>
      <c r="C555" s="3"/>
      <c r="D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/>
      <c r="B556" s="3"/>
      <c r="C556" s="3"/>
      <c r="D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/>
      <c r="B557" s="3"/>
      <c r="C557" s="3"/>
      <c r="D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25">
      <c r="A558" s="3"/>
      <c r="B558" s="3"/>
      <c r="C558" s="3"/>
      <c r="D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5">
      <c r="A559" s="3"/>
      <c r="B559" s="3"/>
      <c r="C559" s="3"/>
      <c r="D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25">
      <c r="A560" s="3"/>
      <c r="B560" s="3"/>
      <c r="C560" s="3"/>
      <c r="D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25">
      <c r="A561" s="3"/>
      <c r="B561" s="3"/>
      <c r="C561" s="3"/>
      <c r="D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25">
      <c r="A562" s="3"/>
      <c r="B562" s="3"/>
      <c r="C562" s="3"/>
      <c r="D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25">
      <c r="A563" s="3"/>
      <c r="B563" s="3"/>
      <c r="C563" s="3"/>
      <c r="D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25">
      <c r="A564" s="3"/>
      <c r="B564" s="3"/>
      <c r="C564" s="3"/>
      <c r="D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25">
      <c r="A565" s="3"/>
      <c r="B565" s="3"/>
      <c r="C565" s="3"/>
      <c r="D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25">
      <c r="A566" s="3"/>
      <c r="B566" s="3"/>
      <c r="C566" s="3"/>
      <c r="D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25">
      <c r="A567" s="3"/>
      <c r="B567" s="3"/>
      <c r="C567" s="3"/>
      <c r="D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25">
      <c r="A568" s="3"/>
      <c r="B568" s="3"/>
      <c r="C568" s="3"/>
      <c r="D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25">
      <c r="A569" s="3"/>
      <c r="B569" s="3"/>
      <c r="C569" s="3"/>
      <c r="D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25">
      <c r="A570" s="3"/>
      <c r="B570" s="3"/>
      <c r="C570" s="3"/>
      <c r="D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25">
      <c r="A571" s="3"/>
      <c r="B571" s="3"/>
      <c r="C571" s="3"/>
      <c r="D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25">
      <c r="A572" s="3"/>
      <c r="B572" s="3"/>
      <c r="C572" s="3"/>
      <c r="D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25">
      <c r="A573" s="3"/>
      <c r="B573" s="3"/>
      <c r="C573" s="3"/>
      <c r="D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25">
      <c r="A574" s="3"/>
      <c r="B574" s="3"/>
      <c r="C574" s="3"/>
      <c r="D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25">
      <c r="A575" s="3"/>
      <c r="B575" s="3"/>
      <c r="C575" s="3"/>
      <c r="D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25">
      <c r="A576" s="3"/>
      <c r="B576" s="3"/>
      <c r="C576" s="3"/>
      <c r="D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25">
      <c r="A577" s="3"/>
      <c r="B577" s="3"/>
      <c r="C577" s="3"/>
      <c r="D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25">
      <c r="A578" s="3"/>
      <c r="B578" s="3"/>
      <c r="C578" s="3"/>
      <c r="D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25">
      <c r="A579" s="3"/>
      <c r="B579" s="3"/>
      <c r="C579" s="3"/>
      <c r="D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25">
      <c r="A580" s="3"/>
      <c r="B580" s="3"/>
      <c r="C580" s="3"/>
      <c r="D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25">
      <c r="A581" s="3"/>
      <c r="B581" s="3"/>
      <c r="C581" s="3"/>
      <c r="D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25">
      <c r="A582" s="3"/>
      <c r="B582" s="3"/>
      <c r="C582" s="3"/>
      <c r="D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25">
      <c r="A583" s="3"/>
      <c r="B583" s="3"/>
      <c r="C583" s="3"/>
      <c r="D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25">
      <c r="A584" s="3"/>
      <c r="B584" s="3"/>
      <c r="C584" s="3"/>
      <c r="D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25">
      <c r="A585" s="3"/>
      <c r="B585" s="3"/>
      <c r="C585" s="3"/>
      <c r="D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25">
      <c r="A586" s="3"/>
      <c r="B586" s="3"/>
      <c r="C586" s="3"/>
      <c r="D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25">
      <c r="A587" s="3"/>
      <c r="B587" s="3"/>
      <c r="C587" s="3"/>
      <c r="D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25">
      <c r="A588" s="3"/>
      <c r="B588" s="3"/>
      <c r="C588" s="3"/>
      <c r="D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25">
      <c r="A589" s="3"/>
      <c r="B589" s="3"/>
      <c r="C589" s="3"/>
      <c r="D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25">
      <c r="A590" s="3"/>
      <c r="B590" s="3"/>
      <c r="C590" s="3"/>
      <c r="D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25">
      <c r="A591" s="3"/>
      <c r="B591" s="3"/>
      <c r="C591" s="3"/>
      <c r="D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25">
      <c r="A592" s="3"/>
      <c r="B592" s="3"/>
      <c r="C592" s="3"/>
      <c r="D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25">
      <c r="A593" s="3"/>
      <c r="B593" s="3"/>
      <c r="C593" s="3"/>
      <c r="D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25">
      <c r="A594" s="3"/>
      <c r="B594" s="3"/>
      <c r="C594" s="3"/>
      <c r="D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25">
      <c r="A595" s="3"/>
      <c r="B595" s="3"/>
      <c r="C595" s="3"/>
      <c r="D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25">
      <c r="A596" s="3"/>
      <c r="B596" s="3"/>
      <c r="C596" s="3"/>
      <c r="D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25">
      <c r="A597" s="3"/>
      <c r="B597" s="3"/>
      <c r="C597" s="3"/>
      <c r="D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25">
      <c r="A598" s="3"/>
      <c r="B598" s="3"/>
      <c r="C598" s="3"/>
      <c r="D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25">
      <c r="A599" s="3"/>
      <c r="B599" s="3"/>
      <c r="C599" s="3"/>
      <c r="D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25">
      <c r="A600" s="3"/>
      <c r="B600" s="3"/>
      <c r="C600" s="3"/>
      <c r="D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25">
      <c r="A601" s="3"/>
      <c r="B601" s="3"/>
      <c r="C601" s="3"/>
      <c r="D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25">
      <c r="A602" s="3"/>
      <c r="B602" s="3"/>
      <c r="C602" s="3"/>
      <c r="D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25">
      <c r="A603" s="3"/>
      <c r="B603" s="3"/>
      <c r="C603" s="3"/>
      <c r="D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25">
      <c r="A604" s="3"/>
      <c r="B604" s="3"/>
      <c r="C604" s="3"/>
      <c r="D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25">
      <c r="A605" s="3"/>
      <c r="B605" s="3"/>
      <c r="C605" s="3"/>
      <c r="D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25">
      <c r="A606" s="3"/>
      <c r="B606" s="3"/>
      <c r="C606" s="3"/>
      <c r="D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/>
      <c r="B607" s="3"/>
      <c r="C607" s="3"/>
      <c r="D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25">
      <c r="A608" s="3"/>
      <c r="B608" s="3"/>
      <c r="C608" s="3"/>
      <c r="D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5">
      <c r="A609" s="3"/>
      <c r="B609" s="3"/>
      <c r="C609" s="3"/>
      <c r="D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25">
      <c r="A610" s="3"/>
      <c r="B610" s="3"/>
      <c r="C610" s="3"/>
      <c r="D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25">
      <c r="A611" s="3"/>
      <c r="B611" s="3"/>
      <c r="C611" s="3"/>
      <c r="D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25">
      <c r="A612" s="3"/>
      <c r="B612" s="3"/>
      <c r="C612" s="3"/>
      <c r="D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25">
      <c r="A613" s="3"/>
      <c r="B613" s="3"/>
      <c r="C613" s="3"/>
      <c r="D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25">
      <c r="A614" s="3"/>
      <c r="B614" s="3"/>
      <c r="C614" s="3"/>
      <c r="D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25">
      <c r="A615" s="3"/>
      <c r="B615" s="3"/>
      <c r="C615" s="3"/>
      <c r="D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25">
      <c r="A616" s="3"/>
      <c r="B616" s="3"/>
      <c r="C616" s="3"/>
      <c r="D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25">
      <c r="A617" s="3"/>
      <c r="B617" s="3"/>
      <c r="C617" s="3"/>
      <c r="D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25">
      <c r="A618" s="3"/>
      <c r="B618" s="3"/>
      <c r="C618" s="3"/>
      <c r="D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25">
      <c r="A619" s="3"/>
      <c r="B619" s="3"/>
      <c r="C619" s="3"/>
      <c r="D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/>
      <c r="B620" s="3"/>
      <c r="C620" s="3"/>
      <c r="D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25">
      <c r="A621" s="3"/>
      <c r="B621" s="3"/>
      <c r="C621" s="3"/>
      <c r="D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5">
      <c r="A622" s="3"/>
      <c r="B622" s="3"/>
      <c r="C622" s="3"/>
      <c r="D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25">
      <c r="A623" s="3"/>
      <c r="B623" s="3"/>
      <c r="C623" s="3"/>
      <c r="D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25">
      <c r="A624" s="3"/>
      <c r="B624" s="3"/>
      <c r="C624" s="3"/>
      <c r="D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25">
      <c r="A625" s="3"/>
      <c r="B625" s="3"/>
      <c r="C625" s="3"/>
      <c r="D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25">
      <c r="A626" s="3"/>
      <c r="B626" s="3"/>
      <c r="C626" s="3"/>
      <c r="D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25">
      <c r="A627" s="3"/>
      <c r="B627" s="3"/>
      <c r="C627" s="3"/>
      <c r="D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25">
      <c r="A628" s="3"/>
      <c r="B628" s="3"/>
      <c r="C628" s="3"/>
      <c r="D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25">
      <c r="A629" s="3"/>
      <c r="B629" s="3"/>
      <c r="C629" s="3"/>
      <c r="D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25">
      <c r="A630" s="3"/>
      <c r="B630" s="3"/>
      <c r="C630" s="3"/>
      <c r="D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25">
      <c r="A631" s="3"/>
      <c r="B631" s="3"/>
      <c r="C631" s="3"/>
      <c r="D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25">
      <c r="A632" s="3"/>
      <c r="B632" s="3"/>
      <c r="C632" s="3"/>
      <c r="D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25">
      <c r="A633" s="3"/>
      <c r="B633" s="3"/>
      <c r="C633" s="3"/>
      <c r="D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/>
      <c r="B634" s="3"/>
      <c r="C634" s="3"/>
      <c r="D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25">
      <c r="A635" s="3"/>
      <c r="B635" s="3"/>
      <c r="C635" s="3"/>
      <c r="D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/>
      <c r="B636" s="3"/>
      <c r="C636" s="3"/>
      <c r="D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/>
      <c r="B637" s="3"/>
      <c r="C637" s="3"/>
      <c r="D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/>
      <c r="B638" s="3"/>
      <c r="C638" s="3"/>
      <c r="D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5">
      <c r="A639" s="3"/>
      <c r="B639" s="3"/>
      <c r="C639" s="3"/>
      <c r="D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/>
      <c r="B640" s="3"/>
      <c r="C640" s="3"/>
      <c r="D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25">
      <c r="A641" s="3"/>
      <c r="B641" s="3"/>
      <c r="C641" s="3"/>
      <c r="D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25">
      <c r="A642" s="3"/>
      <c r="B642" s="3"/>
      <c r="C642" s="3"/>
      <c r="D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25">
      <c r="A643" s="3"/>
      <c r="B643" s="3"/>
      <c r="C643" s="3"/>
      <c r="D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25">
      <c r="A644" s="3"/>
      <c r="B644" s="3"/>
      <c r="C644" s="3"/>
      <c r="D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25">
      <c r="A645" s="3"/>
      <c r="B645" s="3"/>
      <c r="C645" s="3"/>
      <c r="D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25">
      <c r="A646" s="3"/>
      <c r="B646" s="3"/>
      <c r="C646" s="3"/>
      <c r="D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25">
      <c r="A647" s="3"/>
      <c r="B647" s="3"/>
      <c r="C647" s="3"/>
      <c r="D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25">
      <c r="A648" s="3"/>
      <c r="B648" s="3"/>
      <c r="C648" s="3"/>
      <c r="D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25">
      <c r="A649" s="3"/>
      <c r="B649" s="3"/>
      <c r="C649" s="3"/>
      <c r="D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25">
      <c r="A650" s="3"/>
      <c r="B650" s="3"/>
      <c r="C650" s="3"/>
      <c r="D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25">
      <c r="A651" s="3"/>
      <c r="B651" s="3"/>
      <c r="C651" s="3"/>
      <c r="D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25">
      <c r="A652" s="3"/>
      <c r="B652" s="3"/>
      <c r="C652" s="3"/>
      <c r="D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25">
      <c r="A653" s="3"/>
      <c r="B653" s="3"/>
      <c r="C653" s="3"/>
      <c r="D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25">
      <c r="A654" s="3"/>
      <c r="B654" s="3"/>
      <c r="C654" s="3"/>
      <c r="D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25">
      <c r="A655" s="3"/>
      <c r="B655" s="3"/>
      <c r="C655" s="3"/>
      <c r="D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25">
      <c r="A656" s="3"/>
      <c r="B656" s="3"/>
      <c r="C656" s="3"/>
      <c r="D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25">
      <c r="A657" s="3"/>
      <c r="B657" s="3"/>
      <c r="C657" s="3"/>
      <c r="D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25">
      <c r="A658" s="3"/>
      <c r="B658" s="3"/>
      <c r="C658" s="3"/>
      <c r="D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25">
      <c r="A659" s="3"/>
      <c r="B659" s="3"/>
      <c r="C659" s="3"/>
      <c r="D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25">
      <c r="A660" s="3"/>
      <c r="B660" s="3"/>
      <c r="C660" s="3"/>
      <c r="D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25">
      <c r="A661" s="3"/>
      <c r="B661" s="3"/>
      <c r="C661" s="3"/>
      <c r="D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25">
      <c r="A662" s="3"/>
      <c r="B662" s="3"/>
      <c r="C662" s="3"/>
      <c r="D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25">
      <c r="A663" s="3"/>
      <c r="B663" s="3"/>
      <c r="C663" s="3"/>
      <c r="D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25">
      <c r="A664" s="3"/>
      <c r="B664" s="3"/>
      <c r="C664" s="3"/>
      <c r="D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25">
      <c r="A665" s="3"/>
      <c r="B665" s="3"/>
      <c r="C665" s="3"/>
      <c r="D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25">
      <c r="A666" s="3"/>
      <c r="B666" s="3"/>
      <c r="C666" s="3"/>
      <c r="D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25">
      <c r="A667" s="3"/>
      <c r="B667" s="3"/>
      <c r="C667" s="3"/>
      <c r="D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25">
      <c r="A668" s="3"/>
      <c r="B668" s="3"/>
      <c r="C668" s="3"/>
      <c r="D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25">
      <c r="A669" s="3"/>
      <c r="B669" s="3"/>
      <c r="C669" s="3"/>
      <c r="D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25">
      <c r="A670" s="3"/>
      <c r="B670" s="3"/>
      <c r="C670" s="3"/>
      <c r="D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25">
      <c r="A671" s="3"/>
      <c r="B671" s="3"/>
      <c r="C671" s="3"/>
      <c r="D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25">
      <c r="A672" s="3"/>
      <c r="B672" s="3"/>
      <c r="C672" s="3"/>
      <c r="D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25">
      <c r="A673" s="3"/>
      <c r="B673" s="3"/>
      <c r="C673" s="3"/>
      <c r="D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25">
      <c r="A674" s="3"/>
      <c r="B674" s="3"/>
      <c r="C674" s="3"/>
      <c r="D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25">
      <c r="A675" s="3"/>
      <c r="B675" s="3"/>
      <c r="C675" s="3"/>
      <c r="D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25">
      <c r="A676" s="3"/>
      <c r="B676" s="3"/>
      <c r="C676" s="3"/>
      <c r="D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/>
      <c r="B677" s="3"/>
      <c r="C677" s="3"/>
      <c r="D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25">
      <c r="A678" s="3"/>
      <c r="B678" s="3"/>
      <c r="C678" s="3"/>
      <c r="D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5">
      <c r="A679" s="3"/>
      <c r="B679" s="3"/>
      <c r="C679" s="3"/>
      <c r="D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25">
      <c r="A680" s="3"/>
      <c r="B680" s="3"/>
      <c r="C680" s="3"/>
      <c r="D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25">
      <c r="A681" s="3"/>
      <c r="B681" s="3"/>
      <c r="C681" s="3"/>
      <c r="D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/>
      <c r="B682" s="3"/>
      <c r="C682" s="3"/>
      <c r="D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25">
      <c r="A683" s="3"/>
      <c r="B683" s="3"/>
      <c r="C683" s="3"/>
      <c r="D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/>
      <c r="B684" s="3"/>
      <c r="C684" s="3"/>
      <c r="D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/>
      <c r="B685" s="3"/>
      <c r="C685" s="3"/>
      <c r="D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25">
      <c r="A686" s="3"/>
      <c r="B686" s="3"/>
      <c r="C686" s="3"/>
      <c r="D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/>
      <c r="B687" s="3"/>
      <c r="C687" s="3"/>
      <c r="D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/>
      <c r="B688" s="3"/>
      <c r="C688" s="3"/>
      <c r="D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25">
      <c r="A689" s="3"/>
      <c r="B689" s="3"/>
      <c r="C689" s="3"/>
      <c r="D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/>
      <c r="B690" s="3"/>
      <c r="C690" s="3"/>
      <c r="D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/>
      <c r="B691" s="3"/>
      <c r="C691" s="3"/>
      <c r="D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5">
      <c r="A692" s="3"/>
      <c r="B692" s="3"/>
      <c r="C692" s="3"/>
      <c r="D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/>
      <c r="B693" s="3"/>
      <c r="C693" s="3"/>
      <c r="D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/>
      <c r="B694" s="3"/>
      <c r="C694" s="3"/>
      <c r="D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/>
      <c r="B695" s="3"/>
      <c r="C695" s="3"/>
      <c r="D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5">
      <c r="A696" s="3"/>
      <c r="B696" s="3"/>
      <c r="C696" s="3"/>
      <c r="D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25">
      <c r="A697" s="3"/>
      <c r="B697" s="3"/>
      <c r="C697" s="3"/>
      <c r="D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25">
      <c r="A698" s="3"/>
      <c r="B698" s="3"/>
      <c r="C698" s="3"/>
      <c r="D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25">
      <c r="A699" s="3"/>
      <c r="B699" s="3"/>
      <c r="C699" s="3"/>
      <c r="D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25">
      <c r="A700" s="3"/>
      <c r="B700" s="3"/>
      <c r="C700" s="3"/>
      <c r="D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25">
      <c r="A701" s="3"/>
      <c r="B701" s="3"/>
      <c r="C701" s="3"/>
      <c r="D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25">
      <c r="A702" s="3"/>
      <c r="B702" s="3"/>
      <c r="C702" s="3"/>
      <c r="D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25">
      <c r="A703" s="3"/>
      <c r="B703" s="3"/>
      <c r="C703" s="3"/>
      <c r="D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25">
      <c r="A704" s="3"/>
      <c r="B704" s="3"/>
      <c r="C704" s="3"/>
      <c r="D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/>
      <c r="B705" s="3"/>
      <c r="C705" s="3"/>
      <c r="D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25">
      <c r="A706" s="3"/>
      <c r="B706" s="3"/>
      <c r="C706" s="3"/>
      <c r="D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5">
      <c r="A707" s="3"/>
      <c r="B707" s="3"/>
      <c r="C707" s="3"/>
      <c r="D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25">
      <c r="A708" s="3"/>
      <c r="B708" s="3"/>
      <c r="C708" s="3"/>
      <c r="D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25">
      <c r="A709" s="3"/>
      <c r="B709" s="3"/>
      <c r="C709" s="3"/>
      <c r="D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25">
      <c r="A710" s="3"/>
      <c r="B710" s="3"/>
      <c r="C710" s="3"/>
      <c r="D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25">
      <c r="A711" s="3"/>
      <c r="B711" s="3"/>
      <c r="C711" s="3"/>
      <c r="D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25">
      <c r="A712" s="3"/>
      <c r="B712" s="3"/>
      <c r="C712" s="3"/>
      <c r="D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25">
      <c r="A713" s="3"/>
      <c r="B713" s="3"/>
      <c r="C713" s="3"/>
      <c r="D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25">
      <c r="A714" s="3"/>
      <c r="B714" s="3"/>
      <c r="C714" s="3"/>
      <c r="D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25">
      <c r="A715" s="3"/>
      <c r="B715" s="3"/>
      <c r="C715" s="3"/>
      <c r="D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25">
      <c r="A716" s="3"/>
      <c r="B716" s="3"/>
      <c r="C716" s="3"/>
      <c r="D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25">
      <c r="A717" s="3"/>
      <c r="B717" s="3"/>
      <c r="C717" s="3"/>
      <c r="D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25">
      <c r="A718" s="3"/>
      <c r="B718" s="3"/>
      <c r="C718" s="3"/>
      <c r="D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25">
      <c r="A719" s="3"/>
      <c r="B719" s="3"/>
      <c r="C719" s="3"/>
      <c r="D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25">
      <c r="A720" s="3"/>
      <c r="B720" s="3"/>
      <c r="C720" s="3"/>
      <c r="D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25">
      <c r="A721" s="3"/>
      <c r="B721" s="3"/>
      <c r="C721" s="3"/>
      <c r="D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25">
      <c r="A722" s="3"/>
      <c r="B722" s="3"/>
      <c r="C722" s="3"/>
      <c r="D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25">
      <c r="A723" s="3"/>
      <c r="B723" s="3"/>
      <c r="C723" s="3"/>
      <c r="D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25">
      <c r="A724" s="3"/>
      <c r="B724" s="3"/>
      <c r="C724" s="3"/>
      <c r="D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25">
      <c r="A725" s="3"/>
      <c r="B725" s="3"/>
      <c r="C725" s="3"/>
      <c r="D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25">
      <c r="A726" s="3"/>
      <c r="B726" s="3"/>
      <c r="C726" s="3"/>
      <c r="D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25">
      <c r="A727" s="3"/>
      <c r="B727" s="3"/>
      <c r="C727" s="3"/>
      <c r="D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25">
      <c r="A728" s="3"/>
      <c r="B728" s="3"/>
      <c r="C728" s="3"/>
      <c r="D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25">
      <c r="A729" s="3"/>
      <c r="B729" s="3"/>
      <c r="C729" s="3"/>
      <c r="D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25">
      <c r="A730" s="3"/>
      <c r="B730" s="3"/>
      <c r="C730" s="3"/>
      <c r="D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25">
      <c r="A731" s="3"/>
      <c r="B731" s="3"/>
      <c r="C731" s="3"/>
      <c r="D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25">
      <c r="A732" s="3"/>
      <c r="B732" s="3"/>
      <c r="C732" s="3"/>
      <c r="D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25">
      <c r="A733" s="3"/>
      <c r="B733" s="3"/>
      <c r="C733" s="3"/>
      <c r="D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25">
      <c r="A734" s="3"/>
      <c r="B734" s="3"/>
      <c r="C734" s="3"/>
      <c r="D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25">
      <c r="A735" s="3"/>
      <c r="B735" s="3"/>
      <c r="C735" s="3"/>
      <c r="D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25">
      <c r="A736" s="3"/>
      <c r="B736" s="3"/>
      <c r="C736" s="3"/>
      <c r="D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25">
      <c r="A737" s="3"/>
      <c r="B737" s="3"/>
      <c r="C737" s="3"/>
      <c r="D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25">
      <c r="A738" s="3"/>
      <c r="B738" s="3"/>
      <c r="C738" s="3"/>
      <c r="D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25">
      <c r="A739" s="3"/>
      <c r="B739" s="3"/>
      <c r="C739" s="3"/>
      <c r="D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25">
      <c r="A740" s="3"/>
      <c r="B740" s="3"/>
      <c r="C740" s="3"/>
      <c r="D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25">
      <c r="A741" s="3"/>
      <c r="B741" s="3"/>
      <c r="C741" s="3"/>
      <c r="D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25">
      <c r="A742" s="3"/>
      <c r="B742" s="3"/>
      <c r="C742" s="3"/>
      <c r="D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25">
      <c r="A743" s="3"/>
      <c r="B743" s="3"/>
      <c r="C743" s="3"/>
      <c r="D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25">
      <c r="A744" s="3"/>
      <c r="B744" s="3"/>
      <c r="C744" s="3"/>
      <c r="D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25">
      <c r="A745" s="3"/>
      <c r="B745" s="3"/>
      <c r="C745" s="3"/>
      <c r="D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25">
      <c r="A746" s="3"/>
      <c r="B746" s="3"/>
      <c r="C746" s="3"/>
      <c r="D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25">
      <c r="A747" s="3"/>
      <c r="B747" s="3"/>
      <c r="C747" s="3"/>
      <c r="D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25">
      <c r="A748" s="3"/>
      <c r="B748" s="3"/>
      <c r="C748" s="3"/>
      <c r="D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25">
      <c r="A749" s="3"/>
      <c r="B749" s="3"/>
      <c r="C749" s="3"/>
      <c r="D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25">
      <c r="A750" s="3"/>
      <c r="B750" s="3"/>
      <c r="C750" s="3"/>
      <c r="D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25">
      <c r="A751" s="3"/>
      <c r="B751" s="3"/>
      <c r="C751" s="3"/>
      <c r="D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25">
      <c r="A752" s="3"/>
      <c r="B752" s="3"/>
      <c r="C752" s="3"/>
      <c r="D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25">
      <c r="A753" s="3"/>
      <c r="B753" s="3"/>
      <c r="C753" s="3"/>
      <c r="D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25">
      <c r="A754" s="3"/>
      <c r="B754" s="3"/>
      <c r="C754" s="3"/>
      <c r="D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25">
      <c r="A755" s="3"/>
      <c r="B755" s="3"/>
      <c r="C755" s="3"/>
      <c r="D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25">
      <c r="A756" s="3"/>
      <c r="B756" s="3"/>
      <c r="C756" s="3"/>
      <c r="D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25">
      <c r="A757" s="3"/>
      <c r="B757" s="3"/>
      <c r="C757" s="3"/>
      <c r="D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25">
      <c r="A758" s="3"/>
      <c r="B758" s="3"/>
      <c r="C758" s="3"/>
      <c r="D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25">
      <c r="A759" s="3"/>
      <c r="B759" s="3"/>
      <c r="C759" s="3"/>
      <c r="D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25">
      <c r="A760" s="3"/>
      <c r="B760" s="3"/>
      <c r="C760" s="3"/>
      <c r="D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25">
      <c r="A761" s="3"/>
      <c r="B761" s="3"/>
      <c r="C761" s="3"/>
      <c r="D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25">
      <c r="A762" s="3"/>
      <c r="B762" s="3"/>
      <c r="C762" s="3"/>
      <c r="D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25">
      <c r="A763" s="3"/>
      <c r="B763" s="3"/>
      <c r="C763" s="3"/>
      <c r="D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25">
      <c r="A764" s="3"/>
      <c r="B764" s="3"/>
      <c r="C764" s="3"/>
      <c r="D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25">
      <c r="A765" s="3"/>
      <c r="B765" s="3"/>
      <c r="C765" s="3"/>
      <c r="D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25">
      <c r="A766" s="3"/>
      <c r="B766" s="3"/>
      <c r="C766" s="3"/>
      <c r="D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25">
      <c r="A767" s="3"/>
      <c r="B767" s="3"/>
      <c r="C767" s="3"/>
      <c r="D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25">
      <c r="A768" s="3"/>
      <c r="B768" s="3"/>
      <c r="C768" s="3"/>
      <c r="D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25">
      <c r="A769" s="3"/>
      <c r="B769" s="3"/>
      <c r="C769" s="3"/>
      <c r="D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25">
      <c r="A770" s="3"/>
      <c r="B770" s="3"/>
      <c r="C770" s="3"/>
      <c r="D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25">
      <c r="A771" s="3"/>
      <c r="B771" s="3"/>
      <c r="C771" s="3"/>
      <c r="D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25">
      <c r="A772" s="3"/>
      <c r="B772" s="3"/>
      <c r="C772" s="3"/>
      <c r="D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25">
      <c r="A773" s="3"/>
      <c r="B773" s="3"/>
      <c r="C773" s="3"/>
      <c r="D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25">
      <c r="A774" s="3"/>
      <c r="B774" s="3"/>
      <c r="C774" s="3"/>
      <c r="D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25">
      <c r="A775" s="3"/>
      <c r="B775" s="3"/>
      <c r="C775" s="3"/>
      <c r="D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25">
      <c r="A776" s="3"/>
      <c r="B776" s="3"/>
      <c r="C776" s="3"/>
      <c r="D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25">
      <c r="A777" s="3"/>
      <c r="B777" s="3"/>
      <c r="C777" s="3"/>
      <c r="D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25">
      <c r="A778" s="3"/>
      <c r="B778" s="3"/>
      <c r="C778" s="3"/>
      <c r="D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25">
      <c r="A779" s="3"/>
      <c r="B779" s="3"/>
      <c r="C779" s="3"/>
      <c r="D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25">
      <c r="A780" s="3"/>
      <c r="B780" s="3"/>
      <c r="C780" s="3"/>
      <c r="D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25">
      <c r="A781" s="3"/>
      <c r="B781" s="3"/>
      <c r="C781" s="3"/>
      <c r="D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25">
      <c r="A782" s="3"/>
      <c r="B782" s="3"/>
      <c r="C782" s="3"/>
      <c r="D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25">
      <c r="A783" s="3"/>
      <c r="B783" s="3"/>
      <c r="C783" s="3"/>
      <c r="D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25">
      <c r="A784" s="3"/>
      <c r="B784" s="3"/>
      <c r="C784" s="3"/>
      <c r="D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25">
      <c r="A785" s="3"/>
      <c r="B785" s="3"/>
      <c r="C785" s="3"/>
      <c r="D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25">
      <c r="A786" s="3"/>
      <c r="B786" s="3"/>
      <c r="C786" s="3"/>
      <c r="D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25">
      <c r="A787" s="3"/>
      <c r="B787" s="3"/>
      <c r="C787" s="3"/>
      <c r="D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25">
      <c r="A788" s="3"/>
      <c r="B788" s="3"/>
      <c r="C788" s="3"/>
      <c r="D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25">
      <c r="A789" s="3"/>
      <c r="B789" s="3"/>
      <c r="C789" s="3"/>
      <c r="D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25">
      <c r="A790" s="3"/>
      <c r="B790" s="3"/>
      <c r="C790" s="3"/>
      <c r="D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25">
      <c r="A791" s="3"/>
      <c r="B791" s="3"/>
      <c r="C791" s="3"/>
      <c r="D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25">
      <c r="A792" s="3"/>
      <c r="B792" s="3"/>
      <c r="C792" s="3"/>
      <c r="D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25">
      <c r="A793" s="3"/>
      <c r="B793" s="3"/>
      <c r="C793" s="3"/>
      <c r="D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25">
      <c r="A794" s="3"/>
      <c r="B794" s="3"/>
      <c r="C794" s="3"/>
      <c r="D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25">
      <c r="A795" s="3"/>
      <c r="B795" s="3"/>
      <c r="C795" s="3"/>
      <c r="D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25">
      <c r="A796" s="3"/>
      <c r="B796" s="3"/>
      <c r="C796" s="3"/>
      <c r="D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25">
      <c r="A797" s="3"/>
      <c r="B797" s="3"/>
      <c r="C797" s="3"/>
      <c r="D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25">
      <c r="A798" s="3"/>
      <c r="B798" s="3"/>
      <c r="C798" s="3"/>
      <c r="D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25">
      <c r="A799" s="3"/>
      <c r="B799" s="3"/>
      <c r="C799" s="3"/>
      <c r="D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25">
      <c r="A800" s="3"/>
      <c r="B800" s="3"/>
      <c r="C800" s="3"/>
      <c r="D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25">
      <c r="A801" s="3"/>
      <c r="B801" s="3"/>
      <c r="C801" s="3"/>
      <c r="D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25">
      <c r="A802" s="3"/>
      <c r="B802" s="3"/>
      <c r="C802" s="3"/>
      <c r="D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25">
      <c r="A803" s="3"/>
      <c r="B803" s="3"/>
      <c r="C803" s="3"/>
      <c r="D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25">
      <c r="A804" s="3"/>
      <c r="B804" s="3"/>
      <c r="C804" s="3"/>
      <c r="D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25">
      <c r="A805" s="3"/>
      <c r="B805" s="3"/>
      <c r="C805" s="3"/>
      <c r="D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25">
      <c r="A806" s="3"/>
      <c r="B806" s="3"/>
      <c r="C806" s="3"/>
      <c r="D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25">
      <c r="A807" s="3"/>
      <c r="B807" s="3"/>
      <c r="C807" s="3"/>
      <c r="D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25">
      <c r="A808" s="3"/>
      <c r="B808" s="3"/>
      <c r="C808" s="3"/>
      <c r="D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25">
      <c r="A809" s="3"/>
      <c r="B809" s="3"/>
      <c r="C809" s="3"/>
      <c r="D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25">
      <c r="A810" s="3"/>
      <c r="B810" s="3"/>
      <c r="C810" s="3"/>
      <c r="D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25">
      <c r="A811" s="3"/>
      <c r="B811" s="3"/>
      <c r="C811" s="3"/>
      <c r="D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25">
      <c r="A812" s="3"/>
      <c r="B812" s="3"/>
      <c r="C812" s="3"/>
      <c r="D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25">
      <c r="A813" s="3"/>
      <c r="B813" s="3"/>
      <c r="C813" s="3"/>
      <c r="D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25">
      <c r="A814" s="3"/>
      <c r="B814" s="3"/>
      <c r="C814" s="3"/>
      <c r="D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25">
      <c r="A815" s="3"/>
      <c r="B815" s="3"/>
      <c r="C815" s="3"/>
      <c r="D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25">
      <c r="A816" s="3"/>
      <c r="B816" s="3"/>
      <c r="C816" s="3"/>
      <c r="D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25">
      <c r="A817" s="3"/>
      <c r="B817" s="3"/>
      <c r="C817" s="3"/>
      <c r="D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25">
      <c r="A818" s="3"/>
      <c r="B818" s="3"/>
      <c r="C818" s="3"/>
      <c r="D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25">
      <c r="A819" s="3"/>
      <c r="B819" s="3"/>
      <c r="C819" s="3"/>
      <c r="D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25">
      <c r="A820" s="3"/>
      <c r="B820" s="3"/>
      <c r="C820" s="3"/>
      <c r="D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25">
      <c r="A821" s="3"/>
      <c r="B821" s="3"/>
      <c r="C821" s="3"/>
      <c r="D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25">
      <c r="A822" s="3"/>
      <c r="B822" s="3"/>
      <c r="C822" s="3"/>
      <c r="D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25">
      <c r="A823" s="3"/>
      <c r="B823" s="3"/>
      <c r="C823" s="3"/>
      <c r="D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25">
      <c r="A824" s="3"/>
      <c r="B824" s="3"/>
      <c r="C824" s="3"/>
      <c r="D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25">
      <c r="A825" s="3"/>
      <c r="B825" s="3"/>
      <c r="C825" s="3"/>
      <c r="D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25">
      <c r="A826" s="3"/>
      <c r="B826" s="3"/>
      <c r="C826" s="3"/>
      <c r="D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25">
      <c r="A827" s="3"/>
      <c r="B827" s="3"/>
      <c r="C827" s="3"/>
      <c r="D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25">
      <c r="A828" s="3"/>
      <c r="B828" s="3"/>
      <c r="C828" s="3"/>
      <c r="D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25">
      <c r="A829" s="3"/>
      <c r="B829" s="3"/>
      <c r="C829" s="3"/>
      <c r="D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25">
      <c r="A830" s="3"/>
      <c r="B830" s="3"/>
      <c r="C830" s="3"/>
      <c r="D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25">
      <c r="A831" s="3"/>
      <c r="B831" s="3"/>
      <c r="C831" s="3"/>
      <c r="D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25">
      <c r="A832" s="3"/>
      <c r="B832" s="3"/>
      <c r="C832" s="3"/>
      <c r="D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25">
      <c r="A833" s="3"/>
      <c r="B833" s="3"/>
      <c r="C833" s="3"/>
      <c r="D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25">
      <c r="A834" s="3"/>
      <c r="B834" s="3"/>
      <c r="C834" s="3"/>
      <c r="D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25">
      <c r="A835" s="3"/>
      <c r="B835" s="3"/>
      <c r="C835" s="3"/>
      <c r="D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25">
      <c r="A836" s="3"/>
      <c r="B836" s="3"/>
      <c r="C836" s="3"/>
      <c r="D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25">
      <c r="A837" s="3"/>
      <c r="B837" s="3"/>
      <c r="C837" s="3"/>
      <c r="D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25">
      <c r="A838" s="3"/>
      <c r="B838" s="3"/>
      <c r="C838" s="3"/>
      <c r="D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25">
      <c r="A839" s="3"/>
      <c r="B839" s="3"/>
      <c r="C839" s="3"/>
      <c r="D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25">
      <c r="A840" s="3"/>
      <c r="B840" s="3"/>
      <c r="C840" s="3"/>
      <c r="D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25">
      <c r="A841" s="3"/>
      <c r="B841" s="3"/>
      <c r="C841" s="3"/>
      <c r="D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25">
      <c r="A842" s="3"/>
      <c r="B842" s="3"/>
      <c r="C842" s="3"/>
      <c r="D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25">
      <c r="A843" s="3"/>
      <c r="B843" s="3"/>
      <c r="C843" s="3"/>
      <c r="D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25">
      <c r="A844" s="3"/>
      <c r="B844" s="3"/>
      <c r="C844" s="3"/>
      <c r="D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25">
      <c r="A845" s="3"/>
      <c r="B845" s="3"/>
      <c r="C845" s="3"/>
      <c r="D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25">
      <c r="A846" s="3"/>
      <c r="B846" s="3"/>
      <c r="C846" s="3"/>
      <c r="D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25">
      <c r="A847" s="3"/>
      <c r="B847" s="3"/>
      <c r="C847" s="3"/>
      <c r="D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25">
      <c r="A848" s="3"/>
      <c r="B848" s="3"/>
      <c r="C848" s="3"/>
      <c r="D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25">
      <c r="A849" s="3"/>
      <c r="B849" s="3"/>
      <c r="C849" s="3"/>
      <c r="D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25">
      <c r="A850" s="3"/>
      <c r="B850" s="3"/>
      <c r="C850" s="3"/>
      <c r="D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25">
      <c r="A851" s="3"/>
      <c r="B851" s="3"/>
      <c r="C851" s="3"/>
      <c r="D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25">
      <c r="A852" s="3"/>
      <c r="B852" s="3"/>
      <c r="C852" s="3"/>
      <c r="D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25">
      <c r="A853" s="3"/>
      <c r="B853" s="3"/>
      <c r="C853" s="3"/>
      <c r="D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25">
      <c r="A854" s="3"/>
      <c r="B854" s="3"/>
      <c r="C854" s="3"/>
      <c r="D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25">
      <c r="A855" s="3"/>
      <c r="B855" s="3"/>
      <c r="C855" s="3"/>
      <c r="D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25">
      <c r="A856" s="3"/>
      <c r="B856" s="3"/>
      <c r="C856" s="3"/>
      <c r="D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25">
      <c r="A857" s="3"/>
      <c r="B857" s="3"/>
      <c r="C857" s="3"/>
      <c r="D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25">
      <c r="A858" s="3"/>
      <c r="B858" s="3"/>
      <c r="C858" s="3"/>
      <c r="D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25">
      <c r="A859" s="3"/>
      <c r="B859" s="3"/>
      <c r="C859" s="3"/>
      <c r="D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25">
      <c r="A860" s="3"/>
      <c r="B860" s="3"/>
      <c r="C860" s="3"/>
      <c r="D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25">
      <c r="A861" s="3"/>
      <c r="B861" s="3"/>
      <c r="C861" s="3"/>
      <c r="D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25">
      <c r="A862" s="3"/>
      <c r="B862" s="3"/>
      <c r="C862" s="3"/>
      <c r="D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25">
      <c r="A863" s="3"/>
      <c r="B863" s="3"/>
      <c r="C863" s="3"/>
      <c r="D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25">
      <c r="A864" s="3"/>
      <c r="B864" s="3"/>
      <c r="C864" s="3"/>
      <c r="D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25">
      <c r="A865" s="3"/>
      <c r="B865" s="3"/>
      <c r="C865" s="3"/>
      <c r="D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25">
      <c r="A866" s="3"/>
      <c r="B866" s="3"/>
      <c r="C866" s="3"/>
      <c r="D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25">
      <c r="A867" s="3"/>
      <c r="B867" s="3"/>
      <c r="C867" s="3"/>
      <c r="D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25">
      <c r="A868" s="3"/>
      <c r="B868" s="3"/>
      <c r="C868" s="3"/>
      <c r="D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25">
      <c r="A869" s="3"/>
      <c r="B869" s="3"/>
      <c r="C869" s="3"/>
      <c r="D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25">
      <c r="A870" s="3"/>
      <c r="B870" s="3"/>
      <c r="C870" s="3"/>
      <c r="D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25">
      <c r="A871" s="3"/>
      <c r="B871" s="3"/>
      <c r="C871" s="3"/>
      <c r="D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25">
      <c r="A872" s="3"/>
      <c r="B872" s="3"/>
      <c r="C872" s="3"/>
      <c r="D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25">
      <c r="A873" s="3"/>
      <c r="B873" s="3"/>
      <c r="C873" s="3"/>
      <c r="D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25">
      <c r="A874" s="3"/>
      <c r="B874" s="3"/>
      <c r="C874" s="3"/>
      <c r="D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25">
      <c r="A875" s="3"/>
      <c r="B875" s="3"/>
      <c r="C875" s="3"/>
      <c r="D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25">
      <c r="A876" s="3"/>
      <c r="B876" s="3"/>
      <c r="C876" s="3"/>
      <c r="D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25">
      <c r="A877" s="3"/>
      <c r="B877" s="3"/>
      <c r="C877" s="3"/>
      <c r="D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25">
      <c r="A878" s="3"/>
      <c r="B878" s="3"/>
      <c r="C878" s="3"/>
      <c r="D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25">
      <c r="A879" s="3"/>
      <c r="B879" s="3"/>
      <c r="C879" s="3"/>
      <c r="D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25">
      <c r="A880" s="3"/>
      <c r="B880" s="3"/>
      <c r="C880" s="3"/>
      <c r="D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25">
      <c r="A881" s="3"/>
      <c r="B881" s="3"/>
      <c r="C881" s="3"/>
      <c r="D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25">
      <c r="A882" s="3"/>
      <c r="B882" s="3"/>
      <c r="C882" s="3"/>
      <c r="D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25">
      <c r="A883" s="3"/>
      <c r="B883" s="3"/>
      <c r="C883" s="3"/>
      <c r="D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25">
      <c r="A884" s="3"/>
      <c r="B884" s="3"/>
      <c r="C884" s="3"/>
      <c r="D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25">
      <c r="A885" s="3"/>
      <c r="B885" s="3"/>
      <c r="C885" s="3"/>
      <c r="D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25">
      <c r="A886" s="3"/>
      <c r="B886" s="3"/>
      <c r="C886" s="3"/>
      <c r="D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25">
      <c r="A887" s="3"/>
      <c r="B887" s="3"/>
      <c r="C887" s="3"/>
      <c r="D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25">
      <c r="A888" s="3"/>
      <c r="B888" s="3"/>
      <c r="C888" s="3"/>
      <c r="D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25">
      <c r="A889" s="3"/>
      <c r="B889" s="3"/>
      <c r="C889" s="3"/>
      <c r="D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25">
      <c r="A890" s="3"/>
      <c r="B890" s="3"/>
      <c r="C890" s="3"/>
      <c r="D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25">
      <c r="A891" s="3"/>
      <c r="B891" s="3"/>
      <c r="C891" s="3"/>
      <c r="D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25">
      <c r="A892" s="3"/>
      <c r="B892" s="3"/>
      <c r="C892" s="3"/>
      <c r="D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25">
      <c r="A893" s="3"/>
      <c r="B893" s="3"/>
      <c r="C893" s="3"/>
      <c r="D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25">
      <c r="A894" s="3"/>
      <c r="B894" s="3"/>
      <c r="C894" s="3"/>
      <c r="D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25">
      <c r="A895" s="3"/>
      <c r="B895" s="3"/>
      <c r="C895" s="3"/>
      <c r="D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25">
      <c r="A896" s="3"/>
      <c r="B896" s="3"/>
      <c r="C896" s="3"/>
      <c r="D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25">
      <c r="A897" s="3"/>
      <c r="B897" s="3"/>
      <c r="C897" s="3"/>
      <c r="D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25">
      <c r="A898" s="3"/>
      <c r="B898" s="3"/>
      <c r="C898" s="3"/>
      <c r="D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25">
      <c r="A899" s="3"/>
      <c r="B899" s="3"/>
      <c r="C899" s="3"/>
      <c r="D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25">
      <c r="A900" s="3"/>
      <c r="B900" s="3"/>
      <c r="C900" s="3"/>
      <c r="D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25">
      <c r="A901" s="3"/>
      <c r="B901" s="3"/>
      <c r="C901" s="3"/>
      <c r="D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25">
      <c r="A902" s="3"/>
      <c r="B902" s="3"/>
      <c r="C902" s="3"/>
      <c r="D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25">
      <c r="A903" s="3"/>
      <c r="B903" s="3"/>
      <c r="C903" s="3"/>
      <c r="D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25">
      <c r="A904" s="3"/>
      <c r="B904" s="3"/>
      <c r="C904" s="3"/>
      <c r="D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25">
      <c r="A905" s="3"/>
      <c r="B905" s="3"/>
      <c r="C905" s="3"/>
      <c r="D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25">
      <c r="A906" s="3"/>
      <c r="B906" s="3"/>
      <c r="C906" s="3"/>
      <c r="D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25">
      <c r="A907" s="3"/>
      <c r="B907" s="3"/>
      <c r="C907" s="3"/>
      <c r="D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25">
      <c r="A908" s="3"/>
      <c r="B908" s="3"/>
      <c r="C908" s="3"/>
      <c r="D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25">
      <c r="A909" s="3"/>
      <c r="B909" s="3"/>
      <c r="C909" s="3"/>
      <c r="D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25">
      <c r="A910" s="3"/>
      <c r="B910" s="3"/>
      <c r="C910" s="3"/>
      <c r="D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25">
      <c r="A911" s="3"/>
      <c r="B911" s="3"/>
      <c r="C911" s="3"/>
      <c r="D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25">
      <c r="A912" s="3"/>
      <c r="B912" s="3"/>
      <c r="C912" s="3"/>
      <c r="D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25">
      <c r="A913" s="3"/>
      <c r="B913" s="3"/>
      <c r="C913" s="3"/>
      <c r="D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25">
      <c r="A914" s="3"/>
      <c r="B914" s="3"/>
      <c r="C914" s="3"/>
      <c r="D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25">
      <c r="A915" s="3"/>
      <c r="B915" s="3"/>
      <c r="C915" s="3"/>
      <c r="D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25">
      <c r="A916" s="3"/>
      <c r="B916" s="3"/>
      <c r="C916" s="3"/>
      <c r="D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25">
      <c r="A917" s="3"/>
      <c r="B917" s="3"/>
      <c r="C917" s="3"/>
      <c r="D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25">
      <c r="A918" s="3"/>
      <c r="B918" s="3"/>
      <c r="C918" s="3"/>
      <c r="D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25">
      <c r="A919" s="3"/>
      <c r="B919" s="3"/>
      <c r="C919" s="3"/>
      <c r="D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25">
      <c r="A920" s="3"/>
      <c r="B920" s="3"/>
      <c r="C920" s="3"/>
      <c r="D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25">
      <c r="A921" s="3"/>
      <c r="B921" s="3"/>
      <c r="C921" s="3"/>
      <c r="D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25">
      <c r="A922" s="3"/>
      <c r="B922" s="3"/>
      <c r="C922" s="3"/>
      <c r="D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25">
      <c r="A923" s="3"/>
      <c r="B923" s="3"/>
      <c r="C923" s="3"/>
      <c r="D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25">
      <c r="A924" s="3"/>
      <c r="B924" s="3"/>
      <c r="C924" s="3"/>
      <c r="D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25">
      <c r="A925" s="3"/>
      <c r="B925" s="3"/>
      <c r="C925" s="3"/>
      <c r="D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25">
      <c r="A926" s="3"/>
      <c r="B926" s="3"/>
      <c r="C926" s="3"/>
      <c r="D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25">
      <c r="A927" s="3"/>
      <c r="B927" s="3"/>
      <c r="C927" s="3"/>
      <c r="D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25">
      <c r="A928" s="3"/>
      <c r="B928" s="3"/>
      <c r="C928" s="3"/>
      <c r="D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25">
      <c r="A929" s="3"/>
      <c r="B929" s="3"/>
      <c r="C929" s="3"/>
      <c r="D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25">
      <c r="A930" s="3"/>
      <c r="B930" s="3"/>
      <c r="C930" s="3"/>
      <c r="D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25">
      <c r="A931" s="3"/>
      <c r="B931" s="3"/>
      <c r="C931" s="3"/>
      <c r="D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25">
      <c r="A932" s="3"/>
      <c r="B932" s="3"/>
      <c r="C932" s="3"/>
      <c r="D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25">
      <c r="A933" s="3"/>
      <c r="B933" s="3"/>
      <c r="C933" s="3"/>
      <c r="D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25">
      <c r="A934" s="3"/>
      <c r="B934" s="3"/>
      <c r="C934" s="3"/>
      <c r="D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25">
      <c r="A935" s="3"/>
      <c r="B935" s="3"/>
      <c r="C935" s="3"/>
      <c r="D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25">
      <c r="A936" s="3"/>
      <c r="B936" s="3"/>
      <c r="C936" s="3"/>
      <c r="D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25">
      <c r="A937" s="3"/>
      <c r="B937" s="3"/>
      <c r="C937" s="3"/>
      <c r="D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25">
      <c r="A938" s="3"/>
      <c r="B938" s="3"/>
      <c r="C938" s="3"/>
      <c r="D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25">
      <c r="A939" s="3"/>
      <c r="B939" s="3"/>
      <c r="C939" s="3"/>
      <c r="D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25">
      <c r="A940" s="3"/>
      <c r="B940" s="3"/>
      <c r="C940" s="3"/>
      <c r="D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25">
      <c r="A941" s="3"/>
      <c r="B941" s="3"/>
      <c r="C941" s="3"/>
      <c r="D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25">
      <c r="A942" s="3"/>
      <c r="B942" s="3"/>
      <c r="C942" s="3"/>
      <c r="D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25">
      <c r="A943" s="3"/>
      <c r="B943" s="3"/>
      <c r="C943" s="3"/>
      <c r="D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25">
      <c r="A944" s="3"/>
      <c r="B944" s="3"/>
      <c r="C944" s="3"/>
      <c r="D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25">
      <c r="A945" s="3"/>
      <c r="B945" s="3"/>
      <c r="C945" s="3"/>
      <c r="D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25">
      <c r="A946" s="3"/>
      <c r="B946" s="3"/>
      <c r="C946" s="3"/>
      <c r="D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25">
      <c r="A947" s="3"/>
      <c r="B947" s="3"/>
      <c r="C947" s="3"/>
      <c r="D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25">
      <c r="A948" s="3"/>
      <c r="B948" s="3"/>
      <c r="C948" s="3"/>
      <c r="D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25">
      <c r="A949" s="3"/>
      <c r="B949" s="3"/>
      <c r="C949" s="3"/>
      <c r="D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25">
      <c r="A950" s="3"/>
      <c r="B950" s="3"/>
      <c r="C950" s="3"/>
      <c r="D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25">
      <c r="A951" s="3"/>
      <c r="B951" s="3"/>
      <c r="C951" s="3"/>
      <c r="D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25">
      <c r="A952" s="3"/>
      <c r="B952" s="3"/>
      <c r="C952" s="3"/>
      <c r="D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25">
      <c r="A953" s="3"/>
      <c r="B953" s="3"/>
      <c r="C953" s="3"/>
      <c r="D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25">
      <c r="A954" s="3"/>
      <c r="B954" s="3"/>
      <c r="C954" s="3"/>
      <c r="D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25">
      <c r="A955" s="3"/>
      <c r="B955" s="3"/>
      <c r="C955" s="3"/>
      <c r="D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25">
      <c r="A956" s="3"/>
      <c r="B956" s="3"/>
      <c r="C956" s="3"/>
      <c r="D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25">
      <c r="A957" s="3"/>
      <c r="B957" s="3"/>
      <c r="C957" s="3"/>
      <c r="D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25">
      <c r="A958" s="3"/>
      <c r="B958" s="3"/>
      <c r="C958" s="3"/>
      <c r="D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25">
      <c r="A959" s="3"/>
      <c r="B959" s="3"/>
      <c r="C959" s="3"/>
      <c r="D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25">
      <c r="A960" s="3"/>
      <c r="B960" s="3"/>
      <c r="C960" s="3"/>
      <c r="D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25">
      <c r="A961" s="3"/>
      <c r="B961" s="3"/>
      <c r="C961" s="3"/>
      <c r="D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25">
      <c r="A962" s="3"/>
      <c r="B962" s="3"/>
      <c r="C962" s="3"/>
      <c r="D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25">
      <c r="A963" s="3"/>
      <c r="B963" s="3"/>
      <c r="C963" s="3"/>
      <c r="D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25">
      <c r="A964" s="3"/>
      <c r="B964" s="3"/>
      <c r="C964" s="3"/>
      <c r="D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25">
      <c r="A965" s="3"/>
      <c r="B965" s="3"/>
      <c r="C965" s="3"/>
      <c r="D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25">
      <c r="A966" s="3"/>
      <c r="B966" s="3"/>
      <c r="C966" s="3"/>
      <c r="D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25">
      <c r="A967" s="3"/>
      <c r="B967" s="3"/>
      <c r="C967" s="3"/>
      <c r="D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25">
      <c r="A968" s="3"/>
      <c r="B968" s="3"/>
      <c r="C968" s="3"/>
      <c r="D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25">
      <c r="A969" s="3"/>
      <c r="B969" s="3"/>
      <c r="C969" s="3"/>
      <c r="D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25">
      <c r="A970" s="3"/>
      <c r="B970" s="3"/>
      <c r="C970" s="3"/>
      <c r="D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25">
      <c r="A971" s="3"/>
      <c r="B971" s="3"/>
      <c r="C971" s="3"/>
      <c r="D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25">
      <c r="A972" s="3"/>
      <c r="B972" s="3"/>
      <c r="C972" s="3"/>
      <c r="D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25">
      <c r="A973" s="3"/>
      <c r="B973" s="3"/>
      <c r="C973" s="3"/>
      <c r="D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25">
      <c r="A974" s="3"/>
      <c r="B974" s="3"/>
      <c r="C974" s="3"/>
      <c r="D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25">
      <c r="A975" s="3"/>
      <c r="B975" s="3"/>
      <c r="C975" s="3"/>
      <c r="D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25">
      <c r="A976" s="3"/>
      <c r="B976" s="3"/>
      <c r="C976" s="3"/>
      <c r="D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25">
      <c r="A977" s="3"/>
      <c r="B977" s="3"/>
      <c r="C977" s="3"/>
      <c r="D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25">
      <c r="A978" s="3"/>
      <c r="B978" s="3"/>
      <c r="C978" s="3"/>
      <c r="D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25">
      <c r="A979" s="3"/>
      <c r="B979" s="3"/>
      <c r="C979" s="3"/>
      <c r="D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25">
      <c r="A980" s="3"/>
      <c r="B980" s="3"/>
      <c r="C980" s="3"/>
      <c r="D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25">
      <c r="A981" s="3"/>
      <c r="B981" s="3"/>
      <c r="C981" s="3"/>
      <c r="D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25">
      <c r="A982" s="3"/>
      <c r="B982" s="3"/>
      <c r="C982" s="3"/>
      <c r="D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25">
      <c r="A983" s="3"/>
      <c r="B983" s="3"/>
      <c r="C983" s="3"/>
      <c r="D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25">
      <c r="A984" s="3"/>
      <c r="B984" s="3"/>
      <c r="C984" s="3"/>
      <c r="D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25">
      <c r="A985" s="3"/>
      <c r="B985" s="3"/>
      <c r="C985" s="3"/>
      <c r="D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x14ac:dyDescent="0.25">
      <c r="A986" s="3"/>
      <c r="B986" s="3"/>
      <c r="C986" s="3"/>
      <c r="D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x14ac:dyDescent="0.25">
      <c r="A987" s="3"/>
      <c r="B987" s="3"/>
      <c r="C987" s="3"/>
      <c r="D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x14ac:dyDescent="0.25">
      <c r="A988" s="3"/>
      <c r="B988" s="3"/>
      <c r="C988" s="3"/>
      <c r="D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x14ac:dyDescent="0.25">
      <c r="A989" s="3"/>
      <c r="B989" s="3"/>
      <c r="C989" s="3"/>
      <c r="D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x14ac:dyDescent="0.25">
      <c r="A990" s="3"/>
      <c r="B990" s="3"/>
      <c r="C990" s="3"/>
      <c r="D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x14ac:dyDescent="0.25">
      <c r="A991" s="3"/>
      <c r="B991" s="3"/>
      <c r="C991" s="3"/>
      <c r="D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x14ac:dyDescent="0.25">
      <c r="A992" s="3"/>
      <c r="B992" s="3"/>
      <c r="C992" s="3"/>
      <c r="D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x14ac:dyDescent="0.25">
      <c r="A993" s="3"/>
      <c r="B993" s="3"/>
      <c r="C993" s="3"/>
      <c r="D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x14ac:dyDescent="0.25">
      <c r="A994" s="3"/>
      <c r="B994" s="3"/>
      <c r="C994" s="3"/>
      <c r="D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x14ac:dyDescent="0.25">
      <c r="A995" s="3"/>
      <c r="B995" s="3"/>
      <c r="C995" s="3"/>
      <c r="D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x14ac:dyDescent="0.25">
      <c r="A996" s="3"/>
      <c r="B996" s="3"/>
      <c r="C996" s="3"/>
      <c r="D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x14ac:dyDescent="0.25">
      <c r="A997" s="3"/>
      <c r="B997" s="3"/>
      <c r="C997" s="3"/>
      <c r="D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x14ac:dyDescent="0.25">
      <c r="A998" s="3"/>
      <c r="B998" s="3"/>
      <c r="C998" s="3"/>
      <c r="D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x14ac:dyDescent="0.25">
      <c r="A999" s="3"/>
      <c r="B999" s="3"/>
      <c r="C999" s="3"/>
      <c r="D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x14ac:dyDescent="0.25">
      <c r="A1000" s="3"/>
      <c r="B1000" s="3"/>
      <c r="C1000" s="3"/>
      <c r="D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mergeCells count="42">
    <mergeCell ref="B108:B116"/>
    <mergeCell ref="B117:B121"/>
    <mergeCell ref="L12:N12"/>
    <mergeCell ref="L10:N10"/>
    <mergeCell ref="L11:N11"/>
    <mergeCell ref="E13:G13"/>
    <mergeCell ref="B53:B57"/>
    <mergeCell ref="B31:B42"/>
    <mergeCell ref="B43:B47"/>
    <mergeCell ref="B48:B52"/>
    <mergeCell ref="B20:B25"/>
    <mergeCell ref="B17:C17"/>
    <mergeCell ref="B19:C19"/>
    <mergeCell ref="B18:C18"/>
    <mergeCell ref="B26:B30"/>
    <mergeCell ref="B16:C16"/>
    <mergeCell ref="L9:N9"/>
    <mergeCell ref="L8:N8"/>
    <mergeCell ref="C1:K1"/>
    <mergeCell ref="D2:L2"/>
    <mergeCell ref="F3:U3"/>
    <mergeCell ref="A1:B1"/>
    <mergeCell ref="A2:B2"/>
    <mergeCell ref="E8:G8"/>
    <mergeCell ref="B127:B129"/>
    <mergeCell ref="A63:A132"/>
    <mergeCell ref="A15:A61"/>
    <mergeCell ref="B58:B59"/>
    <mergeCell ref="B71:B79"/>
    <mergeCell ref="B130:B132"/>
    <mergeCell ref="B7:G7"/>
    <mergeCell ref="E10:G10"/>
    <mergeCell ref="E12:G12"/>
    <mergeCell ref="E11:G11"/>
    <mergeCell ref="B80:B88"/>
    <mergeCell ref="B89:B107"/>
    <mergeCell ref="B122:B126"/>
    <mergeCell ref="E9:G9"/>
    <mergeCell ref="B13:C13"/>
    <mergeCell ref="A5:B5"/>
    <mergeCell ref="A4:B4"/>
    <mergeCell ref="A3:B3"/>
  </mergeCells>
  <pageMargins left="0.7" right="0.7" top="0.75" bottom="0.75" header="0.3" footer="0.3"/>
  <pageSetup scale="43" orientation="portrait" r:id="rId1"/>
  <rowBreaks count="1" manualBreakCount="1">
    <brk id="62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view="pageBreakPreview" topLeftCell="A100" zoomScale="60" zoomScaleNormal="100" workbookViewId="0">
      <selection activeCell="I136" sqref="I135:I136"/>
    </sheetView>
  </sheetViews>
  <sheetFormatPr defaultColWidth="12.5703125" defaultRowHeight="15" customHeight="1" x14ac:dyDescent="0.25"/>
  <cols>
    <col min="1" max="1" width="7.5703125" customWidth="1"/>
    <col min="2" max="2" width="18" customWidth="1"/>
    <col min="3" max="3" width="32.85546875" customWidth="1"/>
    <col min="4" max="4" width="15.42578125" customWidth="1"/>
    <col min="5" max="5" width="5.85546875" customWidth="1"/>
    <col min="6" max="6" width="6.42578125" customWidth="1"/>
    <col min="7" max="8" width="6.5703125" customWidth="1"/>
    <col min="9" max="9" width="6.140625" customWidth="1"/>
    <col min="10" max="10" width="5.5703125" customWidth="1"/>
    <col min="11" max="11" width="5.42578125" customWidth="1"/>
    <col min="12" max="12" width="6" customWidth="1"/>
    <col min="13" max="13" width="5" customWidth="1"/>
    <col min="14" max="14" width="5.5703125" customWidth="1"/>
    <col min="15" max="15" width="5.140625" customWidth="1"/>
    <col min="16" max="16" width="4.42578125" customWidth="1"/>
    <col min="17" max="17" width="4.140625" customWidth="1"/>
    <col min="18" max="18" width="4.85546875" customWidth="1"/>
    <col min="19" max="19" width="4.5703125" customWidth="1"/>
    <col min="20" max="20" width="4.7109375" customWidth="1"/>
    <col min="21" max="22" width="4" customWidth="1"/>
    <col min="23" max="26" width="7.5703125" customWidth="1"/>
  </cols>
  <sheetData>
    <row r="1" spans="1:22" ht="15.75" customHeight="1" x14ac:dyDescent="0.25">
      <c r="A1" s="108" t="s">
        <v>0</v>
      </c>
      <c r="B1" s="109"/>
      <c r="C1" s="108" t="s">
        <v>1</v>
      </c>
      <c r="D1" s="109"/>
      <c r="E1" s="109"/>
      <c r="F1" s="109"/>
      <c r="G1" s="109"/>
      <c r="H1" s="109"/>
      <c r="I1" s="109"/>
      <c r="J1" s="109"/>
      <c r="K1" s="109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2" ht="15.75" customHeight="1" x14ac:dyDescent="0.25">
      <c r="A2" s="110" t="s">
        <v>2</v>
      </c>
      <c r="B2" s="109"/>
      <c r="C2" s="4" t="s">
        <v>4</v>
      </c>
      <c r="D2" s="121"/>
      <c r="E2" s="109"/>
      <c r="F2" s="109"/>
      <c r="G2" s="109"/>
      <c r="H2" s="109"/>
      <c r="I2" s="109"/>
      <c r="J2" s="109"/>
      <c r="K2" s="109"/>
      <c r="L2" s="109"/>
      <c r="M2" s="5"/>
      <c r="N2" s="5"/>
      <c r="O2" s="5"/>
      <c r="P2" s="5"/>
      <c r="Q2" s="5"/>
      <c r="R2" s="5"/>
      <c r="S2" s="5"/>
      <c r="T2" s="5"/>
      <c r="U2" s="5"/>
      <c r="V2" s="3"/>
    </row>
    <row r="3" spans="1:22" ht="15.75" customHeight="1" x14ac:dyDescent="0.25">
      <c r="A3" s="110" t="s">
        <v>6</v>
      </c>
      <c r="B3" s="109"/>
      <c r="C3" s="6"/>
      <c r="D3" s="4"/>
      <c r="E3" s="4"/>
      <c r="F3" s="122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3"/>
    </row>
    <row r="4" spans="1:22" ht="15.75" customHeight="1" x14ac:dyDescent="0.25">
      <c r="A4" s="108" t="s">
        <v>7</v>
      </c>
      <c r="B4" s="109"/>
      <c r="C4" s="7" t="s">
        <v>8</v>
      </c>
      <c r="D4" s="6"/>
      <c r="E4" s="6"/>
      <c r="F4" s="3"/>
      <c r="G4" s="3"/>
      <c r="H4" s="3"/>
      <c r="I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3"/>
    </row>
    <row r="5" spans="1:22" ht="15.75" customHeight="1" x14ac:dyDescent="0.25">
      <c r="A5" s="108" t="s">
        <v>9</v>
      </c>
      <c r="B5" s="109"/>
      <c r="C5" s="8">
        <v>42921</v>
      </c>
      <c r="D5" s="6"/>
      <c r="E5" s="6"/>
      <c r="F5" s="2"/>
      <c r="G5" s="3"/>
      <c r="H5" s="3"/>
      <c r="I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3"/>
    </row>
    <row r="6" spans="1:22" ht="15.75" customHeight="1" x14ac:dyDescent="0.25">
      <c r="A6" s="1"/>
      <c r="B6" s="1"/>
      <c r="C6" s="7"/>
      <c r="D6" s="6"/>
      <c r="E6" s="6"/>
      <c r="F6" s="3"/>
      <c r="G6" s="3"/>
      <c r="H6" s="3"/>
      <c r="I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3"/>
    </row>
    <row r="7" spans="1:22" ht="15.75" customHeight="1" x14ac:dyDescent="0.25">
      <c r="B7" s="119" t="s">
        <v>10</v>
      </c>
      <c r="C7" s="105"/>
      <c r="D7" s="105"/>
      <c r="E7" s="105"/>
      <c r="F7" s="105"/>
      <c r="G7" s="106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/>
    </row>
    <row r="8" spans="1:22" ht="17.25" customHeight="1" x14ac:dyDescent="0.25">
      <c r="B8" s="9" t="s">
        <v>11</v>
      </c>
      <c r="C8" s="10" t="s">
        <v>12</v>
      </c>
      <c r="D8" s="9" t="s">
        <v>13</v>
      </c>
      <c r="E8" s="111" t="s">
        <v>14</v>
      </c>
      <c r="F8" s="105"/>
      <c r="G8" s="106"/>
      <c r="H8" s="3"/>
      <c r="I8" s="6"/>
      <c r="J8" s="6"/>
      <c r="K8" s="11"/>
      <c r="L8" s="120" t="s">
        <v>15</v>
      </c>
      <c r="M8" s="109"/>
      <c r="N8" s="109"/>
      <c r="O8" s="6"/>
      <c r="P8" s="6"/>
      <c r="Q8" s="6"/>
      <c r="R8" s="6"/>
      <c r="S8" s="6"/>
      <c r="T8" s="6"/>
      <c r="U8" s="6"/>
      <c r="V8" s="3"/>
    </row>
    <row r="9" spans="1:22" ht="15.75" customHeight="1" x14ac:dyDescent="0.25">
      <c r="B9" s="12">
        <v>1</v>
      </c>
      <c r="C9" s="13" t="s">
        <v>16</v>
      </c>
      <c r="D9" s="14">
        <f>SUMIF(D75:D154,"Nam",E75:V154) +SUMIF(D75:D154,"tất cả thành viên",E75:V154)/4</f>
        <v>75.25</v>
      </c>
      <c r="E9" s="104">
        <f>SUMIF(D16:D70,"Nam",G16:V70) + SUMIF(D16:D70,"tất cả thành viên",G16:V70)/4</f>
        <v>73</v>
      </c>
      <c r="F9" s="105"/>
      <c r="G9" s="106"/>
      <c r="H9" s="3"/>
      <c r="I9" s="6"/>
      <c r="J9" s="6"/>
      <c r="K9" s="15"/>
      <c r="L9" s="120" t="s">
        <v>17</v>
      </c>
      <c r="M9" s="109"/>
      <c r="N9" s="109"/>
      <c r="O9" s="6"/>
      <c r="P9" s="6"/>
      <c r="Q9" s="6"/>
      <c r="R9" s="6"/>
      <c r="S9" s="6"/>
      <c r="T9" s="6"/>
      <c r="U9" s="6"/>
      <c r="V9" s="3"/>
    </row>
    <row r="10" spans="1:22" ht="15.75" customHeight="1" x14ac:dyDescent="0.25">
      <c r="B10" s="12">
        <v>2</v>
      </c>
      <c r="C10" s="13" t="s">
        <v>18</v>
      </c>
      <c r="D10" s="12">
        <f>SUMIF(D75:D154,"Vũ",E75:V154) +SUMIF(D75:D154,"tất cả thành viên",E75:V154)/4</f>
        <v>67.75</v>
      </c>
      <c r="E10" s="104">
        <f>SUMIF(D16:D70,"Vũ",G16:V70) + SUMIF(D16:D70,"tất cả thành viên",G16:V70)/4</f>
        <v>60.5</v>
      </c>
      <c r="F10" s="105"/>
      <c r="G10" s="106"/>
      <c r="H10" s="3"/>
      <c r="I10" s="6"/>
      <c r="J10" s="6"/>
      <c r="K10" s="16"/>
      <c r="L10" s="120" t="s">
        <v>19</v>
      </c>
      <c r="M10" s="109"/>
      <c r="N10" s="109"/>
      <c r="O10" s="6"/>
      <c r="P10" s="6"/>
      <c r="Q10" s="6"/>
      <c r="R10" s="6"/>
      <c r="S10" s="6"/>
      <c r="T10" s="6"/>
      <c r="U10" s="6"/>
      <c r="V10" s="3"/>
    </row>
    <row r="11" spans="1:22" ht="15.75" customHeight="1" x14ac:dyDescent="0.25">
      <c r="B11" s="12">
        <v>3</v>
      </c>
      <c r="C11" s="13" t="s">
        <v>20</v>
      </c>
      <c r="D11" s="12">
        <f>SUMIF(D75:D154,"Trí",E75:V154) +SUMIF(D75:D154,"tất cả thành viên",E75:V154)/4</f>
        <v>68.25</v>
      </c>
      <c r="E11" s="104">
        <f>SUMIF(D16:D70,"Trí",G16:V70) + SUMIF(D16:D70,"tất cả thành viên",G16:V70)/4</f>
        <v>63.5</v>
      </c>
      <c r="F11" s="105"/>
      <c r="G11" s="106"/>
      <c r="H11" s="3"/>
      <c r="I11" s="6"/>
      <c r="J11" s="6"/>
      <c r="K11" s="17"/>
      <c r="L11" s="120" t="s">
        <v>21</v>
      </c>
      <c r="M11" s="109"/>
      <c r="N11" s="109"/>
      <c r="O11" s="6"/>
      <c r="P11" s="6"/>
      <c r="Q11" s="6"/>
      <c r="R11" s="6"/>
      <c r="S11" s="6"/>
      <c r="T11" s="6"/>
      <c r="U11" s="6"/>
      <c r="V11" s="3"/>
    </row>
    <row r="12" spans="1:22" ht="15.75" customHeight="1" x14ac:dyDescent="0.25">
      <c r="B12" s="12">
        <v>4</v>
      </c>
      <c r="C12" s="13" t="s">
        <v>22</v>
      </c>
      <c r="D12" s="12">
        <f>SUMIF(D75:D154,"Vy",E75:V154) +SUMIF(D75:D154,"tất cả thành viên",E75:V154)/4</f>
        <v>64.25</v>
      </c>
      <c r="E12" s="104">
        <f>SUMIF(D16:D70,"Vy",G16:V70) + SUMIF(D16:D70,"tất cả thành viên",G16:V70)/4</f>
        <v>64</v>
      </c>
      <c r="F12" s="105"/>
      <c r="G12" s="106"/>
      <c r="H12" s="3"/>
      <c r="I12" s="6"/>
      <c r="J12" s="6"/>
      <c r="K12" s="18"/>
      <c r="L12" s="120" t="s">
        <v>23</v>
      </c>
      <c r="M12" s="109"/>
      <c r="N12" s="109"/>
      <c r="O12" s="6"/>
      <c r="P12" s="6"/>
      <c r="Q12" s="6"/>
      <c r="R12" s="6"/>
      <c r="S12" s="6"/>
      <c r="T12" s="6"/>
      <c r="U12" s="6"/>
      <c r="V12" s="3"/>
    </row>
    <row r="13" spans="1:22" ht="15.75" customHeight="1" x14ac:dyDescent="0.25">
      <c r="B13" s="107" t="s">
        <v>24</v>
      </c>
      <c r="C13" s="106"/>
      <c r="D13" s="19">
        <f t="shared" ref="D13:E13" si="0">SUM(D9:D12)</f>
        <v>275.5</v>
      </c>
      <c r="E13" s="107">
        <f t="shared" si="0"/>
        <v>261</v>
      </c>
      <c r="F13" s="105"/>
      <c r="G13" s="106"/>
      <c r="H13" s="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</row>
    <row r="14" spans="1:22" ht="12" customHeight="1" x14ac:dyDescent="0.25">
      <c r="B14" s="3"/>
      <c r="C14" s="3"/>
      <c r="D14" s="2"/>
      <c r="E14" s="3"/>
      <c r="F14" s="3"/>
      <c r="G14" s="3"/>
      <c r="H14" s="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"/>
    </row>
    <row r="15" spans="1:22" ht="39" customHeight="1" x14ac:dyDescent="0.25">
      <c r="A15" s="118" t="s">
        <v>4</v>
      </c>
      <c r="B15" s="21" t="s">
        <v>25</v>
      </c>
      <c r="C15" s="23" t="s">
        <v>26</v>
      </c>
      <c r="D15" s="23" t="s">
        <v>27</v>
      </c>
      <c r="E15" s="25"/>
      <c r="F15" s="26" t="s">
        <v>28</v>
      </c>
      <c r="G15" s="27">
        <v>42890</v>
      </c>
      <c r="H15" s="27">
        <v>42920</v>
      </c>
      <c r="I15" s="27">
        <v>42951</v>
      </c>
      <c r="J15" s="27">
        <v>42982</v>
      </c>
      <c r="K15" s="27">
        <v>43012</v>
      </c>
      <c r="L15" s="27">
        <v>43043</v>
      </c>
      <c r="M15" s="27">
        <v>43073</v>
      </c>
      <c r="N15" s="27" t="s">
        <v>30</v>
      </c>
      <c r="O15" s="27" t="s">
        <v>31</v>
      </c>
      <c r="P15" s="27" t="s">
        <v>32</v>
      </c>
      <c r="Q15" s="27" t="s">
        <v>33</v>
      </c>
      <c r="R15" s="27" t="s">
        <v>34</v>
      </c>
      <c r="S15" s="27" t="s">
        <v>35</v>
      </c>
      <c r="T15" s="27" t="s">
        <v>36</v>
      </c>
      <c r="U15" s="27" t="s">
        <v>37</v>
      </c>
      <c r="V15" s="29" t="s">
        <v>38</v>
      </c>
    </row>
    <row r="16" spans="1:22" ht="15.75" customHeight="1" x14ac:dyDescent="0.25">
      <c r="A16" s="113"/>
      <c r="B16" s="123" t="s">
        <v>59</v>
      </c>
      <c r="C16" s="106"/>
      <c r="D16" s="12" t="s">
        <v>60</v>
      </c>
      <c r="E16" s="25"/>
      <c r="F16" s="25"/>
      <c r="G16" s="25">
        <v>8</v>
      </c>
      <c r="H16" s="31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3">
        <v>0</v>
      </c>
    </row>
    <row r="17" spans="1:22" ht="15.75" customHeight="1" x14ac:dyDescent="0.25">
      <c r="A17" s="113"/>
      <c r="B17" s="123" t="s">
        <v>61</v>
      </c>
      <c r="C17" s="106"/>
      <c r="D17" s="12" t="s">
        <v>62</v>
      </c>
      <c r="E17" s="25"/>
      <c r="F17" s="25"/>
      <c r="G17" s="34">
        <v>2</v>
      </c>
      <c r="H17" s="35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25">
        <v>0</v>
      </c>
    </row>
    <row r="18" spans="1:22" ht="15.75" customHeight="1" x14ac:dyDescent="0.25">
      <c r="A18" s="113"/>
      <c r="B18" s="123" t="s">
        <v>63</v>
      </c>
      <c r="C18" s="106"/>
      <c r="D18" s="12" t="s">
        <v>66</v>
      </c>
      <c r="E18" s="25"/>
      <c r="F18" s="25"/>
      <c r="G18" s="34">
        <v>2</v>
      </c>
      <c r="H18" s="35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6">
        <v>0</v>
      </c>
    </row>
    <row r="19" spans="1:22" ht="15.75" customHeight="1" x14ac:dyDescent="0.25">
      <c r="A19" s="113"/>
      <c r="B19" s="112" t="s">
        <v>67</v>
      </c>
      <c r="C19" s="25" t="s">
        <v>69</v>
      </c>
      <c r="D19" s="12" t="s">
        <v>65</v>
      </c>
      <c r="E19" s="25"/>
      <c r="F19" s="25"/>
      <c r="G19" s="34">
        <v>1</v>
      </c>
      <c r="H19" s="34">
        <v>1</v>
      </c>
      <c r="I19" s="35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25">
        <v>0</v>
      </c>
    </row>
    <row r="20" spans="1:22" ht="15.75" customHeight="1" x14ac:dyDescent="0.25">
      <c r="A20" s="113"/>
      <c r="B20" s="113"/>
      <c r="C20" s="25" t="s">
        <v>71</v>
      </c>
      <c r="D20" s="12" t="s">
        <v>65</v>
      </c>
      <c r="E20" s="25"/>
      <c r="F20" s="25"/>
      <c r="G20" s="34">
        <v>2</v>
      </c>
      <c r="H20" s="34">
        <v>2</v>
      </c>
      <c r="I20" s="35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25">
        <v>0</v>
      </c>
    </row>
    <row r="21" spans="1:22" ht="15.75" customHeight="1" x14ac:dyDescent="0.25">
      <c r="A21" s="113"/>
      <c r="B21" s="113"/>
      <c r="C21" s="25" t="s">
        <v>73</v>
      </c>
      <c r="D21" s="12" t="s">
        <v>65</v>
      </c>
      <c r="E21" s="25"/>
      <c r="F21" s="25"/>
      <c r="G21" s="34">
        <v>0.5</v>
      </c>
      <c r="H21" s="34">
        <v>0.5</v>
      </c>
      <c r="I21" s="35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25">
        <v>0</v>
      </c>
    </row>
    <row r="22" spans="1:22" ht="15.75" customHeight="1" x14ac:dyDescent="0.25">
      <c r="A22" s="113"/>
      <c r="B22" s="113"/>
      <c r="C22" s="25" t="s">
        <v>74</v>
      </c>
      <c r="D22" s="12" t="s">
        <v>65</v>
      </c>
      <c r="E22" s="25"/>
      <c r="F22" s="25"/>
      <c r="G22" s="34">
        <v>2</v>
      </c>
      <c r="H22" s="34">
        <v>2</v>
      </c>
      <c r="I22" s="35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25">
        <v>0</v>
      </c>
    </row>
    <row r="23" spans="1:22" ht="15.75" customHeight="1" x14ac:dyDescent="0.25">
      <c r="A23" s="113"/>
      <c r="B23" s="113"/>
      <c r="C23" s="25" t="s">
        <v>76</v>
      </c>
      <c r="D23" s="12" t="s">
        <v>64</v>
      </c>
      <c r="E23" s="25"/>
      <c r="F23" s="25"/>
      <c r="G23" s="34">
        <v>1</v>
      </c>
      <c r="H23" s="34">
        <v>1</v>
      </c>
      <c r="I23" s="35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25">
        <v>0</v>
      </c>
    </row>
    <row r="24" spans="1:22" ht="15.75" customHeight="1" x14ac:dyDescent="0.25">
      <c r="A24" s="113"/>
      <c r="B24" s="113"/>
      <c r="C24" s="25" t="s">
        <v>78</v>
      </c>
      <c r="D24" s="12" t="s">
        <v>64</v>
      </c>
      <c r="E24" s="25"/>
      <c r="F24" s="25"/>
      <c r="G24" s="34">
        <v>0.5</v>
      </c>
      <c r="H24" s="34">
        <v>0.5</v>
      </c>
      <c r="I24" s="35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25">
        <v>0</v>
      </c>
    </row>
    <row r="25" spans="1:22" ht="15.75" customHeight="1" x14ac:dyDescent="0.25">
      <c r="A25" s="113"/>
      <c r="B25" s="113"/>
      <c r="C25" s="25" t="s">
        <v>79</v>
      </c>
      <c r="D25" s="12" t="s">
        <v>64</v>
      </c>
      <c r="E25" s="25"/>
      <c r="F25" s="25"/>
      <c r="G25" s="34">
        <v>0.5</v>
      </c>
      <c r="H25" s="34">
        <v>0.5</v>
      </c>
      <c r="I25" s="35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25">
        <v>0</v>
      </c>
    </row>
    <row r="26" spans="1:22" ht="15.75" customHeight="1" x14ac:dyDescent="0.25">
      <c r="A26" s="113"/>
      <c r="B26" s="113"/>
      <c r="C26" s="25" t="s">
        <v>81</v>
      </c>
      <c r="D26" s="12" t="s">
        <v>64</v>
      </c>
      <c r="E26" s="25"/>
      <c r="F26" s="25"/>
      <c r="G26" s="34">
        <v>0.5</v>
      </c>
      <c r="H26" s="34">
        <v>0.5</v>
      </c>
      <c r="I26" s="35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25">
        <v>0</v>
      </c>
    </row>
    <row r="27" spans="1:22" ht="15.75" customHeight="1" x14ac:dyDescent="0.25">
      <c r="A27" s="113"/>
      <c r="B27" s="113"/>
      <c r="C27" s="25" t="s">
        <v>82</v>
      </c>
      <c r="D27" s="12" t="s">
        <v>60</v>
      </c>
      <c r="E27" s="25"/>
      <c r="F27" s="25"/>
      <c r="G27" s="34">
        <v>3</v>
      </c>
      <c r="H27" s="34">
        <v>3</v>
      </c>
      <c r="I27" s="35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25">
        <v>0</v>
      </c>
    </row>
    <row r="28" spans="1:22" ht="15.75" customHeight="1" x14ac:dyDescent="0.25">
      <c r="A28" s="113"/>
      <c r="B28" s="112" t="s">
        <v>84</v>
      </c>
      <c r="C28" s="25" t="s">
        <v>85</v>
      </c>
      <c r="D28" s="12" t="s">
        <v>62</v>
      </c>
      <c r="E28" s="25"/>
      <c r="F28" s="40"/>
      <c r="G28" s="25">
        <v>2</v>
      </c>
      <c r="H28" s="34">
        <v>2</v>
      </c>
      <c r="I28" s="34">
        <v>2</v>
      </c>
      <c r="J28" s="35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25">
        <v>0</v>
      </c>
    </row>
    <row r="29" spans="1:22" ht="15.75" customHeight="1" x14ac:dyDescent="0.25">
      <c r="A29" s="113"/>
      <c r="B29" s="113"/>
      <c r="C29" s="25" t="s">
        <v>90</v>
      </c>
      <c r="D29" s="12" t="s">
        <v>66</v>
      </c>
      <c r="E29" s="25"/>
      <c r="F29" s="40"/>
      <c r="G29" s="25">
        <v>1</v>
      </c>
      <c r="H29" s="34">
        <v>1</v>
      </c>
      <c r="I29" s="41">
        <v>1</v>
      </c>
      <c r="J29" s="35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25">
        <v>0</v>
      </c>
    </row>
    <row r="30" spans="1:22" ht="15.75" customHeight="1" x14ac:dyDescent="0.25">
      <c r="A30" s="113"/>
      <c r="B30" s="113"/>
      <c r="C30" s="25" t="s">
        <v>94</v>
      </c>
      <c r="D30" s="12" t="s">
        <v>64</v>
      </c>
      <c r="E30" s="25"/>
      <c r="F30" s="40"/>
      <c r="G30" s="25">
        <v>2</v>
      </c>
      <c r="H30" s="34">
        <v>2</v>
      </c>
      <c r="I30" s="34">
        <v>2</v>
      </c>
      <c r="J30" s="35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25">
        <v>0</v>
      </c>
    </row>
    <row r="31" spans="1:22" ht="15.75" customHeight="1" x14ac:dyDescent="0.25">
      <c r="A31" s="113"/>
      <c r="B31" s="113"/>
      <c r="C31" s="25" t="s">
        <v>97</v>
      </c>
      <c r="D31" s="12" t="s">
        <v>65</v>
      </c>
      <c r="E31" s="25"/>
      <c r="F31" s="40"/>
      <c r="G31" s="25">
        <v>1</v>
      </c>
      <c r="H31" s="34">
        <v>1</v>
      </c>
      <c r="I31" s="34">
        <v>1</v>
      </c>
      <c r="J31" s="35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25">
        <v>0</v>
      </c>
    </row>
    <row r="32" spans="1:22" ht="15.75" customHeight="1" x14ac:dyDescent="0.25">
      <c r="A32" s="113"/>
      <c r="B32" s="113"/>
      <c r="C32" s="25" t="s">
        <v>99</v>
      </c>
      <c r="D32" s="12" t="s">
        <v>66</v>
      </c>
      <c r="E32" s="25"/>
      <c r="F32" s="40"/>
      <c r="G32" s="25">
        <v>1</v>
      </c>
      <c r="H32" s="34">
        <v>1</v>
      </c>
      <c r="I32" s="34">
        <v>1</v>
      </c>
      <c r="J32" s="35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25">
        <v>0</v>
      </c>
    </row>
    <row r="33" spans="1:22" ht="15.75" customHeight="1" x14ac:dyDescent="0.25">
      <c r="A33" s="113"/>
      <c r="B33" s="113"/>
      <c r="C33" s="25" t="s">
        <v>101</v>
      </c>
      <c r="D33" s="12" t="s">
        <v>64</v>
      </c>
      <c r="E33" s="25"/>
      <c r="F33" s="40"/>
      <c r="G33" s="25">
        <v>1</v>
      </c>
      <c r="H33" s="34">
        <v>1</v>
      </c>
      <c r="I33" s="34">
        <v>1</v>
      </c>
      <c r="J33" s="35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25">
        <v>0</v>
      </c>
    </row>
    <row r="34" spans="1:22" ht="15.75" customHeight="1" x14ac:dyDescent="0.25">
      <c r="A34" s="113"/>
      <c r="B34" s="113"/>
      <c r="C34" s="25" t="s">
        <v>104</v>
      </c>
      <c r="D34" s="12" t="s">
        <v>60</v>
      </c>
      <c r="E34" s="25"/>
      <c r="F34" s="25"/>
      <c r="G34" s="25">
        <v>3</v>
      </c>
      <c r="H34" s="34">
        <v>3</v>
      </c>
      <c r="I34" s="34">
        <v>3</v>
      </c>
      <c r="J34" s="35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25">
        <v>0</v>
      </c>
    </row>
    <row r="35" spans="1:22" ht="15.75" customHeight="1" x14ac:dyDescent="0.25">
      <c r="A35" s="113"/>
      <c r="B35" s="112" t="s">
        <v>105</v>
      </c>
      <c r="C35" s="25" t="s">
        <v>107</v>
      </c>
      <c r="D35" s="12" t="s">
        <v>66</v>
      </c>
      <c r="E35" s="25"/>
      <c r="F35" s="45"/>
      <c r="G35" s="25">
        <v>8</v>
      </c>
      <c r="H35" s="34">
        <v>8</v>
      </c>
      <c r="I35" s="34">
        <v>8</v>
      </c>
      <c r="J35" s="34">
        <v>8</v>
      </c>
      <c r="K35" s="35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25">
        <v>0</v>
      </c>
    </row>
    <row r="36" spans="1:22" ht="15.75" customHeight="1" x14ac:dyDescent="0.25">
      <c r="A36" s="113"/>
      <c r="B36" s="113"/>
      <c r="C36" s="25" t="s">
        <v>110</v>
      </c>
      <c r="D36" s="12" t="s">
        <v>62</v>
      </c>
      <c r="E36" s="25"/>
      <c r="F36" s="45"/>
      <c r="G36" s="25">
        <v>12</v>
      </c>
      <c r="H36" s="34">
        <v>12</v>
      </c>
      <c r="I36" s="34">
        <v>12</v>
      </c>
      <c r="J36" s="34">
        <v>12</v>
      </c>
      <c r="K36" s="34">
        <v>12</v>
      </c>
      <c r="L36" s="34">
        <v>12</v>
      </c>
      <c r="M36" s="35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25">
        <v>0</v>
      </c>
    </row>
    <row r="37" spans="1:22" ht="15.75" customHeight="1" x14ac:dyDescent="0.25">
      <c r="A37" s="113"/>
      <c r="B37" s="113"/>
      <c r="C37" s="25" t="s">
        <v>112</v>
      </c>
      <c r="D37" s="12" t="s">
        <v>64</v>
      </c>
      <c r="E37" s="25"/>
      <c r="F37" s="45"/>
      <c r="G37" s="45">
        <v>8</v>
      </c>
      <c r="H37" s="34">
        <v>8</v>
      </c>
      <c r="I37" s="34">
        <v>8</v>
      </c>
      <c r="J37" s="34">
        <v>8</v>
      </c>
      <c r="K37" s="35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25">
        <v>0</v>
      </c>
    </row>
    <row r="38" spans="1:22" ht="15.75" customHeight="1" x14ac:dyDescent="0.25">
      <c r="A38" s="113"/>
      <c r="B38" s="113"/>
      <c r="C38" s="25" t="s">
        <v>113</v>
      </c>
      <c r="D38" s="12" t="s">
        <v>65</v>
      </c>
      <c r="E38" s="25"/>
      <c r="F38" s="45"/>
      <c r="G38" s="45">
        <v>12</v>
      </c>
      <c r="H38" s="45">
        <v>12</v>
      </c>
      <c r="I38" s="45">
        <v>12</v>
      </c>
      <c r="J38" s="45">
        <v>12</v>
      </c>
      <c r="K38" s="45">
        <v>12</v>
      </c>
      <c r="L38" s="45">
        <v>12</v>
      </c>
      <c r="M38" s="48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25">
        <v>0</v>
      </c>
    </row>
    <row r="39" spans="1:22" ht="15.75" customHeight="1" x14ac:dyDescent="0.25">
      <c r="A39" s="113"/>
      <c r="B39" s="113"/>
      <c r="C39" s="25" t="s">
        <v>119</v>
      </c>
      <c r="D39" s="12" t="s">
        <v>62</v>
      </c>
      <c r="E39" s="25"/>
      <c r="F39" s="45"/>
      <c r="G39" s="45">
        <v>8</v>
      </c>
      <c r="H39" s="45">
        <v>8</v>
      </c>
      <c r="I39" s="45">
        <v>8</v>
      </c>
      <c r="J39" s="45">
        <v>8</v>
      </c>
      <c r="K39" s="50">
        <v>8</v>
      </c>
      <c r="L39" s="50">
        <v>8</v>
      </c>
      <c r="M39" s="34">
        <v>8</v>
      </c>
      <c r="N39" s="35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25">
        <v>0</v>
      </c>
    </row>
    <row r="40" spans="1:22" ht="15.75" customHeight="1" x14ac:dyDescent="0.25">
      <c r="A40" s="113"/>
      <c r="B40" s="113"/>
      <c r="C40" s="25" t="s">
        <v>126</v>
      </c>
      <c r="D40" s="12" t="s">
        <v>125</v>
      </c>
      <c r="E40" s="25"/>
      <c r="F40" s="45"/>
      <c r="G40" s="45">
        <v>12</v>
      </c>
      <c r="H40" s="45">
        <v>12</v>
      </c>
      <c r="I40" s="45">
        <v>12</v>
      </c>
      <c r="J40" s="45">
        <v>12</v>
      </c>
      <c r="K40" s="45">
        <v>12</v>
      </c>
      <c r="L40" s="45">
        <v>12</v>
      </c>
      <c r="M40" s="34">
        <v>12</v>
      </c>
      <c r="N40" s="34">
        <v>12</v>
      </c>
      <c r="O40" s="34">
        <v>12</v>
      </c>
      <c r="P40" s="35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25">
        <v>0</v>
      </c>
    </row>
    <row r="41" spans="1:22" ht="15.75" customHeight="1" x14ac:dyDescent="0.25">
      <c r="A41" s="113"/>
      <c r="B41" s="113"/>
      <c r="C41" s="25" t="s">
        <v>128</v>
      </c>
      <c r="D41" s="12" t="s">
        <v>66</v>
      </c>
      <c r="E41" s="25"/>
      <c r="F41" s="45"/>
      <c r="G41" s="45">
        <v>8</v>
      </c>
      <c r="H41" s="45">
        <v>8</v>
      </c>
      <c r="I41" s="45">
        <v>8</v>
      </c>
      <c r="J41" s="45">
        <v>8</v>
      </c>
      <c r="K41" s="45">
        <v>8</v>
      </c>
      <c r="L41" s="48">
        <v>0</v>
      </c>
      <c r="M41" s="50">
        <v>0</v>
      </c>
      <c r="N41" s="45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25">
        <v>0</v>
      </c>
    </row>
    <row r="42" spans="1:22" ht="15.75" customHeight="1" x14ac:dyDescent="0.25">
      <c r="A42" s="113"/>
      <c r="B42" s="113"/>
      <c r="C42" s="25" t="s">
        <v>130</v>
      </c>
      <c r="D42" s="12" t="s">
        <v>62</v>
      </c>
      <c r="E42" s="25"/>
      <c r="F42" s="45"/>
      <c r="G42" s="45">
        <v>12</v>
      </c>
      <c r="H42" s="45">
        <v>12</v>
      </c>
      <c r="I42" s="45">
        <v>12</v>
      </c>
      <c r="J42" s="45">
        <v>12</v>
      </c>
      <c r="K42" s="45">
        <v>12</v>
      </c>
      <c r="L42" s="45">
        <v>12</v>
      </c>
      <c r="M42" s="45">
        <v>12</v>
      </c>
      <c r="N42" s="45">
        <v>12</v>
      </c>
      <c r="O42" s="48">
        <v>0</v>
      </c>
      <c r="P42" s="50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25">
        <v>0</v>
      </c>
    </row>
    <row r="43" spans="1:22" ht="15.75" customHeight="1" x14ac:dyDescent="0.25">
      <c r="A43" s="113"/>
      <c r="B43" s="113"/>
      <c r="C43" s="25" t="s">
        <v>132</v>
      </c>
      <c r="D43" s="12" t="s">
        <v>64</v>
      </c>
      <c r="E43" s="25"/>
      <c r="F43" s="45"/>
      <c r="G43" s="45">
        <v>8</v>
      </c>
      <c r="H43" s="45">
        <v>8</v>
      </c>
      <c r="I43" s="45">
        <v>8</v>
      </c>
      <c r="J43" s="45">
        <v>8</v>
      </c>
      <c r="K43" s="45">
        <v>8</v>
      </c>
      <c r="L43" s="48">
        <v>0</v>
      </c>
      <c r="M43" s="45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25">
        <v>0</v>
      </c>
    </row>
    <row r="44" spans="1:22" ht="15.75" customHeight="1" x14ac:dyDescent="0.25">
      <c r="A44" s="113"/>
      <c r="B44" s="113"/>
      <c r="C44" s="25" t="s">
        <v>134</v>
      </c>
      <c r="D44" s="12" t="s">
        <v>65</v>
      </c>
      <c r="E44" s="25"/>
      <c r="F44" s="45"/>
      <c r="G44" s="45">
        <v>12</v>
      </c>
      <c r="H44" s="45">
        <v>12</v>
      </c>
      <c r="I44" s="45">
        <v>12</v>
      </c>
      <c r="J44" s="45">
        <v>12</v>
      </c>
      <c r="K44" s="45">
        <v>12</v>
      </c>
      <c r="L44" s="45">
        <v>12</v>
      </c>
      <c r="M44" s="45">
        <v>12</v>
      </c>
      <c r="N44" s="45">
        <v>12</v>
      </c>
      <c r="O44" s="34">
        <v>12</v>
      </c>
      <c r="P44" s="34">
        <v>12</v>
      </c>
      <c r="Q44" s="35">
        <v>0</v>
      </c>
      <c r="R44" s="34">
        <v>0</v>
      </c>
      <c r="S44" s="34">
        <v>0</v>
      </c>
      <c r="T44" s="34">
        <v>0</v>
      </c>
      <c r="U44" s="34">
        <v>0</v>
      </c>
      <c r="V44" s="25">
        <v>0</v>
      </c>
    </row>
    <row r="45" spans="1:22" ht="15.75" customHeight="1" x14ac:dyDescent="0.25">
      <c r="A45" s="113"/>
      <c r="B45" s="113"/>
      <c r="C45" s="25" t="s">
        <v>136</v>
      </c>
      <c r="D45" s="12" t="s">
        <v>64</v>
      </c>
      <c r="E45" s="25"/>
      <c r="F45" s="45"/>
      <c r="G45" s="45">
        <v>8</v>
      </c>
      <c r="H45" s="45">
        <v>8</v>
      </c>
      <c r="I45" s="45">
        <v>8</v>
      </c>
      <c r="J45" s="45">
        <v>8</v>
      </c>
      <c r="K45" s="45">
        <v>8</v>
      </c>
      <c r="L45" s="45">
        <v>8</v>
      </c>
      <c r="M45" s="48">
        <v>0</v>
      </c>
      <c r="N45" s="45">
        <v>0</v>
      </c>
      <c r="O45" s="45">
        <v>0</v>
      </c>
      <c r="P45" s="50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25">
        <v>0</v>
      </c>
    </row>
    <row r="46" spans="1:22" ht="15.75" customHeight="1" x14ac:dyDescent="0.25">
      <c r="A46" s="113"/>
      <c r="B46" s="113"/>
      <c r="C46" s="25" t="s">
        <v>139</v>
      </c>
      <c r="D46" s="38" t="s">
        <v>62</v>
      </c>
      <c r="E46" s="25"/>
      <c r="F46" s="45"/>
      <c r="G46" s="45">
        <v>12</v>
      </c>
      <c r="H46" s="45">
        <v>12</v>
      </c>
      <c r="I46" s="45">
        <v>12</v>
      </c>
      <c r="J46" s="45">
        <v>12</v>
      </c>
      <c r="K46" s="45">
        <v>12</v>
      </c>
      <c r="L46" s="45">
        <v>12</v>
      </c>
      <c r="M46" s="45">
        <v>12</v>
      </c>
      <c r="N46" s="45">
        <v>12</v>
      </c>
      <c r="O46" s="45">
        <v>12</v>
      </c>
      <c r="P46" s="45">
        <v>12</v>
      </c>
      <c r="Q46" s="35">
        <v>0</v>
      </c>
      <c r="R46" s="34">
        <v>0</v>
      </c>
      <c r="S46" s="34">
        <v>0</v>
      </c>
      <c r="T46" s="34">
        <v>0</v>
      </c>
      <c r="U46" s="34">
        <v>0</v>
      </c>
      <c r="V46" s="25">
        <v>0</v>
      </c>
    </row>
    <row r="47" spans="1:22" ht="15.75" customHeight="1" x14ac:dyDescent="0.25">
      <c r="A47" s="113"/>
      <c r="B47" s="113"/>
      <c r="C47" s="25" t="s">
        <v>141</v>
      </c>
      <c r="D47" s="38" t="s">
        <v>66</v>
      </c>
      <c r="E47" s="25"/>
      <c r="F47" s="45"/>
      <c r="G47" s="45">
        <v>8</v>
      </c>
      <c r="H47" s="45">
        <v>8</v>
      </c>
      <c r="I47" s="45">
        <v>8</v>
      </c>
      <c r="J47" s="45">
        <v>8</v>
      </c>
      <c r="K47" s="45">
        <v>8</v>
      </c>
      <c r="L47" s="45">
        <v>8</v>
      </c>
      <c r="M47" s="48">
        <v>0</v>
      </c>
      <c r="N47" s="45">
        <v>0</v>
      </c>
      <c r="O47" s="45">
        <v>0</v>
      </c>
      <c r="P47" s="45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25">
        <v>0</v>
      </c>
    </row>
    <row r="48" spans="1:22" ht="15.75" customHeight="1" x14ac:dyDescent="0.25">
      <c r="A48" s="113"/>
      <c r="B48" s="113"/>
      <c r="C48" s="25" t="s">
        <v>145</v>
      </c>
      <c r="D48" s="38" t="s">
        <v>65</v>
      </c>
      <c r="E48" s="25"/>
      <c r="F48" s="45"/>
      <c r="G48" s="45">
        <v>12</v>
      </c>
      <c r="H48" s="45">
        <v>12</v>
      </c>
      <c r="I48" s="45">
        <v>12</v>
      </c>
      <c r="J48" s="45">
        <v>12</v>
      </c>
      <c r="K48" s="45">
        <v>12</v>
      </c>
      <c r="L48" s="45">
        <v>12</v>
      </c>
      <c r="M48" s="45">
        <v>12</v>
      </c>
      <c r="N48" s="45">
        <v>12</v>
      </c>
      <c r="O48" s="45">
        <v>12</v>
      </c>
      <c r="P48" s="45">
        <v>12</v>
      </c>
      <c r="Q48" s="34">
        <v>12</v>
      </c>
      <c r="R48" s="35">
        <v>0</v>
      </c>
      <c r="S48" s="34">
        <v>0</v>
      </c>
      <c r="T48" s="34">
        <v>0</v>
      </c>
      <c r="U48" s="34">
        <v>0</v>
      </c>
      <c r="V48" s="25">
        <v>0</v>
      </c>
    </row>
    <row r="49" spans="1:22" ht="15.75" customHeight="1" x14ac:dyDescent="0.25">
      <c r="A49" s="113"/>
      <c r="B49" s="113"/>
      <c r="C49" s="25" t="s">
        <v>148</v>
      </c>
      <c r="D49" s="38" t="s">
        <v>64</v>
      </c>
      <c r="E49" s="25"/>
      <c r="F49" s="45"/>
      <c r="G49" s="45">
        <v>8</v>
      </c>
      <c r="H49" s="45">
        <v>8</v>
      </c>
      <c r="I49" s="45">
        <v>8</v>
      </c>
      <c r="J49" s="45">
        <v>8</v>
      </c>
      <c r="K49" s="45">
        <v>8</v>
      </c>
      <c r="L49" s="45">
        <v>8</v>
      </c>
      <c r="M49" s="48">
        <v>0</v>
      </c>
      <c r="N49" s="45">
        <v>0</v>
      </c>
      <c r="O49" s="45">
        <v>0</v>
      </c>
      <c r="P49" s="45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25">
        <v>0</v>
      </c>
    </row>
    <row r="50" spans="1:22" ht="15.75" customHeight="1" x14ac:dyDescent="0.25">
      <c r="A50" s="113"/>
      <c r="B50" s="114"/>
      <c r="C50" s="25" t="s">
        <v>156</v>
      </c>
      <c r="D50" s="38" t="s">
        <v>66</v>
      </c>
      <c r="E50" s="25"/>
      <c r="F50" s="45"/>
      <c r="G50" s="45">
        <v>12</v>
      </c>
      <c r="H50" s="45">
        <v>12</v>
      </c>
      <c r="I50" s="45">
        <v>12</v>
      </c>
      <c r="J50" s="45">
        <v>12</v>
      </c>
      <c r="K50" s="45">
        <v>12</v>
      </c>
      <c r="L50" s="45">
        <v>12</v>
      </c>
      <c r="M50" s="45">
        <v>12</v>
      </c>
      <c r="N50" s="45">
        <v>12</v>
      </c>
      <c r="O50" s="45">
        <v>12</v>
      </c>
      <c r="P50" s="48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25">
        <v>0</v>
      </c>
    </row>
    <row r="51" spans="1:22" ht="15.75" customHeight="1" x14ac:dyDescent="0.25">
      <c r="A51" s="113"/>
      <c r="B51" s="112" t="s">
        <v>146</v>
      </c>
      <c r="C51" s="25" t="s">
        <v>160</v>
      </c>
      <c r="D51" s="12" t="s">
        <v>64</v>
      </c>
      <c r="E51" s="25"/>
      <c r="F51" s="45"/>
      <c r="G51" s="45">
        <v>4</v>
      </c>
      <c r="H51" s="45">
        <v>4</v>
      </c>
      <c r="I51" s="45">
        <v>4</v>
      </c>
      <c r="J51" s="45">
        <v>4</v>
      </c>
      <c r="K51" s="45">
        <v>4</v>
      </c>
      <c r="L51" s="45">
        <v>4</v>
      </c>
      <c r="M51" s="50">
        <v>4</v>
      </c>
      <c r="N51" s="48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25">
        <v>0</v>
      </c>
    </row>
    <row r="52" spans="1:22" ht="15.75" customHeight="1" x14ac:dyDescent="0.25">
      <c r="A52" s="113"/>
      <c r="B52" s="113"/>
      <c r="C52" s="25" t="s">
        <v>162</v>
      </c>
      <c r="D52" s="12" t="s">
        <v>62</v>
      </c>
      <c r="E52" s="25"/>
      <c r="F52" s="45"/>
      <c r="G52" s="45">
        <v>4</v>
      </c>
      <c r="H52" s="45">
        <v>4</v>
      </c>
      <c r="I52" s="45">
        <v>4</v>
      </c>
      <c r="J52" s="45">
        <v>4</v>
      </c>
      <c r="K52" s="45">
        <v>4</v>
      </c>
      <c r="L52" s="45">
        <v>4</v>
      </c>
      <c r="M52" s="50">
        <v>4</v>
      </c>
      <c r="N52" s="50">
        <v>4</v>
      </c>
      <c r="O52" s="50">
        <v>4</v>
      </c>
      <c r="P52" s="50">
        <v>4</v>
      </c>
      <c r="Q52" s="48">
        <v>0</v>
      </c>
      <c r="R52" s="34">
        <v>0</v>
      </c>
      <c r="S52" s="34">
        <v>0</v>
      </c>
      <c r="T52" s="34">
        <v>0</v>
      </c>
      <c r="U52" s="34">
        <v>0</v>
      </c>
      <c r="V52" s="25">
        <v>0</v>
      </c>
    </row>
    <row r="53" spans="1:22" ht="15.75" customHeight="1" x14ac:dyDescent="0.25">
      <c r="A53" s="113"/>
      <c r="B53" s="113"/>
      <c r="C53" s="55" t="s">
        <v>164</v>
      </c>
      <c r="D53" s="12" t="s">
        <v>65</v>
      </c>
      <c r="E53" s="25"/>
      <c r="F53" s="45"/>
      <c r="G53" s="45">
        <v>2</v>
      </c>
      <c r="H53" s="45">
        <v>2</v>
      </c>
      <c r="I53" s="45">
        <v>2</v>
      </c>
      <c r="J53" s="45">
        <v>2</v>
      </c>
      <c r="K53" s="45">
        <v>2</v>
      </c>
      <c r="L53" s="45">
        <v>2</v>
      </c>
      <c r="M53" s="50">
        <v>2</v>
      </c>
      <c r="N53" s="50">
        <v>2</v>
      </c>
      <c r="O53" s="50">
        <v>2</v>
      </c>
      <c r="P53" s="50">
        <v>2</v>
      </c>
      <c r="Q53" s="35">
        <v>0</v>
      </c>
      <c r="R53" s="34">
        <v>0</v>
      </c>
      <c r="S53" s="34">
        <v>0</v>
      </c>
      <c r="T53" s="34">
        <v>0</v>
      </c>
      <c r="U53" s="34">
        <v>0</v>
      </c>
      <c r="V53" s="25">
        <v>0</v>
      </c>
    </row>
    <row r="54" spans="1:22" ht="15.75" customHeight="1" x14ac:dyDescent="0.25">
      <c r="A54" s="113"/>
      <c r="B54" s="113"/>
      <c r="C54" s="2" t="s">
        <v>172</v>
      </c>
      <c r="D54" s="12" t="s">
        <v>66</v>
      </c>
      <c r="E54" s="25"/>
      <c r="F54" s="45"/>
      <c r="G54" s="45">
        <v>4</v>
      </c>
      <c r="H54" s="45">
        <v>4</v>
      </c>
      <c r="I54" s="45">
        <v>4</v>
      </c>
      <c r="J54" s="45">
        <v>4</v>
      </c>
      <c r="K54" s="45">
        <v>4</v>
      </c>
      <c r="L54" s="45">
        <v>4</v>
      </c>
      <c r="M54" s="50">
        <v>4</v>
      </c>
      <c r="N54" s="50">
        <v>4</v>
      </c>
      <c r="O54" s="50">
        <v>4</v>
      </c>
      <c r="P54" s="50">
        <v>4</v>
      </c>
      <c r="Q54" s="50">
        <v>4</v>
      </c>
      <c r="R54" s="35">
        <v>0</v>
      </c>
      <c r="S54" s="34">
        <v>0</v>
      </c>
      <c r="T54" s="34">
        <v>0</v>
      </c>
      <c r="U54" s="34">
        <v>0</v>
      </c>
      <c r="V54" s="25">
        <v>0</v>
      </c>
    </row>
    <row r="55" spans="1:22" ht="15.75" customHeight="1" x14ac:dyDescent="0.25">
      <c r="A55" s="113"/>
      <c r="B55" s="113"/>
      <c r="C55" s="25" t="s">
        <v>174</v>
      </c>
      <c r="D55" s="38" t="s">
        <v>66</v>
      </c>
      <c r="E55" s="25"/>
      <c r="F55" s="45"/>
      <c r="G55" s="25">
        <v>4</v>
      </c>
      <c r="H55" s="45">
        <v>4</v>
      </c>
      <c r="I55" s="45">
        <v>4</v>
      </c>
      <c r="J55" s="45">
        <v>4</v>
      </c>
      <c r="K55" s="45">
        <v>4</v>
      </c>
      <c r="L55" s="45">
        <v>4</v>
      </c>
      <c r="M55" s="50">
        <v>4</v>
      </c>
      <c r="N55" s="50">
        <v>4</v>
      </c>
      <c r="O55" s="50">
        <v>4</v>
      </c>
      <c r="P55" s="50">
        <v>4</v>
      </c>
      <c r="Q55" s="50">
        <v>4</v>
      </c>
      <c r="R55" s="50">
        <v>4</v>
      </c>
      <c r="S55" s="35">
        <v>0</v>
      </c>
      <c r="T55" s="34">
        <v>0</v>
      </c>
      <c r="U55" s="34">
        <v>0</v>
      </c>
      <c r="V55" s="36">
        <v>0</v>
      </c>
    </row>
    <row r="56" spans="1:22" ht="15.75" customHeight="1" x14ac:dyDescent="0.25">
      <c r="A56" s="113"/>
      <c r="B56" s="57"/>
      <c r="C56" s="2" t="s">
        <v>178</v>
      </c>
      <c r="D56" s="38" t="s">
        <v>64</v>
      </c>
      <c r="E56" s="25"/>
      <c r="F56" s="45"/>
      <c r="G56" s="25">
        <v>2</v>
      </c>
      <c r="H56" s="45">
        <v>2</v>
      </c>
      <c r="I56" s="45">
        <v>2</v>
      </c>
      <c r="J56" s="45">
        <v>2</v>
      </c>
      <c r="K56" s="45">
        <v>2</v>
      </c>
      <c r="L56" s="45">
        <v>2</v>
      </c>
      <c r="M56" s="50">
        <v>2</v>
      </c>
      <c r="N56" s="50">
        <v>2</v>
      </c>
      <c r="O56" s="50">
        <v>2</v>
      </c>
      <c r="P56" s="50">
        <v>2</v>
      </c>
      <c r="Q56" s="50">
        <v>2</v>
      </c>
      <c r="R56" s="50">
        <v>2</v>
      </c>
      <c r="S56" s="35">
        <v>0</v>
      </c>
      <c r="T56" s="34">
        <v>0</v>
      </c>
      <c r="U56" s="34">
        <v>0</v>
      </c>
      <c r="V56" s="25">
        <v>0</v>
      </c>
    </row>
    <row r="57" spans="1:22" ht="15.75" customHeight="1" x14ac:dyDescent="0.25">
      <c r="A57" s="113"/>
      <c r="B57" s="112" t="s">
        <v>158</v>
      </c>
      <c r="C57" s="25" t="s">
        <v>182</v>
      </c>
      <c r="D57" s="12" t="s">
        <v>65</v>
      </c>
      <c r="E57" s="25"/>
      <c r="F57" s="45"/>
      <c r="G57" s="45">
        <v>12</v>
      </c>
      <c r="H57" s="45">
        <v>12</v>
      </c>
      <c r="I57" s="45">
        <v>12</v>
      </c>
      <c r="J57" s="45">
        <v>12</v>
      </c>
      <c r="K57" s="45">
        <v>12</v>
      </c>
      <c r="L57" s="45">
        <v>12</v>
      </c>
      <c r="M57" s="45">
        <v>12</v>
      </c>
      <c r="N57" s="45">
        <v>12</v>
      </c>
      <c r="O57" s="45">
        <v>12</v>
      </c>
      <c r="P57" s="45">
        <v>12</v>
      </c>
      <c r="Q57" s="45">
        <v>12</v>
      </c>
      <c r="R57" s="45">
        <v>12</v>
      </c>
      <c r="S57" s="45">
        <v>12</v>
      </c>
      <c r="T57" s="48">
        <v>0</v>
      </c>
      <c r="U57" s="34">
        <v>0</v>
      </c>
      <c r="V57" s="34">
        <v>0</v>
      </c>
    </row>
    <row r="58" spans="1:22" ht="15.75" customHeight="1" x14ac:dyDescent="0.25">
      <c r="A58" s="113"/>
      <c r="B58" s="113"/>
      <c r="C58" s="25" t="s">
        <v>184</v>
      </c>
      <c r="D58" s="12" t="s">
        <v>62</v>
      </c>
      <c r="E58" s="25"/>
      <c r="F58" s="45"/>
      <c r="G58" s="45">
        <v>7</v>
      </c>
      <c r="H58" s="45">
        <v>7</v>
      </c>
      <c r="I58" s="45">
        <v>7</v>
      </c>
      <c r="J58" s="45">
        <v>7</v>
      </c>
      <c r="K58" s="45">
        <v>7</v>
      </c>
      <c r="L58" s="45">
        <v>7</v>
      </c>
      <c r="M58" s="45">
        <v>7</v>
      </c>
      <c r="N58" s="45">
        <v>7</v>
      </c>
      <c r="O58" s="45">
        <v>7</v>
      </c>
      <c r="P58" s="45">
        <v>7</v>
      </c>
      <c r="Q58" s="45">
        <v>7</v>
      </c>
      <c r="R58" s="45">
        <v>7</v>
      </c>
      <c r="S58" s="45">
        <v>7</v>
      </c>
      <c r="T58" s="48">
        <v>0</v>
      </c>
      <c r="U58" s="34">
        <v>0</v>
      </c>
      <c r="V58" s="34">
        <v>0</v>
      </c>
    </row>
    <row r="59" spans="1:22" ht="15.75" customHeight="1" x14ac:dyDescent="0.25">
      <c r="A59" s="113"/>
      <c r="B59" s="113"/>
      <c r="C59" s="25" t="s">
        <v>186</v>
      </c>
      <c r="D59" s="12" t="s">
        <v>66</v>
      </c>
      <c r="E59" s="25"/>
      <c r="F59" s="45"/>
      <c r="G59" s="45">
        <v>3</v>
      </c>
      <c r="H59" s="45">
        <v>3</v>
      </c>
      <c r="I59" s="45">
        <v>3</v>
      </c>
      <c r="J59" s="45">
        <v>3</v>
      </c>
      <c r="K59" s="45">
        <v>3</v>
      </c>
      <c r="L59" s="45">
        <v>3</v>
      </c>
      <c r="M59" s="45">
        <v>3</v>
      </c>
      <c r="N59" s="45">
        <v>3</v>
      </c>
      <c r="O59" s="45">
        <v>3</v>
      </c>
      <c r="P59" s="45">
        <v>3</v>
      </c>
      <c r="Q59" s="45">
        <v>3</v>
      </c>
      <c r="R59" s="45">
        <v>3</v>
      </c>
      <c r="S59" s="48">
        <v>0</v>
      </c>
      <c r="T59" s="45">
        <v>0</v>
      </c>
      <c r="U59" s="34">
        <v>0</v>
      </c>
      <c r="V59" s="34">
        <v>0</v>
      </c>
    </row>
    <row r="60" spans="1:22" ht="15.75" customHeight="1" x14ac:dyDescent="0.25">
      <c r="A60" s="113"/>
      <c r="B60" s="113"/>
      <c r="C60" s="2" t="s">
        <v>188</v>
      </c>
      <c r="D60" s="12" t="s">
        <v>64</v>
      </c>
      <c r="E60" s="25"/>
      <c r="F60" s="45"/>
      <c r="G60" s="45">
        <v>8</v>
      </c>
      <c r="H60" s="45">
        <v>8</v>
      </c>
      <c r="I60" s="45">
        <v>8</v>
      </c>
      <c r="J60" s="45">
        <v>8</v>
      </c>
      <c r="K60" s="45">
        <v>8</v>
      </c>
      <c r="L60" s="45">
        <v>8</v>
      </c>
      <c r="M60" s="45">
        <v>8</v>
      </c>
      <c r="N60" s="45">
        <v>8</v>
      </c>
      <c r="O60" s="45">
        <v>8</v>
      </c>
      <c r="P60" s="45">
        <v>8</v>
      </c>
      <c r="Q60" s="45">
        <v>8</v>
      </c>
      <c r="R60" s="45">
        <v>8</v>
      </c>
      <c r="S60" s="45">
        <v>8</v>
      </c>
      <c r="T60" s="48">
        <v>0</v>
      </c>
      <c r="U60" s="34">
        <v>0</v>
      </c>
      <c r="V60" s="34">
        <v>0</v>
      </c>
    </row>
    <row r="61" spans="1:22" ht="15.75" customHeight="1" x14ac:dyDescent="0.25">
      <c r="A61" s="113"/>
      <c r="B61" s="113"/>
      <c r="C61" s="25" t="s">
        <v>192</v>
      </c>
      <c r="D61" s="38" t="s">
        <v>66</v>
      </c>
      <c r="E61" s="25"/>
      <c r="F61" s="45"/>
      <c r="G61" s="25">
        <v>3</v>
      </c>
      <c r="H61" s="45">
        <v>3</v>
      </c>
      <c r="I61" s="45">
        <v>3</v>
      </c>
      <c r="J61" s="45">
        <v>3</v>
      </c>
      <c r="K61" s="45">
        <v>3</v>
      </c>
      <c r="L61" s="45">
        <v>3</v>
      </c>
      <c r="M61" s="45">
        <v>3</v>
      </c>
      <c r="N61" s="45">
        <v>3</v>
      </c>
      <c r="O61" s="45">
        <v>3</v>
      </c>
      <c r="P61" s="45">
        <v>3</v>
      </c>
      <c r="Q61" s="45">
        <v>3</v>
      </c>
      <c r="R61" s="45">
        <v>3</v>
      </c>
      <c r="S61" s="45">
        <v>3</v>
      </c>
      <c r="T61" s="48">
        <v>0</v>
      </c>
      <c r="U61" s="34">
        <v>0</v>
      </c>
      <c r="V61" s="34">
        <v>0</v>
      </c>
    </row>
    <row r="62" spans="1:22" ht="15.75" customHeight="1" x14ac:dyDescent="0.25">
      <c r="A62" s="113"/>
      <c r="B62" s="62"/>
      <c r="C62" s="25" t="s">
        <v>199</v>
      </c>
      <c r="D62" s="38" t="s">
        <v>62</v>
      </c>
      <c r="E62" s="25"/>
      <c r="F62" s="45"/>
      <c r="G62" s="25">
        <v>6</v>
      </c>
      <c r="H62" s="45">
        <v>6</v>
      </c>
      <c r="I62" s="45">
        <v>6</v>
      </c>
      <c r="J62" s="45">
        <v>6</v>
      </c>
      <c r="K62" s="45">
        <v>6</v>
      </c>
      <c r="L62" s="45">
        <v>6</v>
      </c>
      <c r="M62" s="45">
        <v>6</v>
      </c>
      <c r="N62" s="45">
        <v>6</v>
      </c>
      <c r="O62" s="45">
        <v>6</v>
      </c>
      <c r="P62" s="45">
        <v>6</v>
      </c>
      <c r="Q62" s="45">
        <v>6</v>
      </c>
      <c r="R62" s="45">
        <v>6</v>
      </c>
      <c r="S62" s="45">
        <v>6</v>
      </c>
      <c r="T62" s="45">
        <v>6</v>
      </c>
      <c r="U62" s="35">
        <v>0</v>
      </c>
      <c r="V62" s="34">
        <v>0</v>
      </c>
    </row>
    <row r="63" spans="1:22" ht="16.5" customHeight="1" x14ac:dyDescent="0.25">
      <c r="A63" s="113"/>
      <c r="B63" s="112" t="s">
        <v>181</v>
      </c>
      <c r="C63" s="30" t="s">
        <v>202</v>
      </c>
      <c r="D63" s="46" t="s">
        <v>66</v>
      </c>
      <c r="E63" s="39"/>
      <c r="F63" s="25"/>
      <c r="G63" s="25">
        <v>2</v>
      </c>
      <c r="H63" s="25">
        <v>2</v>
      </c>
      <c r="I63" s="25">
        <v>2</v>
      </c>
      <c r="J63" s="25">
        <v>2</v>
      </c>
      <c r="K63" s="25">
        <v>2</v>
      </c>
      <c r="L63" s="25">
        <v>2</v>
      </c>
      <c r="M63" s="25">
        <v>2</v>
      </c>
      <c r="N63" s="25">
        <v>2</v>
      </c>
      <c r="O63" s="25">
        <v>2</v>
      </c>
      <c r="P63" s="25">
        <v>2</v>
      </c>
      <c r="Q63" s="25">
        <v>2</v>
      </c>
      <c r="R63" s="25">
        <v>2</v>
      </c>
      <c r="S63" s="25">
        <v>2</v>
      </c>
      <c r="T63" s="25">
        <v>2</v>
      </c>
      <c r="U63" s="25">
        <v>2</v>
      </c>
      <c r="V63" s="35">
        <v>0</v>
      </c>
    </row>
    <row r="64" spans="1:22" ht="16.5" customHeight="1" x14ac:dyDescent="0.25">
      <c r="A64" s="113"/>
      <c r="B64" s="113"/>
      <c r="C64" s="30" t="s">
        <v>205</v>
      </c>
      <c r="D64" s="46" t="s">
        <v>65</v>
      </c>
      <c r="E64" s="39"/>
      <c r="F64" s="25"/>
      <c r="G64" s="25">
        <v>1</v>
      </c>
      <c r="H64" s="25">
        <v>1</v>
      </c>
      <c r="I64" s="25">
        <v>1</v>
      </c>
      <c r="J64" s="25">
        <v>1</v>
      </c>
      <c r="K64" s="25">
        <v>1</v>
      </c>
      <c r="L64" s="25">
        <v>1</v>
      </c>
      <c r="M64" s="25">
        <v>1</v>
      </c>
      <c r="N64" s="25">
        <v>1</v>
      </c>
      <c r="O64" s="25">
        <v>1</v>
      </c>
      <c r="P64" s="25">
        <v>1</v>
      </c>
      <c r="Q64" s="25">
        <v>1</v>
      </c>
      <c r="R64" s="25">
        <v>1</v>
      </c>
      <c r="S64" s="25">
        <v>1</v>
      </c>
      <c r="T64" s="25">
        <v>1</v>
      </c>
      <c r="U64" s="25">
        <v>1</v>
      </c>
      <c r="V64" s="35">
        <v>0</v>
      </c>
    </row>
    <row r="65" spans="1:22" ht="15.75" customHeight="1" x14ac:dyDescent="0.25">
      <c r="A65" s="113"/>
      <c r="B65" s="113"/>
      <c r="C65" s="30" t="s">
        <v>206</v>
      </c>
      <c r="D65" s="47" t="s">
        <v>64</v>
      </c>
      <c r="E65" s="39"/>
      <c r="F65" s="25"/>
      <c r="G65" s="25">
        <v>2</v>
      </c>
      <c r="H65" s="25">
        <v>2</v>
      </c>
      <c r="I65" s="25">
        <v>2</v>
      </c>
      <c r="J65" s="25">
        <v>2</v>
      </c>
      <c r="K65" s="25">
        <v>2</v>
      </c>
      <c r="L65" s="25">
        <v>2</v>
      </c>
      <c r="M65" s="25">
        <v>2</v>
      </c>
      <c r="N65" s="25">
        <v>2</v>
      </c>
      <c r="O65" s="25">
        <v>2</v>
      </c>
      <c r="P65" s="25">
        <v>2</v>
      </c>
      <c r="Q65" s="25">
        <v>2</v>
      </c>
      <c r="R65" s="25">
        <v>2</v>
      </c>
      <c r="S65" s="25">
        <v>2</v>
      </c>
      <c r="T65" s="25">
        <v>2</v>
      </c>
      <c r="U65" s="25">
        <v>2</v>
      </c>
      <c r="V65" s="35">
        <v>0</v>
      </c>
    </row>
    <row r="66" spans="1:22" ht="16.5" customHeight="1" x14ac:dyDescent="0.25">
      <c r="A66" s="113"/>
      <c r="B66" s="113"/>
      <c r="C66" s="55" t="s">
        <v>207</v>
      </c>
      <c r="D66" s="46" t="s">
        <v>62</v>
      </c>
      <c r="E66" s="39"/>
      <c r="F66" s="25"/>
      <c r="G66" s="25">
        <v>2</v>
      </c>
      <c r="H66" s="25">
        <v>2</v>
      </c>
      <c r="I66" s="25">
        <v>2</v>
      </c>
      <c r="J66" s="25">
        <v>2</v>
      </c>
      <c r="K66" s="25">
        <v>2</v>
      </c>
      <c r="L66" s="25">
        <v>2</v>
      </c>
      <c r="M66" s="25">
        <v>2</v>
      </c>
      <c r="N66" s="25">
        <v>2</v>
      </c>
      <c r="O66" s="25">
        <v>2</v>
      </c>
      <c r="P66" s="25">
        <v>2</v>
      </c>
      <c r="Q66" s="25">
        <v>2</v>
      </c>
      <c r="R66" s="25">
        <v>2</v>
      </c>
      <c r="S66" s="25">
        <v>2</v>
      </c>
      <c r="T66" s="25">
        <v>2</v>
      </c>
      <c r="U66" s="25">
        <v>2</v>
      </c>
      <c r="V66" s="35">
        <v>0</v>
      </c>
    </row>
    <row r="67" spans="1:22" ht="16.5" customHeight="1" x14ac:dyDescent="0.25">
      <c r="A67" s="113"/>
      <c r="B67" s="113"/>
      <c r="C67" s="30" t="s">
        <v>208</v>
      </c>
      <c r="D67" s="46" t="s">
        <v>66</v>
      </c>
      <c r="E67" s="39"/>
      <c r="F67" s="25"/>
      <c r="G67" s="25">
        <v>2</v>
      </c>
      <c r="H67" s="25">
        <v>2</v>
      </c>
      <c r="I67" s="25">
        <v>2</v>
      </c>
      <c r="J67" s="25">
        <v>2</v>
      </c>
      <c r="K67" s="25">
        <v>2</v>
      </c>
      <c r="L67" s="25">
        <v>2</v>
      </c>
      <c r="M67" s="25">
        <v>2</v>
      </c>
      <c r="N67" s="25">
        <v>2</v>
      </c>
      <c r="O67" s="25">
        <v>2</v>
      </c>
      <c r="P67" s="25">
        <v>2</v>
      </c>
      <c r="Q67" s="25">
        <v>2</v>
      </c>
      <c r="R67" s="25">
        <v>2</v>
      </c>
      <c r="S67" s="25">
        <v>2</v>
      </c>
      <c r="T67" s="25">
        <v>2</v>
      </c>
      <c r="U67" s="25">
        <v>2</v>
      </c>
      <c r="V67" s="61">
        <v>0</v>
      </c>
    </row>
    <row r="68" spans="1:22" ht="16.5" customHeight="1" x14ac:dyDescent="0.25">
      <c r="A68" s="113"/>
      <c r="B68" s="114"/>
      <c r="C68" s="2" t="s">
        <v>209</v>
      </c>
      <c r="D68" s="67" t="s">
        <v>64</v>
      </c>
      <c r="E68" s="39"/>
      <c r="F68" s="25"/>
      <c r="G68" s="25">
        <v>1</v>
      </c>
      <c r="H68" s="25">
        <v>1</v>
      </c>
      <c r="I68" s="25">
        <v>1</v>
      </c>
      <c r="J68" s="25">
        <v>1</v>
      </c>
      <c r="K68" s="25">
        <v>1</v>
      </c>
      <c r="L68" s="25">
        <v>1</v>
      </c>
      <c r="M68" s="25">
        <v>1</v>
      </c>
      <c r="N68" s="25">
        <v>1</v>
      </c>
      <c r="O68" s="25">
        <v>1</v>
      </c>
      <c r="P68" s="25">
        <v>1</v>
      </c>
      <c r="Q68" s="25">
        <v>1</v>
      </c>
      <c r="R68" s="25">
        <v>1</v>
      </c>
      <c r="S68" s="25">
        <v>1</v>
      </c>
      <c r="T68" s="25">
        <v>1</v>
      </c>
      <c r="U68" s="25">
        <v>1</v>
      </c>
      <c r="V68" s="35">
        <v>0</v>
      </c>
    </row>
    <row r="69" spans="1:22" ht="15.75" customHeight="1" x14ac:dyDescent="0.25">
      <c r="A69" s="113"/>
      <c r="B69" s="112" t="s">
        <v>210</v>
      </c>
      <c r="C69" s="25" t="s">
        <v>212</v>
      </c>
      <c r="D69" s="44" t="s">
        <v>60</v>
      </c>
      <c r="E69" s="25"/>
      <c r="F69" s="25"/>
      <c r="G69" s="25">
        <v>5</v>
      </c>
      <c r="H69" s="34">
        <v>5</v>
      </c>
      <c r="I69" s="34">
        <v>5</v>
      </c>
      <c r="J69" s="34">
        <v>5</v>
      </c>
      <c r="K69" s="34">
        <v>5</v>
      </c>
      <c r="L69" s="34">
        <v>5</v>
      </c>
      <c r="M69" s="34">
        <v>5</v>
      </c>
      <c r="N69" s="34">
        <v>5</v>
      </c>
      <c r="O69" s="34">
        <v>5</v>
      </c>
      <c r="P69" s="34">
        <v>5</v>
      </c>
      <c r="Q69" s="34">
        <v>5</v>
      </c>
      <c r="R69" s="34">
        <v>5</v>
      </c>
      <c r="S69" s="34">
        <v>5</v>
      </c>
      <c r="T69" s="34">
        <v>5</v>
      </c>
      <c r="U69" s="34">
        <v>5</v>
      </c>
      <c r="V69" s="25">
        <v>5</v>
      </c>
    </row>
    <row r="70" spans="1:22" ht="15.75" customHeight="1" x14ac:dyDescent="0.25">
      <c r="A70" s="113"/>
      <c r="B70" s="113"/>
      <c r="C70" s="64" t="s">
        <v>213</v>
      </c>
      <c r="D70" s="12" t="s">
        <v>60</v>
      </c>
      <c r="E70" s="25"/>
      <c r="F70" s="25"/>
      <c r="G70" s="25">
        <v>5</v>
      </c>
      <c r="H70" s="25">
        <v>5</v>
      </c>
      <c r="I70" s="25">
        <v>5</v>
      </c>
      <c r="J70" s="25">
        <v>5</v>
      </c>
      <c r="K70" s="25">
        <v>5</v>
      </c>
      <c r="L70" s="25">
        <v>5</v>
      </c>
      <c r="M70" s="25">
        <v>5</v>
      </c>
      <c r="N70" s="25">
        <v>5</v>
      </c>
      <c r="O70" s="25">
        <v>5</v>
      </c>
      <c r="P70" s="25">
        <v>5</v>
      </c>
      <c r="Q70" s="25">
        <v>5</v>
      </c>
      <c r="R70" s="25">
        <v>5</v>
      </c>
      <c r="S70" s="25">
        <v>5</v>
      </c>
      <c r="T70" s="25">
        <v>5</v>
      </c>
      <c r="U70" s="25">
        <v>5</v>
      </c>
      <c r="V70" s="25">
        <v>5</v>
      </c>
    </row>
    <row r="71" spans="1:22" ht="15.75" customHeight="1" x14ac:dyDescent="0.25">
      <c r="A71" s="113"/>
      <c r="B71" s="57"/>
      <c r="C71" s="64"/>
      <c r="D71" s="66"/>
      <c r="E71" s="25"/>
      <c r="F71" s="40"/>
      <c r="G71" s="66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spans="1:22" ht="15.75" customHeight="1" x14ac:dyDescent="0.25">
      <c r="A72" s="113"/>
      <c r="B72" s="68"/>
      <c r="C72" s="25"/>
      <c r="D72" s="69" t="s">
        <v>211</v>
      </c>
      <c r="E72" s="25"/>
      <c r="F72" s="25">
        <v>273</v>
      </c>
      <c r="G72" s="33">
        <f t="shared" ref="G72:R72" si="1">SUM(G16:G70)</f>
        <v>273</v>
      </c>
      <c r="H72" s="71">
        <f t="shared" si="1"/>
        <v>261</v>
      </c>
      <c r="I72" s="71">
        <f t="shared" si="1"/>
        <v>250</v>
      </c>
      <c r="J72" s="71">
        <f t="shared" si="1"/>
        <v>239</v>
      </c>
      <c r="K72" s="71">
        <f t="shared" si="1"/>
        <v>223</v>
      </c>
      <c r="L72" s="71">
        <f t="shared" si="1"/>
        <v>207</v>
      </c>
      <c r="M72" s="71">
        <f t="shared" si="1"/>
        <v>159</v>
      </c>
      <c r="N72" s="71">
        <f t="shared" si="1"/>
        <v>147</v>
      </c>
      <c r="O72" s="71">
        <f t="shared" si="1"/>
        <v>135</v>
      </c>
      <c r="P72" s="71">
        <f t="shared" si="1"/>
        <v>111</v>
      </c>
      <c r="Q72" s="71">
        <f t="shared" si="1"/>
        <v>81</v>
      </c>
      <c r="R72" s="71">
        <f t="shared" si="1"/>
        <v>65</v>
      </c>
      <c r="S72" s="33">
        <v>56</v>
      </c>
      <c r="T72" s="71">
        <f>SUM(T16:T70)</f>
        <v>26</v>
      </c>
      <c r="U72" s="33">
        <f>SUM(U63:U70)</f>
        <v>20</v>
      </c>
      <c r="V72" s="33">
        <f>SUM(V69:V70)</f>
        <v>10</v>
      </c>
    </row>
    <row r="73" spans="1:22" ht="15.75" customHeight="1" x14ac:dyDescent="0.25">
      <c r="A73" s="72"/>
      <c r="B73" s="12"/>
      <c r="C73" s="43"/>
      <c r="D73" s="3"/>
      <c r="E73" s="3"/>
      <c r="F73" s="3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3"/>
    </row>
    <row r="74" spans="1:22" ht="40.5" customHeight="1" x14ac:dyDescent="0.25">
      <c r="A74" s="124" t="s">
        <v>4</v>
      </c>
      <c r="B74" s="21" t="s">
        <v>25</v>
      </c>
      <c r="C74" s="23" t="s">
        <v>26</v>
      </c>
      <c r="D74" s="23" t="s">
        <v>27</v>
      </c>
      <c r="E74" s="26" t="s">
        <v>216</v>
      </c>
      <c r="F74" s="26" t="s">
        <v>24</v>
      </c>
      <c r="G74" s="27">
        <v>42890</v>
      </c>
      <c r="H74" s="27">
        <v>42920</v>
      </c>
      <c r="I74" s="27">
        <v>42951</v>
      </c>
      <c r="J74" s="27">
        <v>42982</v>
      </c>
      <c r="K74" s="27">
        <v>43012</v>
      </c>
      <c r="L74" s="27">
        <v>43043</v>
      </c>
      <c r="M74" s="27">
        <v>43073</v>
      </c>
      <c r="N74" s="27" t="s">
        <v>30</v>
      </c>
      <c r="O74" s="27" t="s">
        <v>31</v>
      </c>
      <c r="P74" s="27" t="s">
        <v>32</v>
      </c>
      <c r="Q74" s="27" t="s">
        <v>33</v>
      </c>
      <c r="R74" s="27" t="s">
        <v>34</v>
      </c>
      <c r="S74" s="27" t="s">
        <v>35</v>
      </c>
      <c r="T74" s="27" t="s">
        <v>36</v>
      </c>
      <c r="U74" s="27" t="s">
        <v>37</v>
      </c>
      <c r="V74" s="29" t="s">
        <v>38</v>
      </c>
    </row>
    <row r="75" spans="1:22" ht="15.75" customHeight="1" x14ac:dyDescent="0.25">
      <c r="A75" s="116"/>
      <c r="B75" s="123" t="s">
        <v>59</v>
      </c>
      <c r="C75" s="106"/>
      <c r="D75" s="12" t="s">
        <v>60</v>
      </c>
      <c r="E75" s="25">
        <v>7</v>
      </c>
      <c r="F75" s="25"/>
      <c r="G75" s="25">
        <v>8</v>
      </c>
      <c r="H75" s="31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3">
        <v>0</v>
      </c>
    </row>
    <row r="76" spans="1:22" ht="15.75" customHeight="1" x14ac:dyDescent="0.25">
      <c r="A76" s="116"/>
      <c r="B76" s="30"/>
      <c r="C76" s="39"/>
      <c r="D76" s="12"/>
      <c r="E76" s="25">
        <v>6</v>
      </c>
      <c r="F76" s="25"/>
      <c r="G76" s="74">
        <v>-2</v>
      </c>
      <c r="H76" s="75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3"/>
    </row>
    <row r="77" spans="1:22" ht="15.75" customHeight="1" x14ac:dyDescent="0.25">
      <c r="A77" s="116"/>
      <c r="B77" s="123" t="s">
        <v>61</v>
      </c>
      <c r="C77" s="106"/>
      <c r="D77" s="12" t="s">
        <v>62</v>
      </c>
      <c r="E77" s="25">
        <v>3</v>
      </c>
      <c r="F77" s="25"/>
      <c r="G77" s="34">
        <v>2</v>
      </c>
      <c r="H77" s="35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25">
        <v>0</v>
      </c>
    </row>
    <row r="78" spans="1:22" ht="15.75" customHeight="1" x14ac:dyDescent="0.25">
      <c r="A78" s="116"/>
      <c r="B78" s="30"/>
      <c r="C78" s="39"/>
      <c r="D78" s="12"/>
      <c r="E78" s="25"/>
      <c r="F78" s="25"/>
      <c r="G78" s="77">
        <v>1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6"/>
    </row>
    <row r="79" spans="1:22" ht="15.75" customHeight="1" x14ac:dyDescent="0.25">
      <c r="A79" s="116"/>
      <c r="B79" s="123" t="s">
        <v>63</v>
      </c>
      <c r="C79" s="106"/>
      <c r="D79" s="12" t="s">
        <v>66</v>
      </c>
      <c r="E79" s="25">
        <v>2</v>
      </c>
      <c r="F79" s="25"/>
      <c r="G79" s="34">
        <v>2</v>
      </c>
      <c r="H79" s="35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6">
        <v>0</v>
      </c>
    </row>
    <row r="80" spans="1:22" ht="15.75" customHeight="1" x14ac:dyDescent="0.25">
      <c r="A80" s="116"/>
      <c r="B80" s="112" t="s">
        <v>67</v>
      </c>
      <c r="C80" s="25" t="s">
        <v>69</v>
      </c>
      <c r="D80" s="12" t="s">
        <v>65</v>
      </c>
      <c r="E80" s="25">
        <v>2</v>
      </c>
      <c r="F80" s="25"/>
      <c r="G80" s="34">
        <v>1</v>
      </c>
      <c r="H80" s="34">
        <v>1</v>
      </c>
      <c r="I80" s="35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25">
        <v>0</v>
      </c>
    </row>
    <row r="81" spans="1:22" ht="15.75" customHeight="1" x14ac:dyDescent="0.25">
      <c r="A81" s="116"/>
      <c r="B81" s="113"/>
      <c r="C81" s="25"/>
      <c r="D81" s="12"/>
      <c r="E81" s="25"/>
      <c r="F81" s="25"/>
      <c r="G81" s="34"/>
      <c r="H81" s="77">
        <v>1</v>
      </c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25"/>
    </row>
    <row r="82" spans="1:22" ht="15.75" customHeight="1" x14ac:dyDescent="0.25">
      <c r="A82" s="116"/>
      <c r="B82" s="113"/>
      <c r="C82" s="25" t="s">
        <v>71</v>
      </c>
      <c r="D82" s="12" t="s">
        <v>65</v>
      </c>
      <c r="E82" s="25">
        <v>2</v>
      </c>
      <c r="F82" s="25"/>
      <c r="G82" s="34">
        <v>2</v>
      </c>
      <c r="H82" s="34">
        <v>2</v>
      </c>
      <c r="I82" s="35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25">
        <v>0</v>
      </c>
    </row>
    <row r="83" spans="1:22" ht="15.75" customHeight="1" x14ac:dyDescent="0.25">
      <c r="A83" s="116"/>
      <c r="B83" s="113"/>
      <c r="C83" s="25" t="s">
        <v>73</v>
      </c>
      <c r="D83" s="12" t="s">
        <v>65</v>
      </c>
      <c r="E83" s="25">
        <v>1</v>
      </c>
      <c r="F83" s="25"/>
      <c r="G83" s="34">
        <v>0.5</v>
      </c>
      <c r="H83" s="34">
        <v>0.5</v>
      </c>
      <c r="I83" s="35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25">
        <v>0</v>
      </c>
    </row>
    <row r="84" spans="1:22" ht="15.75" customHeight="1" x14ac:dyDescent="0.25">
      <c r="A84" s="116"/>
      <c r="B84" s="113"/>
      <c r="C84" s="25"/>
      <c r="D84" s="12"/>
      <c r="E84" s="25"/>
      <c r="F84" s="25"/>
      <c r="G84" s="34"/>
      <c r="H84" s="77">
        <v>0.5</v>
      </c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25"/>
    </row>
    <row r="85" spans="1:22" ht="15.75" customHeight="1" x14ac:dyDescent="0.25">
      <c r="A85" s="116"/>
      <c r="B85" s="113"/>
      <c r="C85" s="25" t="s">
        <v>74</v>
      </c>
      <c r="D85" s="12" t="s">
        <v>65</v>
      </c>
      <c r="E85" s="25">
        <v>2</v>
      </c>
      <c r="F85" s="25"/>
      <c r="G85" s="34">
        <v>2</v>
      </c>
      <c r="H85" s="34">
        <v>2</v>
      </c>
      <c r="I85" s="35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25">
        <v>0</v>
      </c>
    </row>
    <row r="86" spans="1:22" ht="15.75" customHeight="1" x14ac:dyDescent="0.25">
      <c r="A86" s="116"/>
      <c r="B86" s="113"/>
      <c r="C86" s="25" t="s">
        <v>76</v>
      </c>
      <c r="D86" s="12" t="s">
        <v>64</v>
      </c>
      <c r="E86" s="25">
        <v>1</v>
      </c>
      <c r="F86" s="25"/>
      <c r="G86" s="34">
        <v>1</v>
      </c>
      <c r="H86" s="34">
        <v>1</v>
      </c>
      <c r="I86" s="35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25">
        <v>0</v>
      </c>
    </row>
    <row r="87" spans="1:22" ht="15.75" customHeight="1" x14ac:dyDescent="0.25">
      <c r="A87" s="116"/>
      <c r="B87" s="113"/>
      <c r="C87" s="25" t="s">
        <v>78</v>
      </c>
      <c r="D87" s="12" t="s">
        <v>64</v>
      </c>
      <c r="E87" s="25">
        <v>1</v>
      </c>
      <c r="F87" s="25"/>
      <c r="G87" s="34">
        <v>0.5</v>
      </c>
      <c r="H87" s="34">
        <v>0.5</v>
      </c>
      <c r="I87" s="35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25">
        <v>0</v>
      </c>
    </row>
    <row r="88" spans="1:22" ht="15.75" customHeight="1" x14ac:dyDescent="0.25">
      <c r="A88" s="116"/>
      <c r="B88" s="113"/>
      <c r="C88" s="25"/>
      <c r="D88" s="12"/>
      <c r="E88" s="25"/>
      <c r="F88" s="25"/>
      <c r="G88" s="34"/>
      <c r="H88" s="77">
        <v>0.5</v>
      </c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25"/>
    </row>
    <row r="89" spans="1:22" ht="15.75" customHeight="1" x14ac:dyDescent="0.25">
      <c r="A89" s="116"/>
      <c r="B89" s="113"/>
      <c r="C89" s="25" t="s">
        <v>79</v>
      </c>
      <c r="D89" s="12" t="s">
        <v>64</v>
      </c>
      <c r="E89" s="25">
        <v>1</v>
      </c>
      <c r="F89" s="25"/>
      <c r="G89" s="34">
        <v>0.5</v>
      </c>
      <c r="H89" s="34">
        <v>0.5</v>
      </c>
      <c r="I89" s="35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25">
        <v>0</v>
      </c>
    </row>
    <row r="90" spans="1:22" ht="15.75" customHeight="1" x14ac:dyDescent="0.25">
      <c r="A90" s="116"/>
      <c r="B90" s="113"/>
      <c r="C90" s="25"/>
      <c r="D90" s="12"/>
      <c r="E90" s="25"/>
      <c r="F90" s="25"/>
      <c r="G90" s="34"/>
      <c r="H90" s="77">
        <v>0.5</v>
      </c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25"/>
    </row>
    <row r="91" spans="1:22" ht="15.75" customHeight="1" x14ac:dyDescent="0.25">
      <c r="A91" s="116"/>
      <c r="B91" s="113"/>
      <c r="C91" s="25" t="s">
        <v>81</v>
      </c>
      <c r="D91" s="12" t="s">
        <v>64</v>
      </c>
      <c r="E91" s="25">
        <v>0.5</v>
      </c>
      <c r="F91" s="25"/>
      <c r="G91" s="34">
        <v>0.5</v>
      </c>
      <c r="H91" s="34">
        <v>0.5</v>
      </c>
      <c r="I91" s="35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25">
        <v>0</v>
      </c>
    </row>
    <row r="92" spans="1:22" ht="15.75" customHeight="1" x14ac:dyDescent="0.25">
      <c r="A92" s="116"/>
      <c r="B92" s="113"/>
      <c r="C92" s="25" t="s">
        <v>82</v>
      </c>
      <c r="D92" s="12" t="s">
        <v>60</v>
      </c>
      <c r="E92" s="25">
        <v>2</v>
      </c>
      <c r="F92" s="25"/>
      <c r="G92" s="34">
        <v>3</v>
      </c>
      <c r="H92" s="34">
        <v>3</v>
      </c>
      <c r="I92" s="35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25">
        <v>0</v>
      </c>
    </row>
    <row r="93" spans="1:22" ht="15.75" customHeight="1" x14ac:dyDescent="0.25">
      <c r="A93" s="116"/>
      <c r="B93" s="57"/>
      <c r="C93" s="25"/>
      <c r="D93" s="12"/>
      <c r="E93" s="25"/>
      <c r="F93" s="25"/>
      <c r="G93" s="34"/>
      <c r="H93" s="34">
        <v>1</v>
      </c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25"/>
    </row>
    <row r="94" spans="1:22" ht="15.75" customHeight="1" x14ac:dyDescent="0.25">
      <c r="A94" s="116"/>
      <c r="B94" s="112" t="s">
        <v>84</v>
      </c>
      <c r="C94" s="25" t="s">
        <v>85</v>
      </c>
      <c r="D94" s="12" t="s">
        <v>62</v>
      </c>
      <c r="E94" s="25">
        <v>3</v>
      </c>
      <c r="F94" s="40"/>
      <c r="G94" s="25">
        <v>2</v>
      </c>
      <c r="H94" s="34">
        <v>2</v>
      </c>
      <c r="I94" s="34">
        <v>2</v>
      </c>
      <c r="J94" s="35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25">
        <v>0</v>
      </c>
    </row>
    <row r="95" spans="1:22" ht="15.75" customHeight="1" x14ac:dyDescent="0.25">
      <c r="A95" s="116"/>
      <c r="B95" s="113"/>
      <c r="C95" s="25"/>
      <c r="D95" s="12"/>
      <c r="E95" s="25"/>
      <c r="F95" s="40"/>
      <c r="G95" s="25"/>
      <c r="H95" s="34"/>
      <c r="I95" s="77">
        <v>1</v>
      </c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25"/>
    </row>
    <row r="96" spans="1:22" ht="15.75" customHeight="1" x14ac:dyDescent="0.25">
      <c r="A96" s="116"/>
      <c r="B96" s="113"/>
      <c r="C96" s="25" t="s">
        <v>90</v>
      </c>
      <c r="D96" s="12" t="s">
        <v>66</v>
      </c>
      <c r="E96" s="25">
        <v>1</v>
      </c>
      <c r="F96" s="40"/>
      <c r="G96" s="25">
        <v>1</v>
      </c>
      <c r="H96" s="34">
        <v>1</v>
      </c>
      <c r="I96" s="41">
        <v>1</v>
      </c>
      <c r="J96" s="35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25">
        <v>0</v>
      </c>
    </row>
    <row r="97" spans="1:22" ht="15.75" customHeight="1" x14ac:dyDescent="0.25">
      <c r="A97" s="116"/>
      <c r="B97" s="113"/>
      <c r="C97" s="25" t="s">
        <v>94</v>
      </c>
      <c r="D97" s="12" t="s">
        <v>64</v>
      </c>
      <c r="E97" s="25">
        <v>2</v>
      </c>
      <c r="F97" s="40"/>
      <c r="G97" s="25">
        <v>2</v>
      </c>
      <c r="H97" s="34">
        <v>2</v>
      </c>
      <c r="I97" s="34">
        <v>2</v>
      </c>
      <c r="J97" s="35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25">
        <v>0</v>
      </c>
    </row>
    <row r="98" spans="1:22" ht="15.75" customHeight="1" x14ac:dyDescent="0.25">
      <c r="A98" s="116"/>
      <c r="B98" s="113"/>
      <c r="C98" s="25" t="s">
        <v>97</v>
      </c>
      <c r="D98" s="12" t="s">
        <v>65</v>
      </c>
      <c r="E98" s="25">
        <v>1</v>
      </c>
      <c r="F98" s="40"/>
      <c r="G98" s="25">
        <v>1</v>
      </c>
      <c r="H98" s="34">
        <v>1</v>
      </c>
      <c r="I98" s="34">
        <v>1</v>
      </c>
      <c r="J98" s="35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25">
        <v>0</v>
      </c>
    </row>
    <row r="99" spans="1:22" ht="15.75" customHeight="1" x14ac:dyDescent="0.25">
      <c r="A99" s="116"/>
      <c r="B99" s="113"/>
      <c r="C99" s="25" t="s">
        <v>99</v>
      </c>
      <c r="D99" s="12" t="s">
        <v>66</v>
      </c>
      <c r="E99" s="25">
        <v>1</v>
      </c>
      <c r="F99" s="40"/>
      <c r="G99" s="25">
        <v>1</v>
      </c>
      <c r="H99" s="34">
        <v>1</v>
      </c>
      <c r="I99" s="34">
        <v>1</v>
      </c>
      <c r="J99" s="35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25">
        <v>0</v>
      </c>
    </row>
    <row r="100" spans="1:22" ht="15.75" customHeight="1" x14ac:dyDescent="0.25">
      <c r="A100" s="116"/>
      <c r="B100" s="113"/>
      <c r="C100" s="25" t="s">
        <v>101</v>
      </c>
      <c r="D100" s="12" t="s">
        <v>64</v>
      </c>
      <c r="E100" s="25">
        <v>1</v>
      </c>
      <c r="F100" s="40"/>
      <c r="G100" s="25">
        <v>1</v>
      </c>
      <c r="H100" s="34">
        <v>1</v>
      </c>
      <c r="I100" s="34">
        <v>1</v>
      </c>
      <c r="J100" s="35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25">
        <v>0</v>
      </c>
    </row>
    <row r="101" spans="1:22" ht="15.75" customHeight="1" x14ac:dyDescent="0.25">
      <c r="A101" s="116"/>
      <c r="B101" s="113"/>
      <c r="C101" s="25" t="s">
        <v>104</v>
      </c>
      <c r="D101" s="12" t="s">
        <v>60</v>
      </c>
      <c r="E101" s="25"/>
      <c r="F101" s="25"/>
      <c r="G101" s="25">
        <v>3</v>
      </c>
      <c r="H101" s="34">
        <v>3</v>
      </c>
      <c r="I101" s="34">
        <v>3</v>
      </c>
      <c r="J101" s="35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25">
        <v>0</v>
      </c>
    </row>
    <row r="102" spans="1:22" ht="15.75" customHeight="1" x14ac:dyDescent="0.25">
      <c r="A102" s="116"/>
      <c r="B102" s="112" t="s">
        <v>105</v>
      </c>
      <c r="C102" s="25" t="s">
        <v>107</v>
      </c>
      <c r="D102" s="12" t="s">
        <v>66</v>
      </c>
      <c r="E102" s="25">
        <v>9</v>
      </c>
      <c r="F102" s="45"/>
      <c r="G102" s="25">
        <v>8</v>
      </c>
      <c r="H102" s="34">
        <v>8</v>
      </c>
      <c r="I102" s="34">
        <v>8</v>
      </c>
      <c r="J102" s="34">
        <v>8</v>
      </c>
      <c r="K102" s="35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25">
        <v>0</v>
      </c>
    </row>
    <row r="103" spans="1:22" ht="15.75" customHeight="1" x14ac:dyDescent="0.25">
      <c r="A103" s="116"/>
      <c r="B103" s="113"/>
      <c r="C103" s="25"/>
      <c r="D103" s="12"/>
      <c r="E103" s="25"/>
      <c r="F103" s="45"/>
      <c r="G103" s="25"/>
      <c r="H103" s="34"/>
      <c r="I103" s="34"/>
      <c r="J103" s="77">
        <v>1</v>
      </c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25"/>
    </row>
    <row r="104" spans="1:22" ht="15.75" customHeight="1" x14ac:dyDescent="0.25">
      <c r="A104" s="116"/>
      <c r="B104" s="113"/>
      <c r="C104" s="25" t="s">
        <v>110</v>
      </c>
      <c r="D104" s="12" t="s">
        <v>62</v>
      </c>
      <c r="E104" s="25">
        <v>13</v>
      </c>
      <c r="F104" s="45"/>
      <c r="G104" s="25">
        <v>12</v>
      </c>
      <c r="H104" s="34">
        <v>12</v>
      </c>
      <c r="I104" s="34">
        <v>12</v>
      </c>
      <c r="J104" s="34">
        <v>12</v>
      </c>
      <c r="K104" s="34">
        <v>12</v>
      </c>
      <c r="L104" s="34">
        <v>12</v>
      </c>
      <c r="M104" s="35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25">
        <v>0</v>
      </c>
    </row>
    <row r="105" spans="1:22" ht="15.75" customHeight="1" x14ac:dyDescent="0.25">
      <c r="A105" s="116"/>
      <c r="B105" s="113"/>
      <c r="C105" s="25"/>
      <c r="D105" s="12"/>
      <c r="E105" s="25"/>
      <c r="F105" s="45"/>
      <c r="G105" s="25"/>
      <c r="H105" s="34"/>
      <c r="I105" s="34"/>
      <c r="J105" s="34"/>
      <c r="K105" s="34"/>
      <c r="L105" s="77">
        <v>1</v>
      </c>
      <c r="M105" s="34"/>
      <c r="N105" s="34"/>
      <c r="O105" s="34"/>
      <c r="P105" s="34"/>
      <c r="Q105" s="34"/>
      <c r="R105" s="34"/>
      <c r="S105" s="34"/>
      <c r="T105" s="34"/>
      <c r="U105" s="34"/>
      <c r="V105" s="25"/>
    </row>
    <row r="106" spans="1:22" ht="15.75" customHeight="1" x14ac:dyDescent="0.25">
      <c r="A106" s="116"/>
      <c r="B106" s="113"/>
      <c r="C106" s="25" t="s">
        <v>112</v>
      </c>
      <c r="D106" s="12" t="s">
        <v>64</v>
      </c>
      <c r="E106" s="25">
        <v>10</v>
      </c>
      <c r="F106" s="45"/>
      <c r="G106" s="45">
        <v>8</v>
      </c>
      <c r="H106" s="34">
        <v>8</v>
      </c>
      <c r="I106" s="34">
        <v>8</v>
      </c>
      <c r="J106" s="34">
        <v>8</v>
      </c>
      <c r="K106" s="35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25">
        <v>0</v>
      </c>
    </row>
    <row r="107" spans="1:22" ht="15.75" customHeight="1" x14ac:dyDescent="0.25">
      <c r="A107" s="116"/>
      <c r="B107" s="113"/>
      <c r="C107" s="25"/>
      <c r="D107" s="12"/>
      <c r="E107" s="25"/>
      <c r="F107" s="45"/>
      <c r="G107" s="45"/>
      <c r="H107" s="34"/>
      <c r="I107" s="34"/>
      <c r="J107" s="77">
        <v>2</v>
      </c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25"/>
    </row>
    <row r="108" spans="1:22" ht="15.75" customHeight="1" x14ac:dyDescent="0.25">
      <c r="A108" s="116"/>
      <c r="B108" s="113"/>
      <c r="C108" s="25" t="s">
        <v>113</v>
      </c>
      <c r="D108" s="12" t="s">
        <v>65</v>
      </c>
      <c r="E108" s="25">
        <v>12</v>
      </c>
      <c r="F108" s="45"/>
      <c r="G108" s="45">
        <v>12</v>
      </c>
      <c r="H108" s="45">
        <v>12</v>
      </c>
      <c r="I108" s="45">
        <v>12</v>
      </c>
      <c r="J108" s="45">
        <v>12</v>
      </c>
      <c r="K108" s="45">
        <v>12</v>
      </c>
      <c r="L108" s="45">
        <v>12</v>
      </c>
      <c r="M108" s="48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25">
        <v>0</v>
      </c>
    </row>
    <row r="109" spans="1:22" ht="15.75" customHeight="1" x14ac:dyDescent="0.25">
      <c r="A109" s="116"/>
      <c r="B109" s="113"/>
      <c r="C109" s="25" t="s">
        <v>119</v>
      </c>
      <c r="D109" s="12" t="s">
        <v>62</v>
      </c>
      <c r="E109" s="25">
        <v>8</v>
      </c>
      <c r="F109" s="45"/>
      <c r="G109" s="45">
        <v>8</v>
      </c>
      <c r="H109" s="45">
        <v>8</v>
      </c>
      <c r="I109" s="45">
        <v>8</v>
      </c>
      <c r="J109" s="45">
        <v>8</v>
      </c>
      <c r="K109" s="50">
        <v>8</v>
      </c>
      <c r="L109" s="50">
        <v>8</v>
      </c>
      <c r="M109" s="34">
        <v>8</v>
      </c>
      <c r="N109" s="35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25">
        <v>0</v>
      </c>
    </row>
    <row r="110" spans="1:22" ht="15.75" customHeight="1" x14ac:dyDescent="0.25">
      <c r="A110" s="116"/>
      <c r="B110" s="113"/>
      <c r="C110" s="25" t="s">
        <v>126</v>
      </c>
      <c r="D110" s="12" t="s">
        <v>125</v>
      </c>
      <c r="E110" s="25">
        <v>12</v>
      </c>
      <c r="F110" s="45"/>
      <c r="G110" s="45">
        <v>12</v>
      </c>
      <c r="H110" s="45">
        <v>12</v>
      </c>
      <c r="I110" s="45">
        <v>12</v>
      </c>
      <c r="J110" s="45">
        <v>12</v>
      </c>
      <c r="K110" s="45">
        <v>12</v>
      </c>
      <c r="L110" s="45">
        <v>12</v>
      </c>
      <c r="M110" s="34">
        <v>12</v>
      </c>
      <c r="N110" s="34">
        <v>12</v>
      </c>
      <c r="O110" s="34">
        <v>12</v>
      </c>
      <c r="P110" s="35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25">
        <v>0</v>
      </c>
    </row>
    <row r="111" spans="1:22" ht="15.75" customHeight="1" x14ac:dyDescent="0.25">
      <c r="A111" s="116"/>
      <c r="B111" s="113"/>
      <c r="C111" s="25" t="s">
        <v>128</v>
      </c>
      <c r="D111" s="12" t="s">
        <v>66</v>
      </c>
      <c r="E111" s="25">
        <v>8</v>
      </c>
      <c r="F111" s="45"/>
      <c r="G111" s="45">
        <v>8</v>
      </c>
      <c r="H111" s="45">
        <v>8</v>
      </c>
      <c r="I111" s="45">
        <v>8</v>
      </c>
      <c r="J111" s="45">
        <v>8</v>
      </c>
      <c r="K111" s="45">
        <v>8</v>
      </c>
      <c r="L111" s="48">
        <v>0</v>
      </c>
      <c r="M111" s="50">
        <v>0</v>
      </c>
      <c r="N111" s="45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25">
        <v>0</v>
      </c>
    </row>
    <row r="112" spans="1:22" ht="15.75" customHeight="1" x14ac:dyDescent="0.25">
      <c r="A112" s="116"/>
      <c r="B112" s="113"/>
      <c r="C112" s="25" t="s">
        <v>130</v>
      </c>
      <c r="D112" s="12" t="s">
        <v>62</v>
      </c>
      <c r="E112" s="25">
        <v>13</v>
      </c>
      <c r="F112" s="45"/>
      <c r="G112" s="45">
        <v>12</v>
      </c>
      <c r="H112" s="45">
        <v>12</v>
      </c>
      <c r="I112" s="45">
        <v>12</v>
      </c>
      <c r="J112" s="45">
        <v>12</v>
      </c>
      <c r="K112" s="45">
        <v>12</v>
      </c>
      <c r="L112" s="45">
        <v>12</v>
      </c>
      <c r="M112" s="45">
        <v>12</v>
      </c>
      <c r="N112" s="45">
        <v>12</v>
      </c>
      <c r="O112" s="48">
        <v>0</v>
      </c>
      <c r="P112" s="50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25">
        <v>0</v>
      </c>
    </row>
    <row r="113" spans="1:22" ht="15.75" customHeight="1" x14ac:dyDescent="0.25">
      <c r="A113" s="116"/>
      <c r="B113" s="113"/>
      <c r="C113" s="25"/>
      <c r="D113" s="12"/>
      <c r="E113" s="25"/>
      <c r="F113" s="45"/>
      <c r="G113" s="45"/>
      <c r="H113" s="45"/>
      <c r="I113" s="45"/>
      <c r="J113" s="45"/>
      <c r="K113" s="45"/>
      <c r="L113" s="45"/>
      <c r="M113" s="45"/>
      <c r="N113" s="82">
        <v>1</v>
      </c>
      <c r="O113" s="50"/>
      <c r="P113" s="50"/>
      <c r="Q113" s="34"/>
      <c r="R113" s="34"/>
      <c r="S113" s="34"/>
      <c r="T113" s="34"/>
      <c r="U113" s="34"/>
      <c r="V113" s="25"/>
    </row>
    <row r="114" spans="1:22" ht="15.75" customHeight="1" x14ac:dyDescent="0.25">
      <c r="A114" s="116"/>
      <c r="B114" s="113"/>
      <c r="C114" s="25" t="s">
        <v>132</v>
      </c>
      <c r="D114" s="12" t="s">
        <v>64</v>
      </c>
      <c r="E114" s="25">
        <v>9</v>
      </c>
      <c r="F114" s="45"/>
      <c r="G114" s="45">
        <v>8</v>
      </c>
      <c r="H114" s="45">
        <v>8</v>
      </c>
      <c r="I114" s="45">
        <v>8</v>
      </c>
      <c r="J114" s="45">
        <v>8</v>
      </c>
      <c r="K114" s="45">
        <v>8</v>
      </c>
      <c r="L114" s="48">
        <v>0</v>
      </c>
      <c r="M114" s="45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25">
        <v>0</v>
      </c>
    </row>
    <row r="115" spans="1:22" ht="15.75" customHeight="1" x14ac:dyDescent="0.25">
      <c r="A115" s="116"/>
      <c r="B115" s="113"/>
      <c r="C115" s="25"/>
      <c r="D115" s="12"/>
      <c r="E115" s="25"/>
      <c r="F115" s="45"/>
      <c r="G115" s="45"/>
      <c r="H115" s="45"/>
      <c r="I115" s="45"/>
      <c r="J115" s="45"/>
      <c r="K115" s="82">
        <v>1</v>
      </c>
      <c r="L115" s="50"/>
      <c r="M115" s="45"/>
      <c r="N115" s="34"/>
      <c r="O115" s="34"/>
      <c r="P115" s="34"/>
      <c r="Q115" s="34"/>
      <c r="R115" s="34"/>
      <c r="S115" s="34"/>
      <c r="T115" s="34"/>
      <c r="U115" s="34"/>
      <c r="V115" s="25"/>
    </row>
    <row r="116" spans="1:22" ht="15.75" customHeight="1" x14ac:dyDescent="0.25">
      <c r="A116" s="116"/>
      <c r="B116" s="113"/>
      <c r="C116" s="25" t="s">
        <v>134</v>
      </c>
      <c r="D116" s="12" t="s">
        <v>65</v>
      </c>
      <c r="E116" s="25">
        <v>13</v>
      </c>
      <c r="F116" s="45"/>
      <c r="G116" s="45">
        <v>12</v>
      </c>
      <c r="H116" s="45">
        <v>12</v>
      </c>
      <c r="I116" s="45">
        <v>12</v>
      </c>
      <c r="J116" s="45">
        <v>12</v>
      </c>
      <c r="K116" s="45">
        <v>12</v>
      </c>
      <c r="L116" s="45">
        <v>12</v>
      </c>
      <c r="M116" s="45">
        <v>12</v>
      </c>
      <c r="N116" s="45">
        <v>12</v>
      </c>
      <c r="O116" s="34">
        <v>12</v>
      </c>
      <c r="P116" s="34">
        <v>12</v>
      </c>
      <c r="Q116" s="35">
        <v>0</v>
      </c>
      <c r="R116" s="34">
        <v>0</v>
      </c>
      <c r="S116" s="34">
        <v>0</v>
      </c>
      <c r="T116" s="34">
        <v>0</v>
      </c>
      <c r="U116" s="34">
        <v>0</v>
      </c>
      <c r="V116" s="25">
        <v>0</v>
      </c>
    </row>
    <row r="117" spans="1:22" ht="15.75" customHeight="1" x14ac:dyDescent="0.25">
      <c r="A117" s="116"/>
      <c r="B117" s="113"/>
      <c r="C117" s="25"/>
      <c r="D117" s="12"/>
      <c r="E117" s="25"/>
      <c r="F117" s="45"/>
      <c r="G117" s="45"/>
      <c r="H117" s="45"/>
      <c r="I117" s="45"/>
      <c r="J117" s="45"/>
      <c r="K117" s="45"/>
      <c r="L117" s="45"/>
      <c r="M117" s="45"/>
      <c r="N117" s="45"/>
      <c r="O117" s="34"/>
      <c r="P117" s="77">
        <v>1</v>
      </c>
      <c r="Q117" s="34"/>
      <c r="R117" s="34"/>
      <c r="S117" s="34"/>
      <c r="T117" s="34"/>
      <c r="U117" s="34"/>
      <c r="V117" s="25"/>
    </row>
    <row r="118" spans="1:22" ht="15.75" customHeight="1" x14ac:dyDescent="0.25">
      <c r="A118" s="116"/>
      <c r="B118" s="113"/>
      <c r="C118" s="25" t="s">
        <v>136</v>
      </c>
      <c r="D118" s="12" t="s">
        <v>64</v>
      </c>
      <c r="E118" s="25">
        <v>10</v>
      </c>
      <c r="F118" s="45"/>
      <c r="G118" s="45">
        <v>8</v>
      </c>
      <c r="H118" s="45">
        <v>8</v>
      </c>
      <c r="I118" s="45">
        <v>8</v>
      </c>
      <c r="J118" s="45">
        <v>8</v>
      </c>
      <c r="K118" s="45">
        <v>8</v>
      </c>
      <c r="L118" s="45">
        <v>8</v>
      </c>
      <c r="M118" s="48">
        <v>0</v>
      </c>
      <c r="N118" s="45">
        <v>0</v>
      </c>
      <c r="O118" s="45">
        <v>0</v>
      </c>
      <c r="P118" s="50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25">
        <v>0</v>
      </c>
    </row>
    <row r="119" spans="1:22" ht="15.75" customHeight="1" x14ac:dyDescent="0.25">
      <c r="A119" s="116"/>
      <c r="B119" s="113"/>
      <c r="C119" s="25"/>
      <c r="D119" s="12"/>
      <c r="E119" s="25"/>
      <c r="F119" s="45"/>
      <c r="G119" s="45"/>
      <c r="H119" s="45"/>
      <c r="I119" s="45"/>
      <c r="J119" s="45"/>
      <c r="K119" s="45"/>
      <c r="L119" s="82">
        <v>2</v>
      </c>
      <c r="M119" s="50"/>
      <c r="N119" s="45"/>
      <c r="O119" s="45"/>
      <c r="P119" s="50"/>
      <c r="Q119" s="34"/>
      <c r="R119" s="34"/>
      <c r="S119" s="34"/>
      <c r="T119" s="34"/>
      <c r="U119" s="34"/>
      <c r="V119" s="25"/>
    </row>
    <row r="120" spans="1:22" ht="15.75" customHeight="1" x14ac:dyDescent="0.25">
      <c r="A120" s="116"/>
      <c r="B120" s="113"/>
      <c r="C120" s="25" t="s">
        <v>139</v>
      </c>
      <c r="D120" s="38" t="s">
        <v>62</v>
      </c>
      <c r="E120" s="25">
        <v>10</v>
      </c>
      <c r="F120" s="45"/>
      <c r="G120" s="45">
        <v>12</v>
      </c>
      <c r="H120" s="45">
        <v>12</v>
      </c>
      <c r="I120" s="45">
        <v>12</v>
      </c>
      <c r="J120" s="45">
        <v>12</v>
      </c>
      <c r="K120" s="45">
        <v>12</v>
      </c>
      <c r="L120" s="45">
        <v>12</v>
      </c>
      <c r="M120" s="45">
        <v>12</v>
      </c>
      <c r="N120" s="45">
        <v>12</v>
      </c>
      <c r="O120" s="45">
        <v>12</v>
      </c>
      <c r="P120" s="45">
        <v>12</v>
      </c>
      <c r="Q120" s="35">
        <v>0</v>
      </c>
      <c r="R120" s="34">
        <v>0</v>
      </c>
      <c r="S120" s="34">
        <v>0</v>
      </c>
      <c r="T120" s="34">
        <v>0</v>
      </c>
      <c r="U120" s="34">
        <v>0</v>
      </c>
      <c r="V120" s="25">
        <v>0</v>
      </c>
    </row>
    <row r="121" spans="1:22" ht="15.75" customHeight="1" x14ac:dyDescent="0.25">
      <c r="A121" s="116"/>
      <c r="B121" s="113"/>
      <c r="C121" s="25"/>
      <c r="D121" s="38"/>
      <c r="E121" s="2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84">
        <v>-2</v>
      </c>
      <c r="Q121" s="34"/>
      <c r="R121" s="34"/>
      <c r="S121" s="34"/>
      <c r="T121" s="34"/>
      <c r="U121" s="34"/>
      <c r="V121" s="25"/>
    </row>
    <row r="122" spans="1:22" ht="15.75" customHeight="1" x14ac:dyDescent="0.25">
      <c r="A122" s="116"/>
      <c r="B122" s="113"/>
      <c r="C122" s="25" t="s">
        <v>141</v>
      </c>
      <c r="D122" s="38" t="s">
        <v>66</v>
      </c>
      <c r="E122" s="25">
        <v>8</v>
      </c>
      <c r="F122" s="45"/>
      <c r="G122" s="45">
        <v>8</v>
      </c>
      <c r="H122" s="45">
        <v>8</v>
      </c>
      <c r="I122" s="45">
        <v>8</v>
      </c>
      <c r="J122" s="45">
        <v>8</v>
      </c>
      <c r="K122" s="45">
        <v>8</v>
      </c>
      <c r="L122" s="45">
        <v>8</v>
      </c>
      <c r="M122" s="48">
        <v>0</v>
      </c>
      <c r="N122" s="45">
        <v>0</v>
      </c>
      <c r="O122" s="45">
        <v>0</v>
      </c>
      <c r="P122" s="45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25">
        <v>0</v>
      </c>
    </row>
    <row r="123" spans="1:22" ht="15.75" customHeight="1" x14ac:dyDescent="0.25">
      <c r="A123" s="116"/>
      <c r="B123" s="113"/>
      <c r="C123" s="25" t="s">
        <v>145</v>
      </c>
      <c r="D123" s="38" t="s">
        <v>65</v>
      </c>
      <c r="E123" s="25">
        <v>14</v>
      </c>
      <c r="F123" s="45"/>
      <c r="G123" s="45">
        <v>12</v>
      </c>
      <c r="H123" s="45">
        <v>12</v>
      </c>
      <c r="I123" s="45">
        <v>12</v>
      </c>
      <c r="J123" s="45">
        <v>12</v>
      </c>
      <c r="K123" s="45">
        <v>12</v>
      </c>
      <c r="L123" s="45">
        <v>12</v>
      </c>
      <c r="M123" s="45">
        <v>12</v>
      </c>
      <c r="N123" s="45">
        <v>12</v>
      </c>
      <c r="O123" s="45">
        <v>12</v>
      </c>
      <c r="P123" s="45">
        <v>12</v>
      </c>
      <c r="Q123" s="34">
        <v>12</v>
      </c>
      <c r="R123" s="35">
        <v>0</v>
      </c>
      <c r="S123" s="34">
        <v>0</v>
      </c>
      <c r="T123" s="34">
        <v>0</v>
      </c>
      <c r="U123" s="34">
        <v>0</v>
      </c>
      <c r="V123" s="25">
        <v>0</v>
      </c>
    </row>
    <row r="124" spans="1:22" ht="15.75" customHeight="1" x14ac:dyDescent="0.25">
      <c r="A124" s="116"/>
      <c r="B124" s="113"/>
      <c r="C124" s="25"/>
      <c r="D124" s="38"/>
      <c r="E124" s="2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77">
        <v>2</v>
      </c>
      <c r="R124" s="34"/>
      <c r="S124" s="34"/>
      <c r="T124" s="34"/>
      <c r="U124" s="34"/>
      <c r="V124" s="25"/>
    </row>
    <row r="125" spans="1:22" ht="15.75" customHeight="1" x14ac:dyDescent="0.25">
      <c r="A125" s="116"/>
      <c r="B125" s="113"/>
      <c r="C125" s="25" t="s">
        <v>148</v>
      </c>
      <c r="D125" s="38" t="s">
        <v>64</v>
      </c>
      <c r="E125" s="25">
        <v>9</v>
      </c>
      <c r="F125" s="45"/>
      <c r="G125" s="45">
        <v>8</v>
      </c>
      <c r="H125" s="45">
        <v>8</v>
      </c>
      <c r="I125" s="45">
        <v>8</v>
      </c>
      <c r="J125" s="45">
        <v>8</v>
      </c>
      <c r="K125" s="45">
        <v>8</v>
      </c>
      <c r="L125" s="45">
        <v>8</v>
      </c>
      <c r="M125" s="48">
        <v>0</v>
      </c>
      <c r="N125" s="45">
        <v>0</v>
      </c>
      <c r="O125" s="45">
        <v>0</v>
      </c>
      <c r="P125" s="45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25">
        <v>0</v>
      </c>
    </row>
    <row r="126" spans="1:22" ht="15.75" customHeight="1" x14ac:dyDescent="0.25">
      <c r="A126" s="116"/>
      <c r="B126" s="113"/>
      <c r="C126" s="25"/>
      <c r="D126" s="38"/>
      <c r="E126" s="25"/>
      <c r="F126" s="45"/>
      <c r="G126" s="45"/>
      <c r="H126" s="45"/>
      <c r="I126" s="45"/>
      <c r="J126" s="45"/>
      <c r="K126" s="45"/>
      <c r="L126" s="82">
        <v>1</v>
      </c>
      <c r="M126" s="50"/>
      <c r="N126" s="45"/>
      <c r="O126" s="50"/>
      <c r="P126" s="45"/>
      <c r="Q126" s="34"/>
      <c r="R126" s="34"/>
      <c r="S126" s="34"/>
      <c r="T126" s="34"/>
      <c r="U126" s="34"/>
      <c r="V126" s="25"/>
    </row>
    <row r="127" spans="1:22" ht="15.75" customHeight="1" x14ac:dyDescent="0.25">
      <c r="A127" s="116"/>
      <c r="B127" s="114"/>
      <c r="C127" s="25" t="s">
        <v>156</v>
      </c>
      <c r="D127" s="38" t="s">
        <v>66</v>
      </c>
      <c r="E127" s="25">
        <v>12</v>
      </c>
      <c r="F127" s="45"/>
      <c r="G127" s="45">
        <v>12</v>
      </c>
      <c r="H127" s="45">
        <v>12</v>
      </c>
      <c r="I127" s="45">
        <v>12</v>
      </c>
      <c r="J127" s="45">
        <v>12</v>
      </c>
      <c r="K127" s="45">
        <v>12</v>
      </c>
      <c r="L127" s="45">
        <v>12</v>
      </c>
      <c r="M127" s="45">
        <v>12</v>
      </c>
      <c r="N127" s="45">
        <v>12</v>
      </c>
      <c r="O127" s="45">
        <v>12</v>
      </c>
      <c r="P127" s="48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25">
        <v>0</v>
      </c>
    </row>
    <row r="128" spans="1:22" ht="15.75" customHeight="1" x14ac:dyDescent="0.25">
      <c r="A128" s="116"/>
      <c r="B128" s="112" t="s">
        <v>146</v>
      </c>
      <c r="C128" s="25" t="s">
        <v>160</v>
      </c>
      <c r="D128" s="12" t="s">
        <v>64</v>
      </c>
      <c r="E128" s="25">
        <v>5</v>
      </c>
      <c r="F128" s="45"/>
      <c r="G128" s="45">
        <v>4</v>
      </c>
      <c r="H128" s="45">
        <v>4</v>
      </c>
      <c r="I128" s="45">
        <v>4</v>
      </c>
      <c r="J128" s="45">
        <v>4</v>
      </c>
      <c r="K128" s="45">
        <v>4</v>
      </c>
      <c r="L128" s="45">
        <v>4</v>
      </c>
      <c r="M128" s="50">
        <v>4</v>
      </c>
      <c r="N128" s="50">
        <v>4</v>
      </c>
      <c r="O128" s="34">
        <v>4</v>
      </c>
      <c r="P128" s="34">
        <v>4</v>
      </c>
      <c r="Q128" s="34">
        <v>4</v>
      </c>
      <c r="R128" s="35">
        <v>0</v>
      </c>
      <c r="S128" s="34">
        <v>0</v>
      </c>
      <c r="T128" s="34">
        <v>0</v>
      </c>
      <c r="U128" s="34">
        <v>0</v>
      </c>
      <c r="V128" s="25">
        <v>0</v>
      </c>
    </row>
    <row r="129" spans="1:22" ht="15.75" customHeight="1" x14ac:dyDescent="0.25">
      <c r="A129" s="116"/>
      <c r="B129" s="113"/>
      <c r="C129" s="25"/>
      <c r="D129" s="12"/>
      <c r="E129" s="25"/>
      <c r="F129" s="45"/>
      <c r="G129" s="45"/>
      <c r="H129" s="45"/>
      <c r="I129" s="45"/>
      <c r="J129" s="45"/>
      <c r="K129" s="45"/>
      <c r="L129" s="45"/>
      <c r="M129" s="50"/>
      <c r="N129" s="50"/>
      <c r="O129" s="34"/>
      <c r="P129" s="34"/>
      <c r="Q129" s="77">
        <v>1</v>
      </c>
      <c r="R129" s="34"/>
      <c r="S129" s="34"/>
      <c r="T129" s="34"/>
      <c r="U129" s="34"/>
      <c r="V129" s="25"/>
    </row>
    <row r="130" spans="1:22" ht="15.75" customHeight="1" x14ac:dyDescent="0.25">
      <c r="A130" s="116"/>
      <c r="B130" s="113"/>
      <c r="C130" s="25" t="s">
        <v>162</v>
      </c>
      <c r="D130" s="12" t="s">
        <v>62</v>
      </c>
      <c r="E130" s="25">
        <v>4</v>
      </c>
      <c r="F130" s="45"/>
      <c r="G130" s="45">
        <v>4</v>
      </c>
      <c r="H130" s="45">
        <v>4</v>
      </c>
      <c r="I130" s="45">
        <v>4</v>
      </c>
      <c r="J130" s="45">
        <v>4</v>
      </c>
      <c r="K130" s="45">
        <v>4</v>
      </c>
      <c r="L130" s="45">
        <v>4</v>
      </c>
      <c r="M130" s="50">
        <v>4</v>
      </c>
      <c r="N130" s="50">
        <v>4</v>
      </c>
      <c r="O130" s="50">
        <v>4</v>
      </c>
      <c r="P130" s="50">
        <v>4</v>
      </c>
      <c r="Q130" s="48">
        <v>0</v>
      </c>
      <c r="R130" s="34">
        <v>0</v>
      </c>
      <c r="S130" s="34">
        <v>0</v>
      </c>
      <c r="T130" s="34">
        <v>0</v>
      </c>
      <c r="U130" s="34">
        <v>0</v>
      </c>
      <c r="V130" s="25">
        <v>0</v>
      </c>
    </row>
    <row r="131" spans="1:22" ht="15.75" customHeight="1" x14ac:dyDescent="0.25">
      <c r="A131" s="116"/>
      <c r="B131" s="113"/>
      <c r="C131" s="55" t="s">
        <v>164</v>
      </c>
      <c r="D131" s="12" t="s">
        <v>65</v>
      </c>
      <c r="E131" s="25">
        <v>1</v>
      </c>
      <c r="F131" s="45"/>
      <c r="G131" s="45">
        <v>2</v>
      </c>
      <c r="H131" s="45">
        <v>2</v>
      </c>
      <c r="I131" s="45">
        <v>2</v>
      </c>
      <c r="J131" s="45">
        <v>2</v>
      </c>
      <c r="K131" s="45">
        <v>2</v>
      </c>
      <c r="L131" s="45">
        <v>2</v>
      </c>
      <c r="M131" s="50">
        <v>2</v>
      </c>
      <c r="N131" s="50">
        <v>2</v>
      </c>
      <c r="O131" s="50">
        <v>2</v>
      </c>
      <c r="P131" s="50">
        <v>2</v>
      </c>
      <c r="Q131" s="35">
        <v>0</v>
      </c>
      <c r="R131" s="34">
        <v>0</v>
      </c>
      <c r="S131" s="34">
        <v>0</v>
      </c>
      <c r="T131" s="34">
        <v>0</v>
      </c>
      <c r="U131" s="34">
        <v>0</v>
      </c>
      <c r="V131" s="25">
        <v>0</v>
      </c>
    </row>
    <row r="132" spans="1:22" ht="15.75" customHeight="1" x14ac:dyDescent="0.25">
      <c r="A132" s="116"/>
      <c r="B132" s="113"/>
      <c r="C132" s="55"/>
      <c r="D132" s="12"/>
      <c r="E132" s="25"/>
      <c r="F132" s="45"/>
      <c r="G132" s="45"/>
      <c r="H132" s="45"/>
      <c r="I132" s="45"/>
      <c r="J132" s="45"/>
      <c r="K132" s="45"/>
      <c r="L132" s="45"/>
      <c r="M132" s="50"/>
      <c r="N132" s="50"/>
      <c r="O132" s="50"/>
      <c r="P132" s="84">
        <v>-1</v>
      </c>
      <c r="Q132" s="34"/>
      <c r="R132" s="34"/>
      <c r="S132" s="34"/>
      <c r="T132" s="34"/>
      <c r="U132" s="34"/>
      <c r="V132" s="25"/>
    </row>
    <row r="133" spans="1:22" ht="15.75" customHeight="1" x14ac:dyDescent="0.25">
      <c r="A133" s="116"/>
      <c r="B133" s="113"/>
      <c r="C133" s="25" t="s">
        <v>172</v>
      </c>
      <c r="D133" s="12" t="s">
        <v>66</v>
      </c>
      <c r="E133" s="25">
        <v>3</v>
      </c>
      <c r="F133" s="45"/>
      <c r="G133" s="45">
        <v>4</v>
      </c>
      <c r="H133" s="45">
        <v>4</v>
      </c>
      <c r="I133" s="45">
        <v>4</v>
      </c>
      <c r="J133" s="45">
        <v>4</v>
      </c>
      <c r="K133" s="45">
        <v>4</v>
      </c>
      <c r="L133" s="45">
        <v>4</v>
      </c>
      <c r="M133" s="50">
        <v>4</v>
      </c>
      <c r="N133" s="50">
        <v>4</v>
      </c>
      <c r="O133" s="50">
        <v>4</v>
      </c>
      <c r="P133" s="50">
        <v>4</v>
      </c>
      <c r="Q133" s="50">
        <v>4</v>
      </c>
      <c r="R133" s="35">
        <v>0</v>
      </c>
      <c r="S133" s="34">
        <v>0</v>
      </c>
      <c r="T133" s="34">
        <v>0</v>
      </c>
      <c r="U133" s="34">
        <v>0</v>
      </c>
      <c r="V133" s="25">
        <v>0</v>
      </c>
    </row>
    <row r="134" spans="1:22" ht="15.75" customHeight="1" x14ac:dyDescent="0.25">
      <c r="A134" s="116"/>
      <c r="B134" s="113"/>
      <c r="C134" s="2"/>
      <c r="D134" s="12"/>
      <c r="E134" s="25"/>
      <c r="F134" s="45"/>
      <c r="G134" s="45"/>
      <c r="H134" s="45"/>
      <c r="I134" s="45"/>
      <c r="J134" s="45"/>
      <c r="K134" s="45"/>
      <c r="L134" s="45"/>
      <c r="M134" s="50"/>
      <c r="N134" s="50"/>
      <c r="O134" s="50"/>
      <c r="P134" s="50"/>
      <c r="Q134" s="84">
        <v>-1</v>
      </c>
      <c r="R134" s="34"/>
      <c r="S134" s="34"/>
      <c r="T134" s="34"/>
      <c r="U134" s="34"/>
      <c r="V134" s="36"/>
    </row>
    <row r="135" spans="1:22" ht="15.75" customHeight="1" x14ac:dyDescent="0.25">
      <c r="A135" s="116"/>
      <c r="B135" s="113"/>
      <c r="C135" s="25" t="s">
        <v>174</v>
      </c>
      <c r="D135" s="38" t="s">
        <v>66</v>
      </c>
      <c r="E135" s="25">
        <v>4</v>
      </c>
      <c r="F135" s="45"/>
      <c r="G135" s="25">
        <v>4</v>
      </c>
      <c r="H135" s="45">
        <v>4</v>
      </c>
      <c r="I135" s="45">
        <v>4</v>
      </c>
      <c r="J135" s="45">
        <v>4</v>
      </c>
      <c r="K135" s="45">
        <v>4</v>
      </c>
      <c r="L135" s="45">
        <v>4</v>
      </c>
      <c r="M135" s="50">
        <v>4</v>
      </c>
      <c r="N135" s="50">
        <v>4</v>
      </c>
      <c r="O135" s="50">
        <v>4</v>
      </c>
      <c r="P135" s="50">
        <v>4</v>
      </c>
      <c r="Q135" s="50">
        <v>4</v>
      </c>
      <c r="R135" s="50">
        <v>4</v>
      </c>
      <c r="S135" s="35">
        <v>0</v>
      </c>
      <c r="T135" s="34">
        <v>0</v>
      </c>
      <c r="U135" s="34">
        <v>0</v>
      </c>
      <c r="V135" s="36">
        <v>0</v>
      </c>
    </row>
    <row r="136" spans="1:22" ht="15.75" customHeight="1" x14ac:dyDescent="0.25">
      <c r="A136" s="116"/>
      <c r="B136" s="57"/>
      <c r="C136" s="2" t="s">
        <v>178</v>
      </c>
      <c r="D136" s="38" t="s">
        <v>64</v>
      </c>
      <c r="E136" s="25">
        <v>2</v>
      </c>
      <c r="F136" s="45"/>
      <c r="G136" s="25">
        <v>2</v>
      </c>
      <c r="H136" s="45">
        <v>2</v>
      </c>
      <c r="I136" s="45">
        <v>2</v>
      </c>
      <c r="J136" s="45">
        <v>2</v>
      </c>
      <c r="K136" s="45">
        <v>2</v>
      </c>
      <c r="L136" s="45">
        <v>2</v>
      </c>
      <c r="M136" s="50">
        <v>2</v>
      </c>
      <c r="N136" s="50">
        <v>2</v>
      </c>
      <c r="O136" s="50">
        <v>2</v>
      </c>
      <c r="P136" s="50">
        <v>2</v>
      </c>
      <c r="Q136" s="50">
        <v>2</v>
      </c>
      <c r="R136" s="50">
        <v>2</v>
      </c>
      <c r="S136" s="35">
        <v>0</v>
      </c>
      <c r="T136" s="34">
        <v>0</v>
      </c>
      <c r="U136" s="34">
        <v>0</v>
      </c>
      <c r="V136" s="25">
        <v>0</v>
      </c>
    </row>
    <row r="137" spans="1:22" ht="15.75" customHeight="1" x14ac:dyDescent="0.25">
      <c r="A137" s="116"/>
      <c r="B137" s="112" t="s">
        <v>158</v>
      </c>
      <c r="C137" s="25" t="s">
        <v>182</v>
      </c>
      <c r="D137" s="12" t="s">
        <v>65</v>
      </c>
      <c r="E137" s="25">
        <v>14</v>
      </c>
      <c r="F137" s="45"/>
      <c r="G137" s="45">
        <v>12</v>
      </c>
      <c r="H137" s="45">
        <v>12</v>
      </c>
      <c r="I137" s="45">
        <v>12</v>
      </c>
      <c r="J137" s="45">
        <v>12</v>
      </c>
      <c r="K137" s="45">
        <v>12</v>
      </c>
      <c r="L137" s="45">
        <v>12</v>
      </c>
      <c r="M137" s="45">
        <v>12</v>
      </c>
      <c r="N137" s="45">
        <v>12</v>
      </c>
      <c r="O137" s="45">
        <v>12</v>
      </c>
      <c r="P137" s="45">
        <v>12</v>
      </c>
      <c r="Q137" s="45">
        <v>12</v>
      </c>
      <c r="R137" s="45">
        <v>12</v>
      </c>
      <c r="S137" s="45">
        <v>12</v>
      </c>
      <c r="T137" s="48">
        <v>0</v>
      </c>
      <c r="U137" s="34">
        <v>0</v>
      </c>
      <c r="V137" s="34">
        <v>0</v>
      </c>
    </row>
    <row r="138" spans="1:22" ht="15.75" customHeight="1" x14ac:dyDescent="0.25">
      <c r="A138" s="116"/>
      <c r="B138" s="113"/>
      <c r="C138" s="25"/>
      <c r="D138" s="12"/>
      <c r="E138" s="2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82">
        <v>2</v>
      </c>
      <c r="T138" s="50"/>
      <c r="U138" s="34"/>
      <c r="V138" s="34"/>
    </row>
    <row r="139" spans="1:22" ht="15.75" customHeight="1" x14ac:dyDescent="0.25">
      <c r="A139" s="116"/>
      <c r="B139" s="113"/>
      <c r="C139" s="25" t="s">
        <v>184</v>
      </c>
      <c r="D139" s="12" t="s">
        <v>62</v>
      </c>
      <c r="E139" s="25">
        <v>8</v>
      </c>
      <c r="F139" s="45"/>
      <c r="G139" s="45">
        <v>7</v>
      </c>
      <c r="H139" s="45">
        <v>7</v>
      </c>
      <c r="I139" s="45">
        <v>7</v>
      </c>
      <c r="J139" s="45">
        <v>7</v>
      </c>
      <c r="K139" s="45">
        <v>7</v>
      </c>
      <c r="L139" s="45">
        <v>7</v>
      </c>
      <c r="M139" s="45">
        <v>7</v>
      </c>
      <c r="N139" s="45">
        <v>7</v>
      </c>
      <c r="O139" s="45">
        <v>7</v>
      </c>
      <c r="P139" s="45">
        <v>7</v>
      </c>
      <c r="Q139" s="45">
        <v>7</v>
      </c>
      <c r="R139" s="45">
        <v>7</v>
      </c>
      <c r="S139" s="45">
        <v>7</v>
      </c>
      <c r="T139" s="48">
        <v>0</v>
      </c>
      <c r="U139" s="34">
        <v>0</v>
      </c>
      <c r="V139" s="34">
        <v>0</v>
      </c>
    </row>
    <row r="140" spans="1:22" ht="15.75" customHeight="1" x14ac:dyDescent="0.25">
      <c r="A140" s="116"/>
      <c r="B140" s="113"/>
      <c r="C140" s="25"/>
      <c r="D140" s="12"/>
      <c r="E140" s="2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82">
        <v>1</v>
      </c>
      <c r="T140" s="50"/>
      <c r="U140" s="34"/>
      <c r="V140" s="34"/>
    </row>
    <row r="141" spans="1:22" ht="15.75" customHeight="1" x14ac:dyDescent="0.25">
      <c r="A141" s="116"/>
      <c r="B141" s="113"/>
      <c r="C141" s="25" t="s">
        <v>186</v>
      </c>
      <c r="D141" s="12" t="s">
        <v>66</v>
      </c>
      <c r="E141" s="25">
        <v>4</v>
      </c>
      <c r="F141" s="45"/>
      <c r="G141" s="45">
        <v>3</v>
      </c>
      <c r="H141" s="45">
        <v>3</v>
      </c>
      <c r="I141" s="45">
        <v>3</v>
      </c>
      <c r="J141" s="45">
        <v>3</v>
      </c>
      <c r="K141" s="45">
        <v>3</v>
      </c>
      <c r="L141" s="45">
        <v>3</v>
      </c>
      <c r="M141" s="45">
        <v>3</v>
      </c>
      <c r="N141" s="45">
        <v>3</v>
      </c>
      <c r="O141" s="45">
        <v>3</v>
      </c>
      <c r="P141" s="45">
        <v>3</v>
      </c>
      <c r="Q141" s="45">
        <v>3</v>
      </c>
      <c r="R141" s="45">
        <v>3</v>
      </c>
      <c r="S141" s="48">
        <v>0</v>
      </c>
      <c r="T141" s="45">
        <v>0</v>
      </c>
      <c r="U141" s="34">
        <v>0</v>
      </c>
      <c r="V141" s="34">
        <v>0</v>
      </c>
    </row>
    <row r="142" spans="1:22" ht="15.75" customHeight="1" x14ac:dyDescent="0.25">
      <c r="A142" s="116"/>
      <c r="B142" s="113"/>
      <c r="C142" s="25"/>
      <c r="D142" s="12"/>
      <c r="E142" s="2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82">
        <v>1</v>
      </c>
      <c r="S142" s="50"/>
      <c r="T142" s="45"/>
      <c r="U142" s="34"/>
      <c r="V142" s="34"/>
    </row>
    <row r="143" spans="1:22" ht="15.75" customHeight="1" x14ac:dyDescent="0.25">
      <c r="A143" s="116"/>
      <c r="B143" s="113"/>
      <c r="C143" s="87" t="s">
        <v>188</v>
      </c>
      <c r="D143" s="12" t="s">
        <v>64</v>
      </c>
      <c r="E143" s="25">
        <v>8</v>
      </c>
      <c r="F143" s="45"/>
      <c r="G143" s="45">
        <v>8</v>
      </c>
      <c r="H143" s="45">
        <v>8</v>
      </c>
      <c r="I143" s="45">
        <v>8</v>
      </c>
      <c r="J143" s="45">
        <v>8</v>
      </c>
      <c r="K143" s="45">
        <v>8</v>
      </c>
      <c r="L143" s="45">
        <v>8</v>
      </c>
      <c r="M143" s="45">
        <v>8</v>
      </c>
      <c r="N143" s="45">
        <v>8</v>
      </c>
      <c r="O143" s="45">
        <v>8</v>
      </c>
      <c r="P143" s="45">
        <v>8</v>
      </c>
      <c r="Q143" s="45">
        <v>8</v>
      </c>
      <c r="R143" s="45">
        <v>8</v>
      </c>
      <c r="S143" s="45">
        <v>8</v>
      </c>
      <c r="T143" s="48">
        <v>0</v>
      </c>
      <c r="U143" s="34">
        <v>0</v>
      </c>
      <c r="V143" s="34">
        <v>0</v>
      </c>
    </row>
    <row r="144" spans="1:22" ht="15.75" customHeight="1" x14ac:dyDescent="0.25">
      <c r="A144" s="116"/>
      <c r="B144" s="113"/>
      <c r="C144" s="25" t="s">
        <v>192</v>
      </c>
      <c r="D144" s="38" t="s">
        <v>66</v>
      </c>
      <c r="E144" s="25">
        <v>3</v>
      </c>
      <c r="F144" s="45"/>
      <c r="G144" s="25">
        <v>3</v>
      </c>
      <c r="H144" s="45">
        <v>3</v>
      </c>
      <c r="I144" s="45">
        <v>3</v>
      </c>
      <c r="J144" s="45">
        <v>3</v>
      </c>
      <c r="K144" s="45">
        <v>3</v>
      </c>
      <c r="L144" s="45">
        <v>3</v>
      </c>
      <c r="M144" s="45">
        <v>3</v>
      </c>
      <c r="N144" s="45">
        <v>3</v>
      </c>
      <c r="O144" s="45">
        <v>3</v>
      </c>
      <c r="P144" s="45">
        <v>3</v>
      </c>
      <c r="Q144" s="45">
        <v>3</v>
      </c>
      <c r="R144" s="45">
        <v>3</v>
      </c>
      <c r="S144" s="45">
        <v>3</v>
      </c>
      <c r="T144" s="48">
        <v>0</v>
      </c>
      <c r="U144" s="34">
        <v>0</v>
      </c>
      <c r="V144" s="34">
        <v>0</v>
      </c>
    </row>
    <row r="145" spans="1:22" ht="15.75" customHeight="1" x14ac:dyDescent="0.25">
      <c r="A145" s="116"/>
      <c r="B145" s="62"/>
      <c r="C145" s="25" t="s">
        <v>199</v>
      </c>
      <c r="D145" s="38" t="s">
        <v>62</v>
      </c>
      <c r="E145" s="25">
        <v>6</v>
      </c>
      <c r="F145" s="45"/>
      <c r="G145" s="25">
        <v>6</v>
      </c>
      <c r="H145" s="45">
        <v>6</v>
      </c>
      <c r="I145" s="45">
        <v>6</v>
      </c>
      <c r="J145" s="45">
        <v>6</v>
      </c>
      <c r="K145" s="45">
        <v>6</v>
      </c>
      <c r="L145" s="45">
        <v>6</v>
      </c>
      <c r="M145" s="45">
        <v>6</v>
      </c>
      <c r="N145" s="45">
        <v>6</v>
      </c>
      <c r="O145" s="45">
        <v>6</v>
      </c>
      <c r="P145" s="45">
        <v>6</v>
      </c>
      <c r="Q145" s="45">
        <v>6</v>
      </c>
      <c r="R145" s="45">
        <v>6</v>
      </c>
      <c r="S145" s="45">
        <v>6</v>
      </c>
      <c r="T145" s="45">
        <v>6</v>
      </c>
      <c r="U145" s="35">
        <v>0</v>
      </c>
      <c r="V145" s="34">
        <v>0</v>
      </c>
    </row>
    <row r="146" spans="1:22" ht="16.5" customHeight="1" x14ac:dyDescent="0.25">
      <c r="A146" s="116"/>
      <c r="B146" s="112" t="s">
        <v>181</v>
      </c>
      <c r="C146" s="30" t="s">
        <v>202</v>
      </c>
      <c r="D146" s="46" t="s">
        <v>66</v>
      </c>
      <c r="E146" s="39">
        <v>2</v>
      </c>
      <c r="F146" s="25"/>
      <c r="G146" s="25">
        <v>2</v>
      </c>
      <c r="H146" s="25">
        <v>2</v>
      </c>
      <c r="I146" s="25">
        <v>2</v>
      </c>
      <c r="J146" s="25">
        <v>2</v>
      </c>
      <c r="K146" s="25">
        <v>2</v>
      </c>
      <c r="L146" s="25">
        <v>2</v>
      </c>
      <c r="M146" s="25">
        <v>2</v>
      </c>
      <c r="N146" s="25">
        <v>2</v>
      </c>
      <c r="O146" s="25">
        <v>2</v>
      </c>
      <c r="P146" s="25">
        <v>2</v>
      </c>
      <c r="Q146" s="25">
        <v>2</v>
      </c>
      <c r="R146" s="25">
        <v>2</v>
      </c>
      <c r="S146" s="25">
        <v>2</v>
      </c>
      <c r="T146" s="25">
        <v>2</v>
      </c>
      <c r="U146" s="25">
        <v>2</v>
      </c>
      <c r="V146" s="35">
        <v>0</v>
      </c>
    </row>
    <row r="147" spans="1:22" ht="16.5" customHeight="1" x14ac:dyDescent="0.25">
      <c r="A147" s="116"/>
      <c r="B147" s="113"/>
      <c r="C147" s="30" t="s">
        <v>205</v>
      </c>
      <c r="D147" s="46" t="s">
        <v>65</v>
      </c>
      <c r="E147" s="39">
        <v>1</v>
      </c>
      <c r="F147" s="25"/>
      <c r="G147" s="25">
        <v>1</v>
      </c>
      <c r="H147" s="25">
        <v>1</v>
      </c>
      <c r="I147" s="25">
        <v>1</v>
      </c>
      <c r="J147" s="25">
        <v>1</v>
      </c>
      <c r="K147" s="25">
        <v>1</v>
      </c>
      <c r="L147" s="25">
        <v>1</v>
      </c>
      <c r="M147" s="25">
        <v>1</v>
      </c>
      <c r="N147" s="25">
        <v>1</v>
      </c>
      <c r="O147" s="25">
        <v>1</v>
      </c>
      <c r="P147" s="25">
        <v>1</v>
      </c>
      <c r="Q147" s="25">
        <v>1</v>
      </c>
      <c r="R147" s="25">
        <v>1</v>
      </c>
      <c r="S147" s="25">
        <v>1</v>
      </c>
      <c r="T147" s="25">
        <v>1</v>
      </c>
      <c r="U147" s="25">
        <v>1</v>
      </c>
      <c r="V147" s="35">
        <v>0</v>
      </c>
    </row>
    <row r="148" spans="1:22" ht="15.75" customHeight="1" x14ac:dyDescent="0.25">
      <c r="A148" s="116"/>
      <c r="B148" s="113"/>
      <c r="C148" s="30" t="s">
        <v>206</v>
      </c>
      <c r="D148" s="47" t="s">
        <v>64</v>
      </c>
      <c r="E148" s="39">
        <v>2</v>
      </c>
      <c r="F148" s="25"/>
      <c r="G148" s="25">
        <v>2</v>
      </c>
      <c r="H148" s="25">
        <v>2</v>
      </c>
      <c r="I148" s="25">
        <v>2</v>
      </c>
      <c r="J148" s="25">
        <v>2</v>
      </c>
      <c r="K148" s="25">
        <v>2</v>
      </c>
      <c r="L148" s="25">
        <v>2</v>
      </c>
      <c r="M148" s="25">
        <v>2</v>
      </c>
      <c r="N148" s="25">
        <v>2</v>
      </c>
      <c r="O148" s="25">
        <v>2</v>
      </c>
      <c r="P148" s="25">
        <v>2</v>
      </c>
      <c r="Q148" s="25">
        <v>2</v>
      </c>
      <c r="R148" s="25">
        <v>2</v>
      </c>
      <c r="S148" s="25">
        <v>2</v>
      </c>
      <c r="T148" s="25">
        <v>2</v>
      </c>
      <c r="U148" s="25">
        <v>2</v>
      </c>
      <c r="V148" s="35">
        <v>0</v>
      </c>
    </row>
    <row r="149" spans="1:22" ht="16.5" customHeight="1" x14ac:dyDescent="0.25">
      <c r="A149" s="116"/>
      <c r="B149" s="113"/>
      <c r="C149" s="55" t="s">
        <v>207</v>
      </c>
      <c r="D149" s="46" t="s">
        <v>62</v>
      </c>
      <c r="E149" s="39">
        <v>2</v>
      </c>
      <c r="F149" s="25"/>
      <c r="G149" s="25">
        <v>2</v>
      </c>
      <c r="H149" s="25">
        <v>2</v>
      </c>
      <c r="I149" s="25">
        <v>2</v>
      </c>
      <c r="J149" s="25">
        <v>2</v>
      </c>
      <c r="K149" s="25">
        <v>2</v>
      </c>
      <c r="L149" s="25">
        <v>2</v>
      </c>
      <c r="M149" s="25">
        <v>2</v>
      </c>
      <c r="N149" s="25">
        <v>2</v>
      </c>
      <c r="O149" s="25">
        <v>2</v>
      </c>
      <c r="P149" s="25">
        <v>2</v>
      </c>
      <c r="Q149" s="25">
        <v>2</v>
      </c>
      <c r="R149" s="25">
        <v>2</v>
      </c>
      <c r="S149" s="25">
        <v>2</v>
      </c>
      <c r="T149" s="25">
        <v>2</v>
      </c>
      <c r="U149" s="25">
        <v>2</v>
      </c>
      <c r="V149" s="35">
        <v>0</v>
      </c>
    </row>
    <row r="150" spans="1:22" ht="16.5" customHeight="1" x14ac:dyDescent="0.25">
      <c r="A150" s="116"/>
      <c r="B150" s="113"/>
      <c r="C150" s="30" t="s">
        <v>208</v>
      </c>
      <c r="D150" s="46" t="s">
        <v>66</v>
      </c>
      <c r="E150" s="39">
        <v>2</v>
      </c>
      <c r="F150" s="25"/>
      <c r="G150" s="25">
        <v>2</v>
      </c>
      <c r="H150" s="25">
        <v>2</v>
      </c>
      <c r="I150" s="25">
        <v>2</v>
      </c>
      <c r="J150" s="25">
        <v>2</v>
      </c>
      <c r="K150" s="25">
        <v>2</v>
      </c>
      <c r="L150" s="25">
        <v>2</v>
      </c>
      <c r="M150" s="25">
        <v>2</v>
      </c>
      <c r="N150" s="25">
        <v>2</v>
      </c>
      <c r="O150" s="25">
        <v>2</v>
      </c>
      <c r="P150" s="25">
        <v>2</v>
      </c>
      <c r="Q150" s="25">
        <v>2</v>
      </c>
      <c r="R150" s="25">
        <v>2</v>
      </c>
      <c r="S150" s="25">
        <v>2</v>
      </c>
      <c r="T150" s="25">
        <v>2</v>
      </c>
      <c r="U150" s="25">
        <v>2</v>
      </c>
      <c r="V150" s="61">
        <v>0</v>
      </c>
    </row>
    <row r="151" spans="1:22" ht="16.5" customHeight="1" x14ac:dyDescent="0.25">
      <c r="A151" s="116"/>
      <c r="B151" s="114"/>
      <c r="C151" s="2" t="s">
        <v>209</v>
      </c>
      <c r="D151" s="67" t="s">
        <v>64</v>
      </c>
      <c r="E151" s="39">
        <v>1</v>
      </c>
      <c r="F151" s="25"/>
      <c r="G151" s="25">
        <v>1</v>
      </c>
      <c r="H151" s="25">
        <v>1</v>
      </c>
      <c r="I151" s="25">
        <v>1</v>
      </c>
      <c r="J151" s="25">
        <v>1</v>
      </c>
      <c r="K151" s="25">
        <v>1</v>
      </c>
      <c r="L151" s="25">
        <v>1</v>
      </c>
      <c r="M151" s="25">
        <v>1</v>
      </c>
      <c r="N151" s="25">
        <v>1</v>
      </c>
      <c r="O151" s="25">
        <v>1</v>
      </c>
      <c r="P151" s="25">
        <v>1</v>
      </c>
      <c r="Q151" s="25">
        <v>1</v>
      </c>
      <c r="R151" s="25">
        <v>1</v>
      </c>
      <c r="S151" s="25">
        <v>1</v>
      </c>
      <c r="T151" s="25">
        <v>1</v>
      </c>
      <c r="U151" s="25">
        <v>1</v>
      </c>
      <c r="V151" s="35">
        <v>0</v>
      </c>
    </row>
    <row r="152" spans="1:22" ht="15.75" customHeight="1" x14ac:dyDescent="0.25">
      <c r="A152" s="116"/>
      <c r="B152" s="112" t="s">
        <v>210</v>
      </c>
      <c r="C152" s="25" t="s">
        <v>212</v>
      </c>
      <c r="D152" s="44" t="s">
        <v>60</v>
      </c>
      <c r="E152" s="25">
        <v>6</v>
      </c>
      <c r="F152" s="25"/>
      <c r="G152" s="25">
        <v>5</v>
      </c>
      <c r="H152" s="34">
        <v>5</v>
      </c>
      <c r="I152" s="34">
        <v>5</v>
      </c>
      <c r="J152" s="34">
        <v>5</v>
      </c>
      <c r="K152" s="34">
        <v>5</v>
      </c>
      <c r="L152" s="34">
        <v>5</v>
      </c>
      <c r="M152" s="34">
        <v>5</v>
      </c>
      <c r="N152" s="34">
        <v>5</v>
      </c>
      <c r="O152" s="34">
        <v>5</v>
      </c>
      <c r="P152" s="34">
        <v>5</v>
      </c>
      <c r="Q152" s="34">
        <v>5</v>
      </c>
      <c r="R152" s="34">
        <v>5</v>
      </c>
      <c r="S152" s="34">
        <v>5</v>
      </c>
      <c r="T152" s="34">
        <v>5</v>
      </c>
      <c r="U152" s="34">
        <v>5</v>
      </c>
      <c r="V152" s="25">
        <v>5</v>
      </c>
    </row>
    <row r="153" spans="1:22" ht="15.75" customHeight="1" x14ac:dyDescent="0.25">
      <c r="A153" s="116"/>
      <c r="B153" s="113"/>
      <c r="C153" s="25"/>
      <c r="D153" s="44"/>
      <c r="E153" s="25"/>
      <c r="F153" s="25"/>
      <c r="G153" s="25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77">
        <v>1</v>
      </c>
    </row>
    <row r="154" spans="1:22" ht="15.75" customHeight="1" x14ac:dyDescent="0.25">
      <c r="A154" s="116"/>
      <c r="B154" s="113"/>
      <c r="C154" s="64" t="s">
        <v>213</v>
      </c>
      <c r="D154" s="12" t="s">
        <v>60</v>
      </c>
      <c r="E154" s="25">
        <v>6</v>
      </c>
      <c r="F154" s="25"/>
      <c r="G154" s="25">
        <v>5</v>
      </c>
      <c r="H154" s="25">
        <v>5</v>
      </c>
      <c r="I154" s="25">
        <v>5</v>
      </c>
      <c r="J154" s="25">
        <v>5</v>
      </c>
      <c r="K154" s="25">
        <v>5</v>
      </c>
      <c r="L154" s="25">
        <v>5</v>
      </c>
      <c r="M154" s="25">
        <v>5</v>
      </c>
      <c r="N154" s="25">
        <v>5</v>
      </c>
      <c r="O154" s="25">
        <v>5</v>
      </c>
      <c r="P154" s="25">
        <v>5</v>
      </c>
      <c r="Q154" s="25">
        <v>5</v>
      </c>
      <c r="R154" s="25">
        <v>5</v>
      </c>
      <c r="S154" s="25">
        <v>5</v>
      </c>
      <c r="T154" s="25">
        <v>5</v>
      </c>
      <c r="U154" s="25">
        <v>5</v>
      </c>
      <c r="V154" s="25">
        <v>5</v>
      </c>
    </row>
    <row r="155" spans="1:22" ht="15.75" customHeight="1" x14ac:dyDescent="0.25">
      <c r="A155" s="116"/>
      <c r="B155" s="57"/>
      <c r="C155" s="64"/>
      <c r="D155" s="12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89">
        <v>1</v>
      </c>
    </row>
    <row r="156" spans="1:22" ht="15.75" customHeight="1" x14ac:dyDescent="0.25">
      <c r="B156" s="64"/>
      <c r="C156" s="90"/>
      <c r="D156" s="92" t="s">
        <v>13</v>
      </c>
      <c r="E156" s="92">
        <f>SUM(E75:E154)</f>
        <v>293.5</v>
      </c>
      <c r="F156" s="93">
        <v>273</v>
      </c>
      <c r="G156" s="92">
        <f t="shared" ref="G156:I156" si="2">SUM(G75:G154)</f>
        <v>272</v>
      </c>
      <c r="H156" s="95">
        <f t="shared" si="2"/>
        <v>264.5</v>
      </c>
      <c r="I156" s="95">
        <f t="shared" si="2"/>
        <v>251</v>
      </c>
      <c r="J156" s="92">
        <f>SUM(J102:J154)</f>
        <v>242</v>
      </c>
      <c r="K156" s="92">
        <f t="shared" ref="K156:L156" si="3">SUM(K104:K154)</f>
        <v>224</v>
      </c>
      <c r="L156" s="92">
        <f t="shared" si="3"/>
        <v>211</v>
      </c>
      <c r="M156" s="92">
        <f>SUM(M108:M154)</f>
        <v>159</v>
      </c>
      <c r="N156" s="92">
        <f>SUM(N109:N154)</f>
        <v>152</v>
      </c>
      <c r="O156" s="92">
        <f>SUM(O110:O154)</f>
        <v>139</v>
      </c>
      <c r="P156" s="92">
        <f>SUM(P116:P154)</f>
        <v>113</v>
      </c>
      <c r="Q156" s="92">
        <f>SUM(Q120:Q154)</f>
        <v>87</v>
      </c>
      <c r="R156" s="92">
        <f>SUM(R135:R154)</f>
        <v>66</v>
      </c>
      <c r="S156" s="92">
        <f>SUM(S137:S154)</f>
        <v>59</v>
      </c>
      <c r="T156" s="92">
        <f>SUM(T145:T154)</f>
        <v>26</v>
      </c>
      <c r="U156" s="25">
        <f>SUM(U146:U154)</f>
        <v>20</v>
      </c>
      <c r="V156" s="86">
        <f>SUM(V152:V155)</f>
        <v>12</v>
      </c>
    </row>
    <row r="157" spans="1:22" ht="15.75" customHeight="1" x14ac:dyDescent="0.25">
      <c r="B157" s="64"/>
      <c r="C157" s="90"/>
      <c r="D157" s="92" t="s">
        <v>221</v>
      </c>
      <c r="E157" s="25">
        <v>273</v>
      </c>
      <c r="F157" s="25">
        <v>273</v>
      </c>
      <c r="G157" s="33">
        <v>273</v>
      </c>
      <c r="H157" s="33">
        <v>261</v>
      </c>
      <c r="I157" s="33">
        <v>250</v>
      </c>
      <c r="J157" s="33">
        <v>239</v>
      </c>
      <c r="K157" s="33">
        <v>223</v>
      </c>
      <c r="L157" s="33">
        <v>207</v>
      </c>
      <c r="M157" s="71">
        <f>SUM(M101:M155)</f>
        <v>159</v>
      </c>
      <c r="N157" s="33">
        <v>147</v>
      </c>
      <c r="O157" s="33">
        <v>135</v>
      </c>
      <c r="P157" s="33">
        <v>111</v>
      </c>
      <c r="Q157" s="33">
        <v>81</v>
      </c>
      <c r="R157" s="33">
        <v>65</v>
      </c>
      <c r="S157" s="33">
        <v>56</v>
      </c>
      <c r="T157" s="71">
        <f>SUM(T101:T155)</f>
        <v>26</v>
      </c>
      <c r="U157" s="33">
        <v>20</v>
      </c>
      <c r="V157" s="33">
        <v>10</v>
      </c>
    </row>
    <row r="158" spans="1:22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2:22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2:22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2:22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2:22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2:22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2:22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2:22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2:22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2:2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2:22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2:22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2:22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2:22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2:22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2:22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2:22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2:2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2:2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2:2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2:2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2:2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2:2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2:2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2:2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2:22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2:22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2:22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2:22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2:22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2:22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2:22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2:22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2:22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2:22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2:22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2:22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2:22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2:22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2:22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2:22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2:22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2:22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2:22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2:22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2:22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2:22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2:2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2:22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2:22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2:22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2:22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2:22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2:22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2:22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2:22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2:2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2:2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2:2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2:2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2:2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2:2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2:2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2:2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2:2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2:2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2:2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2:22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2:22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2:22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2:22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2:22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2:22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2:22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2:22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2:22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2:22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2:22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2:22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2:22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2:22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2:22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2:22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2:22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2:22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2:22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2:22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2:22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2:22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2:22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2:22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2:22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2:22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2:22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2:22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2:22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2:22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2:22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2:22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2:22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2:22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2:22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2:22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2:22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2:22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2:22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2:22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2:22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2:22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2:22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2:22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2:22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2:22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2:22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2:22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2:22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2:22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2:22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2:22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2:22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2:22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2:22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2:22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2:22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2:22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2:22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2:22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2:22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2:22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2:22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2:22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2:22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2:22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2:22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2:22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2:22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2:22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2:22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2:22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2:22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2:22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2:22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2:22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2:22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2:22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2:22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2:22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2:22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2:22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2:22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2:22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2:22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2:22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2:22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2:22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2:22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2:22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2:22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2:22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2:22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2:22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2:22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2:22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2:22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2:22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2:22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2:22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2:22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2:22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2:22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2:22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2:22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2:22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2:22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2:22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2:22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2:22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2:22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2:22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2:22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2:22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2:22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2:22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2:22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2:22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2:22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2:22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2:22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2:22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2:22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2:22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2:22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2:22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2:22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2:22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2:22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2:22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2:22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2:22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2:22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2:22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2:22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2:22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2:22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2:22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2:22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2:22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2:22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2:22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2:22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2:22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2:22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2:22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2:22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2:22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2:22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2:22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2:22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2:22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2:22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2:22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2:22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2:22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2:22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2:22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2:22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2:22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2:22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2:22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2:22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2:22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2:22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2:22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2:22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2:22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2:22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2:22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2:22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2:22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2:22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2:22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2:22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2:22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2:22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2:22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2:22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2:22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2:22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2:22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2:22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2:22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2:22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2:22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2:22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2:22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2:22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2:22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2:22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2:22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2:22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2:22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2:22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2:22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2:22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2:22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2:22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2:22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2:22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2:22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2:22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2:22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2:22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2:22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2:22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2:22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2:22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2:22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2:22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2:22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2:22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2:22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2:22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2:22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2:22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2:22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2:22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2:22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2:22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2:22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2:22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2:22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2:22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2:22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2:22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2:22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2:22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2:22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2:22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2:22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2:22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2:22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2:22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2:22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2:22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2:22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2:22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2:22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2:22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2:22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2:22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2:22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2:22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2:22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2:22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2:22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2:22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2:22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2:22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2:22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2:22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2:22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2:22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2:22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2:22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2:22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2:22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2:22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2:22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2:22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2:22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2:22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2:22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2:22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2:22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2:22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2:22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2:22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2:22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2:22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2:22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2:22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2:22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2:22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2:22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2:22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2:22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2:22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2:22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2:22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2:22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2:22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2:22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2:22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2:22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2:22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2:22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2:22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2:22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2:22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2:22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2:22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2:22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2:22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2:22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2:22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2:22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2:22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2:22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2:22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2:22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2:22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2:22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2:22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2:22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2:22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2:22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2:22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2:22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2:22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2:22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2:22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2:22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2:22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2:22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2:22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2:22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2:22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2:22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2:22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2:22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2:22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2:22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2:22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2:22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2:22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2:22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2:22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2:22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2:22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2:22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2:22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2:22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2:22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2:22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2:22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2:22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2:22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2:22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2:22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2:22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2:22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2:22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2:22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2:22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2:22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2:22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2:22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2:22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2:22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2:22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2:22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2:22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2:22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2:22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2:22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2:22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2:22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2:22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2:22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2:22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2:22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2:22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2:22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2:22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2:22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2:22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2:22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2:22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2:22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2:22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2:22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2:22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2:22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2:22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2:22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2:22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2:22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2:22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2:22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2:22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2:22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2:22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2:22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2:22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2:22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2:22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2:22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2:22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2:22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2:22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2:22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2:22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2:22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2:22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2:22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2:22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2:22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2:22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2:22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2:22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2:22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2:22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2:22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2:22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2:22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2:22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2:22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2:22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2:22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2:22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2:22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2:22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2:22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2:22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2:22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2:22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2:22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2:22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2:22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2:22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2:22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2:22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2:22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2:22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2:22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2:22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2:22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2:22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2:22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2:22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2:22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2:22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2:22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2:22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2:22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2:22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2:22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2:22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2:22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2:22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2:22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2:22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2:22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2:22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2:22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2:22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2:22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2:22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2:22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2:22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2:22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2:22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2:22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2:22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2:22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2:22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2:22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2:22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2:22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2:22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2:22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2:22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2:22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2:22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2:22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2:22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2:22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2:22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2:22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2:22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2:22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2:22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2:22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2:22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2:22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2:22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2:22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2:22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2:22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2:22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2:22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2:22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2:22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2:22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2:22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2:22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2:22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2:22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2:22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2:22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2:22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2:22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2:22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2:22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2:22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2:22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2:22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2:22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2:22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2:22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2:22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2:22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2:22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2:22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2:22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2:22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2:22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2:22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2:22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2:22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2:22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2:22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2:22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2:22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2:22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2:22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2:22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2:22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2:22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2:22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2:22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2:22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2:22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2:22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2:22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2:22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2:22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2:22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2:22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2:22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2:22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2:22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2:22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2:22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2:22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2:22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2:22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2:22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2:22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2:22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2:22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2:22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2:22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2:22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2:22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2:22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2:22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2:22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2:22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2:22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2:22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2:22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2:22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2:22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2:22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2:22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2:22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2:22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2:22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2:22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2:22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2:22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2:22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2:22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2:22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2:22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2:22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2:22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2:22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2:22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2:22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2:22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2:22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2:22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2:22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2:22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2:22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2:22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2:22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2:22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2:22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2:22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2:22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2:22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2:22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2:22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2:22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2:22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2:22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2:22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2:22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2:22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2:22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2:22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2:22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2:22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2:22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2:22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2:22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2:22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2:22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2:22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2:22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2:22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2:22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2:22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2:22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2:22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2:22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2:22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2:22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2:22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2:22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2:22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2:22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2:22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2:22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2:22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2:22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2:22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2:22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2:22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2:22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2:22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2:22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2:22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2:22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2:22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2:22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2:22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2:22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2:22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2:22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2:22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2:22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2:22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2:22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2:22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2:22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2:22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2:22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2:22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2:22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2:22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2:22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2:22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2:22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2:22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2:22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2:22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2:22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2:22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2:22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2:22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2:22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2:22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2:22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2:22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2:22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2:22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2:22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2:22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2:22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2:22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2:22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2:22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2:22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2:22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2:22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2:22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2:22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2:22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2:22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2:22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2:22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2:22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2:22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2:22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2:22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2:22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2:22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2:22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2:22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2:22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2:22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2:22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2:22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2:22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2:22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2:22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2:22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2:22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2:22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2:22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2:22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2:22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2:22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2:22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2:22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2:22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2:22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2:22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2:22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2:22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2:22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2:22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2:22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2:22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2:22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2:22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2:22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2:22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2:22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2:22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2:22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2:22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2:22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2:22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2:22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2:22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2:22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2:22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2:22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2:22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2:22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2:22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2:22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2:22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2:22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2:22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2:22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2:22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2:22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2:22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2:22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2:22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2:22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2:22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2:22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2:22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2:22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2:22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2:22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2:22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2:22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2:22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2:22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2:22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2:22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2:22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2:22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2:22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2:22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2:22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2:22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2:22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2:22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2:22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2:22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2:22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2:22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2:22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2:22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2:22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2:22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2:22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2:22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2:22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2:22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2:22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2:22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43">
    <mergeCell ref="E13:G13"/>
    <mergeCell ref="B13:C13"/>
    <mergeCell ref="L10:N10"/>
    <mergeCell ref="B137:B144"/>
    <mergeCell ref="B146:B151"/>
    <mergeCell ref="B75:C75"/>
    <mergeCell ref="B63:B68"/>
    <mergeCell ref="L12:N12"/>
    <mergeCell ref="L9:N9"/>
    <mergeCell ref="L8:N8"/>
    <mergeCell ref="B7:G7"/>
    <mergeCell ref="F3:U3"/>
    <mergeCell ref="E8:G8"/>
    <mergeCell ref="E9:G9"/>
    <mergeCell ref="E12:G12"/>
    <mergeCell ref="E11:G11"/>
    <mergeCell ref="E10:G10"/>
    <mergeCell ref="C1:K1"/>
    <mergeCell ref="D2:L2"/>
    <mergeCell ref="L11:N11"/>
    <mergeCell ref="B128:B135"/>
    <mergeCell ref="B102:B127"/>
    <mergeCell ref="A74:A155"/>
    <mergeCell ref="B94:B101"/>
    <mergeCell ref="B152:B154"/>
    <mergeCell ref="A1:B1"/>
    <mergeCell ref="A3:B3"/>
    <mergeCell ref="A4:B4"/>
    <mergeCell ref="A2:B2"/>
    <mergeCell ref="B77:C77"/>
    <mergeCell ref="A15:A72"/>
    <mergeCell ref="B51:B55"/>
    <mergeCell ref="B35:B50"/>
    <mergeCell ref="B57:B61"/>
    <mergeCell ref="B19:B27"/>
    <mergeCell ref="B28:B34"/>
    <mergeCell ref="B80:B92"/>
    <mergeCell ref="B69:B70"/>
    <mergeCell ref="B17:C17"/>
    <mergeCell ref="B18:C18"/>
    <mergeCell ref="A5:B5"/>
    <mergeCell ref="B16:C16"/>
    <mergeCell ref="B79:C79"/>
  </mergeCells>
  <pageMargins left="0.7" right="0.7" top="0.75" bottom="0.75" header="0.3" footer="0.3"/>
  <pageSetup scale="44" orientation="portrait" r:id="rId1"/>
  <rowBreaks count="1" manualBreakCount="1">
    <brk id="72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view="pageBreakPreview" zoomScale="60" zoomScaleNormal="100" workbookViewId="0">
      <selection sqref="A1:B1"/>
    </sheetView>
  </sheetViews>
  <sheetFormatPr defaultColWidth="12.5703125" defaultRowHeight="15" customHeight="1" x14ac:dyDescent="0.25"/>
  <cols>
    <col min="1" max="1" width="7.5703125" customWidth="1"/>
    <col min="2" max="2" width="15.5703125" customWidth="1"/>
    <col min="3" max="3" width="40.7109375" customWidth="1"/>
    <col min="4" max="4" width="14.85546875" customWidth="1"/>
    <col min="5" max="5" width="8.5703125" customWidth="1"/>
    <col min="6" max="6" width="7.42578125" customWidth="1"/>
    <col min="7" max="7" width="6.42578125" customWidth="1"/>
    <col min="8" max="8" width="5.85546875" customWidth="1"/>
    <col min="9" max="9" width="5.5703125" customWidth="1"/>
    <col min="10" max="10" width="6" customWidth="1"/>
    <col min="11" max="11" width="5.5703125" customWidth="1"/>
    <col min="12" max="12" width="5.42578125" customWidth="1"/>
    <col min="13" max="13" width="6.28515625" customWidth="1"/>
    <col min="14" max="14" width="5.28515625" customWidth="1"/>
    <col min="15" max="15" width="5.42578125" customWidth="1"/>
    <col min="16" max="16" width="5.140625" customWidth="1"/>
    <col min="17" max="17" width="5.42578125" customWidth="1"/>
    <col min="18" max="18" width="5.28515625" customWidth="1"/>
    <col min="19" max="19" width="4" customWidth="1"/>
    <col min="20" max="20" width="4.5703125" customWidth="1"/>
    <col min="21" max="21" width="4" customWidth="1"/>
    <col min="22" max="22" width="5" customWidth="1"/>
    <col min="23" max="26" width="7.5703125" customWidth="1"/>
  </cols>
  <sheetData>
    <row r="1" spans="1:22" ht="15.75" customHeight="1" x14ac:dyDescent="0.25">
      <c r="A1" s="108" t="s">
        <v>0</v>
      </c>
      <c r="B1" s="109"/>
      <c r="C1" s="108" t="s">
        <v>1</v>
      </c>
      <c r="D1" s="109"/>
      <c r="E1" s="109"/>
      <c r="F1" s="109"/>
      <c r="G1" s="109"/>
      <c r="H1" s="109"/>
      <c r="I1" s="109"/>
      <c r="J1" s="109"/>
      <c r="K1" s="109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2" ht="15.75" customHeight="1" x14ac:dyDescent="0.25">
      <c r="A2" s="110" t="s">
        <v>2</v>
      </c>
      <c r="B2" s="109"/>
      <c r="C2" s="4" t="s">
        <v>3</v>
      </c>
      <c r="D2" s="121"/>
      <c r="E2" s="109"/>
      <c r="F2" s="109"/>
      <c r="G2" s="109"/>
      <c r="H2" s="109"/>
      <c r="I2" s="109"/>
      <c r="J2" s="109"/>
      <c r="K2" s="109"/>
      <c r="L2" s="109"/>
      <c r="M2" s="5"/>
      <c r="N2" s="5"/>
      <c r="O2" s="5"/>
      <c r="P2" s="5"/>
      <c r="Q2" s="5"/>
      <c r="R2" s="5"/>
      <c r="S2" s="5"/>
      <c r="T2" s="5"/>
      <c r="U2" s="5"/>
      <c r="V2" s="3"/>
    </row>
    <row r="3" spans="1:22" ht="15.75" customHeight="1" x14ac:dyDescent="0.25">
      <c r="A3" s="110" t="s">
        <v>6</v>
      </c>
      <c r="B3" s="109"/>
      <c r="C3" s="6"/>
      <c r="D3" s="4"/>
      <c r="E3" s="4"/>
      <c r="F3" s="122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3"/>
    </row>
    <row r="4" spans="1:22" ht="15.75" customHeight="1" x14ac:dyDescent="0.25">
      <c r="A4" s="108" t="s">
        <v>7</v>
      </c>
      <c r="B4" s="109"/>
      <c r="C4" s="7" t="s">
        <v>8</v>
      </c>
      <c r="D4" s="6"/>
      <c r="E4" s="6"/>
      <c r="F4" s="3"/>
      <c r="G4" s="3"/>
      <c r="H4" s="3"/>
      <c r="I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3"/>
    </row>
    <row r="5" spans="1:22" ht="15.75" customHeight="1" x14ac:dyDescent="0.25">
      <c r="A5" s="108" t="s">
        <v>9</v>
      </c>
      <c r="B5" s="109"/>
      <c r="C5" s="8">
        <v>42921</v>
      </c>
      <c r="D5" s="6"/>
      <c r="E5" s="6"/>
      <c r="F5" s="2"/>
      <c r="G5" s="3"/>
      <c r="H5" s="3"/>
      <c r="I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3"/>
    </row>
    <row r="6" spans="1:22" ht="15.75" customHeight="1" x14ac:dyDescent="0.25">
      <c r="A6" s="1"/>
      <c r="B6" s="1"/>
      <c r="C6" s="7"/>
      <c r="D6" s="6"/>
      <c r="E6" s="6"/>
      <c r="F6" s="3"/>
      <c r="G6" s="3"/>
      <c r="H6" s="3"/>
      <c r="I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3"/>
    </row>
    <row r="7" spans="1:22" ht="15.75" customHeight="1" x14ac:dyDescent="0.25">
      <c r="B7" s="119" t="s">
        <v>10</v>
      </c>
      <c r="C7" s="105"/>
      <c r="D7" s="105"/>
      <c r="E7" s="105"/>
      <c r="F7" s="105"/>
      <c r="G7" s="106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3"/>
    </row>
    <row r="8" spans="1:22" ht="23.25" customHeight="1" x14ac:dyDescent="0.25">
      <c r="B8" s="9" t="s">
        <v>11</v>
      </c>
      <c r="C8" s="10" t="s">
        <v>12</v>
      </c>
      <c r="D8" s="9" t="s">
        <v>13</v>
      </c>
      <c r="E8" s="111" t="s">
        <v>14</v>
      </c>
      <c r="F8" s="105"/>
      <c r="G8" s="106"/>
      <c r="H8" s="3"/>
      <c r="I8" s="6"/>
      <c r="J8" s="6"/>
      <c r="K8" s="11"/>
      <c r="L8" s="120" t="s">
        <v>15</v>
      </c>
      <c r="M8" s="109"/>
      <c r="N8" s="109"/>
      <c r="O8" s="6"/>
      <c r="P8" s="6"/>
      <c r="Q8" s="6"/>
      <c r="R8" s="6"/>
      <c r="S8" s="6"/>
      <c r="T8" s="6"/>
      <c r="U8" s="6"/>
      <c r="V8" s="3"/>
    </row>
    <row r="9" spans="1:22" ht="15.75" customHeight="1" x14ac:dyDescent="0.25">
      <c r="B9" s="12">
        <v>1</v>
      </c>
      <c r="C9" s="13" t="s">
        <v>16</v>
      </c>
      <c r="D9" s="12">
        <f>SUMIF(D64:D138,"Nam",E64:V138)+ SUMIF(D64:D138,"tất cả thành viên",E64:V138)/4</f>
        <v>72.75</v>
      </c>
      <c r="E9" s="104">
        <f>SUMIF(D16:D59,"Nam",G16:V59)+ SUMIF(D16:D59,"tất cả thành viên",G16:V59)/4</f>
        <v>70</v>
      </c>
      <c r="F9" s="105"/>
      <c r="G9" s="106"/>
      <c r="H9" s="3"/>
      <c r="I9" s="6"/>
      <c r="J9" s="6"/>
      <c r="K9" s="15"/>
      <c r="L9" s="120" t="s">
        <v>17</v>
      </c>
      <c r="M9" s="109"/>
      <c r="N9" s="109"/>
      <c r="O9" s="6"/>
      <c r="P9" s="6"/>
      <c r="Q9" s="6"/>
      <c r="R9" s="6"/>
      <c r="S9" s="6"/>
      <c r="T9" s="6"/>
      <c r="U9" s="6"/>
      <c r="V9" s="3"/>
    </row>
    <row r="10" spans="1:22" ht="15.75" customHeight="1" x14ac:dyDescent="0.25">
      <c r="B10" s="12">
        <v>2</v>
      </c>
      <c r="C10" s="13" t="s">
        <v>18</v>
      </c>
      <c r="D10" s="12">
        <f>SUMIF(D64:D138,"Vũ",E64:V138)+ SUMIF(D64:D138,"tất cả thành viên",E64:V138)/4</f>
        <v>57.75</v>
      </c>
      <c r="E10" s="104">
        <f>SUMIF(D16:D59,"Vũ",G16:V59)+ SUMIF(D16:D59,"tất cả thành viên",G16:V59)/4</f>
        <v>58</v>
      </c>
      <c r="F10" s="105"/>
      <c r="G10" s="106"/>
      <c r="H10" s="3"/>
      <c r="I10" s="6"/>
      <c r="J10" s="6"/>
      <c r="K10" s="16"/>
      <c r="L10" s="120" t="s">
        <v>19</v>
      </c>
      <c r="M10" s="109"/>
      <c r="N10" s="109"/>
      <c r="O10" s="6"/>
      <c r="P10" s="6"/>
      <c r="Q10" s="6"/>
      <c r="R10" s="6"/>
      <c r="S10" s="6"/>
      <c r="T10" s="6"/>
      <c r="U10" s="6"/>
      <c r="V10" s="3"/>
    </row>
    <row r="11" spans="1:22" ht="15.75" customHeight="1" x14ac:dyDescent="0.25">
      <c r="B11" s="12">
        <v>3</v>
      </c>
      <c r="C11" s="13" t="s">
        <v>20</v>
      </c>
      <c r="D11" s="12">
        <f>SUMIF(D64:D138,"Trí",E64:V138)+ SUMIF(D64:D138,"tất cả thành viên",E64:V138)/4</f>
        <v>73.75</v>
      </c>
      <c r="E11" s="104">
        <f>SUMIF(D16:D59,"Trí",G16:V59)+ SUMIF(D16:D59,"tất cả thành viên",G16:V59)/4</f>
        <v>70</v>
      </c>
      <c r="F11" s="105"/>
      <c r="G11" s="106"/>
      <c r="H11" s="3"/>
      <c r="I11" s="6"/>
      <c r="J11" s="6"/>
      <c r="K11" s="17"/>
      <c r="L11" s="120" t="s">
        <v>21</v>
      </c>
      <c r="M11" s="109"/>
      <c r="N11" s="109"/>
      <c r="O11" s="6"/>
      <c r="P11" s="6"/>
      <c r="Q11" s="6"/>
      <c r="R11" s="6"/>
      <c r="S11" s="6"/>
      <c r="T11" s="6"/>
      <c r="U11" s="6"/>
      <c r="V11" s="3"/>
    </row>
    <row r="12" spans="1:22" ht="15.75" customHeight="1" x14ac:dyDescent="0.25">
      <c r="B12" s="12">
        <v>4</v>
      </c>
      <c r="C12" s="13" t="s">
        <v>22</v>
      </c>
      <c r="D12" s="12">
        <f>SUMIF(D64:D138,"Vy",E64:V138)+ SUMIF(D64:D138,"tất cả thành viên",E64:V138)/4</f>
        <v>62.25</v>
      </c>
      <c r="E12" s="104">
        <f>SUMIF(D16:D59,"Vy",G16:V59)+ SUMIF(D16:D59,"tất cả thành viên",G16:V59)/4</f>
        <v>62.5</v>
      </c>
      <c r="F12" s="105"/>
      <c r="G12" s="106"/>
      <c r="H12" s="3"/>
      <c r="I12" s="6"/>
      <c r="J12" s="6"/>
      <c r="K12" s="18"/>
      <c r="L12" s="120" t="s">
        <v>23</v>
      </c>
      <c r="M12" s="109"/>
      <c r="N12" s="109"/>
      <c r="O12" s="6"/>
      <c r="P12" s="6"/>
      <c r="Q12" s="6"/>
      <c r="R12" s="6"/>
      <c r="S12" s="6"/>
      <c r="T12" s="6"/>
      <c r="U12" s="6"/>
      <c r="V12" s="3"/>
    </row>
    <row r="13" spans="1:22" ht="15.75" customHeight="1" x14ac:dyDescent="0.25">
      <c r="B13" s="107" t="s">
        <v>24</v>
      </c>
      <c r="C13" s="106"/>
      <c r="D13" s="19">
        <f>SUM(D9:D12)</f>
        <v>266.5</v>
      </c>
      <c r="E13" s="107">
        <f>SUM(E9:E12)</f>
        <v>260.5</v>
      </c>
      <c r="F13" s="105"/>
      <c r="G13" s="106"/>
      <c r="H13" s="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</row>
    <row r="14" spans="1:22" ht="15.75" customHeight="1" x14ac:dyDescent="0.25">
      <c r="B14" s="3"/>
      <c r="C14" s="3"/>
      <c r="D14" s="2"/>
      <c r="E14" s="3"/>
      <c r="F14" s="3"/>
      <c r="G14" s="3"/>
      <c r="H14" s="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"/>
    </row>
    <row r="15" spans="1:22" ht="31.5" customHeight="1" x14ac:dyDescent="0.25">
      <c r="A15" s="118" t="s">
        <v>4</v>
      </c>
      <c r="B15" s="21" t="s">
        <v>25</v>
      </c>
      <c r="C15" s="23" t="s">
        <v>26</v>
      </c>
      <c r="D15" s="23" t="s">
        <v>27</v>
      </c>
      <c r="E15" s="25"/>
      <c r="F15" s="26" t="s">
        <v>28</v>
      </c>
      <c r="G15" s="27" t="s">
        <v>50</v>
      </c>
      <c r="H15" s="27" t="s">
        <v>51</v>
      </c>
      <c r="I15" s="27" t="s">
        <v>52</v>
      </c>
      <c r="J15" s="27" t="s">
        <v>53</v>
      </c>
      <c r="K15" s="27" t="s">
        <v>54</v>
      </c>
      <c r="L15" s="27" t="s">
        <v>55</v>
      </c>
      <c r="M15" s="27" t="s">
        <v>56</v>
      </c>
      <c r="N15" s="27" t="s">
        <v>57</v>
      </c>
      <c r="O15" s="27" t="s">
        <v>58</v>
      </c>
      <c r="P15" s="27">
        <v>42740</v>
      </c>
      <c r="Q15" s="27">
        <v>42771</v>
      </c>
      <c r="R15" s="27">
        <v>42799</v>
      </c>
      <c r="S15" s="27">
        <v>42830</v>
      </c>
      <c r="T15" s="27">
        <v>42860</v>
      </c>
      <c r="U15" s="27">
        <v>42891</v>
      </c>
      <c r="V15" s="29">
        <v>42921</v>
      </c>
    </row>
    <row r="16" spans="1:22" ht="15.75" customHeight="1" x14ac:dyDescent="0.25">
      <c r="A16" s="113"/>
      <c r="B16" s="123" t="s">
        <v>59</v>
      </c>
      <c r="C16" s="106"/>
      <c r="D16" s="12" t="s">
        <v>60</v>
      </c>
      <c r="E16" s="25"/>
      <c r="F16" s="25"/>
      <c r="G16" s="25">
        <v>8</v>
      </c>
      <c r="H16" s="31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3">
        <v>0</v>
      </c>
    </row>
    <row r="17" spans="1:22" ht="15.75" customHeight="1" x14ac:dyDescent="0.25">
      <c r="A17" s="113"/>
      <c r="B17" s="123" t="s">
        <v>61</v>
      </c>
      <c r="C17" s="106"/>
      <c r="D17" s="12" t="s">
        <v>62</v>
      </c>
      <c r="E17" s="25"/>
      <c r="F17" s="25"/>
      <c r="G17" s="34">
        <v>2</v>
      </c>
      <c r="H17" s="35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25">
        <v>0</v>
      </c>
    </row>
    <row r="18" spans="1:22" ht="15.75" customHeight="1" x14ac:dyDescent="0.25">
      <c r="A18" s="113"/>
      <c r="B18" s="123" t="s">
        <v>63</v>
      </c>
      <c r="C18" s="106"/>
      <c r="D18" s="12" t="s">
        <v>64</v>
      </c>
      <c r="E18" s="25"/>
      <c r="F18" s="25"/>
      <c r="G18" s="34">
        <v>2</v>
      </c>
      <c r="H18" s="35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6">
        <v>0</v>
      </c>
    </row>
    <row r="19" spans="1:22" ht="15.75" customHeight="1" x14ac:dyDescent="0.25">
      <c r="A19" s="113"/>
      <c r="B19" s="112" t="s">
        <v>67</v>
      </c>
      <c r="C19" s="37" t="s">
        <v>70</v>
      </c>
      <c r="D19" s="38" t="s">
        <v>66</v>
      </c>
      <c r="E19" s="39"/>
      <c r="F19" s="25"/>
      <c r="G19" s="34">
        <v>1</v>
      </c>
      <c r="H19" s="34">
        <v>1</v>
      </c>
      <c r="I19" s="35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25">
        <v>0</v>
      </c>
    </row>
    <row r="20" spans="1:22" ht="17.25" customHeight="1" x14ac:dyDescent="0.25">
      <c r="A20" s="113"/>
      <c r="B20" s="113"/>
      <c r="C20" s="37" t="s">
        <v>87</v>
      </c>
      <c r="D20" s="38" t="s">
        <v>66</v>
      </c>
      <c r="E20" s="39"/>
      <c r="F20" s="25"/>
      <c r="G20" s="34">
        <v>0.5</v>
      </c>
      <c r="H20" s="34">
        <v>0.5</v>
      </c>
      <c r="I20" s="35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25">
        <v>0</v>
      </c>
    </row>
    <row r="21" spans="1:22" ht="15.75" customHeight="1" x14ac:dyDescent="0.25">
      <c r="A21" s="113"/>
      <c r="B21" s="113"/>
      <c r="C21" s="37" t="s">
        <v>88</v>
      </c>
      <c r="D21" s="38" t="s">
        <v>66</v>
      </c>
      <c r="E21" s="39"/>
      <c r="F21" s="25"/>
      <c r="G21" s="34">
        <v>0.5</v>
      </c>
      <c r="H21" s="34">
        <v>0.5</v>
      </c>
      <c r="I21" s="35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25">
        <v>0</v>
      </c>
    </row>
    <row r="22" spans="1:22" ht="15.75" customHeight="1" x14ac:dyDescent="0.25">
      <c r="A22" s="113"/>
      <c r="B22" s="113"/>
      <c r="C22" s="37" t="s">
        <v>91</v>
      </c>
      <c r="D22" s="38" t="s">
        <v>66</v>
      </c>
      <c r="E22" s="39"/>
      <c r="F22" s="25"/>
      <c r="G22" s="34">
        <v>0.5</v>
      </c>
      <c r="H22" s="34">
        <v>0.5</v>
      </c>
      <c r="I22" s="35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25">
        <v>0</v>
      </c>
    </row>
    <row r="23" spans="1:22" ht="18.75" customHeight="1" x14ac:dyDescent="0.25">
      <c r="A23" s="113"/>
      <c r="B23" s="113"/>
      <c r="C23" s="37" t="s">
        <v>93</v>
      </c>
      <c r="D23" s="38" t="s">
        <v>62</v>
      </c>
      <c r="E23" s="39"/>
      <c r="F23" s="25"/>
      <c r="G23" s="34">
        <v>1</v>
      </c>
      <c r="H23" s="34">
        <v>1</v>
      </c>
      <c r="I23" s="35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25">
        <v>0</v>
      </c>
    </row>
    <row r="24" spans="1:22" ht="17.25" customHeight="1" x14ac:dyDescent="0.25">
      <c r="A24" s="113"/>
      <c r="B24" s="113"/>
      <c r="C24" s="37" t="s">
        <v>95</v>
      </c>
      <c r="D24" s="38" t="s">
        <v>96</v>
      </c>
      <c r="E24" s="39"/>
      <c r="F24" s="25"/>
      <c r="G24" s="34">
        <v>1</v>
      </c>
      <c r="H24" s="34">
        <v>1</v>
      </c>
      <c r="I24" s="35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25">
        <v>0</v>
      </c>
    </row>
    <row r="25" spans="1:22" ht="18" customHeight="1" x14ac:dyDescent="0.25">
      <c r="A25" s="113"/>
      <c r="B25" s="113"/>
      <c r="C25" s="37" t="s">
        <v>98</v>
      </c>
      <c r="D25" s="38" t="s">
        <v>62</v>
      </c>
      <c r="E25" s="39"/>
      <c r="F25" s="25"/>
      <c r="G25" s="34">
        <v>1</v>
      </c>
      <c r="H25" s="34">
        <v>1</v>
      </c>
      <c r="I25" s="35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25">
        <v>0</v>
      </c>
    </row>
    <row r="26" spans="1:22" ht="15.75" customHeight="1" x14ac:dyDescent="0.25">
      <c r="A26" s="113"/>
      <c r="B26" s="113"/>
      <c r="C26" s="43" t="s">
        <v>100</v>
      </c>
      <c r="D26" s="44" t="s">
        <v>60</v>
      </c>
      <c r="E26" s="25"/>
      <c r="F26" s="25"/>
      <c r="G26" s="34">
        <v>3</v>
      </c>
      <c r="H26" s="34">
        <v>3</v>
      </c>
      <c r="I26" s="35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25">
        <v>0</v>
      </c>
    </row>
    <row r="27" spans="1:22" ht="18" customHeight="1" x14ac:dyDescent="0.25">
      <c r="A27" s="113"/>
      <c r="B27" s="112" t="s">
        <v>84</v>
      </c>
      <c r="C27" s="37" t="s">
        <v>109</v>
      </c>
      <c r="D27" s="46" t="s">
        <v>64</v>
      </c>
      <c r="E27" s="39"/>
      <c r="F27" s="40"/>
      <c r="G27" s="25">
        <v>4</v>
      </c>
      <c r="H27" s="34">
        <v>4</v>
      </c>
      <c r="I27" s="34">
        <v>4</v>
      </c>
      <c r="J27" s="35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25">
        <v>0</v>
      </c>
    </row>
    <row r="28" spans="1:22" ht="15.75" customHeight="1" x14ac:dyDescent="0.25">
      <c r="A28" s="113"/>
      <c r="B28" s="113"/>
      <c r="C28" s="37" t="s">
        <v>115</v>
      </c>
      <c r="D28" s="47" t="s">
        <v>66</v>
      </c>
      <c r="E28" s="39"/>
      <c r="F28" s="40"/>
      <c r="G28" s="25">
        <v>4</v>
      </c>
      <c r="H28" s="34">
        <v>4</v>
      </c>
      <c r="I28" s="41">
        <v>4</v>
      </c>
      <c r="J28" s="35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25">
        <v>0</v>
      </c>
    </row>
    <row r="29" spans="1:22" ht="17.25" customHeight="1" x14ac:dyDescent="0.25">
      <c r="A29" s="113"/>
      <c r="B29" s="113"/>
      <c r="C29" s="49" t="s">
        <v>118</v>
      </c>
      <c r="D29" s="46" t="s">
        <v>64</v>
      </c>
      <c r="E29" s="39"/>
      <c r="F29" s="40"/>
      <c r="G29" s="25">
        <v>4</v>
      </c>
      <c r="H29" s="34">
        <v>4</v>
      </c>
      <c r="I29" s="34">
        <v>4</v>
      </c>
      <c r="J29" s="35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25">
        <v>0</v>
      </c>
    </row>
    <row r="30" spans="1:22" ht="16.5" customHeight="1" x14ac:dyDescent="0.25">
      <c r="A30" s="113"/>
      <c r="B30" s="113"/>
      <c r="C30" s="37" t="s">
        <v>121</v>
      </c>
      <c r="D30" s="46" t="s">
        <v>65</v>
      </c>
      <c r="E30" s="39"/>
      <c r="F30" s="40"/>
      <c r="G30" s="25">
        <v>4</v>
      </c>
      <c r="H30" s="34">
        <v>4</v>
      </c>
      <c r="I30" s="34">
        <v>4</v>
      </c>
      <c r="J30" s="35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25">
        <v>0</v>
      </c>
    </row>
    <row r="31" spans="1:22" ht="16.5" customHeight="1" x14ac:dyDescent="0.25">
      <c r="A31" s="113"/>
      <c r="B31" s="113"/>
      <c r="C31" s="37" t="s">
        <v>122</v>
      </c>
      <c r="D31" s="46" t="s">
        <v>66</v>
      </c>
      <c r="E31" s="39"/>
      <c r="F31" s="40"/>
      <c r="G31" s="25">
        <v>4</v>
      </c>
      <c r="H31" s="34">
        <v>4</v>
      </c>
      <c r="I31" s="34">
        <v>4</v>
      </c>
      <c r="J31" s="35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25">
        <v>0</v>
      </c>
    </row>
    <row r="32" spans="1:22" ht="15.75" customHeight="1" x14ac:dyDescent="0.25">
      <c r="A32" s="113"/>
      <c r="B32" s="113"/>
      <c r="C32" s="25" t="s">
        <v>123</v>
      </c>
      <c r="D32" s="44" t="s">
        <v>60</v>
      </c>
      <c r="E32" s="25"/>
      <c r="F32" s="25"/>
      <c r="G32" s="25">
        <v>5</v>
      </c>
      <c r="H32" s="34">
        <v>5</v>
      </c>
      <c r="I32" s="34">
        <v>5</v>
      </c>
      <c r="J32" s="35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25">
        <v>0</v>
      </c>
    </row>
    <row r="33" spans="1:22" ht="16.5" customHeight="1" x14ac:dyDescent="0.25">
      <c r="A33" s="113"/>
      <c r="B33" s="125" t="s">
        <v>105</v>
      </c>
      <c r="C33" s="51" t="s">
        <v>129</v>
      </c>
      <c r="D33" s="46" t="s">
        <v>66</v>
      </c>
      <c r="E33" s="39"/>
      <c r="F33" s="45"/>
      <c r="G33" s="25">
        <v>8</v>
      </c>
      <c r="H33" s="34">
        <v>8</v>
      </c>
      <c r="I33" s="34">
        <v>8</v>
      </c>
      <c r="J33" s="34">
        <v>8</v>
      </c>
      <c r="K33" s="35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25">
        <v>0</v>
      </c>
    </row>
    <row r="34" spans="1:22" ht="16.5" customHeight="1" x14ac:dyDescent="0.25">
      <c r="A34" s="113"/>
      <c r="B34" s="126"/>
      <c r="C34" s="51" t="s">
        <v>137</v>
      </c>
      <c r="D34" s="46" t="s">
        <v>62</v>
      </c>
      <c r="E34" s="39"/>
      <c r="F34" s="45"/>
      <c r="G34" s="25">
        <v>12</v>
      </c>
      <c r="H34" s="34">
        <v>12</v>
      </c>
      <c r="I34" s="34">
        <v>12</v>
      </c>
      <c r="J34" s="34">
        <v>12</v>
      </c>
      <c r="K34" s="34">
        <v>12</v>
      </c>
      <c r="L34" s="34">
        <v>12</v>
      </c>
      <c r="M34" s="35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25">
        <v>0</v>
      </c>
    </row>
    <row r="35" spans="1:22" ht="16.5" customHeight="1" x14ac:dyDescent="0.25">
      <c r="A35" s="113"/>
      <c r="B35" s="126"/>
      <c r="C35" s="51" t="s">
        <v>140</v>
      </c>
      <c r="D35" s="46" t="s">
        <v>64</v>
      </c>
      <c r="E35" s="39"/>
      <c r="F35" s="45"/>
      <c r="G35" s="45">
        <v>8</v>
      </c>
      <c r="H35" s="34">
        <v>8</v>
      </c>
      <c r="I35" s="34">
        <v>8</v>
      </c>
      <c r="J35" s="34">
        <v>8</v>
      </c>
      <c r="K35" s="35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25">
        <v>0</v>
      </c>
    </row>
    <row r="36" spans="1:22" ht="16.5" customHeight="1" x14ac:dyDescent="0.25">
      <c r="A36" s="113"/>
      <c r="B36" s="126"/>
      <c r="C36" s="51" t="s">
        <v>142</v>
      </c>
      <c r="D36" s="46" t="s">
        <v>65</v>
      </c>
      <c r="E36" s="39"/>
      <c r="F36" s="45"/>
      <c r="G36" s="45">
        <v>12</v>
      </c>
      <c r="H36" s="45">
        <v>12</v>
      </c>
      <c r="I36" s="45">
        <v>12</v>
      </c>
      <c r="J36" s="45">
        <v>12</v>
      </c>
      <c r="K36" s="45">
        <v>12</v>
      </c>
      <c r="L36" s="45">
        <v>12</v>
      </c>
      <c r="M36" s="48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25">
        <v>0</v>
      </c>
    </row>
    <row r="37" spans="1:22" ht="16.5" customHeight="1" x14ac:dyDescent="0.25">
      <c r="A37" s="113"/>
      <c r="B37" s="126"/>
      <c r="C37" s="51" t="s">
        <v>144</v>
      </c>
      <c r="D37" s="46" t="s">
        <v>62</v>
      </c>
      <c r="E37" s="39"/>
      <c r="F37" s="45"/>
      <c r="G37" s="45">
        <v>8</v>
      </c>
      <c r="H37" s="45">
        <v>8</v>
      </c>
      <c r="I37" s="45">
        <v>8</v>
      </c>
      <c r="J37" s="45">
        <v>8</v>
      </c>
      <c r="K37" s="50">
        <v>8</v>
      </c>
      <c r="L37" s="50">
        <v>8</v>
      </c>
      <c r="M37" s="34">
        <v>8</v>
      </c>
      <c r="N37" s="35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25">
        <v>0</v>
      </c>
    </row>
    <row r="38" spans="1:22" ht="16.5" customHeight="1" x14ac:dyDescent="0.25">
      <c r="A38" s="113"/>
      <c r="B38" s="126"/>
      <c r="C38" s="51" t="s">
        <v>147</v>
      </c>
      <c r="D38" s="46" t="s">
        <v>65</v>
      </c>
      <c r="E38" s="39"/>
      <c r="F38" s="45"/>
      <c r="G38" s="45">
        <v>12</v>
      </c>
      <c r="H38" s="45">
        <v>12</v>
      </c>
      <c r="I38" s="45">
        <v>12</v>
      </c>
      <c r="J38" s="45">
        <v>12</v>
      </c>
      <c r="K38" s="45">
        <v>12</v>
      </c>
      <c r="L38" s="45">
        <v>12</v>
      </c>
      <c r="M38" s="34">
        <v>12</v>
      </c>
      <c r="N38" s="34">
        <v>12</v>
      </c>
      <c r="O38" s="35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25">
        <v>0</v>
      </c>
    </row>
    <row r="39" spans="1:22" ht="16.5" customHeight="1" x14ac:dyDescent="0.25">
      <c r="A39" s="113"/>
      <c r="B39" s="126"/>
      <c r="C39" s="51" t="s">
        <v>150</v>
      </c>
      <c r="D39" s="46" t="s">
        <v>66</v>
      </c>
      <c r="E39" s="39"/>
      <c r="F39" s="45"/>
      <c r="G39" s="45">
        <v>12</v>
      </c>
      <c r="H39" s="45">
        <v>12</v>
      </c>
      <c r="I39" s="45">
        <v>12</v>
      </c>
      <c r="J39" s="45">
        <v>12</v>
      </c>
      <c r="K39" s="45">
        <v>12</v>
      </c>
      <c r="L39" s="52">
        <v>12</v>
      </c>
      <c r="M39" s="48">
        <v>0</v>
      </c>
      <c r="N39" s="45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25">
        <v>0</v>
      </c>
    </row>
    <row r="40" spans="1:22" ht="16.5" customHeight="1" x14ac:dyDescent="0.25">
      <c r="A40" s="113"/>
      <c r="B40" s="126"/>
      <c r="C40" s="51" t="s">
        <v>153</v>
      </c>
      <c r="D40" s="46" t="s">
        <v>65</v>
      </c>
      <c r="E40" s="39"/>
      <c r="F40" s="45"/>
      <c r="G40" s="45">
        <v>14</v>
      </c>
      <c r="H40" s="45">
        <v>14</v>
      </c>
      <c r="I40" s="45">
        <v>14</v>
      </c>
      <c r="J40" s="45">
        <v>14</v>
      </c>
      <c r="K40" s="45">
        <v>14</v>
      </c>
      <c r="L40" s="45">
        <v>14</v>
      </c>
      <c r="M40" s="45">
        <v>14</v>
      </c>
      <c r="N40" s="45">
        <v>14</v>
      </c>
      <c r="O40" s="50">
        <v>14</v>
      </c>
      <c r="P40" s="50">
        <v>14</v>
      </c>
      <c r="Q40" s="34">
        <v>14</v>
      </c>
      <c r="R40" s="35">
        <v>0</v>
      </c>
      <c r="S40" s="34">
        <v>0</v>
      </c>
      <c r="T40" s="34">
        <v>0</v>
      </c>
      <c r="U40" s="34">
        <v>0</v>
      </c>
      <c r="V40" s="25">
        <v>0</v>
      </c>
    </row>
    <row r="41" spans="1:22" ht="16.5" customHeight="1" x14ac:dyDescent="0.25">
      <c r="A41" s="113"/>
      <c r="B41" s="126"/>
      <c r="C41" s="51" t="s">
        <v>155</v>
      </c>
      <c r="D41" s="53" t="s">
        <v>64</v>
      </c>
      <c r="E41" s="39"/>
      <c r="F41" s="45"/>
      <c r="G41" s="45">
        <v>12</v>
      </c>
      <c r="H41" s="45">
        <v>12</v>
      </c>
      <c r="I41" s="45">
        <v>12</v>
      </c>
      <c r="J41" s="45">
        <v>12</v>
      </c>
      <c r="K41" s="45">
        <v>12</v>
      </c>
      <c r="L41" s="50">
        <v>12</v>
      </c>
      <c r="M41" s="45">
        <v>12</v>
      </c>
      <c r="N41" s="35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25">
        <v>0</v>
      </c>
    </row>
    <row r="42" spans="1:22" ht="16.5" customHeight="1" x14ac:dyDescent="0.25">
      <c r="A42" s="113"/>
      <c r="B42" s="126"/>
      <c r="C42" s="51" t="s">
        <v>161</v>
      </c>
      <c r="D42" s="46" t="s">
        <v>62</v>
      </c>
      <c r="E42" s="39"/>
      <c r="F42" s="45"/>
      <c r="G42" s="45">
        <v>14</v>
      </c>
      <c r="H42" s="45">
        <v>14</v>
      </c>
      <c r="I42" s="45">
        <v>14</v>
      </c>
      <c r="J42" s="45">
        <v>14</v>
      </c>
      <c r="K42" s="45">
        <v>14</v>
      </c>
      <c r="L42" s="45">
        <v>14</v>
      </c>
      <c r="M42" s="45">
        <v>14</v>
      </c>
      <c r="N42" s="45">
        <v>14</v>
      </c>
      <c r="O42" s="34">
        <v>14</v>
      </c>
      <c r="P42" s="34">
        <v>14</v>
      </c>
      <c r="Q42" s="35">
        <v>0</v>
      </c>
      <c r="R42" s="34">
        <v>0</v>
      </c>
      <c r="S42" s="34">
        <v>0</v>
      </c>
      <c r="T42" s="34">
        <v>0</v>
      </c>
      <c r="U42" s="34">
        <v>0</v>
      </c>
      <c r="V42" s="25">
        <v>0</v>
      </c>
    </row>
    <row r="43" spans="1:22" ht="15.75" customHeight="1" x14ac:dyDescent="0.25">
      <c r="A43" s="113"/>
      <c r="B43" s="125" t="s">
        <v>146</v>
      </c>
      <c r="C43" s="37" t="s">
        <v>163</v>
      </c>
      <c r="D43" s="38" t="s">
        <v>66</v>
      </c>
      <c r="E43" s="25"/>
      <c r="F43" s="45"/>
      <c r="G43" s="45">
        <v>4</v>
      </c>
      <c r="H43" s="45">
        <v>4</v>
      </c>
      <c r="I43" s="45">
        <v>4</v>
      </c>
      <c r="J43" s="45">
        <v>4</v>
      </c>
      <c r="K43" s="45">
        <v>4</v>
      </c>
      <c r="L43" s="45">
        <v>4</v>
      </c>
      <c r="M43" s="50">
        <v>4</v>
      </c>
      <c r="N43" s="50">
        <v>4</v>
      </c>
      <c r="O43" s="34">
        <v>4</v>
      </c>
      <c r="P43" s="34">
        <v>4</v>
      </c>
      <c r="Q43" s="34">
        <v>4</v>
      </c>
      <c r="R43" s="35">
        <v>0</v>
      </c>
      <c r="S43" s="34">
        <v>0</v>
      </c>
      <c r="T43" s="34">
        <v>0</v>
      </c>
      <c r="U43" s="34">
        <v>0</v>
      </c>
      <c r="V43" s="25">
        <v>0</v>
      </c>
    </row>
    <row r="44" spans="1:22" ht="15.75" customHeight="1" x14ac:dyDescent="0.25">
      <c r="A44" s="113"/>
      <c r="B44" s="126"/>
      <c r="C44" s="37" t="s">
        <v>166</v>
      </c>
      <c r="D44" s="38" t="s">
        <v>62</v>
      </c>
      <c r="E44" s="39"/>
      <c r="F44" s="45"/>
      <c r="G44" s="45">
        <v>4</v>
      </c>
      <c r="H44" s="45">
        <v>4</v>
      </c>
      <c r="I44" s="45">
        <v>4</v>
      </c>
      <c r="J44" s="45">
        <v>4</v>
      </c>
      <c r="K44" s="45">
        <v>4</v>
      </c>
      <c r="L44" s="45">
        <v>4</v>
      </c>
      <c r="M44" s="50">
        <v>4</v>
      </c>
      <c r="N44" s="50">
        <v>4</v>
      </c>
      <c r="O44" s="50">
        <v>4</v>
      </c>
      <c r="P44" s="50">
        <v>4</v>
      </c>
      <c r="Q44" s="50">
        <v>4</v>
      </c>
      <c r="R44" s="34">
        <v>4</v>
      </c>
      <c r="S44" s="35">
        <v>0</v>
      </c>
      <c r="T44" s="34">
        <v>0</v>
      </c>
      <c r="U44" s="34">
        <v>0</v>
      </c>
      <c r="V44" s="25">
        <v>0</v>
      </c>
    </row>
    <row r="45" spans="1:22" ht="16.5" customHeight="1" x14ac:dyDescent="0.25">
      <c r="A45" s="113"/>
      <c r="B45" s="126"/>
      <c r="C45" s="37" t="s">
        <v>167</v>
      </c>
      <c r="D45" s="38" t="s">
        <v>66</v>
      </c>
      <c r="E45" s="39"/>
      <c r="F45" s="45"/>
      <c r="G45" s="45">
        <v>4</v>
      </c>
      <c r="H45" s="45">
        <v>4</v>
      </c>
      <c r="I45" s="45">
        <v>4</v>
      </c>
      <c r="J45" s="45">
        <v>4</v>
      </c>
      <c r="K45" s="45">
        <v>4</v>
      </c>
      <c r="L45" s="45">
        <v>4</v>
      </c>
      <c r="M45" s="50">
        <v>4</v>
      </c>
      <c r="N45" s="50">
        <v>4</v>
      </c>
      <c r="O45" s="50">
        <v>4</v>
      </c>
      <c r="P45" s="50">
        <v>4</v>
      </c>
      <c r="Q45" s="34">
        <v>4</v>
      </c>
      <c r="R45" s="34">
        <v>4</v>
      </c>
      <c r="S45" s="35">
        <v>0</v>
      </c>
      <c r="T45" s="34">
        <v>0</v>
      </c>
      <c r="U45" s="34">
        <v>0</v>
      </c>
      <c r="V45" s="25">
        <v>0</v>
      </c>
    </row>
    <row r="46" spans="1:22" ht="15.75" customHeight="1" x14ac:dyDescent="0.25">
      <c r="A46" s="113"/>
      <c r="B46" s="126"/>
      <c r="C46" s="37" t="s">
        <v>169</v>
      </c>
      <c r="D46" s="38" t="s">
        <v>64</v>
      </c>
      <c r="E46" s="39"/>
      <c r="F46" s="45"/>
      <c r="G46" s="45">
        <v>8</v>
      </c>
      <c r="H46" s="45">
        <v>8</v>
      </c>
      <c r="I46" s="45">
        <v>8</v>
      </c>
      <c r="J46" s="45">
        <v>8</v>
      </c>
      <c r="K46" s="45">
        <v>8</v>
      </c>
      <c r="L46" s="45">
        <v>8</v>
      </c>
      <c r="M46" s="50">
        <v>8</v>
      </c>
      <c r="N46" s="50">
        <v>8</v>
      </c>
      <c r="O46" s="50">
        <v>8</v>
      </c>
      <c r="P46" s="50">
        <v>8</v>
      </c>
      <c r="Q46" s="50">
        <v>8</v>
      </c>
      <c r="R46" s="34">
        <v>8</v>
      </c>
      <c r="S46" s="35">
        <v>0</v>
      </c>
      <c r="T46" s="34">
        <v>0</v>
      </c>
      <c r="U46" s="34">
        <v>0</v>
      </c>
      <c r="V46" s="25">
        <v>0</v>
      </c>
    </row>
    <row r="47" spans="1:22" ht="15.75" customHeight="1" x14ac:dyDescent="0.25">
      <c r="A47" s="113"/>
      <c r="B47" s="126"/>
      <c r="C47" s="37" t="s">
        <v>170</v>
      </c>
      <c r="D47" s="38" t="s">
        <v>65</v>
      </c>
      <c r="E47" s="39"/>
      <c r="F47" s="45"/>
      <c r="G47" s="25">
        <v>8</v>
      </c>
      <c r="H47" s="45">
        <v>8</v>
      </c>
      <c r="I47" s="45">
        <v>8</v>
      </c>
      <c r="J47" s="45">
        <v>8</v>
      </c>
      <c r="K47" s="45">
        <v>8</v>
      </c>
      <c r="L47" s="45">
        <v>8</v>
      </c>
      <c r="M47" s="50">
        <v>8</v>
      </c>
      <c r="N47" s="50">
        <v>8</v>
      </c>
      <c r="O47" s="50">
        <v>8</v>
      </c>
      <c r="P47" s="50">
        <v>8</v>
      </c>
      <c r="Q47" s="50">
        <v>8</v>
      </c>
      <c r="R47" s="50">
        <v>8</v>
      </c>
      <c r="S47" s="35">
        <v>0</v>
      </c>
      <c r="T47" s="34">
        <v>0</v>
      </c>
      <c r="U47" s="34">
        <v>0</v>
      </c>
      <c r="V47" s="36">
        <v>0</v>
      </c>
    </row>
    <row r="48" spans="1:22" ht="16.5" customHeight="1" x14ac:dyDescent="0.25">
      <c r="A48" s="113"/>
      <c r="B48" s="125" t="s">
        <v>158</v>
      </c>
      <c r="C48" s="37" t="s">
        <v>173</v>
      </c>
      <c r="D48" s="46" t="s">
        <v>62</v>
      </c>
      <c r="E48" s="39"/>
      <c r="F48" s="45"/>
      <c r="G48" s="45">
        <v>8</v>
      </c>
      <c r="H48" s="45">
        <v>8</v>
      </c>
      <c r="I48" s="45">
        <v>8</v>
      </c>
      <c r="J48" s="45">
        <v>8</v>
      </c>
      <c r="K48" s="45">
        <v>8</v>
      </c>
      <c r="L48" s="45">
        <v>8</v>
      </c>
      <c r="M48" s="45">
        <v>8</v>
      </c>
      <c r="N48" s="45">
        <v>8</v>
      </c>
      <c r="O48" s="45">
        <v>8</v>
      </c>
      <c r="P48" s="45">
        <v>8</v>
      </c>
      <c r="Q48" s="45">
        <v>8</v>
      </c>
      <c r="R48" s="45">
        <v>8</v>
      </c>
      <c r="S48" s="50">
        <v>8</v>
      </c>
      <c r="T48" s="48">
        <v>0</v>
      </c>
      <c r="U48" s="34">
        <v>0</v>
      </c>
      <c r="V48" s="34">
        <v>0</v>
      </c>
    </row>
    <row r="49" spans="1:22" ht="16.5" customHeight="1" x14ac:dyDescent="0.25">
      <c r="A49" s="113"/>
      <c r="B49" s="126"/>
      <c r="C49" s="37" t="s">
        <v>175</v>
      </c>
      <c r="D49" s="46" t="s">
        <v>64</v>
      </c>
      <c r="E49" s="39"/>
      <c r="F49" s="45"/>
      <c r="G49" s="45">
        <v>8</v>
      </c>
      <c r="H49" s="45">
        <v>8</v>
      </c>
      <c r="I49" s="45">
        <v>8</v>
      </c>
      <c r="J49" s="45">
        <v>8</v>
      </c>
      <c r="K49" s="45">
        <v>8</v>
      </c>
      <c r="L49" s="45">
        <v>8</v>
      </c>
      <c r="M49" s="45">
        <v>8</v>
      </c>
      <c r="N49" s="45">
        <v>8</v>
      </c>
      <c r="O49" s="45">
        <v>8</v>
      </c>
      <c r="P49" s="45">
        <v>8</v>
      </c>
      <c r="Q49" s="45">
        <v>8</v>
      </c>
      <c r="R49" s="45">
        <v>8</v>
      </c>
      <c r="S49" s="50">
        <v>8</v>
      </c>
      <c r="T49" s="48">
        <v>0</v>
      </c>
      <c r="U49" s="34">
        <v>0</v>
      </c>
      <c r="V49" s="34">
        <v>0</v>
      </c>
    </row>
    <row r="50" spans="1:22" ht="16.5" customHeight="1" x14ac:dyDescent="0.25">
      <c r="A50" s="113"/>
      <c r="B50" s="126"/>
      <c r="C50" s="37" t="s">
        <v>176</v>
      </c>
      <c r="D50" s="46" t="s">
        <v>66</v>
      </c>
      <c r="E50" s="39"/>
      <c r="F50" s="45"/>
      <c r="G50" s="45">
        <v>8</v>
      </c>
      <c r="H50" s="45">
        <v>8</v>
      </c>
      <c r="I50" s="45">
        <v>8</v>
      </c>
      <c r="J50" s="45">
        <v>8</v>
      </c>
      <c r="K50" s="45">
        <v>8</v>
      </c>
      <c r="L50" s="45">
        <v>8</v>
      </c>
      <c r="M50" s="45">
        <v>8</v>
      </c>
      <c r="N50" s="45">
        <v>8</v>
      </c>
      <c r="O50" s="45">
        <v>8</v>
      </c>
      <c r="P50" s="45">
        <v>8</v>
      </c>
      <c r="Q50" s="45">
        <v>8</v>
      </c>
      <c r="R50" s="45">
        <v>8</v>
      </c>
      <c r="S50" s="50">
        <v>8</v>
      </c>
      <c r="T50" s="48">
        <v>0</v>
      </c>
      <c r="U50" s="34">
        <v>0</v>
      </c>
      <c r="V50" s="34">
        <v>0</v>
      </c>
    </row>
    <row r="51" spans="1:22" ht="16.5" customHeight="1" x14ac:dyDescent="0.25">
      <c r="A51" s="113"/>
      <c r="B51" s="126"/>
      <c r="C51" s="37" t="s">
        <v>177</v>
      </c>
      <c r="D51" s="46" t="s">
        <v>65</v>
      </c>
      <c r="E51" s="39"/>
      <c r="F51" s="45"/>
      <c r="G51" s="45">
        <v>8</v>
      </c>
      <c r="H51" s="45">
        <v>8</v>
      </c>
      <c r="I51" s="45">
        <v>8</v>
      </c>
      <c r="J51" s="45">
        <v>8</v>
      </c>
      <c r="K51" s="45">
        <v>8</v>
      </c>
      <c r="L51" s="45">
        <v>8</v>
      </c>
      <c r="M51" s="45">
        <v>8</v>
      </c>
      <c r="N51" s="45">
        <v>8</v>
      </c>
      <c r="O51" s="45">
        <v>8</v>
      </c>
      <c r="P51" s="45">
        <v>8</v>
      </c>
      <c r="Q51" s="45">
        <v>8</v>
      </c>
      <c r="R51" s="45">
        <v>8</v>
      </c>
      <c r="S51" s="45">
        <v>8</v>
      </c>
      <c r="T51" s="50">
        <v>8</v>
      </c>
      <c r="U51" s="35">
        <v>0</v>
      </c>
      <c r="V51" s="34">
        <v>0</v>
      </c>
    </row>
    <row r="52" spans="1:22" ht="16.5" customHeight="1" x14ac:dyDescent="0.25">
      <c r="A52" s="113"/>
      <c r="B52" s="126"/>
      <c r="C52" s="37" t="s">
        <v>180</v>
      </c>
      <c r="D52" s="46" t="s">
        <v>62</v>
      </c>
      <c r="E52" s="39"/>
      <c r="F52" s="45"/>
      <c r="G52" s="25">
        <v>8</v>
      </c>
      <c r="H52" s="45">
        <v>8</v>
      </c>
      <c r="I52" s="45">
        <v>8</v>
      </c>
      <c r="J52" s="45">
        <v>8</v>
      </c>
      <c r="K52" s="45">
        <v>8</v>
      </c>
      <c r="L52" s="45">
        <v>8</v>
      </c>
      <c r="M52" s="45">
        <v>8</v>
      </c>
      <c r="N52" s="45">
        <v>8</v>
      </c>
      <c r="O52" s="45">
        <v>8</v>
      </c>
      <c r="P52" s="45">
        <v>8</v>
      </c>
      <c r="Q52" s="45">
        <v>8</v>
      </c>
      <c r="R52" s="45">
        <v>8</v>
      </c>
      <c r="S52" s="45">
        <v>8</v>
      </c>
      <c r="T52" s="50">
        <v>8</v>
      </c>
      <c r="U52" s="35">
        <v>0</v>
      </c>
      <c r="V52" s="34">
        <v>0</v>
      </c>
    </row>
    <row r="53" spans="1:22" ht="16.5" customHeight="1" x14ac:dyDescent="0.25">
      <c r="A53" s="113"/>
      <c r="B53" s="125" t="s">
        <v>181</v>
      </c>
      <c r="C53" s="37" t="s">
        <v>183</v>
      </c>
      <c r="D53" s="46" t="s">
        <v>66</v>
      </c>
      <c r="E53" s="39"/>
      <c r="F53" s="25"/>
      <c r="G53" s="25">
        <v>4</v>
      </c>
      <c r="H53" s="25">
        <v>4</v>
      </c>
      <c r="I53" s="25">
        <v>4</v>
      </c>
      <c r="J53" s="25">
        <v>4</v>
      </c>
      <c r="K53" s="25">
        <v>4</v>
      </c>
      <c r="L53" s="25">
        <v>4</v>
      </c>
      <c r="M53" s="25">
        <v>4</v>
      </c>
      <c r="N53" s="25">
        <v>4</v>
      </c>
      <c r="O53" s="25">
        <v>4</v>
      </c>
      <c r="P53" s="25">
        <v>4</v>
      </c>
      <c r="Q53" s="25">
        <v>4</v>
      </c>
      <c r="R53" s="25">
        <v>4</v>
      </c>
      <c r="S53" s="25">
        <v>4</v>
      </c>
      <c r="T53" s="25">
        <v>4</v>
      </c>
      <c r="U53" s="25">
        <v>4</v>
      </c>
      <c r="V53" s="35">
        <v>0</v>
      </c>
    </row>
    <row r="54" spans="1:22" ht="16.5" customHeight="1" x14ac:dyDescent="0.25">
      <c r="A54" s="113"/>
      <c r="B54" s="126"/>
      <c r="C54" s="37" t="s">
        <v>185</v>
      </c>
      <c r="D54" s="46" t="s">
        <v>65</v>
      </c>
      <c r="E54" s="39"/>
      <c r="F54" s="25"/>
      <c r="G54" s="25">
        <v>4</v>
      </c>
      <c r="H54" s="25">
        <v>4</v>
      </c>
      <c r="I54" s="25">
        <v>4</v>
      </c>
      <c r="J54" s="25">
        <v>4</v>
      </c>
      <c r="K54" s="25">
        <v>4</v>
      </c>
      <c r="L54" s="25">
        <v>4</v>
      </c>
      <c r="M54" s="25">
        <v>4</v>
      </c>
      <c r="N54" s="25">
        <v>4</v>
      </c>
      <c r="O54" s="25">
        <v>4</v>
      </c>
      <c r="P54" s="25">
        <v>4</v>
      </c>
      <c r="Q54" s="25">
        <v>4</v>
      </c>
      <c r="R54" s="25">
        <v>4</v>
      </c>
      <c r="S54" s="25">
        <v>4</v>
      </c>
      <c r="T54" s="25">
        <v>4</v>
      </c>
      <c r="U54" s="25">
        <v>4</v>
      </c>
      <c r="V54" s="35">
        <v>0</v>
      </c>
    </row>
    <row r="55" spans="1:22" ht="16.5" customHeight="1" x14ac:dyDescent="0.25">
      <c r="A55" s="113"/>
      <c r="B55" s="126"/>
      <c r="C55" s="37" t="s">
        <v>187</v>
      </c>
      <c r="D55" s="46" t="s">
        <v>64</v>
      </c>
      <c r="E55" s="39"/>
      <c r="F55" s="25"/>
      <c r="G55" s="25">
        <v>4</v>
      </c>
      <c r="H55" s="25">
        <v>4</v>
      </c>
      <c r="I55" s="25">
        <v>4</v>
      </c>
      <c r="J55" s="25">
        <v>4</v>
      </c>
      <c r="K55" s="25">
        <v>4</v>
      </c>
      <c r="L55" s="25">
        <v>4</v>
      </c>
      <c r="M55" s="25">
        <v>4</v>
      </c>
      <c r="N55" s="25">
        <v>4</v>
      </c>
      <c r="O55" s="25">
        <v>4</v>
      </c>
      <c r="P55" s="25">
        <v>4</v>
      </c>
      <c r="Q55" s="25">
        <v>4</v>
      </c>
      <c r="R55" s="25">
        <v>4</v>
      </c>
      <c r="S55" s="25">
        <v>4</v>
      </c>
      <c r="T55" s="25">
        <v>4</v>
      </c>
      <c r="U55" s="25">
        <v>4</v>
      </c>
      <c r="V55" s="35">
        <v>0</v>
      </c>
    </row>
    <row r="56" spans="1:22" ht="17.25" customHeight="1" x14ac:dyDescent="0.25">
      <c r="A56" s="113"/>
      <c r="B56" s="126"/>
      <c r="C56" s="37" t="s">
        <v>189</v>
      </c>
      <c r="D56" s="46" t="s">
        <v>62</v>
      </c>
      <c r="E56" s="39"/>
      <c r="F56" s="25"/>
      <c r="G56" s="25">
        <v>4</v>
      </c>
      <c r="H56" s="25">
        <v>4</v>
      </c>
      <c r="I56" s="25">
        <v>4</v>
      </c>
      <c r="J56" s="25">
        <v>4</v>
      </c>
      <c r="K56" s="25">
        <v>4</v>
      </c>
      <c r="L56" s="25">
        <v>4</v>
      </c>
      <c r="M56" s="25">
        <v>4</v>
      </c>
      <c r="N56" s="25">
        <v>4</v>
      </c>
      <c r="O56" s="25">
        <v>4</v>
      </c>
      <c r="P56" s="25">
        <v>4</v>
      </c>
      <c r="Q56" s="25">
        <v>4</v>
      </c>
      <c r="R56" s="25">
        <v>4</v>
      </c>
      <c r="S56" s="25">
        <v>4</v>
      </c>
      <c r="T56" s="25">
        <v>4</v>
      </c>
      <c r="U56" s="25">
        <v>4</v>
      </c>
      <c r="V56" s="35">
        <v>0</v>
      </c>
    </row>
    <row r="57" spans="1:22" ht="16.5" customHeight="1" x14ac:dyDescent="0.25">
      <c r="A57" s="113"/>
      <c r="B57" s="126"/>
      <c r="C57" s="59" t="s">
        <v>191</v>
      </c>
      <c r="D57" s="46" t="s">
        <v>66</v>
      </c>
      <c r="E57" s="39"/>
      <c r="F57" s="25"/>
      <c r="G57" s="25">
        <v>4</v>
      </c>
      <c r="H57" s="25">
        <v>4</v>
      </c>
      <c r="I57" s="25">
        <v>4</v>
      </c>
      <c r="J57" s="25">
        <v>4</v>
      </c>
      <c r="K57" s="25">
        <v>4</v>
      </c>
      <c r="L57" s="25">
        <v>4</v>
      </c>
      <c r="M57" s="25">
        <v>4</v>
      </c>
      <c r="N57" s="25">
        <v>4</v>
      </c>
      <c r="O57" s="25">
        <v>4</v>
      </c>
      <c r="P57" s="25">
        <v>4</v>
      </c>
      <c r="Q57" s="25">
        <v>4</v>
      </c>
      <c r="R57" s="25">
        <v>4</v>
      </c>
      <c r="S57" s="25">
        <v>4</v>
      </c>
      <c r="T57" s="25">
        <v>4</v>
      </c>
      <c r="U57" s="25">
        <v>4</v>
      </c>
      <c r="V57" s="61">
        <v>0</v>
      </c>
    </row>
    <row r="58" spans="1:22" ht="16.5" customHeight="1" x14ac:dyDescent="0.25">
      <c r="A58" s="113"/>
      <c r="B58" s="125" t="s">
        <v>195</v>
      </c>
      <c r="C58" s="63" t="s">
        <v>196</v>
      </c>
      <c r="D58" s="44" t="s">
        <v>60</v>
      </c>
      <c r="E58" s="25"/>
      <c r="F58" s="25"/>
      <c r="G58" s="25">
        <v>8</v>
      </c>
      <c r="H58" s="34">
        <v>8</v>
      </c>
      <c r="I58" s="34">
        <v>8</v>
      </c>
      <c r="J58" s="34">
        <v>8</v>
      </c>
      <c r="K58" s="34">
        <v>8</v>
      </c>
      <c r="L58" s="34">
        <v>8</v>
      </c>
      <c r="M58" s="34">
        <v>8</v>
      </c>
      <c r="N58" s="34">
        <v>8</v>
      </c>
      <c r="O58" s="34">
        <v>8</v>
      </c>
      <c r="P58" s="34">
        <v>8</v>
      </c>
      <c r="Q58" s="34">
        <v>8</v>
      </c>
      <c r="R58" s="34">
        <v>8</v>
      </c>
      <c r="S58" s="34">
        <v>8</v>
      </c>
      <c r="T58" s="34">
        <v>8</v>
      </c>
      <c r="U58" s="34">
        <v>8</v>
      </c>
      <c r="V58" s="25">
        <v>8</v>
      </c>
    </row>
    <row r="59" spans="1:22" ht="19.5" customHeight="1" x14ac:dyDescent="0.25">
      <c r="A59" s="113"/>
      <c r="B59" s="126"/>
      <c r="C59" s="63" t="s">
        <v>204</v>
      </c>
      <c r="D59" s="12" t="s">
        <v>60</v>
      </c>
      <c r="E59" s="25"/>
      <c r="F59" s="25"/>
      <c r="G59" s="25">
        <v>8</v>
      </c>
      <c r="H59" s="25">
        <v>8</v>
      </c>
      <c r="I59" s="25">
        <v>8</v>
      </c>
      <c r="J59" s="25">
        <v>8</v>
      </c>
      <c r="K59" s="25">
        <v>8</v>
      </c>
      <c r="L59" s="25">
        <v>8</v>
      </c>
      <c r="M59" s="25">
        <v>8</v>
      </c>
      <c r="N59" s="25">
        <v>8</v>
      </c>
      <c r="O59" s="25">
        <v>8</v>
      </c>
      <c r="P59" s="25">
        <v>8</v>
      </c>
      <c r="Q59" s="25">
        <v>8</v>
      </c>
      <c r="R59" s="25">
        <v>8</v>
      </c>
      <c r="S59" s="25">
        <v>8</v>
      </c>
      <c r="T59" s="25">
        <v>8</v>
      </c>
      <c r="U59" s="25">
        <v>8</v>
      </c>
      <c r="V59" s="25">
        <v>8</v>
      </c>
    </row>
    <row r="60" spans="1:22" ht="15.75" customHeight="1" x14ac:dyDescent="0.25">
      <c r="A60" s="113"/>
      <c r="B60" s="57"/>
      <c r="C60" s="65"/>
      <c r="D60" s="66"/>
      <c r="E60" s="25"/>
      <c r="F60" s="40"/>
      <c r="G60" s="66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spans="1:22" ht="15.75" customHeight="1" x14ac:dyDescent="0.25">
      <c r="A61" s="113"/>
      <c r="B61" s="68"/>
      <c r="C61" s="25"/>
      <c r="D61" s="69" t="s">
        <v>211</v>
      </c>
      <c r="E61" s="25"/>
      <c r="F61" s="70">
        <v>261.5</v>
      </c>
      <c r="G61" s="33">
        <f t="shared" ref="G61:R61" si="0">SUM(G16:G59)</f>
        <v>261.5</v>
      </c>
      <c r="H61" s="71">
        <f t="shared" si="0"/>
        <v>249.5</v>
      </c>
      <c r="I61" s="71">
        <f t="shared" si="0"/>
        <v>241</v>
      </c>
      <c r="J61" s="71">
        <f t="shared" si="0"/>
        <v>216</v>
      </c>
      <c r="K61" s="71">
        <f t="shared" si="0"/>
        <v>200</v>
      </c>
      <c r="L61" s="71">
        <f t="shared" si="0"/>
        <v>200</v>
      </c>
      <c r="M61" s="71">
        <f t="shared" si="0"/>
        <v>164</v>
      </c>
      <c r="N61" s="71">
        <f t="shared" si="0"/>
        <v>144</v>
      </c>
      <c r="O61" s="71">
        <f t="shared" si="0"/>
        <v>132</v>
      </c>
      <c r="P61" s="71">
        <f t="shared" si="0"/>
        <v>132</v>
      </c>
      <c r="Q61" s="71">
        <f t="shared" si="0"/>
        <v>118</v>
      </c>
      <c r="R61" s="71">
        <f t="shared" si="0"/>
        <v>100</v>
      </c>
      <c r="S61" s="33">
        <v>56</v>
      </c>
      <c r="T61" s="71">
        <f>SUM(T16:T59)</f>
        <v>52</v>
      </c>
      <c r="U61" s="33">
        <f>SUM(U53:U59)</f>
        <v>36</v>
      </c>
      <c r="V61" s="33">
        <f>SUM(V58:V59)</f>
        <v>16</v>
      </c>
    </row>
    <row r="62" spans="1:22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31.5" customHeight="1" x14ac:dyDescent="0.25">
      <c r="A63" s="118" t="s">
        <v>4</v>
      </c>
      <c r="B63" s="21" t="s">
        <v>25</v>
      </c>
      <c r="C63" s="23" t="s">
        <v>26</v>
      </c>
      <c r="D63" s="23" t="s">
        <v>27</v>
      </c>
      <c r="E63" s="21" t="s">
        <v>13</v>
      </c>
      <c r="F63" s="26" t="s">
        <v>28</v>
      </c>
      <c r="G63" s="27" t="s">
        <v>50</v>
      </c>
      <c r="H63" s="27" t="s">
        <v>51</v>
      </c>
      <c r="I63" s="27" t="s">
        <v>52</v>
      </c>
      <c r="J63" s="27" t="s">
        <v>53</v>
      </c>
      <c r="K63" s="27" t="s">
        <v>54</v>
      </c>
      <c r="L63" s="27" t="s">
        <v>55</v>
      </c>
      <c r="M63" s="27" t="s">
        <v>56</v>
      </c>
      <c r="N63" s="27" t="s">
        <v>57</v>
      </c>
      <c r="O63" s="27" t="s">
        <v>58</v>
      </c>
      <c r="P63" s="27">
        <v>42740</v>
      </c>
      <c r="Q63" s="27">
        <v>42771</v>
      </c>
      <c r="R63" s="27">
        <v>42799</v>
      </c>
      <c r="S63" s="27">
        <v>42830</v>
      </c>
      <c r="T63" s="27">
        <v>42860</v>
      </c>
      <c r="U63" s="27">
        <v>42891</v>
      </c>
      <c r="V63" s="29">
        <v>42921</v>
      </c>
    </row>
    <row r="64" spans="1:22" ht="15.75" customHeight="1" x14ac:dyDescent="0.25">
      <c r="A64" s="113"/>
      <c r="B64" s="123" t="s">
        <v>59</v>
      </c>
      <c r="C64" s="106"/>
      <c r="D64" s="12" t="s">
        <v>60</v>
      </c>
      <c r="E64" s="25">
        <v>7</v>
      </c>
      <c r="F64" s="25"/>
      <c r="G64" s="25">
        <v>8</v>
      </c>
      <c r="H64" s="31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3">
        <v>0</v>
      </c>
    </row>
    <row r="65" spans="1:22" ht="15.75" customHeight="1" x14ac:dyDescent="0.25">
      <c r="A65" s="113"/>
      <c r="B65" s="30"/>
      <c r="C65" s="39"/>
      <c r="D65" s="12"/>
      <c r="E65" s="25"/>
      <c r="F65" s="25"/>
      <c r="G65" s="74">
        <v>-1</v>
      </c>
      <c r="H65" s="75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3"/>
    </row>
    <row r="66" spans="1:22" ht="15.75" customHeight="1" x14ac:dyDescent="0.25">
      <c r="A66" s="113"/>
      <c r="B66" s="123" t="s">
        <v>61</v>
      </c>
      <c r="C66" s="106"/>
      <c r="D66" s="12" t="s">
        <v>62</v>
      </c>
      <c r="E66" s="25">
        <v>3</v>
      </c>
      <c r="F66" s="25"/>
      <c r="G66" s="34">
        <v>2</v>
      </c>
      <c r="H66" s="35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25">
        <v>0</v>
      </c>
    </row>
    <row r="67" spans="1:22" ht="15.75" customHeight="1" x14ac:dyDescent="0.25">
      <c r="A67" s="113"/>
      <c r="B67" s="30"/>
      <c r="C67" s="39"/>
      <c r="D67" s="12"/>
      <c r="E67" s="25"/>
      <c r="F67" s="25"/>
      <c r="G67" s="77">
        <v>1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6"/>
    </row>
    <row r="68" spans="1:22" ht="15.75" customHeight="1" x14ac:dyDescent="0.25">
      <c r="A68" s="113"/>
      <c r="B68" s="123" t="s">
        <v>63</v>
      </c>
      <c r="C68" s="106"/>
      <c r="D68" s="12" t="s">
        <v>64</v>
      </c>
      <c r="E68" s="25">
        <v>2</v>
      </c>
      <c r="F68" s="25"/>
      <c r="G68" s="34">
        <v>2</v>
      </c>
      <c r="H68" s="35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6">
        <v>0</v>
      </c>
    </row>
    <row r="69" spans="1:22" ht="15.75" customHeight="1" x14ac:dyDescent="0.25">
      <c r="A69" s="113"/>
      <c r="B69" s="112" t="s">
        <v>67</v>
      </c>
      <c r="C69" s="37" t="s">
        <v>70</v>
      </c>
      <c r="D69" s="38" t="s">
        <v>66</v>
      </c>
      <c r="E69" s="39">
        <v>1</v>
      </c>
      <c r="F69" s="25"/>
      <c r="G69" s="34">
        <v>1</v>
      </c>
      <c r="H69" s="34">
        <v>1</v>
      </c>
      <c r="I69" s="35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25">
        <v>0</v>
      </c>
    </row>
    <row r="70" spans="1:22" ht="15.75" customHeight="1" x14ac:dyDescent="0.25">
      <c r="A70" s="113"/>
      <c r="B70" s="113"/>
      <c r="C70" s="37" t="s">
        <v>87</v>
      </c>
      <c r="D70" s="38" t="s">
        <v>66</v>
      </c>
      <c r="E70" s="39">
        <v>1</v>
      </c>
      <c r="F70" s="25"/>
      <c r="G70" s="34">
        <v>0.5</v>
      </c>
      <c r="H70" s="34">
        <v>0.5</v>
      </c>
      <c r="I70" s="35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25">
        <v>0</v>
      </c>
    </row>
    <row r="71" spans="1:22" ht="15.75" customHeight="1" x14ac:dyDescent="0.25">
      <c r="A71" s="113"/>
      <c r="B71" s="113"/>
      <c r="C71" s="37"/>
      <c r="D71" s="38"/>
      <c r="E71" s="39"/>
      <c r="F71" s="25"/>
      <c r="G71" s="34"/>
      <c r="H71" s="77">
        <v>0.5</v>
      </c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25"/>
    </row>
    <row r="72" spans="1:22" ht="15.75" customHeight="1" x14ac:dyDescent="0.25">
      <c r="A72" s="113"/>
      <c r="B72" s="113"/>
      <c r="C72" s="37" t="s">
        <v>88</v>
      </c>
      <c r="D72" s="38" t="s">
        <v>66</v>
      </c>
      <c r="E72" s="39">
        <v>1</v>
      </c>
      <c r="F72" s="25"/>
      <c r="G72" s="34">
        <v>0.5</v>
      </c>
      <c r="H72" s="34">
        <v>0.5</v>
      </c>
      <c r="I72" s="35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25">
        <v>0</v>
      </c>
    </row>
    <row r="73" spans="1:22" ht="15.75" customHeight="1" x14ac:dyDescent="0.25">
      <c r="A73" s="113"/>
      <c r="B73" s="113"/>
      <c r="C73" s="37"/>
      <c r="D73" s="38"/>
      <c r="E73" s="39"/>
      <c r="F73" s="25"/>
      <c r="G73" s="34"/>
      <c r="H73" s="77">
        <v>0.5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25"/>
    </row>
    <row r="74" spans="1:22" ht="15.75" customHeight="1" x14ac:dyDescent="0.25">
      <c r="A74" s="113"/>
      <c r="B74" s="113"/>
      <c r="C74" s="37" t="s">
        <v>91</v>
      </c>
      <c r="D74" s="38" t="s">
        <v>66</v>
      </c>
      <c r="E74" s="39">
        <v>0.5</v>
      </c>
      <c r="F74" s="25"/>
      <c r="G74" s="34">
        <v>0.5</v>
      </c>
      <c r="H74" s="34">
        <v>0.5</v>
      </c>
      <c r="I74" s="35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25">
        <v>0</v>
      </c>
    </row>
    <row r="75" spans="1:22" ht="15.75" customHeight="1" x14ac:dyDescent="0.25">
      <c r="A75" s="113"/>
      <c r="B75" s="113"/>
      <c r="C75" s="37" t="s">
        <v>93</v>
      </c>
      <c r="D75" s="38" t="s">
        <v>62</v>
      </c>
      <c r="E75" s="39">
        <v>2</v>
      </c>
      <c r="F75" s="25"/>
      <c r="G75" s="34">
        <v>1</v>
      </c>
      <c r="H75" s="34">
        <v>1</v>
      </c>
      <c r="I75" s="35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25">
        <v>0</v>
      </c>
    </row>
    <row r="76" spans="1:22" ht="15.75" customHeight="1" x14ac:dyDescent="0.25">
      <c r="A76" s="113"/>
      <c r="B76" s="113"/>
      <c r="C76" s="37"/>
      <c r="D76" s="38"/>
      <c r="E76" s="39"/>
      <c r="F76" s="25"/>
      <c r="G76" s="34"/>
      <c r="H76" s="77">
        <v>1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25"/>
    </row>
    <row r="77" spans="1:22" ht="15.75" customHeight="1" x14ac:dyDescent="0.25">
      <c r="A77" s="113"/>
      <c r="B77" s="113"/>
      <c r="C77" s="37" t="s">
        <v>95</v>
      </c>
      <c r="D77" s="38" t="s">
        <v>96</v>
      </c>
      <c r="E77" s="39">
        <v>1</v>
      </c>
      <c r="F77" s="25"/>
      <c r="G77" s="34">
        <v>1</v>
      </c>
      <c r="H77" s="34">
        <v>1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25">
        <v>0</v>
      </c>
    </row>
    <row r="78" spans="1:22" ht="15.75" customHeight="1" x14ac:dyDescent="0.25">
      <c r="A78" s="113"/>
      <c r="B78" s="113"/>
      <c r="C78" s="37" t="s">
        <v>98</v>
      </c>
      <c r="D78" s="38" t="s">
        <v>62</v>
      </c>
      <c r="E78" s="39">
        <v>1</v>
      </c>
      <c r="F78" s="25"/>
      <c r="G78" s="34">
        <v>1</v>
      </c>
      <c r="H78" s="34">
        <v>1</v>
      </c>
      <c r="I78" s="35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25">
        <v>0</v>
      </c>
    </row>
    <row r="79" spans="1:22" ht="15.75" customHeight="1" x14ac:dyDescent="0.25">
      <c r="A79" s="113"/>
      <c r="B79" s="113"/>
      <c r="C79" s="43" t="s">
        <v>100</v>
      </c>
      <c r="D79" s="44" t="s">
        <v>60</v>
      </c>
      <c r="E79" s="25">
        <v>2</v>
      </c>
      <c r="F79" s="25"/>
      <c r="G79" s="34">
        <v>3</v>
      </c>
      <c r="H79" s="34">
        <v>3</v>
      </c>
      <c r="I79" s="35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25">
        <v>0</v>
      </c>
    </row>
    <row r="80" spans="1:22" ht="15.75" customHeight="1" x14ac:dyDescent="0.25">
      <c r="A80" s="113"/>
      <c r="B80" s="114"/>
      <c r="C80" s="76"/>
      <c r="D80" s="44"/>
      <c r="E80" s="39"/>
      <c r="F80" s="25"/>
      <c r="G80" s="34"/>
      <c r="H80" s="74">
        <v>-1</v>
      </c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25"/>
    </row>
    <row r="81" spans="1:22" ht="16.5" customHeight="1" x14ac:dyDescent="0.25">
      <c r="A81" s="113"/>
      <c r="B81" s="112" t="s">
        <v>84</v>
      </c>
      <c r="C81" s="37" t="s">
        <v>109</v>
      </c>
      <c r="D81" s="46" t="s">
        <v>64</v>
      </c>
      <c r="E81" s="39">
        <v>4</v>
      </c>
      <c r="F81" s="40"/>
      <c r="G81" s="25">
        <v>4</v>
      </c>
      <c r="H81" s="34">
        <v>4</v>
      </c>
      <c r="I81" s="34">
        <v>4</v>
      </c>
      <c r="J81" s="35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25">
        <v>0</v>
      </c>
    </row>
    <row r="82" spans="1:22" ht="15.75" customHeight="1" x14ac:dyDescent="0.25">
      <c r="A82" s="113"/>
      <c r="B82" s="113"/>
      <c r="C82" s="37" t="s">
        <v>115</v>
      </c>
      <c r="D82" s="47" t="s">
        <v>66</v>
      </c>
      <c r="E82" s="39">
        <v>3</v>
      </c>
      <c r="F82" s="40"/>
      <c r="G82" s="25">
        <v>4</v>
      </c>
      <c r="H82" s="34">
        <v>4</v>
      </c>
      <c r="I82" s="41">
        <v>4</v>
      </c>
      <c r="J82" s="35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25">
        <v>0</v>
      </c>
    </row>
    <row r="83" spans="1:22" ht="15.75" customHeight="1" x14ac:dyDescent="0.25">
      <c r="A83" s="113"/>
      <c r="B83" s="113"/>
      <c r="C83" s="37"/>
      <c r="D83" s="47"/>
      <c r="E83" s="39"/>
      <c r="F83" s="40"/>
      <c r="G83" s="25"/>
      <c r="H83" s="34"/>
      <c r="I83" s="80">
        <v>-1</v>
      </c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25"/>
    </row>
    <row r="84" spans="1:22" ht="18" customHeight="1" x14ac:dyDescent="0.25">
      <c r="A84" s="113"/>
      <c r="B84" s="113"/>
      <c r="C84" s="37" t="s">
        <v>118</v>
      </c>
      <c r="D84" s="46" t="s">
        <v>64</v>
      </c>
      <c r="E84" s="39">
        <v>4</v>
      </c>
      <c r="F84" s="40"/>
      <c r="G84" s="25">
        <v>4</v>
      </c>
      <c r="H84" s="34">
        <v>4</v>
      </c>
      <c r="I84" s="34">
        <v>4</v>
      </c>
      <c r="J84" s="35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25">
        <v>0</v>
      </c>
    </row>
    <row r="85" spans="1:22" ht="16.5" customHeight="1" x14ac:dyDescent="0.25">
      <c r="A85" s="113"/>
      <c r="B85" s="113"/>
      <c r="C85" s="37" t="s">
        <v>121</v>
      </c>
      <c r="D85" s="46" t="s">
        <v>65</v>
      </c>
      <c r="E85" s="39">
        <v>5</v>
      </c>
      <c r="F85" s="40"/>
      <c r="G85" s="25">
        <v>4</v>
      </c>
      <c r="H85" s="34">
        <v>4</v>
      </c>
      <c r="I85" s="34">
        <v>4</v>
      </c>
      <c r="J85" s="35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25">
        <v>0</v>
      </c>
    </row>
    <row r="86" spans="1:22" ht="16.5" customHeight="1" x14ac:dyDescent="0.25">
      <c r="A86" s="113"/>
      <c r="B86" s="113"/>
      <c r="C86" s="37"/>
      <c r="D86" s="46"/>
      <c r="E86" s="39"/>
      <c r="F86" s="40"/>
      <c r="G86" s="25"/>
      <c r="H86" s="34"/>
      <c r="I86" s="77">
        <v>1</v>
      </c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25"/>
    </row>
    <row r="87" spans="1:22" ht="16.5" customHeight="1" x14ac:dyDescent="0.25">
      <c r="A87" s="113"/>
      <c r="B87" s="113"/>
      <c r="C87" s="37" t="s">
        <v>122</v>
      </c>
      <c r="D87" s="46" t="s">
        <v>66</v>
      </c>
      <c r="E87" s="39">
        <v>5</v>
      </c>
      <c r="F87" s="40"/>
      <c r="G87" s="25">
        <v>4</v>
      </c>
      <c r="H87" s="34">
        <v>4</v>
      </c>
      <c r="I87" s="34">
        <v>4</v>
      </c>
      <c r="J87" s="35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25">
        <v>0</v>
      </c>
    </row>
    <row r="88" spans="1:22" ht="16.5" customHeight="1" x14ac:dyDescent="0.25">
      <c r="A88" s="113"/>
      <c r="B88" s="113"/>
      <c r="C88" s="37"/>
      <c r="D88" s="67"/>
      <c r="E88" s="39"/>
      <c r="F88" s="40"/>
      <c r="G88" s="25"/>
      <c r="H88" s="34"/>
      <c r="I88" s="77">
        <v>1</v>
      </c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25"/>
    </row>
    <row r="89" spans="1:22" ht="15.75" customHeight="1" x14ac:dyDescent="0.25">
      <c r="A89" s="113"/>
      <c r="B89" s="113"/>
      <c r="C89" s="25" t="s">
        <v>123</v>
      </c>
      <c r="D89" s="44" t="s">
        <v>60</v>
      </c>
      <c r="E89" s="25">
        <v>4</v>
      </c>
      <c r="F89" s="25"/>
      <c r="G89" s="25">
        <v>5</v>
      </c>
      <c r="H89" s="34">
        <v>5</v>
      </c>
      <c r="I89" s="34">
        <v>5</v>
      </c>
      <c r="J89" s="35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25">
        <v>0</v>
      </c>
    </row>
    <row r="90" spans="1:22" ht="15.75" customHeight="1" x14ac:dyDescent="0.25">
      <c r="A90" s="113"/>
      <c r="B90" s="114"/>
      <c r="C90" s="30"/>
      <c r="D90" s="44"/>
      <c r="E90" s="39"/>
      <c r="F90" s="25"/>
      <c r="G90" s="25"/>
      <c r="H90" s="34"/>
      <c r="I90" s="74">
        <v>-1</v>
      </c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25"/>
    </row>
    <row r="91" spans="1:22" ht="36" customHeight="1" x14ac:dyDescent="0.25">
      <c r="A91" s="113"/>
      <c r="B91" s="125" t="s">
        <v>105</v>
      </c>
      <c r="C91" s="51" t="s">
        <v>129</v>
      </c>
      <c r="D91" s="46" t="s">
        <v>66</v>
      </c>
      <c r="E91" s="39">
        <v>9</v>
      </c>
      <c r="F91" s="45"/>
      <c r="G91" s="25">
        <v>8</v>
      </c>
      <c r="H91" s="34">
        <v>8</v>
      </c>
      <c r="I91" s="34">
        <v>8</v>
      </c>
      <c r="J91" s="34">
        <v>8</v>
      </c>
      <c r="K91" s="35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25">
        <v>0</v>
      </c>
    </row>
    <row r="92" spans="1:22" ht="16.5" customHeight="1" x14ac:dyDescent="0.25">
      <c r="A92" s="113"/>
      <c r="B92" s="126"/>
      <c r="C92" s="51"/>
      <c r="D92" s="46"/>
      <c r="E92" s="39"/>
      <c r="F92" s="45"/>
      <c r="G92" s="25"/>
      <c r="H92" s="34"/>
      <c r="I92" s="34"/>
      <c r="J92" s="77">
        <v>1</v>
      </c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25"/>
    </row>
    <row r="93" spans="1:22" ht="16.5" customHeight="1" x14ac:dyDescent="0.25">
      <c r="A93" s="113"/>
      <c r="B93" s="126"/>
      <c r="C93" s="51" t="s">
        <v>137</v>
      </c>
      <c r="D93" s="46" t="s">
        <v>62</v>
      </c>
      <c r="E93" s="39">
        <v>12</v>
      </c>
      <c r="F93" s="45"/>
      <c r="G93" s="25">
        <v>12</v>
      </c>
      <c r="H93" s="34">
        <v>12</v>
      </c>
      <c r="I93" s="34">
        <v>12</v>
      </c>
      <c r="J93" s="34">
        <v>12</v>
      </c>
      <c r="K93" s="34">
        <v>12</v>
      </c>
      <c r="L93" s="34">
        <v>12</v>
      </c>
      <c r="M93" s="35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25">
        <v>0</v>
      </c>
    </row>
    <row r="94" spans="1:22" ht="18.75" customHeight="1" x14ac:dyDescent="0.25">
      <c r="A94" s="113"/>
      <c r="B94" s="126"/>
      <c r="C94" s="51" t="s">
        <v>140</v>
      </c>
      <c r="D94" s="46" t="s">
        <v>64</v>
      </c>
      <c r="E94" s="39">
        <v>8.5</v>
      </c>
      <c r="F94" s="45"/>
      <c r="G94" s="45">
        <v>8</v>
      </c>
      <c r="H94" s="34">
        <v>8</v>
      </c>
      <c r="I94" s="34">
        <v>8</v>
      </c>
      <c r="J94" s="34">
        <v>8</v>
      </c>
      <c r="K94" s="35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25">
        <v>0</v>
      </c>
    </row>
    <row r="95" spans="1:22" ht="16.5" customHeight="1" x14ac:dyDescent="0.25">
      <c r="A95" s="113"/>
      <c r="B95" s="126"/>
      <c r="C95" s="51"/>
      <c r="D95" s="46"/>
      <c r="E95" s="39"/>
      <c r="F95" s="45"/>
      <c r="G95" s="45"/>
      <c r="H95" s="34"/>
      <c r="I95" s="34"/>
      <c r="J95" s="77">
        <v>0.5</v>
      </c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25"/>
    </row>
    <row r="96" spans="1:22" ht="16.5" customHeight="1" x14ac:dyDescent="0.25">
      <c r="A96" s="113"/>
      <c r="B96" s="126"/>
      <c r="C96" s="51" t="s">
        <v>142</v>
      </c>
      <c r="D96" s="46" t="s">
        <v>65</v>
      </c>
      <c r="E96" s="39">
        <v>13</v>
      </c>
      <c r="F96" s="45"/>
      <c r="G96" s="45">
        <v>12</v>
      </c>
      <c r="H96" s="45">
        <v>12</v>
      </c>
      <c r="I96" s="45">
        <v>12</v>
      </c>
      <c r="J96" s="45">
        <v>12</v>
      </c>
      <c r="K96" s="45">
        <v>12</v>
      </c>
      <c r="L96" s="45">
        <v>12</v>
      </c>
      <c r="M96" s="48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25">
        <v>0</v>
      </c>
    </row>
    <row r="97" spans="1:22" ht="16.5" customHeight="1" x14ac:dyDescent="0.25">
      <c r="A97" s="113"/>
      <c r="B97" s="126"/>
      <c r="C97" s="51"/>
      <c r="D97" s="46"/>
      <c r="E97" s="39"/>
      <c r="F97" s="45"/>
      <c r="G97" s="45"/>
      <c r="H97" s="45"/>
      <c r="I97" s="45"/>
      <c r="J97" s="45"/>
      <c r="K97" s="45"/>
      <c r="L97" s="82">
        <v>1</v>
      </c>
      <c r="M97" s="50"/>
      <c r="N97" s="34"/>
      <c r="O97" s="34"/>
      <c r="P97" s="34"/>
      <c r="Q97" s="34"/>
      <c r="R97" s="34"/>
      <c r="S97" s="34"/>
      <c r="T97" s="34"/>
      <c r="U97" s="34"/>
      <c r="V97" s="25"/>
    </row>
    <row r="98" spans="1:22" ht="16.5" customHeight="1" x14ac:dyDescent="0.25">
      <c r="A98" s="113"/>
      <c r="B98" s="126"/>
      <c r="C98" s="51" t="s">
        <v>144</v>
      </c>
      <c r="D98" s="46" t="s">
        <v>62</v>
      </c>
      <c r="E98" s="39">
        <v>8</v>
      </c>
      <c r="F98" s="45"/>
      <c r="G98" s="45">
        <v>8</v>
      </c>
      <c r="H98" s="45">
        <v>8</v>
      </c>
      <c r="I98" s="45">
        <v>8</v>
      </c>
      <c r="J98" s="45">
        <v>8</v>
      </c>
      <c r="K98" s="50">
        <v>8</v>
      </c>
      <c r="L98" s="50">
        <v>8</v>
      </c>
      <c r="M98" s="34">
        <v>8</v>
      </c>
      <c r="N98" s="35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25">
        <v>0</v>
      </c>
    </row>
    <row r="99" spans="1:22" ht="16.5" customHeight="1" x14ac:dyDescent="0.25">
      <c r="A99" s="113"/>
      <c r="B99" s="126"/>
      <c r="C99" s="51" t="s">
        <v>147</v>
      </c>
      <c r="D99" s="46" t="s">
        <v>65</v>
      </c>
      <c r="E99" s="39">
        <v>12</v>
      </c>
      <c r="F99" s="45"/>
      <c r="G99" s="45">
        <v>12</v>
      </c>
      <c r="H99" s="45">
        <v>12</v>
      </c>
      <c r="I99" s="45">
        <v>12</v>
      </c>
      <c r="J99" s="45">
        <v>12</v>
      </c>
      <c r="K99" s="45">
        <v>12</v>
      </c>
      <c r="L99" s="45">
        <v>12</v>
      </c>
      <c r="M99" s="34">
        <v>12</v>
      </c>
      <c r="N99" s="34">
        <v>12</v>
      </c>
      <c r="O99" s="35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25">
        <v>0</v>
      </c>
    </row>
    <row r="100" spans="1:22" ht="16.5" customHeight="1" x14ac:dyDescent="0.25">
      <c r="A100" s="113"/>
      <c r="B100" s="126"/>
      <c r="C100" s="51" t="s">
        <v>150</v>
      </c>
      <c r="D100" s="46" t="s">
        <v>66</v>
      </c>
      <c r="E100" s="39">
        <v>13</v>
      </c>
      <c r="F100" s="45"/>
      <c r="G100" s="45">
        <v>12</v>
      </c>
      <c r="H100" s="45">
        <v>12</v>
      </c>
      <c r="I100" s="45">
        <v>12</v>
      </c>
      <c r="J100" s="45">
        <v>12</v>
      </c>
      <c r="K100" s="45">
        <v>12</v>
      </c>
      <c r="L100" s="52">
        <v>12</v>
      </c>
      <c r="M100" s="48">
        <v>0</v>
      </c>
      <c r="N100" s="45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25">
        <v>0</v>
      </c>
    </row>
    <row r="101" spans="1:22" ht="16.5" customHeight="1" x14ac:dyDescent="0.25">
      <c r="A101" s="113"/>
      <c r="B101" s="126"/>
      <c r="C101" s="51"/>
      <c r="D101" s="46"/>
      <c r="E101" s="39"/>
      <c r="F101" s="45"/>
      <c r="G101" s="45"/>
      <c r="H101" s="45"/>
      <c r="I101" s="45"/>
      <c r="J101" s="45"/>
      <c r="K101" s="45"/>
      <c r="L101" s="85">
        <v>1</v>
      </c>
      <c r="M101" s="50"/>
      <c r="N101" s="45"/>
      <c r="O101" s="34"/>
      <c r="P101" s="34"/>
      <c r="Q101" s="34"/>
      <c r="R101" s="34"/>
      <c r="S101" s="34"/>
      <c r="T101" s="34"/>
      <c r="U101" s="34"/>
      <c r="V101" s="25"/>
    </row>
    <row r="102" spans="1:22" ht="16.5" customHeight="1" x14ac:dyDescent="0.25">
      <c r="A102" s="113"/>
      <c r="B102" s="126"/>
      <c r="C102" s="51" t="s">
        <v>153</v>
      </c>
      <c r="D102" s="46" t="s">
        <v>65</v>
      </c>
      <c r="E102" s="39">
        <v>15</v>
      </c>
      <c r="F102" s="45"/>
      <c r="G102" s="45">
        <v>14</v>
      </c>
      <c r="H102" s="45">
        <v>14</v>
      </c>
      <c r="I102" s="45">
        <v>14</v>
      </c>
      <c r="J102" s="45">
        <v>14</v>
      </c>
      <c r="K102" s="45">
        <v>14</v>
      </c>
      <c r="L102" s="45">
        <v>14</v>
      </c>
      <c r="M102" s="45">
        <v>14</v>
      </c>
      <c r="N102" s="45">
        <v>14</v>
      </c>
      <c r="O102" s="50">
        <v>14</v>
      </c>
      <c r="P102" s="50">
        <v>14</v>
      </c>
      <c r="Q102" s="34">
        <v>14</v>
      </c>
      <c r="R102" s="35">
        <v>0</v>
      </c>
      <c r="S102" s="34">
        <v>0</v>
      </c>
      <c r="T102" s="34">
        <v>0</v>
      </c>
      <c r="U102" s="34">
        <v>0</v>
      </c>
      <c r="V102" s="25">
        <v>0</v>
      </c>
    </row>
    <row r="103" spans="1:22" ht="16.5" customHeight="1" x14ac:dyDescent="0.25">
      <c r="A103" s="113"/>
      <c r="B103" s="126"/>
      <c r="C103" s="51"/>
      <c r="D103" s="53"/>
      <c r="E103" s="39"/>
      <c r="F103" s="45"/>
      <c r="G103" s="45"/>
      <c r="H103" s="45"/>
      <c r="I103" s="45"/>
      <c r="J103" s="45"/>
      <c r="K103" s="45"/>
      <c r="L103" s="45"/>
      <c r="M103" s="45"/>
      <c r="N103" s="45"/>
      <c r="O103" s="50"/>
      <c r="P103" s="50"/>
      <c r="Q103" s="77">
        <v>1</v>
      </c>
      <c r="R103" s="34"/>
      <c r="S103" s="34"/>
      <c r="T103" s="34"/>
      <c r="U103" s="34"/>
      <c r="V103" s="25"/>
    </row>
    <row r="104" spans="1:22" ht="16.5" customHeight="1" x14ac:dyDescent="0.25">
      <c r="A104" s="113"/>
      <c r="B104" s="126"/>
      <c r="C104" s="51" t="s">
        <v>155</v>
      </c>
      <c r="D104" s="53" t="s">
        <v>64</v>
      </c>
      <c r="E104" s="39">
        <v>12.5</v>
      </c>
      <c r="F104" s="45"/>
      <c r="G104" s="45">
        <v>12</v>
      </c>
      <c r="H104" s="45">
        <v>12</v>
      </c>
      <c r="I104" s="45">
        <v>12</v>
      </c>
      <c r="J104" s="45">
        <v>12</v>
      </c>
      <c r="K104" s="45">
        <v>12</v>
      </c>
      <c r="L104" s="50">
        <v>12</v>
      </c>
      <c r="M104" s="45">
        <v>12</v>
      </c>
      <c r="N104" s="35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25">
        <v>0</v>
      </c>
    </row>
    <row r="105" spans="1:22" ht="16.5" customHeight="1" x14ac:dyDescent="0.25">
      <c r="A105" s="113"/>
      <c r="B105" s="126"/>
      <c r="C105" s="51"/>
      <c r="D105" s="53"/>
      <c r="E105" s="39"/>
      <c r="F105" s="45"/>
      <c r="G105" s="45"/>
      <c r="H105" s="45"/>
      <c r="I105" s="45"/>
      <c r="J105" s="45"/>
      <c r="K105" s="45"/>
      <c r="L105" s="50"/>
      <c r="M105" s="82">
        <v>0.5</v>
      </c>
      <c r="N105" s="34"/>
      <c r="O105" s="34"/>
      <c r="P105" s="34"/>
      <c r="Q105" s="34"/>
      <c r="R105" s="34"/>
      <c r="S105" s="34"/>
      <c r="T105" s="34"/>
      <c r="U105" s="34"/>
      <c r="V105" s="25"/>
    </row>
    <row r="106" spans="1:22" ht="16.5" customHeight="1" x14ac:dyDescent="0.25">
      <c r="A106" s="113"/>
      <c r="B106" s="126"/>
      <c r="C106" s="51" t="s">
        <v>161</v>
      </c>
      <c r="D106" s="46" t="s">
        <v>62</v>
      </c>
      <c r="E106" s="39">
        <v>14</v>
      </c>
      <c r="F106" s="50"/>
      <c r="G106" s="45">
        <v>14</v>
      </c>
      <c r="H106" s="45">
        <v>14</v>
      </c>
      <c r="I106" s="45">
        <v>14</v>
      </c>
      <c r="J106" s="45">
        <v>14</v>
      </c>
      <c r="K106" s="45">
        <v>14</v>
      </c>
      <c r="L106" s="45">
        <v>14</v>
      </c>
      <c r="M106" s="45">
        <v>14</v>
      </c>
      <c r="N106" s="45">
        <v>14</v>
      </c>
      <c r="O106" s="34">
        <v>14</v>
      </c>
      <c r="P106" s="34">
        <v>14</v>
      </c>
      <c r="Q106" s="35">
        <v>0</v>
      </c>
      <c r="R106" s="34">
        <v>0</v>
      </c>
      <c r="S106" s="34">
        <v>0</v>
      </c>
      <c r="T106" s="34">
        <v>0</v>
      </c>
      <c r="U106" s="34">
        <v>0</v>
      </c>
      <c r="V106" s="25">
        <v>0</v>
      </c>
    </row>
    <row r="107" spans="1:22" ht="15.75" customHeight="1" x14ac:dyDescent="0.25">
      <c r="A107" s="113"/>
      <c r="B107" s="112" t="s">
        <v>146</v>
      </c>
      <c r="C107" s="37" t="s">
        <v>163</v>
      </c>
      <c r="D107" s="38" t="s">
        <v>66</v>
      </c>
      <c r="E107" s="25">
        <v>3</v>
      </c>
      <c r="F107" s="45"/>
      <c r="G107" s="45">
        <v>4</v>
      </c>
      <c r="H107" s="45">
        <v>4</v>
      </c>
      <c r="I107" s="45">
        <v>4</v>
      </c>
      <c r="J107" s="45">
        <v>4</v>
      </c>
      <c r="K107" s="45">
        <v>4</v>
      </c>
      <c r="L107" s="45">
        <v>4</v>
      </c>
      <c r="M107" s="50">
        <v>4</v>
      </c>
      <c r="N107" s="50">
        <v>4</v>
      </c>
      <c r="O107" s="34">
        <v>4</v>
      </c>
      <c r="P107" s="34">
        <v>4</v>
      </c>
      <c r="Q107" s="34">
        <v>4</v>
      </c>
      <c r="R107" s="35">
        <v>0</v>
      </c>
      <c r="S107" s="34">
        <v>0</v>
      </c>
      <c r="T107" s="34">
        <v>0</v>
      </c>
      <c r="U107" s="34">
        <v>0</v>
      </c>
      <c r="V107" s="25">
        <v>0</v>
      </c>
    </row>
    <row r="108" spans="1:22" ht="15.75" customHeight="1" x14ac:dyDescent="0.25">
      <c r="A108" s="113"/>
      <c r="B108" s="113"/>
      <c r="C108" s="37"/>
      <c r="D108" s="38"/>
      <c r="E108" s="39"/>
      <c r="F108" s="45"/>
      <c r="G108" s="45"/>
      <c r="H108" s="45"/>
      <c r="I108" s="45"/>
      <c r="J108" s="45"/>
      <c r="K108" s="45"/>
      <c r="L108" s="45"/>
      <c r="M108" s="50"/>
      <c r="N108" s="50"/>
      <c r="O108" s="34"/>
      <c r="P108" s="34"/>
      <c r="Q108" s="74">
        <v>-1</v>
      </c>
      <c r="R108" s="34"/>
      <c r="S108" s="34"/>
      <c r="T108" s="34"/>
      <c r="U108" s="34"/>
      <c r="V108" s="25"/>
    </row>
    <row r="109" spans="1:22" ht="15.75" customHeight="1" x14ac:dyDescent="0.25">
      <c r="A109" s="113"/>
      <c r="B109" s="113"/>
      <c r="C109" s="37" t="s">
        <v>166</v>
      </c>
      <c r="D109" s="38" t="s">
        <v>62</v>
      </c>
      <c r="E109" s="39">
        <v>3</v>
      </c>
      <c r="F109" s="45"/>
      <c r="G109" s="45">
        <v>4</v>
      </c>
      <c r="H109" s="45">
        <v>4</v>
      </c>
      <c r="I109" s="45">
        <v>4</v>
      </c>
      <c r="J109" s="45">
        <v>4</v>
      </c>
      <c r="K109" s="45">
        <v>4</v>
      </c>
      <c r="L109" s="45">
        <v>4</v>
      </c>
      <c r="M109" s="50">
        <v>4</v>
      </c>
      <c r="N109" s="50">
        <v>4</v>
      </c>
      <c r="O109" s="50">
        <v>4</v>
      </c>
      <c r="P109" s="50">
        <v>4</v>
      </c>
      <c r="Q109" s="50">
        <v>4</v>
      </c>
      <c r="R109" s="34">
        <v>4</v>
      </c>
      <c r="S109" s="35">
        <v>0</v>
      </c>
      <c r="T109" s="34">
        <v>0</v>
      </c>
      <c r="U109" s="34">
        <v>0</v>
      </c>
      <c r="V109" s="25">
        <v>0</v>
      </c>
    </row>
    <row r="110" spans="1:22" ht="15.75" customHeight="1" x14ac:dyDescent="0.25">
      <c r="A110" s="113"/>
      <c r="B110" s="113"/>
      <c r="C110" s="37"/>
      <c r="D110" s="38"/>
      <c r="E110" s="39"/>
      <c r="F110" s="45"/>
      <c r="G110" s="45"/>
      <c r="H110" s="45"/>
      <c r="I110" s="45"/>
      <c r="J110" s="45"/>
      <c r="K110" s="45"/>
      <c r="L110" s="45"/>
      <c r="M110" s="50"/>
      <c r="N110" s="50"/>
      <c r="O110" s="50"/>
      <c r="P110" s="50"/>
      <c r="Q110" s="50"/>
      <c r="R110" s="74">
        <v>-1</v>
      </c>
      <c r="S110" s="34"/>
      <c r="T110" s="34"/>
      <c r="U110" s="34"/>
      <c r="V110" s="25"/>
    </row>
    <row r="111" spans="1:22" ht="15.75" customHeight="1" x14ac:dyDescent="0.25">
      <c r="A111" s="113"/>
      <c r="B111" s="113"/>
      <c r="C111" s="37" t="s">
        <v>167</v>
      </c>
      <c r="D111" s="38" t="s">
        <v>66</v>
      </c>
      <c r="E111" s="39">
        <v>3</v>
      </c>
      <c r="F111" s="45"/>
      <c r="G111" s="45">
        <v>4</v>
      </c>
      <c r="H111" s="45">
        <v>4</v>
      </c>
      <c r="I111" s="45">
        <v>4</v>
      </c>
      <c r="J111" s="45">
        <v>4</v>
      </c>
      <c r="K111" s="45">
        <v>4</v>
      </c>
      <c r="L111" s="45">
        <v>4</v>
      </c>
      <c r="M111" s="50">
        <v>4</v>
      </c>
      <c r="N111" s="50">
        <v>4</v>
      </c>
      <c r="O111" s="50">
        <v>4</v>
      </c>
      <c r="P111" s="50">
        <v>4</v>
      </c>
      <c r="Q111" s="34">
        <v>4</v>
      </c>
      <c r="R111" s="34">
        <v>4</v>
      </c>
      <c r="S111" s="35">
        <v>0</v>
      </c>
      <c r="T111" s="34">
        <v>0</v>
      </c>
      <c r="U111" s="34">
        <v>0</v>
      </c>
      <c r="V111" s="25">
        <v>0</v>
      </c>
    </row>
    <row r="112" spans="1:22" ht="15.75" customHeight="1" x14ac:dyDescent="0.25">
      <c r="A112" s="113"/>
      <c r="B112" s="113"/>
      <c r="C112" s="37"/>
      <c r="D112" s="38"/>
      <c r="E112" s="39"/>
      <c r="F112" s="45"/>
      <c r="G112" s="45"/>
      <c r="H112" s="45"/>
      <c r="I112" s="45"/>
      <c r="J112" s="45"/>
      <c r="K112" s="45"/>
      <c r="L112" s="45"/>
      <c r="M112" s="50"/>
      <c r="N112" s="50"/>
      <c r="O112" s="50"/>
      <c r="P112" s="50"/>
      <c r="Q112" s="34"/>
      <c r="R112" s="74">
        <v>-1</v>
      </c>
      <c r="S112" s="34"/>
      <c r="T112" s="34"/>
      <c r="U112" s="34"/>
      <c r="V112" s="25"/>
    </row>
    <row r="113" spans="1:22" ht="15.75" customHeight="1" x14ac:dyDescent="0.25">
      <c r="A113" s="113"/>
      <c r="B113" s="113"/>
      <c r="C113" s="37" t="s">
        <v>169</v>
      </c>
      <c r="D113" s="38" t="s">
        <v>64</v>
      </c>
      <c r="E113" s="39">
        <v>10</v>
      </c>
      <c r="F113" s="45"/>
      <c r="G113" s="45">
        <v>8</v>
      </c>
      <c r="H113" s="45">
        <v>8</v>
      </c>
      <c r="I113" s="45">
        <v>8</v>
      </c>
      <c r="J113" s="45">
        <v>8</v>
      </c>
      <c r="K113" s="45">
        <v>8</v>
      </c>
      <c r="L113" s="45">
        <v>8</v>
      </c>
      <c r="M113" s="50">
        <v>8</v>
      </c>
      <c r="N113" s="50">
        <v>8</v>
      </c>
      <c r="O113" s="50">
        <v>8</v>
      </c>
      <c r="P113" s="50">
        <v>8</v>
      </c>
      <c r="Q113" s="50">
        <v>8</v>
      </c>
      <c r="R113" s="34">
        <v>8</v>
      </c>
      <c r="S113" s="35">
        <v>0</v>
      </c>
      <c r="T113" s="34">
        <v>0</v>
      </c>
      <c r="U113" s="34">
        <v>0</v>
      </c>
      <c r="V113" s="25">
        <v>0</v>
      </c>
    </row>
    <row r="114" spans="1:22" ht="15.75" customHeight="1" x14ac:dyDescent="0.25">
      <c r="A114" s="113"/>
      <c r="B114" s="113"/>
      <c r="C114" s="37"/>
      <c r="D114" s="38"/>
      <c r="E114" s="86"/>
      <c r="F114" s="45"/>
      <c r="G114" s="45"/>
      <c r="H114" s="45"/>
      <c r="I114" s="45"/>
      <c r="J114" s="45"/>
      <c r="K114" s="45"/>
      <c r="L114" s="45"/>
      <c r="M114" s="50"/>
      <c r="N114" s="50"/>
      <c r="O114" s="50"/>
      <c r="P114" s="50"/>
      <c r="Q114" s="50"/>
      <c r="R114" s="77">
        <v>2</v>
      </c>
      <c r="S114" s="34"/>
      <c r="T114" s="34"/>
      <c r="U114" s="34"/>
      <c r="V114" s="36"/>
    </row>
    <row r="115" spans="1:22" ht="15.75" customHeight="1" x14ac:dyDescent="0.25">
      <c r="A115" s="113"/>
      <c r="B115" s="113"/>
      <c r="C115" s="37" t="s">
        <v>170</v>
      </c>
      <c r="D115" s="38" t="s">
        <v>65</v>
      </c>
      <c r="E115" s="39">
        <v>10</v>
      </c>
      <c r="F115" s="45"/>
      <c r="G115" s="25">
        <v>8</v>
      </c>
      <c r="H115" s="45">
        <v>8</v>
      </c>
      <c r="I115" s="45">
        <v>8</v>
      </c>
      <c r="J115" s="45">
        <v>8</v>
      </c>
      <c r="K115" s="45">
        <v>8</v>
      </c>
      <c r="L115" s="45">
        <v>8</v>
      </c>
      <c r="M115" s="50">
        <v>8</v>
      </c>
      <c r="N115" s="50">
        <v>8</v>
      </c>
      <c r="O115" s="50">
        <v>8</v>
      </c>
      <c r="P115" s="50">
        <v>8</v>
      </c>
      <c r="Q115" s="50">
        <v>8</v>
      </c>
      <c r="R115" s="50">
        <v>8</v>
      </c>
      <c r="S115" s="35">
        <v>0</v>
      </c>
      <c r="T115" s="34">
        <v>0</v>
      </c>
      <c r="U115" s="34">
        <v>0</v>
      </c>
      <c r="V115" s="36">
        <v>0</v>
      </c>
    </row>
    <row r="116" spans="1:22" ht="15.75" customHeight="1" x14ac:dyDescent="0.25">
      <c r="A116" s="113"/>
      <c r="B116" s="114"/>
      <c r="C116" s="37"/>
      <c r="D116" s="38"/>
      <c r="E116" s="39"/>
      <c r="F116" s="45"/>
      <c r="G116" s="25"/>
      <c r="H116" s="45"/>
      <c r="I116" s="45"/>
      <c r="J116" s="45"/>
      <c r="K116" s="45"/>
      <c r="L116" s="45"/>
      <c r="M116" s="50"/>
      <c r="N116" s="50"/>
      <c r="O116" s="50"/>
      <c r="P116" s="50"/>
      <c r="Q116" s="50"/>
      <c r="R116" s="82">
        <v>2</v>
      </c>
      <c r="S116" s="34"/>
      <c r="T116" s="34"/>
      <c r="U116" s="34"/>
      <c r="V116" s="36"/>
    </row>
    <row r="117" spans="1:22" ht="16.5" customHeight="1" x14ac:dyDescent="0.25">
      <c r="A117" s="113"/>
      <c r="B117" s="125" t="s">
        <v>158</v>
      </c>
      <c r="C117" s="37" t="s">
        <v>173</v>
      </c>
      <c r="D117" s="46" t="s">
        <v>62</v>
      </c>
      <c r="E117" s="39">
        <v>9</v>
      </c>
      <c r="F117" s="45"/>
      <c r="G117" s="45">
        <v>8</v>
      </c>
      <c r="H117" s="45">
        <v>8</v>
      </c>
      <c r="I117" s="45">
        <v>8</v>
      </c>
      <c r="J117" s="45">
        <v>8</v>
      </c>
      <c r="K117" s="45">
        <v>8</v>
      </c>
      <c r="L117" s="45">
        <v>8</v>
      </c>
      <c r="M117" s="45">
        <v>8</v>
      </c>
      <c r="N117" s="45">
        <v>8</v>
      </c>
      <c r="O117" s="45">
        <v>8</v>
      </c>
      <c r="P117" s="45">
        <v>8</v>
      </c>
      <c r="Q117" s="45">
        <v>8</v>
      </c>
      <c r="R117" s="45">
        <v>8</v>
      </c>
      <c r="S117" s="50">
        <v>8</v>
      </c>
      <c r="T117" s="48">
        <v>0</v>
      </c>
      <c r="U117" s="34">
        <v>0</v>
      </c>
      <c r="V117" s="34">
        <v>0</v>
      </c>
    </row>
    <row r="118" spans="1:22" ht="16.5" customHeight="1" x14ac:dyDescent="0.25">
      <c r="A118" s="113"/>
      <c r="B118" s="126"/>
      <c r="C118" s="37"/>
      <c r="D118" s="46"/>
      <c r="E118" s="39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82">
        <v>1</v>
      </c>
      <c r="T118" s="50"/>
      <c r="U118" s="34"/>
      <c r="V118" s="34"/>
    </row>
    <row r="119" spans="1:22" ht="16.5" customHeight="1" x14ac:dyDescent="0.25">
      <c r="A119" s="113"/>
      <c r="B119" s="126"/>
      <c r="C119" s="37" t="s">
        <v>175</v>
      </c>
      <c r="D119" s="46" t="s">
        <v>64</v>
      </c>
      <c r="E119" s="39">
        <v>8</v>
      </c>
      <c r="F119" s="45"/>
      <c r="G119" s="45">
        <v>8</v>
      </c>
      <c r="H119" s="45">
        <v>8</v>
      </c>
      <c r="I119" s="45">
        <v>8</v>
      </c>
      <c r="J119" s="45">
        <v>8</v>
      </c>
      <c r="K119" s="45">
        <v>8</v>
      </c>
      <c r="L119" s="45">
        <v>8</v>
      </c>
      <c r="M119" s="45">
        <v>8</v>
      </c>
      <c r="N119" s="45">
        <v>8</v>
      </c>
      <c r="O119" s="45">
        <v>8</v>
      </c>
      <c r="P119" s="45">
        <v>8</v>
      </c>
      <c r="Q119" s="45">
        <v>8</v>
      </c>
      <c r="R119" s="45">
        <v>8</v>
      </c>
      <c r="S119" s="50">
        <v>8</v>
      </c>
      <c r="T119" s="48">
        <v>0</v>
      </c>
      <c r="U119" s="34">
        <v>0</v>
      </c>
      <c r="V119" s="34">
        <v>0</v>
      </c>
    </row>
    <row r="120" spans="1:22" ht="16.5" customHeight="1" x14ac:dyDescent="0.25">
      <c r="A120" s="113"/>
      <c r="B120" s="126"/>
      <c r="C120" s="37" t="s">
        <v>176</v>
      </c>
      <c r="D120" s="46" t="s">
        <v>66</v>
      </c>
      <c r="E120" s="39">
        <v>7</v>
      </c>
      <c r="F120" s="45"/>
      <c r="G120" s="45">
        <v>8</v>
      </c>
      <c r="H120" s="45">
        <v>8</v>
      </c>
      <c r="I120" s="45">
        <v>8</v>
      </c>
      <c r="J120" s="45">
        <v>8</v>
      </c>
      <c r="K120" s="45">
        <v>8</v>
      </c>
      <c r="L120" s="45">
        <v>8</v>
      </c>
      <c r="M120" s="45">
        <v>8</v>
      </c>
      <c r="N120" s="45">
        <v>8</v>
      </c>
      <c r="O120" s="45">
        <v>8</v>
      </c>
      <c r="P120" s="45">
        <v>8</v>
      </c>
      <c r="Q120" s="45">
        <v>8</v>
      </c>
      <c r="R120" s="45">
        <v>8</v>
      </c>
      <c r="S120" s="50">
        <v>8</v>
      </c>
      <c r="T120" s="48">
        <v>0</v>
      </c>
      <c r="U120" s="34">
        <v>0</v>
      </c>
      <c r="V120" s="34">
        <v>0</v>
      </c>
    </row>
    <row r="121" spans="1:22" ht="16.5" customHeight="1" x14ac:dyDescent="0.25">
      <c r="A121" s="113"/>
      <c r="B121" s="126"/>
      <c r="C121" s="37"/>
      <c r="D121" s="46"/>
      <c r="E121" s="39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84">
        <v>-1</v>
      </c>
      <c r="T121" s="50"/>
      <c r="U121" s="34"/>
      <c r="V121" s="34"/>
    </row>
    <row r="122" spans="1:22" ht="16.5" customHeight="1" x14ac:dyDescent="0.25">
      <c r="A122" s="113"/>
      <c r="B122" s="126"/>
      <c r="C122" s="37" t="s">
        <v>177</v>
      </c>
      <c r="D122" s="46" t="s">
        <v>65</v>
      </c>
      <c r="E122" s="39">
        <v>9</v>
      </c>
      <c r="F122" s="45"/>
      <c r="G122" s="45">
        <v>8</v>
      </c>
      <c r="H122" s="45">
        <v>8</v>
      </c>
      <c r="I122" s="45">
        <v>8</v>
      </c>
      <c r="J122" s="45">
        <v>8</v>
      </c>
      <c r="K122" s="45">
        <v>8</v>
      </c>
      <c r="L122" s="45">
        <v>8</v>
      </c>
      <c r="M122" s="45">
        <v>8</v>
      </c>
      <c r="N122" s="45">
        <v>8</v>
      </c>
      <c r="O122" s="45">
        <v>8</v>
      </c>
      <c r="P122" s="45">
        <v>8</v>
      </c>
      <c r="Q122" s="45">
        <v>8</v>
      </c>
      <c r="R122" s="45">
        <v>8</v>
      </c>
      <c r="S122" s="45">
        <v>8</v>
      </c>
      <c r="T122" s="50">
        <v>8</v>
      </c>
      <c r="U122" s="35">
        <v>0</v>
      </c>
      <c r="V122" s="34">
        <v>0</v>
      </c>
    </row>
    <row r="123" spans="1:22" ht="16.5" customHeight="1" x14ac:dyDescent="0.25">
      <c r="A123" s="113"/>
      <c r="B123" s="126"/>
      <c r="C123" s="37"/>
      <c r="D123" s="46"/>
      <c r="E123" s="39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82">
        <v>1</v>
      </c>
      <c r="T123" s="50"/>
      <c r="U123" s="34"/>
      <c r="V123" s="34"/>
    </row>
    <row r="124" spans="1:22" ht="16.5" customHeight="1" x14ac:dyDescent="0.25">
      <c r="A124" s="113"/>
      <c r="B124" s="126"/>
      <c r="C124" s="37" t="s">
        <v>180</v>
      </c>
      <c r="D124" s="46" t="s">
        <v>62</v>
      </c>
      <c r="E124" s="39">
        <v>9</v>
      </c>
      <c r="F124" s="45"/>
      <c r="G124" s="25">
        <v>8</v>
      </c>
      <c r="H124" s="45">
        <v>8</v>
      </c>
      <c r="I124" s="45">
        <v>8</v>
      </c>
      <c r="J124" s="45">
        <v>8</v>
      </c>
      <c r="K124" s="45">
        <v>8</v>
      </c>
      <c r="L124" s="45">
        <v>8</v>
      </c>
      <c r="M124" s="45">
        <v>8</v>
      </c>
      <c r="N124" s="45">
        <v>8</v>
      </c>
      <c r="O124" s="45">
        <v>8</v>
      </c>
      <c r="P124" s="45">
        <v>8</v>
      </c>
      <c r="Q124" s="45">
        <v>8</v>
      </c>
      <c r="R124" s="45">
        <v>8</v>
      </c>
      <c r="S124" s="45">
        <v>8</v>
      </c>
      <c r="T124" s="50">
        <v>8</v>
      </c>
      <c r="U124" s="35">
        <v>0</v>
      </c>
      <c r="V124" s="34">
        <v>0</v>
      </c>
    </row>
    <row r="125" spans="1:22" ht="16.5" customHeight="1" x14ac:dyDescent="0.25">
      <c r="A125" s="113"/>
      <c r="B125" s="62"/>
      <c r="C125" s="37"/>
      <c r="D125" s="88"/>
      <c r="E125" s="39"/>
      <c r="F125" s="45"/>
      <c r="G125" s="2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82">
        <v>1</v>
      </c>
      <c r="T125" s="50"/>
      <c r="U125" s="34"/>
      <c r="V125" s="34"/>
    </row>
    <row r="126" spans="1:22" ht="16.5" customHeight="1" x14ac:dyDescent="0.25">
      <c r="A126" s="113"/>
      <c r="B126" s="125" t="s">
        <v>181</v>
      </c>
      <c r="C126" s="37" t="s">
        <v>183</v>
      </c>
      <c r="D126" s="46" t="s">
        <v>66</v>
      </c>
      <c r="E126" s="39">
        <v>4</v>
      </c>
      <c r="F126" s="25"/>
      <c r="G126" s="25">
        <v>4</v>
      </c>
      <c r="H126" s="25">
        <v>4</v>
      </c>
      <c r="I126" s="25">
        <v>4</v>
      </c>
      <c r="J126" s="25">
        <v>4</v>
      </c>
      <c r="K126" s="25">
        <v>4</v>
      </c>
      <c r="L126" s="25">
        <v>4</v>
      </c>
      <c r="M126" s="25">
        <v>4</v>
      </c>
      <c r="N126" s="25">
        <v>4</v>
      </c>
      <c r="O126" s="25">
        <v>4</v>
      </c>
      <c r="P126" s="25">
        <v>4</v>
      </c>
      <c r="Q126" s="25">
        <v>4</v>
      </c>
      <c r="R126" s="25">
        <v>4</v>
      </c>
      <c r="S126" s="25">
        <v>4</v>
      </c>
      <c r="T126" s="25">
        <v>4</v>
      </c>
      <c r="U126" s="25">
        <v>4</v>
      </c>
      <c r="V126" s="35">
        <v>0</v>
      </c>
    </row>
    <row r="127" spans="1:22" ht="16.5" customHeight="1" x14ac:dyDescent="0.25">
      <c r="A127" s="113"/>
      <c r="B127" s="126"/>
      <c r="C127" s="37" t="s">
        <v>185</v>
      </c>
      <c r="D127" s="46" t="s">
        <v>65</v>
      </c>
      <c r="E127" s="39">
        <v>3</v>
      </c>
      <c r="F127" s="25"/>
      <c r="G127" s="25">
        <v>4</v>
      </c>
      <c r="H127" s="25">
        <v>4</v>
      </c>
      <c r="I127" s="25">
        <v>4</v>
      </c>
      <c r="J127" s="25">
        <v>4</v>
      </c>
      <c r="K127" s="25">
        <v>4</v>
      </c>
      <c r="L127" s="25">
        <v>4</v>
      </c>
      <c r="M127" s="25">
        <v>4</v>
      </c>
      <c r="N127" s="25">
        <v>4</v>
      </c>
      <c r="O127" s="25">
        <v>4</v>
      </c>
      <c r="P127" s="25">
        <v>4</v>
      </c>
      <c r="Q127" s="25">
        <v>4</v>
      </c>
      <c r="R127" s="25">
        <v>4</v>
      </c>
      <c r="S127" s="25">
        <v>4</v>
      </c>
      <c r="T127" s="25">
        <v>4</v>
      </c>
      <c r="U127" s="25">
        <v>4</v>
      </c>
      <c r="V127" s="35">
        <v>0</v>
      </c>
    </row>
    <row r="128" spans="1:22" ht="16.5" customHeight="1" x14ac:dyDescent="0.25">
      <c r="A128" s="113"/>
      <c r="B128" s="126"/>
      <c r="C128" s="37"/>
      <c r="D128" s="46"/>
      <c r="E128" s="39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74">
        <v>-1</v>
      </c>
      <c r="V128" s="34"/>
    </row>
    <row r="129" spans="1:22" ht="16.5" customHeight="1" x14ac:dyDescent="0.25">
      <c r="A129" s="113"/>
      <c r="B129" s="126"/>
      <c r="C129" s="37" t="s">
        <v>187</v>
      </c>
      <c r="D129" s="46" t="s">
        <v>64</v>
      </c>
      <c r="E129" s="39">
        <v>2</v>
      </c>
      <c r="F129" s="25"/>
      <c r="G129" s="25">
        <v>4</v>
      </c>
      <c r="H129" s="25">
        <v>4</v>
      </c>
      <c r="I129" s="25">
        <v>4</v>
      </c>
      <c r="J129" s="25">
        <v>4</v>
      </c>
      <c r="K129" s="25">
        <v>4</v>
      </c>
      <c r="L129" s="25">
        <v>4</v>
      </c>
      <c r="M129" s="25">
        <v>4</v>
      </c>
      <c r="N129" s="25">
        <v>4</v>
      </c>
      <c r="O129" s="25">
        <v>4</v>
      </c>
      <c r="P129" s="25">
        <v>4</v>
      </c>
      <c r="Q129" s="25">
        <v>4</v>
      </c>
      <c r="R129" s="25">
        <v>4</v>
      </c>
      <c r="S129" s="25">
        <v>4</v>
      </c>
      <c r="T129" s="25">
        <v>4</v>
      </c>
      <c r="U129" s="25">
        <v>4</v>
      </c>
      <c r="V129" s="35">
        <v>0</v>
      </c>
    </row>
    <row r="130" spans="1:22" ht="16.5" customHeight="1" x14ac:dyDescent="0.25">
      <c r="A130" s="113"/>
      <c r="B130" s="126"/>
      <c r="C130" s="37"/>
      <c r="D130" s="46"/>
      <c r="E130" s="39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74">
        <v>-2</v>
      </c>
      <c r="V130" s="34"/>
    </row>
    <row r="131" spans="1:22" ht="16.5" customHeight="1" x14ac:dyDescent="0.25">
      <c r="A131" s="113"/>
      <c r="B131" s="126"/>
      <c r="C131" s="37" t="s">
        <v>189</v>
      </c>
      <c r="D131" s="46" t="s">
        <v>62</v>
      </c>
      <c r="E131" s="39">
        <v>5</v>
      </c>
      <c r="F131" s="25"/>
      <c r="G131" s="25">
        <v>4</v>
      </c>
      <c r="H131" s="25">
        <v>4</v>
      </c>
      <c r="I131" s="25">
        <v>4</v>
      </c>
      <c r="J131" s="25">
        <v>4</v>
      </c>
      <c r="K131" s="25">
        <v>4</v>
      </c>
      <c r="L131" s="25">
        <v>4</v>
      </c>
      <c r="M131" s="25">
        <v>4</v>
      </c>
      <c r="N131" s="25">
        <v>4</v>
      </c>
      <c r="O131" s="25">
        <v>4</v>
      </c>
      <c r="P131" s="25">
        <v>4</v>
      </c>
      <c r="Q131" s="25">
        <v>4</v>
      </c>
      <c r="R131" s="25">
        <v>4</v>
      </c>
      <c r="S131" s="25">
        <v>4</v>
      </c>
      <c r="T131" s="25">
        <v>4</v>
      </c>
      <c r="U131" s="25">
        <v>4</v>
      </c>
      <c r="V131" s="35">
        <v>0</v>
      </c>
    </row>
    <row r="132" spans="1:22" ht="16.5" customHeight="1" x14ac:dyDescent="0.25">
      <c r="A132" s="113"/>
      <c r="B132" s="126"/>
      <c r="C132" s="59"/>
      <c r="D132" s="46"/>
      <c r="E132" s="39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77">
        <v>1</v>
      </c>
      <c r="V132" s="34"/>
    </row>
    <row r="133" spans="1:22" ht="16.5" customHeight="1" x14ac:dyDescent="0.25">
      <c r="A133" s="113"/>
      <c r="B133" s="126"/>
      <c r="C133" s="59" t="s">
        <v>191</v>
      </c>
      <c r="D133" s="46" t="s">
        <v>66</v>
      </c>
      <c r="E133" s="39">
        <v>5</v>
      </c>
      <c r="F133" s="25"/>
      <c r="G133" s="25">
        <v>4</v>
      </c>
      <c r="H133" s="25">
        <v>4</v>
      </c>
      <c r="I133" s="25">
        <v>4</v>
      </c>
      <c r="J133" s="25">
        <v>4</v>
      </c>
      <c r="K133" s="25">
        <v>4</v>
      </c>
      <c r="L133" s="25">
        <v>4</v>
      </c>
      <c r="M133" s="25">
        <v>4</v>
      </c>
      <c r="N133" s="25">
        <v>4</v>
      </c>
      <c r="O133" s="25">
        <v>4</v>
      </c>
      <c r="P133" s="25">
        <v>4</v>
      </c>
      <c r="Q133" s="25">
        <v>4</v>
      </c>
      <c r="R133" s="25">
        <v>4</v>
      </c>
      <c r="S133" s="25">
        <v>4</v>
      </c>
      <c r="T133" s="25">
        <v>4</v>
      </c>
      <c r="U133" s="25">
        <v>4</v>
      </c>
      <c r="V133" s="35">
        <v>0</v>
      </c>
    </row>
    <row r="134" spans="1:22" ht="16.5" customHeight="1" x14ac:dyDescent="0.25">
      <c r="A134" s="113"/>
      <c r="B134" s="62"/>
      <c r="C134" s="59"/>
      <c r="D134" s="67"/>
      <c r="E134" s="39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77">
        <v>1</v>
      </c>
      <c r="V134" s="81"/>
    </row>
    <row r="135" spans="1:22" ht="16.5" customHeight="1" x14ac:dyDescent="0.25">
      <c r="A135" s="113"/>
      <c r="B135" s="125" t="s">
        <v>195</v>
      </c>
      <c r="C135" s="63" t="s">
        <v>196</v>
      </c>
      <c r="D135" s="44" t="s">
        <v>60</v>
      </c>
      <c r="E135" s="25">
        <v>7</v>
      </c>
      <c r="F135" s="25"/>
      <c r="G135" s="25">
        <v>8</v>
      </c>
      <c r="H135" s="34">
        <v>8</v>
      </c>
      <c r="I135" s="34">
        <v>8</v>
      </c>
      <c r="J135" s="34">
        <v>8</v>
      </c>
      <c r="K135" s="34">
        <v>8</v>
      </c>
      <c r="L135" s="34">
        <v>8</v>
      </c>
      <c r="M135" s="34">
        <v>8</v>
      </c>
      <c r="N135" s="34">
        <v>8</v>
      </c>
      <c r="O135" s="34">
        <v>8</v>
      </c>
      <c r="P135" s="34">
        <v>8</v>
      </c>
      <c r="Q135" s="34">
        <v>8</v>
      </c>
      <c r="R135" s="34">
        <v>8</v>
      </c>
      <c r="S135" s="34">
        <v>8</v>
      </c>
      <c r="T135" s="34">
        <v>8</v>
      </c>
      <c r="U135" s="34">
        <v>8</v>
      </c>
      <c r="V135" s="25">
        <v>8</v>
      </c>
    </row>
    <row r="136" spans="1:22" ht="16.5" customHeight="1" x14ac:dyDescent="0.25">
      <c r="A136" s="113"/>
      <c r="B136" s="126"/>
      <c r="C136" s="63"/>
      <c r="D136" s="44"/>
      <c r="E136" s="25"/>
      <c r="F136" s="25"/>
      <c r="G136" s="25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74">
        <v>-1</v>
      </c>
    </row>
    <row r="137" spans="1:22" ht="16.5" customHeight="1" x14ac:dyDescent="0.25">
      <c r="A137" s="113"/>
      <c r="B137" s="126"/>
      <c r="C137" s="63" t="s">
        <v>204</v>
      </c>
      <c r="D137" s="12" t="s">
        <v>60</v>
      </c>
      <c r="E137" s="25">
        <v>7</v>
      </c>
      <c r="F137" s="25"/>
      <c r="G137" s="25">
        <v>8</v>
      </c>
      <c r="H137" s="25">
        <v>8</v>
      </c>
      <c r="I137" s="25">
        <v>8</v>
      </c>
      <c r="J137" s="25">
        <v>8</v>
      </c>
      <c r="K137" s="25">
        <v>8</v>
      </c>
      <c r="L137" s="25">
        <v>8</v>
      </c>
      <c r="M137" s="25">
        <v>8</v>
      </c>
      <c r="N137" s="25">
        <v>8</v>
      </c>
      <c r="O137" s="25">
        <v>8</v>
      </c>
      <c r="P137" s="25">
        <v>8</v>
      </c>
      <c r="Q137" s="25">
        <v>8</v>
      </c>
      <c r="R137" s="25">
        <v>8</v>
      </c>
      <c r="S137" s="25">
        <v>8</v>
      </c>
      <c r="T137" s="25">
        <v>8</v>
      </c>
      <c r="U137" s="25">
        <v>8</v>
      </c>
      <c r="V137" s="25">
        <v>8</v>
      </c>
    </row>
    <row r="138" spans="1:22" ht="16.5" customHeight="1" x14ac:dyDescent="0.25">
      <c r="A138" s="113"/>
      <c r="B138" s="62"/>
      <c r="C138" s="96"/>
      <c r="D138" s="12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74">
        <v>-1</v>
      </c>
    </row>
    <row r="139" spans="1:22" ht="15.75" customHeight="1" x14ac:dyDescent="0.25">
      <c r="A139" s="113"/>
      <c r="B139" s="57"/>
      <c r="C139" s="65"/>
      <c r="D139" s="66"/>
      <c r="E139" s="25"/>
      <c r="F139" s="40"/>
      <c r="G139" s="66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</row>
    <row r="140" spans="1:22" ht="15.75" customHeight="1" x14ac:dyDescent="0.25">
      <c r="A140" s="113"/>
      <c r="B140" s="68"/>
      <c r="C140" s="25"/>
      <c r="D140" s="92" t="s">
        <v>13</v>
      </c>
      <c r="E140" s="92">
        <f>SUM(E64:E137)</f>
        <v>267.5</v>
      </c>
      <c r="F140" s="98">
        <v>261.5</v>
      </c>
      <c r="G140" s="92">
        <f>SUM(G64:G137)</f>
        <v>261.5</v>
      </c>
      <c r="H140" s="19">
        <v>250.5</v>
      </c>
      <c r="I140" s="92">
        <v>241</v>
      </c>
      <c r="J140" s="95">
        <f t="shared" ref="J140:N140" si="1">SUM(J64:J137)</f>
        <v>217.5</v>
      </c>
      <c r="K140" s="99">
        <f t="shared" si="1"/>
        <v>200</v>
      </c>
      <c r="L140" s="99">
        <f t="shared" si="1"/>
        <v>202</v>
      </c>
      <c r="M140" s="99">
        <f t="shared" si="1"/>
        <v>164.5</v>
      </c>
      <c r="N140" s="99">
        <f t="shared" si="1"/>
        <v>144</v>
      </c>
      <c r="O140" s="100">
        <v>132</v>
      </c>
      <c r="P140" s="100">
        <v>132</v>
      </c>
      <c r="Q140" s="99">
        <f t="shared" ref="Q140:R140" si="2">SUM(Q64:Q137)</f>
        <v>118</v>
      </c>
      <c r="R140" s="99">
        <f t="shared" si="2"/>
        <v>102</v>
      </c>
      <c r="S140" s="100">
        <v>78</v>
      </c>
      <c r="T140" s="99">
        <f t="shared" ref="T140:V140" si="3">SUM(T64:T137)</f>
        <v>52</v>
      </c>
      <c r="U140" s="71">
        <f t="shared" si="3"/>
        <v>35</v>
      </c>
      <c r="V140" s="101">
        <f t="shared" si="3"/>
        <v>15</v>
      </c>
    </row>
    <row r="141" spans="1:22" ht="15.75" customHeight="1" x14ac:dyDescent="0.25">
      <c r="B141" s="64"/>
      <c r="C141" s="90"/>
      <c r="D141" s="69" t="s">
        <v>211</v>
      </c>
      <c r="E141" s="25"/>
      <c r="F141" s="25">
        <v>261.5</v>
      </c>
      <c r="G141" s="33">
        <v>261.5</v>
      </c>
      <c r="H141" s="33">
        <v>249.5</v>
      </c>
      <c r="I141" s="33">
        <v>241</v>
      </c>
      <c r="J141" s="33">
        <v>216</v>
      </c>
      <c r="K141" s="33">
        <v>200</v>
      </c>
      <c r="L141" s="33">
        <v>200</v>
      </c>
      <c r="M141" s="33">
        <v>164</v>
      </c>
      <c r="N141" s="71">
        <f t="shared" ref="N141:Q141" si="4">SUM(N96:N139)</f>
        <v>144</v>
      </c>
      <c r="O141" s="71">
        <f t="shared" si="4"/>
        <v>132</v>
      </c>
      <c r="P141" s="71">
        <f t="shared" si="4"/>
        <v>132</v>
      </c>
      <c r="Q141" s="71">
        <f t="shared" si="4"/>
        <v>118</v>
      </c>
      <c r="R141" s="33">
        <v>100</v>
      </c>
      <c r="S141" s="33">
        <v>56</v>
      </c>
      <c r="T141" s="71">
        <f>SUM(T96:T139)</f>
        <v>52</v>
      </c>
      <c r="U141" s="33">
        <v>36</v>
      </c>
      <c r="V141" s="33">
        <v>16</v>
      </c>
    </row>
    <row r="142" spans="1:22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2:22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2:2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2:22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2:22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2:22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2:22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2:22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2:22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2:22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2:22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2:22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2:22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2:22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2:22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2:22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2:22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2:22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2:22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2:22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2:22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2:22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2:22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2:22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2:22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2:2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2:22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2:22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2:22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2:22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2:22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2:22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2:22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2:22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2:22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2:22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2:22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2:22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2:22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2:22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2:22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2:22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2:22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2:22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2:22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2:22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2:22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2:22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2:22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2:22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2:22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2:22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2:22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2:22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2:22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2:22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2:22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2:22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2:22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2:22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2:22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2:22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2:22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2:2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2:22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2:22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2:22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2:22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2:22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2:22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2:22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2:22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2:22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2:22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2:22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2:2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2:2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2:2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2:22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2:22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2:22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2:22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2:22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2:22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2:22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2:22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2:22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2:22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2:22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2:22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2:22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2:22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2:22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2:22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2:22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2:22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2:22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2:22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2:22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2:22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2:22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2:22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2:22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2:22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2:22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2:22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2:22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2:22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2:22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2:22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2:22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2:22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2:22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2:22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2:22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2:22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2:22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2:22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2:22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2:22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2:22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2:22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2:22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2:22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2:22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2:22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2:22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2:22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2:22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2:22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2:22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2:22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2:22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2:22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2:22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2:22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2:22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2:22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2:22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2:22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2:22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2:22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2:22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2:22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2:22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2:22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2:22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2:22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2:22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2:22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2:22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2:22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2:22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2:22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2:22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2:22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2:22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2:22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2:22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2:22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2:22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2:22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2:22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2:22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2:22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2:22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2:22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2:22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2:22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2:22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2:22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2:22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2:22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2:22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2:22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2:22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2:22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2:22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2:22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2:22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2:22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2:22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2:22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2:22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2:22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2:22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2:22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2:22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2:22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2:22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2:22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2:22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2:22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2:22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2:22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2:22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2:22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2:22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2:22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2:22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2:22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2:22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2:22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2:22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2:22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2:22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2:22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2:22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2:22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2:22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2:22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2:22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2:22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2:22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2:22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2:22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2:22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2:22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2:22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2:22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2:22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2:22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2:22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2:22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2:22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2:22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2:22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2:22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2:22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2:22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2:22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2:22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2:22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2:22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2:22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2:22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2:22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2:22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2:22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2:22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2:22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2:22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2:22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2:22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2:22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2:22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2:22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2:22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2:22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2:22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2:22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2:22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2:22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2:22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2:22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2:22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2:22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2:22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2:22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2:22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2:22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2:22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2:22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2:22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2:22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2:22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2:22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2:22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2:22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2:22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2:22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2:22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2:22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2:22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2:22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2:22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2:22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2:22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2:22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2:22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2:22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2:22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2:22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2:22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2:22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2:22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2:22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2:22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2:22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2:22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2:22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2:22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2:22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2:22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2:22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2:22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2:22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2:22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2:22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2:22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2:22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2:22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2:22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2:22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2:22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2:22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2:22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2:22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2:22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2:22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2:22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2:22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2:22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2:22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2:22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2:22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2:22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2:22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2:22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2:22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2:22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2:22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2:22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2:22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2:22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2:22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2:22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2:22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2:22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2:22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2:22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2:22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2:22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2:22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2:22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2:22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2:22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2:22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2:22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2:22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2:22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2:22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2:22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2:22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2:22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2:22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2:22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2:22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2:22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2:22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2:22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2:22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2:22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2:22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2:22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2:22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2:22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2:22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2:22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2:22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2:22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2:22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2:22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2:22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2:22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2:22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2:22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2:22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2:22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2:22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2:22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2:22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2:22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2:22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2:22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2:22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2:22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2:22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2:22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2:22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2:22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2:22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2:22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2:22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2:22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2:22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2:22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2:22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2:22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2:22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2:22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2:22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2:22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2:22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2:22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2:22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2:22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2:22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2:22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2:22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2:22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2:22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2:22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2:22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2:22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2:22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2:22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2:22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2:22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2:22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2:22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2:22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2:22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2:22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2:22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2:22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2:22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2:22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2:22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2:22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2:22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2:22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2:22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2:22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2:22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2:22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2:22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2:22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2:22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2:22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2:22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2:22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2:22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2:22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2:22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2:22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2:22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2:22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2:22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2:22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2:22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2:22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2:22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2:22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2:22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2:22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2:22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2:22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2:22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2:22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2:22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2:22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2:22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2:22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2:22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2:22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2:22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2:22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2:22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2:22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2:22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2:22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2:22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2:22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2:22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2:22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2:22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2:22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2:22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2:22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2:22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2:22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2:22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2:22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2:22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2:22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2:22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2:22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2:22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2:22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2:22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2:22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2:22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2:22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2:22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2:22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2:22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2:22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2:22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2:22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2:22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2:22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2:22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2:22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2:22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2:22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2:22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2:22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2:22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2:22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2:22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2:22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2:22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2:22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2:22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2:22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2:22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2:22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2:22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2:22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2:22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2:22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2:22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2:22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2:22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2:22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2:22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2:22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2:22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2:22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2:22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2:22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2:22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2:22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2:22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2:22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2:22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2:22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2:22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2:22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2:22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2:22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2:22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2:22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2:22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2:22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2:22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2:22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2:22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2:22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2:22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2:22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2:22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2:22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2:22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2:22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2:22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2:22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2:22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2:22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2:22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2:22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2:22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2:22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2:22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2:22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2:22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2:22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2:22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2:22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2:22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2:22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2:22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2:22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2:22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2:22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2:22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2:22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2:22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2:22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2:22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2:22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2:22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2:22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2:22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2:22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2:22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2:22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2:22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2:22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2:22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2:22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2:22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2:22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2:22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2:22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2:22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2:22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2:22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2:22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2:22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2:22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2:22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2:22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2:22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2:22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2:22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2:22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2:22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2:22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2:22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2:22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2:22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2:22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2:22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2:22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2:22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2:22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2:22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2:22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2:22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2:22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2:22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2:22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2:22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2:22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2:22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2:22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2:22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2:22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2:22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2:22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2:22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2:22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2:22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2:22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2:22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2:22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2:22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2:22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2:22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2:22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2:22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2:22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2:22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2:22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2:22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2:22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2:22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2:22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2:22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2:22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2:22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2:22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2:22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2:22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2:22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2:22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2:22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2:22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2:22" x14ac:dyDescent="0.2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2:22" x14ac:dyDescent="0.2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2:22" x14ac:dyDescent="0.2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2:22" x14ac:dyDescent="0.2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2:22" x14ac:dyDescent="0.2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2:22" x14ac:dyDescent="0.2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2:22" x14ac:dyDescent="0.2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2:22" x14ac:dyDescent="0.2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2:22" x14ac:dyDescent="0.2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2:22" x14ac:dyDescent="0.2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2:22" x14ac:dyDescent="0.2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2:22" x14ac:dyDescent="0.2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2:22" x14ac:dyDescent="0.2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2:22" x14ac:dyDescent="0.2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2:22" x14ac:dyDescent="0.2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2:22" x14ac:dyDescent="0.2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2:22" x14ac:dyDescent="0.2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2:22" x14ac:dyDescent="0.2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2:22" x14ac:dyDescent="0.2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2:22" x14ac:dyDescent="0.2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2:22" x14ac:dyDescent="0.2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2:22" x14ac:dyDescent="0.2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2:22" x14ac:dyDescent="0.2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2:22" x14ac:dyDescent="0.2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2:22" x14ac:dyDescent="0.2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2:22" x14ac:dyDescent="0.2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2:22" x14ac:dyDescent="0.2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2:22" x14ac:dyDescent="0.2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2:22" x14ac:dyDescent="0.2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2:22" x14ac:dyDescent="0.2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2:22" x14ac:dyDescent="0.2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2:22" x14ac:dyDescent="0.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2:22" x14ac:dyDescent="0.2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2:22" x14ac:dyDescent="0.2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2:22" x14ac:dyDescent="0.2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2:22" x14ac:dyDescent="0.2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2:22" x14ac:dyDescent="0.2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2:22" x14ac:dyDescent="0.2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2:22" x14ac:dyDescent="0.2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2:22" x14ac:dyDescent="0.2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2:22" x14ac:dyDescent="0.2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2:22" x14ac:dyDescent="0.2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2:22" x14ac:dyDescent="0.2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2:22" x14ac:dyDescent="0.2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2:22" x14ac:dyDescent="0.2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2:22" x14ac:dyDescent="0.2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2:22" x14ac:dyDescent="0.2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2:22" x14ac:dyDescent="0.2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2:22" x14ac:dyDescent="0.2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2:22" x14ac:dyDescent="0.2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2:22" x14ac:dyDescent="0.2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2:22" x14ac:dyDescent="0.2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2:22" x14ac:dyDescent="0.2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2:22" x14ac:dyDescent="0.2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2:22" x14ac:dyDescent="0.2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2:22" x14ac:dyDescent="0.2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2:22" x14ac:dyDescent="0.2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2:22" x14ac:dyDescent="0.2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2:22" x14ac:dyDescent="0.2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2:22" x14ac:dyDescent="0.2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2:22" x14ac:dyDescent="0.2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2:22" x14ac:dyDescent="0.2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2:22" x14ac:dyDescent="0.2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2:22" x14ac:dyDescent="0.2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2:22" x14ac:dyDescent="0.2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2:22" x14ac:dyDescent="0.2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2:22" x14ac:dyDescent="0.2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2:22" x14ac:dyDescent="0.2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2:22" x14ac:dyDescent="0.2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2:22" x14ac:dyDescent="0.2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2:22" x14ac:dyDescent="0.2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2:22" x14ac:dyDescent="0.2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2:22" x14ac:dyDescent="0.2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2:22" x14ac:dyDescent="0.2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2:22" x14ac:dyDescent="0.2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2:22" x14ac:dyDescent="0.2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2:22" x14ac:dyDescent="0.2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2:22" x14ac:dyDescent="0.2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2:22" x14ac:dyDescent="0.2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2:22" x14ac:dyDescent="0.2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2:22" x14ac:dyDescent="0.2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2:22" x14ac:dyDescent="0.2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2:22" x14ac:dyDescent="0.2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2:22" x14ac:dyDescent="0.2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2:22" x14ac:dyDescent="0.2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2:22" x14ac:dyDescent="0.2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2:22" x14ac:dyDescent="0.2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2:22" x14ac:dyDescent="0.2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2:22" x14ac:dyDescent="0.2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2:22" x14ac:dyDescent="0.2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2:22" x14ac:dyDescent="0.2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2:22" x14ac:dyDescent="0.2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2:22" x14ac:dyDescent="0.2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2:22" x14ac:dyDescent="0.2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2:22" x14ac:dyDescent="0.2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2:22" x14ac:dyDescent="0.2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2:22" x14ac:dyDescent="0.2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2:22" x14ac:dyDescent="0.2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2:22" x14ac:dyDescent="0.2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2:22" x14ac:dyDescent="0.2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2:22" x14ac:dyDescent="0.2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2:22" x14ac:dyDescent="0.2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2:22" x14ac:dyDescent="0.2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2:22" x14ac:dyDescent="0.2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2:22" x14ac:dyDescent="0.2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2:22" x14ac:dyDescent="0.2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2:22" x14ac:dyDescent="0.2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2:22" x14ac:dyDescent="0.2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2:22" x14ac:dyDescent="0.2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2:22" x14ac:dyDescent="0.2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2:22" x14ac:dyDescent="0.2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2:22" x14ac:dyDescent="0.2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2:22" x14ac:dyDescent="0.2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2:22" x14ac:dyDescent="0.2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2:22" x14ac:dyDescent="0.2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2:22" x14ac:dyDescent="0.2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2:22" x14ac:dyDescent="0.2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2:22" x14ac:dyDescent="0.2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2:22" x14ac:dyDescent="0.25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2:22" x14ac:dyDescent="0.25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2:22" x14ac:dyDescent="0.25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2:22" x14ac:dyDescent="0.2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2:22" x14ac:dyDescent="0.25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2:22" x14ac:dyDescent="0.25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2:22" x14ac:dyDescent="0.25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2:22" x14ac:dyDescent="0.25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2:22" x14ac:dyDescent="0.25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2:22" x14ac:dyDescent="0.25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2:22" x14ac:dyDescent="0.25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2:22" x14ac:dyDescent="0.25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2:22" x14ac:dyDescent="0.25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2:22" x14ac:dyDescent="0.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2:22" x14ac:dyDescent="0.25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2:22" x14ac:dyDescent="0.25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2:22" x14ac:dyDescent="0.25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2:22" x14ac:dyDescent="0.25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2:22" x14ac:dyDescent="0.25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2:22" x14ac:dyDescent="0.25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2:22" x14ac:dyDescent="0.25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2:22" x14ac:dyDescent="0.25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2:22" x14ac:dyDescent="0.25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2:22" x14ac:dyDescent="0.2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2:22" x14ac:dyDescent="0.25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2:22" x14ac:dyDescent="0.25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2:22" x14ac:dyDescent="0.25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2:22" x14ac:dyDescent="0.25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2:22" x14ac:dyDescent="0.25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2:22" x14ac:dyDescent="0.25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2:22" x14ac:dyDescent="0.25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2:22" x14ac:dyDescent="0.25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2:22" x14ac:dyDescent="0.25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2:22" x14ac:dyDescent="0.2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2:22" x14ac:dyDescent="0.25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2:22" x14ac:dyDescent="0.25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2:22" x14ac:dyDescent="0.25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2:22" x14ac:dyDescent="0.25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2:22" x14ac:dyDescent="0.25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2:22" x14ac:dyDescent="0.25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2:22" x14ac:dyDescent="0.25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2:22" x14ac:dyDescent="0.25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2:22" x14ac:dyDescent="0.25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2:22" x14ac:dyDescent="0.2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2:22" x14ac:dyDescent="0.25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2:22" x14ac:dyDescent="0.25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2:22" x14ac:dyDescent="0.25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2:22" x14ac:dyDescent="0.25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2:22" x14ac:dyDescent="0.25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2:22" x14ac:dyDescent="0.25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2:22" x14ac:dyDescent="0.25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2:22" x14ac:dyDescent="0.25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2:22" x14ac:dyDescent="0.25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2:22" x14ac:dyDescent="0.2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2:22" x14ac:dyDescent="0.25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2:22" x14ac:dyDescent="0.25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2:22" x14ac:dyDescent="0.25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2:22" x14ac:dyDescent="0.25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2:22" x14ac:dyDescent="0.25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2:22" x14ac:dyDescent="0.25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2:22" x14ac:dyDescent="0.25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2:22" x14ac:dyDescent="0.25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2:22" x14ac:dyDescent="0.25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2:22" x14ac:dyDescent="0.2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2:22" x14ac:dyDescent="0.25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2:22" x14ac:dyDescent="0.25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2:22" x14ac:dyDescent="0.25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2:22" x14ac:dyDescent="0.25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2:22" x14ac:dyDescent="0.25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2:22" x14ac:dyDescent="0.25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2:22" x14ac:dyDescent="0.25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2:22" x14ac:dyDescent="0.25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2:22" x14ac:dyDescent="0.25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2:22" x14ac:dyDescent="0.2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2:22" x14ac:dyDescent="0.25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2:22" x14ac:dyDescent="0.25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2:22" x14ac:dyDescent="0.25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2:22" x14ac:dyDescent="0.25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2:22" x14ac:dyDescent="0.25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2:22" x14ac:dyDescent="0.25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2:22" x14ac:dyDescent="0.25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2:22" x14ac:dyDescent="0.25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2:22" x14ac:dyDescent="0.25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2:22" x14ac:dyDescent="0.2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2:22" x14ac:dyDescent="0.25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2:22" x14ac:dyDescent="0.25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2:22" x14ac:dyDescent="0.25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2:22" x14ac:dyDescent="0.25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2:22" x14ac:dyDescent="0.25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43">
    <mergeCell ref="L8:N8"/>
    <mergeCell ref="L9:N9"/>
    <mergeCell ref="A63:A140"/>
    <mergeCell ref="A15:A61"/>
    <mergeCell ref="B126:B133"/>
    <mergeCell ref="B135:B137"/>
    <mergeCell ref="B81:B90"/>
    <mergeCell ref="B69:B80"/>
    <mergeCell ref="B53:B57"/>
    <mergeCell ref="B58:B59"/>
    <mergeCell ref="B117:B124"/>
    <mergeCell ref="B7:G7"/>
    <mergeCell ref="E8:G8"/>
    <mergeCell ref="A5:B5"/>
    <mergeCell ref="A4:B4"/>
    <mergeCell ref="E10:G10"/>
    <mergeCell ref="E9:G9"/>
    <mergeCell ref="D2:L2"/>
    <mergeCell ref="C1:K1"/>
    <mergeCell ref="F3:U3"/>
    <mergeCell ref="A1:B1"/>
    <mergeCell ref="A2:B2"/>
    <mergeCell ref="A3:B3"/>
    <mergeCell ref="B91:B106"/>
    <mergeCell ref="B107:B116"/>
    <mergeCell ref="L12:N12"/>
    <mergeCell ref="L10:N10"/>
    <mergeCell ref="L11:N11"/>
    <mergeCell ref="E11:G11"/>
    <mergeCell ref="B64:C64"/>
    <mergeCell ref="B18:C18"/>
    <mergeCell ref="B16:C16"/>
    <mergeCell ref="B17:C17"/>
    <mergeCell ref="E12:G12"/>
    <mergeCell ref="E13:G13"/>
    <mergeCell ref="B43:B47"/>
    <mergeCell ref="B48:B52"/>
    <mergeCell ref="B68:C68"/>
    <mergeCell ref="B66:C66"/>
    <mergeCell ref="B13:C13"/>
    <mergeCell ref="B33:B42"/>
    <mergeCell ref="B19:B26"/>
    <mergeCell ref="B27:B32"/>
  </mergeCells>
  <pageMargins left="0.7" right="0.7" top="0.75" bottom="0.75" header="0.3" footer="0.3"/>
  <pageSetup scale="42" orientation="portrait" r:id="rId1"/>
  <rowBreaks count="1" manualBreakCount="1">
    <brk id="61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view="pageBreakPreview" zoomScale="60" zoomScaleNormal="100" workbookViewId="0"/>
  </sheetViews>
  <sheetFormatPr defaultColWidth="12.5703125" defaultRowHeight="15" customHeight="1" x14ac:dyDescent="0.25"/>
  <cols>
    <col min="1" max="26" width="7.5703125" customWidth="1"/>
  </cols>
  <sheetData>
    <row r="1" spans="1:9" x14ac:dyDescent="0.25">
      <c r="A1" s="3" t="s">
        <v>222</v>
      </c>
    </row>
    <row r="2" spans="1:9" x14ac:dyDescent="0.25">
      <c r="B2" s="3" t="s">
        <v>62</v>
      </c>
      <c r="D2" s="3" t="s">
        <v>64</v>
      </c>
      <c r="F2" s="3" t="s">
        <v>65</v>
      </c>
      <c r="H2" s="3" t="s">
        <v>66</v>
      </c>
    </row>
    <row r="3" spans="1:9" x14ac:dyDescent="0.25">
      <c r="B3" s="3" t="s">
        <v>13</v>
      </c>
      <c r="C3" s="3" t="s">
        <v>223</v>
      </c>
      <c r="D3" s="3" t="s">
        <v>13</v>
      </c>
      <c r="E3" s="3" t="s">
        <v>223</v>
      </c>
      <c r="F3" s="3" t="s">
        <v>13</v>
      </c>
      <c r="G3" s="3" t="s">
        <v>223</v>
      </c>
      <c r="H3" s="3" t="s">
        <v>13</v>
      </c>
      <c r="I3" s="3" t="s">
        <v>223</v>
      </c>
    </row>
    <row r="4" spans="1:9" x14ac:dyDescent="0.25">
      <c r="A4" s="3" t="s">
        <v>5</v>
      </c>
      <c r="B4" s="103">
        <v>94</v>
      </c>
      <c r="C4" s="103">
        <v>95.5</v>
      </c>
      <c r="D4" s="103">
        <v>57</v>
      </c>
      <c r="E4" s="103">
        <v>56.5</v>
      </c>
      <c r="F4" s="103">
        <v>54</v>
      </c>
      <c r="G4" s="103">
        <v>52.5</v>
      </c>
      <c r="H4" s="103">
        <v>49</v>
      </c>
      <c r="I4" s="103">
        <v>47.5</v>
      </c>
    </row>
    <row r="5" spans="1:9" x14ac:dyDescent="0.25">
      <c r="A5" s="3" t="s">
        <v>4</v>
      </c>
      <c r="B5" s="103">
        <v>75.25</v>
      </c>
      <c r="C5" s="103">
        <v>73</v>
      </c>
      <c r="D5" s="103">
        <v>67.75</v>
      </c>
      <c r="E5" s="103">
        <v>60.5</v>
      </c>
      <c r="F5" s="103">
        <v>68.25</v>
      </c>
      <c r="G5" s="103">
        <v>63.5</v>
      </c>
      <c r="H5" s="103">
        <v>64.25</v>
      </c>
      <c r="I5" s="103">
        <v>64</v>
      </c>
    </row>
    <row r="6" spans="1:9" x14ac:dyDescent="0.25">
      <c r="A6" s="3" t="s">
        <v>3</v>
      </c>
      <c r="B6" s="103">
        <v>72.75</v>
      </c>
      <c r="C6" s="103">
        <v>70</v>
      </c>
      <c r="D6" s="103">
        <v>57.75</v>
      </c>
      <c r="E6" s="103">
        <v>58</v>
      </c>
      <c r="F6" s="103">
        <v>73.75</v>
      </c>
      <c r="G6" s="103">
        <v>70</v>
      </c>
      <c r="H6" s="103">
        <v>62.25</v>
      </c>
      <c r="I6" s="103">
        <v>62.5</v>
      </c>
    </row>
    <row r="7" spans="1:9" x14ac:dyDescent="0.25">
      <c r="A7" s="3" t="s">
        <v>24</v>
      </c>
      <c r="B7">
        <f t="shared" ref="B7:I7" si="0">SUM(B4:B6)</f>
        <v>242</v>
      </c>
      <c r="C7">
        <f t="shared" si="0"/>
        <v>238.5</v>
      </c>
      <c r="D7">
        <f t="shared" si="0"/>
        <v>182.5</v>
      </c>
      <c r="E7">
        <f t="shared" si="0"/>
        <v>175</v>
      </c>
      <c r="F7">
        <f t="shared" si="0"/>
        <v>196</v>
      </c>
      <c r="G7">
        <f t="shared" si="0"/>
        <v>186</v>
      </c>
      <c r="H7">
        <f t="shared" si="0"/>
        <v>175.5</v>
      </c>
      <c r="I7">
        <f t="shared" si="0"/>
        <v>174</v>
      </c>
    </row>
    <row r="11" spans="1:9" x14ac:dyDescent="0.25">
      <c r="D11" s="3" t="s">
        <v>224</v>
      </c>
      <c r="F11">
        <f>SUM(B7,D7,F7,H7,)</f>
        <v>796</v>
      </c>
    </row>
    <row r="12" spans="1:9" x14ac:dyDescent="0.25">
      <c r="D12" s="3" t="s">
        <v>13</v>
      </c>
      <c r="F12">
        <f>SUM(B7,D7,F7,H7,)</f>
        <v>796</v>
      </c>
    </row>
    <row r="13" spans="1:9" x14ac:dyDescent="0.25">
      <c r="D13" s="3" t="s">
        <v>223</v>
      </c>
      <c r="F13">
        <f>SUM(C7,E7,G7,I7,)</f>
        <v>773.5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sprint2</vt:lpstr>
      <vt:lpstr>sprint 3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tuongvy</cp:lastModifiedBy>
  <cp:lastPrinted>2017-05-17T10:27:47Z</cp:lastPrinted>
  <dcterms:modified xsi:type="dcterms:W3CDTF">2017-05-17T10:30:22Z</dcterms:modified>
</cp:coreProperties>
</file>