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heckCompatibility="1"/>
  <mc:AlternateContent xmlns:mc="http://schemas.openxmlformats.org/markup-compatibility/2006">
    <mc:Choice Requires="x15">
      <x15ac:absPath xmlns:x15ac="http://schemas.microsoft.com/office/spreadsheetml/2010/11/ac" url="D:\Holmesglen - Certificate IV\certificate-4\C#\Assessment2\"/>
    </mc:Choice>
  </mc:AlternateContent>
  <xr:revisionPtr revIDLastSave="0" documentId="13_ncr:1_{A71DEADA-932A-4C83-845F-0C4D48F787CD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Project Info" sheetId="1" r:id="rId1"/>
    <sheet name="Unit Test" sheetId="4" r:id="rId2"/>
    <sheet name="System Test" sheetId="7" r:id="rId3"/>
  </sheets>
  <definedNames>
    <definedName name="_Toc130901853_6">'Unit Test'!#REF!</definedName>
    <definedName name="Author">"$#REF!.$#REF!$#REF!"</definedName>
    <definedName name="CRFixingList">"$#REF!.$B$1:$N$65536"</definedName>
    <definedName name="Department">"$#REF!.$#REF!$#REF!"</definedName>
    <definedName name="Issue_Date">"$#REF!.$I$23"</definedName>
    <definedName name="Project">"$#REF!.$I$21"</definedName>
    <definedName name="Projects">"$#REF!.$I$25"</definedName>
    <definedName name="Status">"$#REF!.$I$24"</definedName>
    <definedName name="Subject">"$#REF!.$C$15"</definedName>
    <definedName name="Title">"$#REF!.$C$14"</definedName>
    <definedName name="Version">"$#REF!.$N$16"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5" i="7" l="1"/>
  <c r="E34" i="7"/>
  <c r="E32" i="7"/>
  <c r="E31" i="7"/>
  <c r="E60" i="4"/>
  <c r="E59" i="4"/>
  <c r="E58" i="4"/>
  <c r="E57" i="4"/>
  <c r="E56" i="4"/>
  <c r="E51" i="4"/>
  <c r="E50" i="4"/>
  <c r="E42" i="4"/>
  <c r="E40" i="4"/>
  <c r="E35" i="4"/>
  <c r="E34" i="4"/>
  <c r="E33" i="4"/>
  <c r="E32" i="4"/>
  <c r="E31" i="4"/>
  <c r="E30" i="4"/>
  <c r="G6" i="7"/>
  <c r="G8" i="7" s="1"/>
  <c r="G6" i="4"/>
  <c r="G8" i="4" s="1"/>
</calcChain>
</file>

<file path=xl/sharedStrings.xml><?xml version="1.0" encoding="utf-8"?>
<sst xmlns="http://schemas.openxmlformats.org/spreadsheetml/2006/main" count="316" uniqueCount="120">
  <si>
    <t>Version:  1.0</t>
  </si>
  <si>
    <t>Author:</t>
  </si>
  <si>
    <t>Description</t>
  </si>
  <si>
    <t xml:space="preserve"> Test Report</t>
  </si>
  <si>
    <t>EXECUTED</t>
  </si>
  <si>
    <t>PASSED</t>
  </si>
  <si>
    <t>FAILED</t>
  </si>
  <si>
    <t>(Total) TESTS EXECUTED
(PASSED + FAILED)</t>
  </si>
  <si>
    <t>Status</t>
  </si>
  <si>
    <t>Remarks</t>
  </si>
  <si>
    <t>Test Case ID</t>
  </si>
  <si>
    <t>Priority</t>
  </si>
  <si>
    <t>Open date</t>
  </si>
  <si>
    <t>Project Information</t>
  </si>
  <si>
    <t>Project Name</t>
  </si>
  <si>
    <t>Functions</t>
  </si>
  <si>
    <t>% TCs Executed</t>
  </si>
  <si>
    <t>% TCs Passed</t>
  </si>
  <si>
    <t>High</t>
  </si>
  <si>
    <t>Severity</t>
  </si>
  <si>
    <t>Raised By</t>
  </si>
  <si>
    <t>Tested on Version</t>
  </si>
  <si>
    <t>Steps to Reproduce</t>
  </si>
  <si>
    <t>Expected Results</t>
  </si>
  <si>
    <t>Actual Results</t>
  </si>
  <si>
    <t>Bug description</t>
  </si>
  <si>
    <t>TCs pending</t>
  </si>
  <si>
    <t>Number of defects</t>
  </si>
  <si>
    <t>Test Report</t>
  </si>
  <si>
    <t>Test Date:</t>
  </si>
  <si>
    <t>Pending</t>
  </si>
  <si>
    <t>(EXECUTED + PENDING)</t>
  </si>
  <si>
    <t>NA</t>
  </si>
  <si>
    <t>CR ID</t>
  </si>
  <si>
    <t>public method Circle.Perimeter()</t>
  </si>
  <si>
    <t>Circle.Perimeter()</t>
  </si>
  <si>
    <t>Circle.Area()</t>
  </si>
  <si>
    <t>public method Circle.Area()</t>
  </si>
  <si>
    <t>Rectangle.Perimeter()</t>
  </si>
  <si>
    <t>public method Rectangle.Perimeter()</t>
  </si>
  <si>
    <t>Rectangle.Area()</t>
  </si>
  <si>
    <t>public method Rectangle.Area()</t>
  </si>
  <si>
    <t>Square.Perimeter()</t>
  </si>
  <si>
    <t>public method Square.Perimeter()</t>
  </si>
  <si>
    <t>Square.Area()</t>
  </si>
  <si>
    <t>public method Square.Area()</t>
  </si>
  <si>
    <t>Trapezoid.Perimeter()</t>
  </si>
  <si>
    <t>public method Trapezoid.Perimeter()</t>
  </si>
  <si>
    <t>Trapezoid.Area()</t>
  </si>
  <si>
    <t>public method Trapezoid.Area()</t>
  </si>
  <si>
    <t>2D Shape Calculator</t>
  </si>
  <si>
    <t>Unit test and system test for the application "2D Shape Calculator"</t>
  </si>
  <si>
    <t>Van Minh Le</t>
  </si>
  <si>
    <t>System Input Validation</t>
  </si>
  <si>
    <t>Validate menu options and shape inputs</t>
  </si>
  <si>
    <t>System Flow Control</t>
  </si>
  <si>
    <t>Menu navigation and repeat/retry logic</t>
  </si>
  <si>
    <t>Medium</t>
  </si>
  <si>
    <t>Exit Program Option</t>
  </si>
  <si>
    <t>User selects Exit from menu</t>
  </si>
  <si>
    <t>Low</t>
  </si>
  <si>
    <t>Exits as expected</t>
  </si>
  <si>
    <t>Navigation tested (valid/invalid inputs), retry prompts shown</t>
  </si>
  <si>
    <t>All invalid and valid inputs tested manually</t>
  </si>
  <si>
    <t>TC#</t>
  </si>
  <si>
    <t>Target unit</t>
  </si>
  <si>
    <t>Test data</t>
  </si>
  <si>
    <t>Expected result</t>
  </si>
  <si>
    <t>VS Unit Test</t>
  </si>
  <si>
    <t>Pass</t>
  </si>
  <si>
    <t>Circle (radius) // radius = -5</t>
  </si>
  <si>
    <t>Thrown exception</t>
  </si>
  <si>
    <t>Circle (radius) // radius = 0</t>
  </si>
  <si>
    <t>Square(side) // side = -5</t>
  </si>
  <si>
    <t>Square(side) // side = 0</t>
  </si>
  <si>
    <t>(5.0,3.0)</t>
  </si>
  <si>
    <t>(0.0001,0.0001)</t>
  </si>
  <si>
    <t>(10000, 20000)</t>
  </si>
  <si>
    <t>Rectangle(length,width)</t>
  </si>
  <si>
    <t>(-5, 3)</t>
  </si>
  <si>
    <t>(5, -3)</t>
  </si>
  <si>
    <t>(5, 0)</t>
  </si>
  <si>
    <t>(0, 3)</t>
  </si>
  <si>
    <t>(4, 6, 3, 3, 5)</t>
  </si>
  <si>
    <t>(0.0001, 0.0001, 1, 1, 0.0001)</t>
  </si>
  <si>
    <t>(10000, 10000, 20000, 20000, 10000)</t>
  </si>
  <si>
    <t>Trapezoid(base1, base2, side1, side2,height)</t>
  </si>
  <si>
    <t>(4, 6, 3, 3, -1)</t>
  </si>
  <si>
    <t>(4, 6, 3, -3, 1)</t>
  </si>
  <si>
    <t>(4, 6, -3, 3, 1)</t>
  </si>
  <si>
    <t>(4, -6, 3, 3, 1)</t>
  </si>
  <si>
    <t>(-4, 6, 3, 3, 1)</t>
  </si>
  <si>
    <t>(4, 6, 3, 0, 5)</t>
  </si>
  <si>
    <t>(4, 6, 0, 3, 5)</t>
  </si>
  <si>
    <t>(4, 0, 3, 3, 5)</t>
  </si>
  <si>
    <t>(0, 6, 3, 3, 5)</t>
  </si>
  <si>
    <t>(4, 6, 3, 3, 0)</t>
  </si>
  <si>
    <t>Manual test</t>
  </si>
  <si>
    <t>(5,3)</t>
  </si>
  <si>
    <t>(4,6,3,3,1)</t>
  </si>
  <si>
    <t>2D Shapes Calculator Menu</t>
  </si>
  <si>
    <t>Print "Invalid choice. Press Enter to try again." and implement a loop to choice</t>
  </si>
  <si>
    <t>a</t>
  </si>
  <si>
    <t>Shape Calculation Menu</t>
  </si>
  <si>
    <t>Print "Invalid calculation choice." And implement a question: 
"Would you like to calculate another property? (Press Y for Yes, or any other key to exit):"</t>
  </si>
  <si>
    <t>Print "It is not a Trapezoid. Please try again." And implement a loop to enter input</t>
  </si>
  <si>
    <t>Exit program</t>
  </si>
  <si>
    <t>Shape Calculation Menu - Exit menu</t>
  </si>
  <si>
    <t>2D Shapes Calculator Menu - Exit menu</t>
  </si>
  <si>
    <t>Exit this menu and back 2D Shapes Calculator Menu</t>
  </si>
  <si>
    <t>Square()</t>
  </si>
  <si>
    <t>Print :"The demention must be a non-negative number. Please try again!" and perform  a loop to enter input</t>
  </si>
  <si>
    <t>Rectangle()</t>
  </si>
  <si>
    <t>Leng = -1</t>
  </si>
  <si>
    <t>Width = -1</t>
  </si>
  <si>
    <t>Circle()</t>
  </si>
  <si>
    <t>Trapezoid() - Check Input Valid but not a trapezoid</t>
  </si>
  <si>
    <t>Trapezoid()</t>
  </si>
  <si>
    <t>Base1: 10
Base2: 2
Side1: 1
Side2: 1
Height: 8</t>
  </si>
  <si>
    <t>Base1: -1
Base2: -1
Side1: -1
Side2: -1
Height: 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</si>
</sst>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00000"/>
    <numFmt numFmtId="166" formatCode="0.0000"/>
  </numFmts>
  <fonts count="25" x14ac:knownFonts="1">
    <font>
      <sz val="10"/>
      <name val="Arial"/>
    </font>
    <font>
      <sz val="10"/>
      <name val="Arial"/>
      <family val="2"/>
    </font>
    <font>
      <b/>
      <sz val="12"/>
      <color indexed="12"/>
      <name val="Arial"/>
      <family val="2"/>
    </font>
    <font>
      <b/>
      <sz val="18"/>
      <color indexed="18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color indexed="12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name val="Arial"/>
      <family val="2"/>
      <charset val="163"/>
    </font>
    <font>
      <b/>
      <sz val="18"/>
      <color indexed="18"/>
      <name val="Arial"/>
      <family val="2"/>
      <charset val="163"/>
    </font>
    <font>
      <i/>
      <sz val="10"/>
      <name val="Arial"/>
      <family val="2"/>
      <charset val="163"/>
    </font>
    <font>
      <sz val="10"/>
      <color rgb="FF0000FF"/>
      <name val="Arial"/>
      <family val="2"/>
      <charset val="163"/>
    </font>
    <font>
      <sz val="10"/>
      <color rgb="FFFF0000"/>
      <name val="Arial"/>
      <family val="2"/>
      <charset val="163"/>
    </font>
    <font>
      <b/>
      <sz val="10"/>
      <name val="Arial"/>
      <family val="2"/>
      <charset val="163"/>
    </font>
    <font>
      <sz val="10"/>
      <color theme="0"/>
      <name val="Arial"/>
      <family val="2"/>
      <charset val="163"/>
    </font>
    <font>
      <b/>
      <sz val="11"/>
      <name val="Arial"/>
      <family val="2"/>
      <charset val="163"/>
    </font>
    <font>
      <i/>
      <sz val="10"/>
      <color indexed="12"/>
      <name val="Arial"/>
      <family val="2"/>
      <charset val="163"/>
    </font>
    <font>
      <b/>
      <sz val="10"/>
      <color rgb="FFFFFFFF"/>
      <name val="Arial"/>
      <family val="2"/>
      <charset val="163"/>
    </font>
    <font>
      <sz val="10"/>
      <color rgb="FF000000"/>
      <name val="Arial"/>
      <family val="2"/>
      <charset val="163"/>
    </font>
    <font>
      <sz val="11"/>
      <color rgb="FF000000"/>
      <name val="Arial"/>
      <family val="2"/>
      <charset val="163"/>
    </font>
  </fonts>
  <fills count="9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indexed="9"/>
        <bgColor indexed="2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32"/>
      </patternFill>
    </fill>
    <fill>
      <patternFill patternType="solid">
        <fgColor rgb="FF3D85C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0" xfId="0" applyFont="1"/>
    <xf numFmtId="0" fontId="1" fillId="0" borderId="1" xfId="0" applyFont="1" applyBorder="1"/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/>
    </xf>
    <xf numFmtId="0" fontId="11" fillId="0" borderId="0" xfId="0" applyFont="1"/>
    <xf numFmtId="0" fontId="8" fillId="2" borderId="34" xfId="0" applyFont="1" applyFill="1" applyBorder="1" applyAlignment="1">
      <alignment vertical="center" wrapText="1"/>
    </xf>
    <xf numFmtId="0" fontId="8" fillId="2" borderId="36" xfId="0" applyFont="1" applyFill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9" fontId="13" fillId="0" borderId="4" xfId="0" applyNumberFormat="1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0" xfId="0" applyFont="1"/>
    <xf numFmtId="0" fontId="16" fillId="0" borderId="14" xfId="0" applyFont="1" applyBorder="1" applyAlignment="1">
      <alignment vertical="top" wrapText="1"/>
    </xf>
    <xf numFmtId="0" fontId="13" fillId="0" borderId="17" xfId="0" applyFont="1" applyBorder="1" applyAlignment="1">
      <alignment wrapText="1"/>
    </xf>
    <xf numFmtId="0" fontId="17" fillId="0" borderId="15" xfId="0" applyFont="1" applyBorder="1" applyAlignment="1">
      <alignment vertical="top" wrapText="1"/>
    </xf>
    <xf numFmtId="0" fontId="13" fillId="0" borderId="13" xfId="0" applyFont="1" applyBorder="1" applyAlignment="1">
      <alignment wrapText="1"/>
    </xf>
    <xf numFmtId="0" fontId="18" fillId="0" borderId="16" xfId="0" applyFont="1" applyBorder="1" applyAlignment="1">
      <alignment horizontal="right" vertical="top" wrapText="1"/>
    </xf>
    <xf numFmtId="0" fontId="13" fillId="3" borderId="9" xfId="0" applyFont="1" applyFill="1" applyBorder="1" applyAlignment="1">
      <alignment horizontal="right" vertical="top" wrapText="1"/>
    </xf>
    <xf numFmtId="0" fontId="19" fillId="7" borderId="0" xfId="0" applyFont="1" applyFill="1"/>
    <xf numFmtId="0" fontId="18" fillId="0" borderId="12" xfId="0" applyFont="1" applyBorder="1" applyAlignment="1">
      <alignment horizontal="right" vertical="top" wrapText="1"/>
    </xf>
    <xf numFmtId="0" fontId="20" fillId="5" borderId="5" xfId="0" applyFont="1" applyFill="1" applyBorder="1" applyAlignment="1">
      <alignment horizontal="center" vertical="center" wrapText="1"/>
    </xf>
    <xf numFmtId="0" fontId="20" fillId="5" borderId="6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3" fillId="0" borderId="11" xfId="0" applyFont="1" applyBorder="1" applyAlignment="1">
      <alignment vertical="center" wrapText="1"/>
    </xf>
    <xf numFmtId="9" fontId="13" fillId="0" borderId="11" xfId="0" applyNumberFormat="1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22" fillId="6" borderId="4" xfId="0" applyFont="1" applyFill="1" applyBorder="1" applyAlignment="1">
      <alignment horizontal="center" vertical="center" wrapText="1" readingOrder="1"/>
    </xf>
    <xf numFmtId="0" fontId="18" fillId="0" borderId="22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left" vertical="center" wrapText="1" readingOrder="1"/>
    </xf>
    <xf numFmtId="0" fontId="13" fillId="0" borderId="24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14" fontId="13" fillId="0" borderId="20" xfId="0" applyNumberFormat="1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 wrapText="1" readingOrder="1"/>
    </xf>
    <xf numFmtId="0" fontId="13" fillId="0" borderId="2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14" fontId="13" fillId="0" borderId="11" xfId="0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13" fillId="8" borderId="0" xfId="0" applyFont="1" applyFill="1" applyAlignment="1">
      <alignment vertical="center"/>
    </xf>
    <xf numFmtId="0" fontId="24" fillId="0" borderId="8" xfId="0" applyFont="1" applyBorder="1" applyAlignment="1">
      <alignment horizontal="center" vertical="center" wrapText="1"/>
    </xf>
    <xf numFmtId="0" fontId="24" fillId="0" borderId="4" xfId="0" applyFont="1" applyBorder="1" applyAlignment="1">
      <alignment vertical="center" wrapText="1"/>
    </xf>
    <xf numFmtId="4" fontId="24" fillId="0" borderId="4" xfId="0" applyNumberFormat="1" applyFont="1" applyBorder="1" applyAlignment="1">
      <alignment vertical="center" wrapText="1"/>
    </xf>
    <xf numFmtId="4" fontId="24" fillId="0" borderId="9" xfId="0" applyNumberFormat="1" applyFont="1" applyBorder="1" applyAlignment="1">
      <alignment vertical="center" wrapText="1"/>
    </xf>
    <xf numFmtId="165" fontId="24" fillId="0" borderId="4" xfId="0" applyNumberFormat="1" applyFont="1" applyBorder="1" applyAlignment="1">
      <alignment vertical="center" wrapText="1"/>
    </xf>
    <xf numFmtId="166" fontId="24" fillId="0" borderId="4" xfId="0" applyNumberFormat="1" applyFont="1" applyBorder="1" applyAlignment="1">
      <alignment vertical="center" wrapText="1"/>
    </xf>
    <xf numFmtId="0" fontId="24" fillId="0" borderId="4" xfId="0" applyFont="1" applyBorder="1" applyAlignment="1">
      <alignment horizontal="right" vertical="center" wrapText="1"/>
    </xf>
    <xf numFmtId="4" fontId="24" fillId="0" borderId="4" xfId="0" applyNumberFormat="1" applyFont="1" applyBorder="1" applyAlignment="1">
      <alignment horizontal="right" vertical="center" wrapText="1"/>
    </xf>
    <xf numFmtId="0" fontId="24" fillId="8" borderId="8" xfId="0" applyFont="1" applyFill="1" applyBorder="1" applyAlignment="1">
      <alignment horizontal="center" vertical="center" wrapText="1"/>
    </xf>
    <xf numFmtId="0" fontId="24" fillId="8" borderId="4" xfId="0" applyFont="1" applyFill="1" applyBorder="1" applyAlignment="1">
      <alignment vertical="center" wrapText="1"/>
    </xf>
    <xf numFmtId="4" fontId="24" fillId="8" borderId="4" xfId="0" applyNumberFormat="1" applyFont="1" applyFill="1" applyBorder="1" applyAlignment="1">
      <alignment vertical="center" wrapText="1"/>
    </xf>
    <xf numFmtId="4" fontId="24" fillId="8" borderId="9" xfId="0" applyNumberFormat="1" applyFont="1" applyFill="1" applyBorder="1" applyAlignment="1">
      <alignment vertical="center" wrapText="1"/>
    </xf>
    <xf numFmtId="165" fontId="24" fillId="8" borderId="4" xfId="0" applyNumberFormat="1" applyFont="1" applyFill="1" applyBorder="1" applyAlignment="1">
      <alignment vertical="center" wrapText="1"/>
    </xf>
    <xf numFmtId="164" fontId="24" fillId="8" borderId="4" xfId="0" applyNumberFormat="1" applyFont="1" applyFill="1" applyBorder="1" applyAlignment="1">
      <alignment vertical="center" wrapText="1"/>
    </xf>
    <xf numFmtId="4" fontId="24" fillId="8" borderId="4" xfId="0" applyNumberFormat="1" applyFont="1" applyFill="1" applyBorder="1" applyAlignment="1">
      <alignment horizontal="right" vertical="center" wrapText="1"/>
    </xf>
    <xf numFmtId="164" fontId="24" fillId="0" borderId="4" xfId="0" applyNumberFormat="1" applyFont="1" applyBorder="1" applyAlignment="1">
      <alignment vertical="center" wrapText="1"/>
    </xf>
    <xf numFmtId="49" fontId="24" fillId="0" borderId="4" xfId="0" applyNumberFormat="1" applyFont="1" applyBorder="1" applyAlignment="1">
      <alignment horizontal="right" vertical="center" wrapText="1"/>
    </xf>
    <xf numFmtId="49" fontId="24" fillId="8" borderId="4" xfId="0" applyNumberFormat="1" applyFont="1" applyFill="1" applyBorder="1" applyAlignment="1">
      <alignment horizontal="right" vertical="center" wrapText="1"/>
    </xf>
    <xf numFmtId="165" fontId="24" fillId="8" borderId="4" xfId="0" applyNumberFormat="1" applyFont="1" applyFill="1" applyBorder="1" applyAlignment="1">
      <alignment horizontal="right" vertical="center" wrapText="1"/>
    </xf>
    <xf numFmtId="164" fontId="24" fillId="8" borderId="4" xfId="0" applyNumberFormat="1" applyFont="1" applyFill="1" applyBorder="1" applyAlignment="1">
      <alignment horizontal="right" vertical="center" wrapText="1"/>
    </xf>
    <xf numFmtId="0" fontId="24" fillId="8" borderId="10" xfId="0" applyFont="1" applyFill="1" applyBorder="1" applyAlignment="1">
      <alignment horizontal="center" vertical="center" wrapText="1"/>
    </xf>
    <xf numFmtId="0" fontId="24" fillId="8" borderId="11" xfId="0" applyFont="1" applyFill="1" applyBorder="1" applyAlignment="1">
      <alignment vertical="center" wrapText="1"/>
    </xf>
    <xf numFmtId="49" fontId="24" fillId="8" borderId="11" xfId="0" applyNumberFormat="1" applyFont="1" applyFill="1" applyBorder="1" applyAlignment="1">
      <alignment horizontal="right" vertical="center" wrapText="1"/>
    </xf>
    <xf numFmtId="4" fontId="24" fillId="8" borderId="11" xfId="0" applyNumberFormat="1" applyFont="1" applyFill="1" applyBorder="1" applyAlignment="1">
      <alignment horizontal="right" vertical="center" wrapText="1"/>
    </xf>
    <xf numFmtId="4" fontId="24" fillId="8" borderId="12" xfId="0" applyNumberFormat="1" applyFont="1" applyFill="1" applyBorder="1" applyAlignment="1">
      <alignment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5" borderId="5" xfId="0" applyFont="1" applyFill="1" applyBorder="1" applyAlignment="1">
      <alignment horizontal="center" vertical="top" wrapText="1"/>
    </xf>
    <xf numFmtId="0" fontId="20" fillId="5" borderId="6" xfId="0" applyFont="1" applyFill="1" applyBorder="1" applyAlignment="1">
      <alignment horizontal="center" vertical="top" wrapText="1"/>
    </xf>
    <xf numFmtId="0" fontId="20" fillId="5" borderId="7" xfId="0" applyFont="1" applyFill="1" applyBorder="1" applyAlignment="1">
      <alignment horizontal="center" vertical="top" wrapText="1"/>
    </xf>
    <xf numFmtId="0" fontId="20" fillId="0" borderId="0" xfId="0" applyFont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13" fillId="0" borderId="10" xfId="0" applyFont="1" applyBorder="1"/>
    <xf numFmtId="0" fontId="13" fillId="0" borderId="11" xfId="0" applyFont="1" applyBorder="1"/>
    <xf numFmtId="0" fontId="13" fillId="0" borderId="12" xfId="0" applyFont="1" applyBorder="1"/>
    <xf numFmtId="0" fontId="22" fillId="6" borderId="4" xfId="0" applyFont="1" applyFill="1" applyBorder="1" applyAlignment="1">
      <alignment horizontal="center" wrapText="1" readingOrder="1"/>
    </xf>
    <xf numFmtId="0" fontId="13" fillId="0" borderId="0" xfId="0" applyFont="1" applyAlignment="1">
      <alignment vertical="top"/>
    </xf>
    <xf numFmtId="0" fontId="13" fillId="0" borderId="23" xfId="0" applyFont="1" applyBorder="1" applyAlignment="1">
      <alignment horizontal="center"/>
    </xf>
    <xf numFmtId="0" fontId="23" fillId="0" borderId="11" xfId="0" applyFont="1" applyBorder="1" applyAlignment="1">
      <alignment horizontal="left" wrapText="1" readingOrder="1"/>
    </xf>
    <xf numFmtId="4" fontId="20" fillId="0" borderId="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1" fillId="0" borderId="3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left" vertical="center" wrapText="1"/>
    </xf>
    <xf numFmtId="15" fontId="1" fillId="0" borderId="3" xfId="0" applyNumberFormat="1" applyFont="1" applyBorder="1" applyAlignment="1">
      <alignment horizontal="left" vertical="center" wrapText="1"/>
    </xf>
    <xf numFmtId="15" fontId="1" fillId="0" borderId="35" xfId="0" applyNumberFormat="1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left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20" fillId="5" borderId="14" xfId="0" applyFont="1" applyFill="1" applyBorder="1" applyAlignment="1">
      <alignment horizontal="center" vertical="center" wrapText="1"/>
    </xf>
    <xf numFmtId="0" fontId="20" fillId="5" borderId="29" xfId="0" applyFont="1" applyFill="1" applyBorder="1" applyAlignment="1">
      <alignment horizontal="center" vertical="center" wrapText="1"/>
    </xf>
    <xf numFmtId="0" fontId="20" fillId="5" borderId="30" xfId="0" applyFont="1" applyFill="1" applyBorder="1" applyAlignment="1">
      <alignment horizontal="center" vertical="center" wrapText="1"/>
    </xf>
    <xf numFmtId="0" fontId="20" fillId="5" borderId="28" xfId="0" applyFont="1" applyFill="1" applyBorder="1" applyAlignment="1">
      <alignment horizontal="center" vertical="center" wrapText="1"/>
    </xf>
    <xf numFmtId="0" fontId="20" fillId="5" borderId="19" xfId="0" applyFont="1" applyFill="1" applyBorder="1" applyAlignment="1">
      <alignment horizontal="center" vertical="center" wrapText="1"/>
    </xf>
    <xf numFmtId="0" fontId="20" fillId="5" borderId="27" xfId="0" applyFont="1" applyFill="1" applyBorder="1" applyAlignment="1">
      <alignment horizontal="center" vertical="center" wrapText="1"/>
    </xf>
    <xf numFmtId="0" fontId="20" fillId="5" borderId="20" xfId="0" applyFont="1" applyFill="1" applyBorder="1" applyAlignment="1">
      <alignment horizontal="center" vertical="center" wrapText="1"/>
    </xf>
    <xf numFmtId="0" fontId="20" fillId="5" borderId="6" xfId="0" applyFont="1" applyFill="1" applyBorder="1" applyAlignment="1">
      <alignment horizontal="center" vertical="center" wrapText="1"/>
    </xf>
    <xf numFmtId="0" fontId="20" fillId="5" borderId="4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vertical="top" wrapText="1"/>
    </xf>
    <xf numFmtId="0" fontId="15" fillId="0" borderId="11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15" fillId="0" borderId="8" xfId="0" applyFont="1" applyBorder="1" applyAlignment="1">
      <alignment vertical="top" wrapText="1"/>
    </xf>
    <xf numFmtId="0" fontId="15" fillId="0" borderId="4" xfId="0" applyFont="1" applyBorder="1" applyAlignment="1">
      <alignment vertical="top" wrapText="1"/>
    </xf>
    <xf numFmtId="0" fontId="13" fillId="0" borderId="8" xfId="0" applyFont="1" applyBorder="1" applyAlignment="1">
      <alignment vertical="top" wrapText="1"/>
    </xf>
    <xf numFmtId="0" fontId="13" fillId="0" borderId="4" xfId="0" applyFont="1" applyBorder="1" applyAlignment="1">
      <alignment vertical="top" wrapText="1"/>
    </xf>
    <xf numFmtId="0" fontId="16" fillId="0" borderId="14" xfId="0" applyFont="1" applyBorder="1" applyAlignment="1">
      <alignment horizontal="left" vertical="top" wrapText="1"/>
    </xf>
    <xf numFmtId="0" fontId="16" fillId="0" borderId="29" xfId="0" applyFont="1" applyBorder="1" applyAlignment="1">
      <alignment horizontal="left" vertical="top" wrapText="1"/>
    </xf>
    <xf numFmtId="0" fontId="16" fillId="0" borderId="30" xfId="0" applyFont="1" applyBorder="1" applyAlignment="1">
      <alignment horizontal="left" vertical="top" wrapText="1"/>
    </xf>
    <xf numFmtId="0" fontId="17" fillId="0" borderId="15" xfId="0" applyFont="1" applyBorder="1" applyAlignment="1">
      <alignment horizontal="left" vertical="top" wrapText="1"/>
    </xf>
    <xf numFmtId="0" fontId="17" fillId="0" borderId="39" xfId="0" applyFont="1" applyBorder="1" applyAlignment="1">
      <alignment horizontal="left" vertical="top" wrapText="1"/>
    </xf>
    <xf numFmtId="0" fontId="17" fillId="0" borderId="25" xfId="0" applyFont="1" applyBorder="1" applyAlignment="1">
      <alignment horizontal="left" vertical="top" wrapText="1"/>
    </xf>
    <xf numFmtId="0" fontId="20" fillId="5" borderId="7" xfId="0" applyFont="1" applyFill="1" applyBorder="1" applyAlignment="1">
      <alignment horizontal="center" vertical="center" wrapText="1"/>
    </xf>
    <xf numFmtId="0" fontId="20" fillId="5" borderId="9" xfId="0" applyFont="1" applyFill="1" applyBorder="1" applyAlignment="1">
      <alignment horizontal="center" vertical="center" wrapText="1"/>
    </xf>
    <xf numFmtId="0" fontId="20" fillId="5" borderId="6" xfId="0" applyFont="1" applyFill="1" applyBorder="1" applyAlignment="1">
      <alignment horizontal="center" vertical="top" wrapText="1"/>
    </xf>
    <xf numFmtId="0" fontId="20" fillId="5" borderId="4" xfId="0" applyFont="1" applyFill="1" applyBorder="1" applyAlignment="1">
      <alignment horizontal="center" vertical="top" wrapText="1"/>
    </xf>
    <xf numFmtId="0" fontId="20" fillId="5" borderId="7" xfId="0" applyFont="1" applyFill="1" applyBorder="1" applyAlignment="1">
      <alignment horizontal="center" vertical="top" wrapText="1"/>
    </xf>
    <xf numFmtId="0" fontId="20" fillId="5" borderId="9" xfId="0" applyFont="1" applyFill="1" applyBorder="1" applyAlignment="1">
      <alignment horizontal="center" vertical="top" wrapText="1"/>
    </xf>
    <xf numFmtId="0" fontId="20" fillId="5" borderId="28" xfId="0" applyFont="1" applyFill="1" applyBorder="1" applyAlignment="1">
      <alignment horizontal="center" vertical="top" wrapText="1"/>
    </xf>
    <xf numFmtId="0" fontId="20" fillId="5" borderId="19" xfId="0" applyFont="1" applyFill="1" applyBorder="1" applyAlignment="1">
      <alignment horizontal="center" vertical="top" wrapText="1"/>
    </xf>
    <xf numFmtId="0" fontId="20" fillId="5" borderId="14" xfId="0" applyFont="1" applyFill="1" applyBorder="1" applyAlignment="1">
      <alignment horizontal="center" vertical="top" wrapText="1"/>
    </xf>
    <xf numFmtId="0" fontId="20" fillId="5" borderId="29" xfId="0" applyFont="1" applyFill="1" applyBorder="1" applyAlignment="1">
      <alignment horizontal="center" vertical="top" wrapText="1"/>
    </xf>
    <xf numFmtId="0" fontId="20" fillId="5" borderId="30" xfId="0" applyFont="1" applyFill="1" applyBorder="1" applyAlignment="1">
      <alignment horizontal="center" vertical="top" wrapText="1"/>
    </xf>
    <xf numFmtId="0" fontId="20" fillId="5" borderId="27" xfId="0" applyFont="1" applyFill="1" applyBorder="1" applyAlignment="1">
      <alignment horizontal="center" vertical="top" wrapText="1"/>
    </xf>
    <xf numFmtId="0" fontId="20" fillId="5" borderId="20" xfId="0" applyFont="1" applyFill="1" applyBorder="1" applyAlignment="1">
      <alignment horizontal="center" vertical="top" wrapText="1"/>
    </xf>
    <xf numFmtId="0" fontId="20" fillId="0" borderId="4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13" fillId="0" borderId="4" xfId="0" applyFont="1" applyBorder="1"/>
    <xf numFmtId="0" fontId="20" fillId="8" borderId="8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0" fontId="20" fillId="8" borderId="9" xfId="0" applyFont="1" applyFill="1" applyBorder="1" applyAlignment="1">
      <alignment horizontal="center" vertical="center" wrapText="1"/>
    </xf>
    <xf numFmtId="0" fontId="13" fillId="8" borderId="4" xfId="0" applyFont="1" applyFill="1" applyBorder="1"/>
    <xf numFmtId="0" fontId="20" fillId="8" borderId="10" xfId="0" applyFont="1" applyFill="1" applyBorder="1" applyAlignment="1">
      <alignment horizontal="center" vertical="center" wrapText="1"/>
    </xf>
    <xf numFmtId="0" fontId="20" fillId="8" borderId="11" xfId="0" applyFont="1" applyFill="1" applyBorder="1" applyAlignment="1">
      <alignment horizontal="center" vertical="center" wrapText="1"/>
    </xf>
    <xf numFmtId="0" fontId="13" fillId="8" borderId="11" xfId="0" applyFont="1" applyFill="1" applyBorder="1"/>
    <xf numFmtId="0" fontId="20" fillId="8" borderId="12" xfId="0" applyFont="1" applyFill="1" applyBorder="1" applyAlignment="1">
      <alignment horizontal="center" vertical="center" wrapText="1"/>
    </xf>
    <xf numFmtId="4" fontId="20" fillId="8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0.png"/><Relationship Id="rId13" Type="http://schemas.openxmlformats.org/officeDocument/2006/relationships/image" Target="../media/image55.png"/><Relationship Id="rId18" Type="http://schemas.openxmlformats.org/officeDocument/2006/relationships/image" Target="../media/image60.png"/><Relationship Id="rId3" Type="http://schemas.openxmlformats.org/officeDocument/2006/relationships/image" Target="../media/image45.png"/><Relationship Id="rId21" Type="http://schemas.openxmlformats.org/officeDocument/2006/relationships/image" Target="../media/image63.png"/><Relationship Id="rId7" Type="http://schemas.openxmlformats.org/officeDocument/2006/relationships/image" Target="../media/image49.png"/><Relationship Id="rId12" Type="http://schemas.openxmlformats.org/officeDocument/2006/relationships/image" Target="../media/image54.png"/><Relationship Id="rId17" Type="http://schemas.openxmlformats.org/officeDocument/2006/relationships/image" Target="../media/image59.png"/><Relationship Id="rId2" Type="http://schemas.openxmlformats.org/officeDocument/2006/relationships/image" Target="../media/image44.png"/><Relationship Id="rId16" Type="http://schemas.openxmlformats.org/officeDocument/2006/relationships/image" Target="../media/image58.png"/><Relationship Id="rId20" Type="http://schemas.openxmlformats.org/officeDocument/2006/relationships/image" Target="../media/image62.png"/><Relationship Id="rId1" Type="http://schemas.openxmlformats.org/officeDocument/2006/relationships/image" Target="../media/image43.png"/><Relationship Id="rId6" Type="http://schemas.openxmlformats.org/officeDocument/2006/relationships/image" Target="../media/image48.png"/><Relationship Id="rId11" Type="http://schemas.openxmlformats.org/officeDocument/2006/relationships/image" Target="../media/image53.png"/><Relationship Id="rId5" Type="http://schemas.openxmlformats.org/officeDocument/2006/relationships/image" Target="../media/image47.png"/><Relationship Id="rId15" Type="http://schemas.openxmlformats.org/officeDocument/2006/relationships/image" Target="../media/image57.png"/><Relationship Id="rId23" Type="http://schemas.openxmlformats.org/officeDocument/2006/relationships/image" Target="../media/image65.png"/><Relationship Id="rId10" Type="http://schemas.openxmlformats.org/officeDocument/2006/relationships/image" Target="../media/image52.png"/><Relationship Id="rId19" Type="http://schemas.openxmlformats.org/officeDocument/2006/relationships/image" Target="../media/image61.png"/><Relationship Id="rId4" Type="http://schemas.openxmlformats.org/officeDocument/2006/relationships/image" Target="../media/image46.png"/><Relationship Id="rId9" Type="http://schemas.openxmlformats.org/officeDocument/2006/relationships/image" Target="../media/image51.png"/><Relationship Id="rId14" Type="http://schemas.openxmlformats.org/officeDocument/2006/relationships/image" Target="../media/image56.png"/><Relationship Id="rId22" Type="http://schemas.openxmlformats.org/officeDocument/2006/relationships/image" Target="../media/image6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30774</xdr:colOff>
      <xdr:row>29</xdr:row>
      <xdr:rowOff>36635</xdr:rowOff>
    </xdr:from>
    <xdr:to>
      <xdr:col>5</xdr:col>
      <xdr:colOff>3861290</xdr:colOff>
      <xdr:row>29</xdr:row>
      <xdr:rowOff>1346749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D36FA5-A99E-A13D-A3CC-9259525C3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8293" y="8088923"/>
          <a:ext cx="3830516" cy="1310114"/>
        </a:xfrm>
        <a:prstGeom prst="rect">
          <a:avLst/>
        </a:prstGeom>
      </xdr:spPr>
    </xdr:pic>
    <xdr:clientData/>
  </xdr:twoCellAnchor>
  <xdr:twoCellAnchor>
    <xdr:from>
      <xdr:col>5</xdr:col>
      <xdr:colOff>25003</xdr:colOff>
      <xdr:row>30</xdr:row>
      <xdr:rowOff>36909</xdr:rowOff>
    </xdr:from>
    <xdr:to>
      <xdr:col>5</xdr:col>
      <xdr:colOff>3863578</xdr:colOff>
      <xdr:row>30</xdr:row>
      <xdr:rowOff>1168406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7FE695-4EAE-554D-D2EE-9ED4D70FF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2597" y="9526190"/>
          <a:ext cx="3838575" cy="1131497"/>
        </a:xfrm>
        <a:prstGeom prst="rect">
          <a:avLst/>
        </a:prstGeom>
      </xdr:spPr>
    </xdr:pic>
    <xdr:clientData/>
  </xdr:twoCellAnchor>
  <xdr:twoCellAnchor>
    <xdr:from>
      <xdr:col>5</xdr:col>
      <xdr:colOff>38100</xdr:colOff>
      <xdr:row>31</xdr:row>
      <xdr:rowOff>28575</xdr:rowOff>
    </xdr:from>
    <xdr:to>
      <xdr:col>5</xdr:col>
      <xdr:colOff>3857625</xdr:colOff>
      <xdr:row>31</xdr:row>
      <xdr:rowOff>1313403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04F2E6-5AE5-C5C4-28F4-FFCF4048B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48550" y="10687050"/>
          <a:ext cx="3819525" cy="1284828"/>
        </a:xfrm>
        <a:prstGeom prst="rect">
          <a:avLst/>
        </a:prstGeom>
      </xdr:spPr>
    </xdr:pic>
    <xdr:clientData/>
  </xdr:twoCellAnchor>
  <xdr:twoCellAnchor>
    <xdr:from>
      <xdr:col>5</xdr:col>
      <xdr:colOff>38100</xdr:colOff>
      <xdr:row>32</xdr:row>
      <xdr:rowOff>47626</xdr:rowOff>
    </xdr:from>
    <xdr:to>
      <xdr:col>5</xdr:col>
      <xdr:colOff>3850246</xdr:colOff>
      <xdr:row>32</xdr:row>
      <xdr:rowOff>1266826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1B568-03A5-0EEA-09A1-01C81F1D7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48550" y="12058651"/>
          <a:ext cx="3812146" cy="1219200"/>
        </a:xfrm>
        <a:prstGeom prst="rect">
          <a:avLst/>
        </a:prstGeom>
      </xdr:spPr>
    </xdr:pic>
    <xdr:clientData/>
  </xdr:twoCellAnchor>
  <xdr:twoCellAnchor>
    <xdr:from>
      <xdr:col>5</xdr:col>
      <xdr:colOff>38100</xdr:colOff>
      <xdr:row>33</xdr:row>
      <xdr:rowOff>38100</xdr:rowOff>
    </xdr:from>
    <xdr:to>
      <xdr:col>5</xdr:col>
      <xdr:colOff>3858872</xdr:colOff>
      <xdr:row>33</xdr:row>
      <xdr:rowOff>1447800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4335152-F086-183B-0623-AA42A79A5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48550" y="13611225"/>
          <a:ext cx="3820772" cy="1409700"/>
        </a:xfrm>
        <a:prstGeom prst="rect">
          <a:avLst/>
        </a:prstGeom>
      </xdr:spPr>
    </xdr:pic>
    <xdr:clientData/>
  </xdr:twoCellAnchor>
  <xdr:twoCellAnchor>
    <xdr:from>
      <xdr:col>5</xdr:col>
      <xdr:colOff>38100</xdr:colOff>
      <xdr:row>34</xdr:row>
      <xdr:rowOff>47625</xdr:rowOff>
    </xdr:from>
    <xdr:to>
      <xdr:col>5</xdr:col>
      <xdr:colOff>3848100</xdr:colOff>
      <xdr:row>34</xdr:row>
      <xdr:rowOff>1335264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79AC267-6463-8B5E-FA68-485B5F700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48550" y="15116175"/>
          <a:ext cx="3810000" cy="1287639"/>
        </a:xfrm>
        <a:prstGeom prst="rect">
          <a:avLst/>
        </a:prstGeom>
      </xdr:spPr>
    </xdr:pic>
    <xdr:clientData/>
  </xdr:twoCellAnchor>
  <xdr:twoCellAnchor>
    <xdr:from>
      <xdr:col>5</xdr:col>
      <xdr:colOff>29970</xdr:colOff>
      <xdr:row>35</xdr:row>
      <xdr:rowOff>38101</xdr:rowOff>
    </xdr:from>
    <xdr:to>
      <xdr:col>5</xdr:col>
      <xdr:colOff>3854906</xdr:colOff>
      <xdr:row>35</xdr:row>
      <xdr:rowOff>933451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8B71681-2F28-5737-4C9B-36E36BDCC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440420" y="16497301"/>
          <a:ext cx="3824936" cy="895350"/>
        </a:xfrm>
        <a:prstGeom prst="rect">
          <a:avLst/>
        </a:prstGeom>
      </xdr:spPr>
    </xdr:pic>
    <xdr:clientData/>
  </xdr:twoCellAnchor>
  <xdr:twoCellAnchor>
    <xdr:from>
      <xdr:col>5</xdr:col>
      <xdr:colOff>51026</xdr:colOff>
      <xdr:row>36</xdr:row>
      <xdr:rowOff>47626</xdr:rowOff>
    </xdr:from>
    <xdr:to>
      <xdr:col>5</xdr:col>
      <xdr:colOff>3857625</xdr:colOff>
      <xdr:row>36</xdr:row>
      <xdr:rowOff>951510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C635106-4DAD-85D2-B140-2CE8A97F1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461476" y="17897476"/>
          <a:ext cx="3806599" cy="903884"/>
        </a:xfrm>
        <a:prstGeom prst="rect">
          <a:avLst/>
        </a:prstGeom>
      </xdr:spPr>
    </xdr:pic>
    <xdr:clientData/>
  </xdr:twoCellAnchor>
  <xdr:twoCellAnchor>
    <xdr:from>
      <xdr:col>5</xdr:col>
      <xdr:colOff>66675</xdr:colOff>
      <xdr:row>37</xdr:row>
      <xdr:rowOff>38100</xdr:rowOff>
    </xdr:from>
    <xdr:to>
      <xdr:col>5</xdr:col>
      <xdr:colOff>3848628</xdr:colOff>
      <xdr:row>37</xdr:row>
      <xdr:rowOff>1428944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901B302-1658-64D3-A7B9-640443198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477125" y="18449925"/>
          <a:ext cx="3781953" cy="1390844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38</xdr:row>
      <xdr:rowOff>60179</xdr:rowOff>
    </xdr:from>
    <xdr:to>
      <xdr:col>5</xdr:col>
      <xdr:colOff>3835844</xdr:colOff>
      <xdr:row>38</xdr:row>
      <xdr:rowOff>1190625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BFD3CA0-4A40-A3A9-B253-512D83FE8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467600" y="19948379"/>
          <a:ext cx="3778694" cy="1130446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39</xdr:row>
      <xdr:rowOff>28575</xdr:rowOff>
    </xdr:from>
    <xdr:to>
      <xdr:col>5</xdr:col>
      <xdr:colOff>3840320</xdr:colOff>
      <xdr:row>39</xdr:row>
      <xdr:rowOff>1371600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7B62B16-9A33-2D54-9685-B659DEE3D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467600" y="21155025"/>
          <a:ext cx="3783170" cy="1343025"/>
        </a:xfrm>
        <a:prstGeom prst="rect">
          <a:avLst/>
        </a:prstGeom>
      </xdr:spPr>
    </xdr:pic>
    <xdr:clientData/>
  </xdr:twoCellAnchor>
  <xdr:twoCellAnchor>
    <xdr:from>
      <xdr:col>5</xdr:col>
      <xdr:colOff>28575</xdr:colOff>
      <xdr:row>40</xdr:row>
      <xdr:rowOff>47625</xdr:rowOff>
    </xdr:from>
    <xdr:to>
      <xdr:col>5</xdr:col>
      <xdr:colOff>3869368</xdr:colOff>
      <xdr:row>40</xdr:row>
      <xdr:rowOff>1304925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0DF253C-CA8E-4CE8-91FF-0211AFB2C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39025" y="22583775"/>
          <a:ext cx="3840793" cy="1257300"/>
        </a:xfrm>
        <a:prstGeom prst="rect">
          <a:avLst/>
        </a:prstGeom>
      </xdr:spPr>
    </xdr:pic>
    <xdr:clientData/>
  </xdr:twoCellAnchor>
  <xdr:twoCellAnchor>
    <xdr:from>
      <xdr:col>5</xdr:col>
      <xdr:colOff>66675</xdr:colOff>
      <xdr:row>41</xdr:row>
      <xdr:rowOff>57150</xdr:rowOff>
    </xdr:from>
    <xdr:to>
      <xdr:col>5</xdr:col>
      <xdr:colOff>3830726</xdr:colOff>
      <xdr:row>41</xdr:row>
      <xdr:rowOff>1438275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6B54D94-BFFB-3705-04FA-173EE77EF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477125" y="23936325"/>
          <a:ext cx="3764051" cy="1381125"/>
        </a:xfrm>
        <a:prstGeom prst="rect">
          <a:avLst/>
        </a:prstGeom>
      </xdr:spPr>
    </xdr:pic>
    <xdr:clientData/>
  </xdr:twoCellAnchor>
  <xdr:twoCellAnchor>
    <xdr:from>
      <xdr:col>5</xdr:col>
      <xdr:colOff>38100</xdr:colOff>
      <xdr:row>42</xdr:row>
      <xdr:rowOff>47626</xdr:rowOff>
    </xdr:from>
    <xdr:to>
      <xdr:col>5</xdr:col>
      <xdr:colOff>3857625</xdr:colOff>
      <xdr:row>42</xdr:row>
      <xdr:rowOff>1396226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AD716C9-0B2F-2409-2291-809C57FB3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448550" y="25403176"/>
          <a:ext cx="3819525" cy="1348600"/>
        </a:xfrm>
        <a:prstGeom prst="rect">
          <a:avLst/>
        </a:prstGeom>
      </xdr:spPr>
    </xdr:pic>
    <xdr:clientData/>
  </xdr:twoCellAnchor>
  <xdr:twoCellAnchor>
    <xdr:from>
      <xdr:col>5</xdr:col>
      <xdr:colOff>41056</xdr:colOff>
      <xdr:row>43</xdr:row>
      <xdr:rowOff>45654</xdr:rowOff>
    </xdr:from>
    <xdr:to>
      <xdr:col>5</xdr:col>
      <xdr:colOff>3856321</xdr:colOff>
      <xdr:row>43</xdr:row>
      <xdr:rowOff>1083879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1A7CAA7-043F-4F01-6AC1-26A410CC7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444280" y="26873309"/>
          <a:ext cx="3815265" cy="1038225"/>
        </a:xfrm>
        <a:prstGeom prst="rect">
          <a:avLst/>
        </a:prstGeom>
      </xdr:spPr>
    </xdr:pic>
    <xdr:clientData/>
  </xdr:twoCellAnchor>
  <xdr:twoCellAnchor>
    <xdr:from>
      <xdr:col>5</xdr:col>
      <xdr:colOff>38100</xdr:colOff>
      <xdr:row>44</xdr:row>
      <xdr:rowOff>47625</xdr:rowOff>
    </xdr:from>
    <xdr:to>
      <xdr:col>5</xdr:col>
      <xdr:colOff>3838575</xdr:colOff>
      <xdr:row>44</xdr:row>
      <xdr:rowOff>1208629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0F7A331-E7A2-22D5-F700-3170BE91D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448550" y="28003500"/>
          <a:ext cx="3800475" cy="1161004"/>
        </a:xfrm>
        <a:prstGeom prst="rect">
          <a:avLst/>
        </a:prstGeom>
      </xdr:spPr>
    </xdr:pic>
    <xdr:clientData/>
  </xdr:twoCellAnchor>
  <xdr:twoCellAnchor>
    <xdr:from>
      <xdr:col>5</xdr:col>
      <xdr:colOff>47626</xdr:colOff>
      <xdr:row>45</xdr:row>
      <xdr:rowOff>57151</xdr:rowOff>
    </xdr:from>
    <xdr:to>
      <xdr:col>5</xdr:col>
      <xdr:colOff>3839768</xdr:colOff>
      <xdr:row>45</xdr:row>
      <xdr:rowOff>1295401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B7E480FF-130D-E91E-C5C7-BF0618207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458076" y="29279851"/>
          <a:ext cx="3792142" cy="1238250"/>
        </a:xfrm>
        <a:prstGeom prst="rect">
          <a:avLst/>
        </a:prstGeom>
      </xdr:spPr>
    </xdr:pic>
    <xdr:clientData/>
  </xdr:twoCellAnchor>
  <xdr:twoCellAnchor>
    <xdr:from>
      <xdr:col>5</xdr:col>
      <xdr:colOff>35335</xdr:colOff>
      <xdr:row>46</xdr:row>
      <xdr:rowOff>47625</xdr:rowOff>
    </xdr:from>
    <xdr:to>
      <xdr:col>5</xdr:col>
      <xdr:colOff>3854261</xdr:colOff>
      <xdr:row>46</xdr:row>
      <xdr:rowOff>1085850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2635CC3-F6A8-548F-FB72-CA5425E6B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445785" y="30651450"/>
          <a:ext cx="3818926" cy="1038225"/>
        </a:xfrm>
        <a:prstGeom prst="rect">
          <a:avLst/>
        </a:prstGeom>
      </xdr:spPr>
    </xdr:pic>
    <xdr:clientData/>
  </xdr:twoCellAnchor>
  <xdr:twoCellAnchor>
    <xdr:from>
      <xdr:col>5</xdr:col>
      <xdr:colOff>38100</xdr:colOff>
      <xdr:row>47</xdr:row>
      <xdr:rowOff>38101</xdr:rowOff>
    </xdr:from>
    <xdr:to>
      <xdr:col>5</xdr:col>
      <xdr:colOff>3848638</xdr:colOff>
      <xdr:row>47</xdr:row>
      <xdr:rowOff>1392959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C21005B5-1177-5B4A-554E-68EA65C27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448550" y="31765876"/>
          <a:ext cx="3810538" cy="1354858"/>
        </a:xfrm>
        <a:prstGeom prst="rect">
          <a:avLst/>
        </a:prstGeom>
      </xdr:spPr>
    </xdr:pic>
    <xdr:clientData/>
  </xdr:twoCellAnchor>
  <xdr:twoCellAnchor>
    <xdr:from>
      <xdr:col>5</xdr:col>
      <xdr:colOff>47625</xdr:colOff>
      <xdr:row>48</xdr:row>
      <xdr:rowOff>47625</xdr:rowOff>
    </xdr:from>
    <xdr:to>
      <xdr:col>5</xdr:col>
      <xdr:colOff>3843576</xdr:colOff>
      <xdr:row>48</xdr:row>
      <xdr:rowOff>1266825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D70117E4-31FC-6CBC-797C-2D78753B9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458075" y="33213675"/>
          <a:ext cx="3795951" cy="1219200"/>
        </a:xfrm>
        <a:prstGeom prst="rect">
          <a:avLst/>
        </a:prstGeom>
      </xdr:spPr>
    </xdr:pic>
    <xdr:clientData/>
  </xdr:twoCellAnchor>
  <xdr:twoCellAnchor>
    <xdr:from>
      <xdr:col>5</xdr:col>
      <xdr:colOff>47625</xdr:colOff>
      <xdr:row>49</xdr:row>
      <xdr:rowOff>47625</xdr:rowOff>
    </xdr:from>
    <xdr:to>
      <xdr:col>5</xdr:col>
      <xdr:colOff>3827118</xdr:colOff>
      <xdr:row>49</xdr:row>
      <xdr:rowOff>1447800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111E4888-1962-6339-9EF1-E3932C049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458075" y="34518600"/>
          <a:ext cx="3779493" cy="1400175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50</xdr:row>
      <xdr:rowOff>47625</xdr:rowOff>
    </xdr:from>
    <xdr:to>
      <xdr:col>5</xdr:col>
      <xdr:colOff>3838575</xdr:colOff>
      <xdr:row>50</xdr:row>
      <xdr:rowOff>1322757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5BA1CD98-71D3-4EAC-1AE3-2D0F11460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467600" y="36014025"/>
          <a:ext cx="3781425" cy="1275132"/>
        </a:xfrm>
        <a:prstGeom prst="rect">
          <a:avLst/>
        </a:prstGeom>
      </xdr:spPr>
    </xdr:pic>
    <xdr:clientData/>
  </xdr:twoCellAnchor>
  <xdr:twoCellAnchor>
    <xdr:from>
      <xdr:col>5</xdr:col>
      <xdr:colOff>41963</xdr:colOff>
      <xdr:row>51</xdr:row>
      <xdr:rowOff>47625</xdr:rowOff>
    </xdr:from>
    <xdr:to>
      <xdr:col>5</xdr:col>
      <xdr:colOff>3848725</xdr:colOff>
      <xdr:row>51</xdr:row>
      <xdr:rowOff>1238250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461AC4A0-C453-5FCA-CADF-445330DE0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452413" y="37385625"/>
          <a:ext cx="3806762" cy="1190625"/>
        </a:xfrm>
        <a:prstGeom prst="rect">
          <a:avLst/>
        </a:prstGeom>
      </xdr:spPr>
    </xdr:pic>
    <xdr:clientData/>
  </xdr:twoCellAnchor>
  <xdr:twoCellAnchor>
    <xdr:from>
      <xdr:col>5</xdr:col>
      <xdr:colOff>51373</xdr:colOff>
      <xdr:row>52</xdr:row>
      <xdr:rowOff>38101</xdr:rowOff>
    </xdr:from>
    <xdr:to>
      <xdr:col>5</xdr:col>
      <xdr:colOff>3848101</xdr:colOff>
      <xdr:row>52</xdr:row>
      <xdr:rowOff>997359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E576BFEF-837D-FFE9-522B-2C5C00D45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456025" y="38693036"/>
          <a:ext cx="3796728" cy="959258"/>
        </a:xfrm>
        <a:prstGeom prst="rect">
          <a:avLst/>
        </a:prstGeom>
      </xdr:spPr>
    </xdr:pic>
    <xdr:clientData/>
  </xdr:twoCellAnchor>
  <xdr:twoCellAnchor>
    <xdr:from>
      <xdr:col>5</xdr:col>
      <xdr:colOff>38100</xdr:colOff>
      <xdr:row>53</xdr:row>
      <xdr:rowOff>38101</xdr:rowOff>
    </xdr:from>
    <xdr:to>
      <xdr:col>5</xdr:col>
      <xdr:colOff>3838575</xdr:colOff>
      <xdr:row>53</xdr:row>
      <xdr:rowOff>1144343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1CDFAC13-B4A5-9B2F-C4BD-E0B794B1B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448550" y="39690676"/>
          <a:ext cx="3800475" cy="1106242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54</xdr:row>
      <xdr:rowOff>47626</xdr:rowOff>
    </xdr:from>
    <xdr:to>
      <xdr:col>5</xdr:col>
      <xdr:colOff>3838575</xdr:colOff>
      <xdr:row>54</xdr:row>
      <xdr:rowOff>1120616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A9CEA8D-48C9-0CC7-3036-B90193A69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467600" y="40871776"/>
          <a:ext cx="3781425" cy="1072990"/>
        </a:xfrm>
        <a:prstGeom prst="rect">
          <a:avLst/>
        </a:prstGeom>
      </xdr:spPr>
    </xdr:pic>
    <xdr:clientData/>
  </xdr:twoCellAnchor>
  <xdr:twoCellAnchor>
    <xdr:from>
      <xdr:col>5</xdr:col>
      <xdr:colOff>66675</xdr:colOff>
      <xdr:row>55</xdr:row>
      <xdr:rowOff>57151</xdr:rowOff>
    </xdr:from>
    <xdr:to>
      <xdr:col>5</xdr:col>
      <xdr:colOff>3829050</xdr:colOff>
      <xdr:row>55</xdr:row>
      <xdr:rowOff>1429909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213B3067-906C-8A7A-E5EE-5B6637095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477125" y="42052876"/>
          <a:ext cx="3762375" cy="1372758"/>
        </a:xfrm>
        <a:prstGeom prst="rect">
          <a:avLst/>
        </a:prstGeom>
      </xdr:spPr>
    </xdr:pic>
    <xdr:clientData/>
  </xdr:twoCellAnchor>
  <xdr:twoCellAnchor>
    <xdr:from>
      <xdr:col>5</xdr:col>
      <xdr:colOff>57982</xdr:colOff>
      <xdr:row>56</xdr:row>
      <xdr:rowOff>57980</xdr:rowOff>
    </xdr:from>
    <xdr:to>
      <xdr:col>5</xdr:col>
      <xdr:colOff>3835780</xdr:colOff>
      <xdr:row>56</xdr:row>
      <xdr:rowOff>1085024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FAC7C9C4-7F7B-ABEF-52EE-BA612AFFE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462634" y="43591371"/>
          <a:ext cx="3777798" cy="1027044"/>
        </a:xfrm>
        <a:prstGeom prst="rect">
          <a:avLst/>
        </a:prstGeom>
      </xdr:spPr>
    </xdr:pic>
    <xdr:clientData/>
  </xdr:twoCellAnchor>
  <xdr:twoCellAnchor>
    <xdr:from>
      <xdr:col>5</xdr:col>
      <xdr:colOff>49698</xdr:colOff>
      <xdr:row>57</xdr:row>
      <xdr:rowOff>74547</xdr:rowOff>
    </xdr:from>
    <xdr:to>
      <xdr:col>5</xdr:col>
      <xdr:colOff>3811670</xdr:colOff>
      <xdr:row>57</xdr:row>
      <xdr:rowOff>1126438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67B30104-96F0-BDD0-0F49-DB8008CD0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454350" y="44742656"/>
          <a:ext cx="3761972" cy="1051891"/>
        </a:xfrm>
        <a:prstGeom prst="rect">
          <a:avLst/>
        </a:prstGeom>
      </xdr:spPr>
    </xdr:pic>
    <xdr:clientData/>
  </xdr:twoCellAnchor>
  <xdr:twoCellAnchor>
    <xdr:from>
      <xdr:col>5</xdr:col>
      <xdr:colOff>49697</xdr:colOff>
      <xdr:row>58</xdr:row>
      <xdr:rowOff>57981</xdr:rowOff>
    </xdr:from>
    <xdr:to>
      <xdr:col>5</xdr:col>
      <xdr:colOff>3829765</xdr:colOff>
      <xdr:row>58</xdr:row>
      <xdr:rowOff>1118155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A52CC85E-0EA9-08E7-B8CB-1AE27D649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454349" y="45910503"/>
          <a:ext cx="3780068" cy="1060174"/>
        </a:xfrm>
        <a:prstGeom prst="rect">
          <a:avLst/>
        </a:prstGeom>
      </xdr:spPr>
    </xdr:pic>
    <xdr:clientData/>
  </xdr:twoCellAnchor>
  <xdr:twoCellAnchor>
    <xdr:from>
      <xdr:col>5</xdr:col>
      <xdr:colOff>46340</xdr:colOff>
      <xdr:row>59</xdr:row>
      <xdr:rowOff>41413</xdr:rowOff>
    </xdr:from>
    <xdr:to>
      <xdr:col>5</xdr:col>
      <xdr:colOff>3846113</xdr:colOff>
      <xdr:row>59</xdr:row>
      <xdr:rowOff>1027043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EC12DF2E-B2BA-A91B-8A6B-D7EF744EF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7450992" y="47078348"/>
          <a:ext cx="3799773" cy="985630"/>
        </a:xfrm>
        <a:prstGeom prst="rect">
          <a:avLst/>
        </a:prstGeom>
      </xdr:spPr>
    </xdr:pic>
    <xdr:clientData/>
  </xdr:twoCellAnchor>
  <xdr:twoCellAnchor>
    <xdr:from>
      <xdr:col>5</xdr:col>
      <xdr:colOff>49699</xdr:colOff>
      <xdr:row>60</xdr:row>
      <xdr:rowOff>57982</xdr:rowOff>
    </xdr:from>
    <xdr:to>
      <xdr:col>5</xdr:col>
      <xdr:colOff>3818399</xdr:colOff>
      <xdr:row>60</xdr:row>
      <xdr:rowOff>1018764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D60B0CC3-B8AB-4D90-E368-CCD967A97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7454351" y="48155091"/>
          <a:ext cx="3768700" cy="960782"/>
        </a:xfrm>
        <a:prstGeom prst="rect">
          <a:avLst/>
        </a:prstGeom>
      </xdr:spPr>
    </xdr:pic>
    <xdr:clientData/>
  </xdr:twoCellAnchor>
  <xdr:twoCellAnchor>
    <xdr:from>
      <xdr:col>5</xdr:col>
      <xdr:colOff>41411</xdr:colOff>
      <xdr:row>61</xdr:row>
      <xdr:rowOff>41414</xdr:rowOff>
    </xdr:from>
    <xdr:to>
      <xdr:col>5</xdr:col>
      <xdr:colOff>3836912</xdr:colOff>
      <xdr:row>61</xdr:row>
      <xdr:rowOff>1209260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F8FE9268-C138-214D-0F08-4D5370F50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446063" y="49198697"/>
          <a:ext cx="3795501" cy="1167846"/>
        </a:xfrm>
        <a:prstGeom prst="rect">
          <a:avLst/>
        </a:prstGeom>
      </xdr:spPr>
    </xdr:pic>
    <xdr:clientData/>
  </xdr:twoCellAnchor>
  <xdr:twoCellAnchor>
    <xdr:from>
      <xdr:col>5</xdr:col>
      <xdr:colOff>49698</xdr:colOff>
      <xdr:row>62</xdr:row>
      <xdr:rowOff>49698</xdr:rowOff>
    </xdr:from>
    <xdr:to>
      <xdr:col>5</xdr:col>
      <xdr:colOff>3824004</xdr:colOff>
      <xdr:row>62</xdr:row>
      <xdr:rowOff>1027045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AE2087B7-181E-592C-8336-FE59217EF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454350" y="50457655"/>
          <a:ext cx="3774306" cy="977347"/>
        </a:xfrm>
        <a:prstGeom prst="rect">
          <a:avLst/>
        </a:prstGeom>
      </xdr:spPr>
    </xdr:pic>
    <xdr:clientData/>
  </xdr:twoCellAnchor>
  <xdr:twoCellAnchor>
    <xdr:from>
      <xdr:col>5</xdr:col>
      <xdr:colOff>57981</xdr:colOff>
      <xdr:row>63</xdr:row>
      <xdr:rowOff>49698</xdr:rowOff>
    </xdr:from>
    <xdr:to>
      <xdr:col>5</xdr:col>
      <xdr:colOff>3831818</xdr:colOff>
      <xdr:row>63</xdr:row>
      <xdr:rowOff>1018763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909B5819-A785-56B6-6E30-E4329ACE8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462633" y="51534394"/>
          <a:ext cx="3773837" cy="969065"/>
        </a:xfrm>
        <a:prstGeom prst="rect">
          <a:avLst/>
        </a:prstGeom>
      </xdr:spPr>
    </xdr:pic>
    <xdr:clientData/>
  </xdr:twoCellAnchor>
  <xdr:twoCellAnchor>
    <xdr:from>
      <xdr:col>5</xdr:col>
      <xdr:colOff>66264</xdr:colOff>
      <xdr:row>64</xdr:row>
      <xdr:rowOff>49698</xdr:rowOff>
    </xdr:from>
    <xdr:to>
      <xdr:col>5</xdr:col>
      <xdr:colOff>3818286</xdr:colOff>
      <xdr:row>64</xdr:row>
      <xdr:rowOff>1039155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52D4D73E-538C-CB06-E944-36F2CF04A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7470916" y="52611133"/>
          <a:ext cx="3752022" cy="989457"/>
        </a:xfrm>
        <a:prstGeom prst="rect">
          <a:avLst/>
        </a:prstGeom>
      </xdr:spPr>
    </xdr:pic>
    <xdr:clientData/>
  </xdr:twoCellAnchor>
  <xdr:twoCellAnchor>
    <xdr:from>
      <xdr:col>5</xdr:col>
      <xdr:colOff>57981</xdr:colOff>
      <xdr:row>65</xdr:row>
      <xdr:rowOff>49699</xdr:rowOff>
    </xdr:from>
    <xdr:to>
      <xdr:col>5</xdr:col>
      <xdr:colOff>3810003</xdr:colOff>
      <xdr:row>65</xdr:row>
      <xdr:rowOff>1037073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4324593-5A9C-8676-C844-CAECB2F74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462633" y="53687873"/>
          <a:ext cx="3752022" cy="987374"/>
        </a:xfrm>
        <a:prstGeom prst="rect">
          <a:avLst/>
        </a:prstGeom>
      </xdr:spPr>
    </xdr:pic>
    <xdr:clientData/>
  </xdr:twoCellAnchor>
  <xdr:twoCellAnchor>
    <xdr:from>
      <xdr:col>5</xdr:col>
      <xdr:colOff>74543</xdr:colOff>
      <xdr:row>66</xdr:row>
      <xdr:rowOff>49699</xdr:rowOff>
    </xdr:from>
    <xdr:to>
      <xdr:col>5</xdr:col>
      <xdr:colOff>3818016</xdr:colOff>
      <xdr:row>66</xdr:row>
      <xdr:rowOff>1143003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763B6B6-2F01-FCE6-C290-5BF678538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479195" y="54764612"/>
          <a:ext cx="3743473" cy="1093304"/>
        </a:xfrm>
        <a:prstGeom prst="rect">
          <a:avLst/>
        </a:prstGeom>
      </xdr:spPr>
    </xdr:pic>
    <xdr:clientData/>
  </xdr:twoCellAnchor>
  <xdr:twoCellAnchor>
    <xdr:from>
      <xdr:col>5</xdr:col>
      <xdr:colOff>57982</xdr:colOff>
      <xdr:row>67</xdr:row>
      <xdr:rowOff>57982</xdr:rowOff>
    </xdr:from>
    <xdr:to>
      <xdr:col>5</xdr:col>
      <xdr:colOff>3834852</xdr:colOff>
      <xdr:row>67</xdr:row>
      <xdr:rowOff>1130858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4896222D-125B-952C-3FAF-BFF5C7F6B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7462634" y="55957308"/>
          <a:ext cx="3776870" cy="1072876"/>
        </a:xfrm>
        <a:prstGeom prst="rect">
          <a:avLst/>
        </a:prstGeom>
      </xdr:spPr>
    </xdr:pic>
    <xdr:clientData/>
  </xdr:twoCellAnchor>
  <xdr:twoCellAnchor>
    <xdr:from>
      <xdr:col>5</xdr:col>
      <xdr:colOff>41416</xdr:colOff>
      <xdr:row>68</xdr:row>
      <xdr:rowOff>66265</xdr:rowOff>
    </xdr:from>
    <xdr:to>
      <xdr:col>5</xdr:col>
      <xdr:colOff>3843134</xdr:colOff>
      <xdr:row>68</xdr:row>
      <xdr:rowOff>1111079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16CCBF1F-B4B1-37D4-6306-E6FBCFF7C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7446068" y="57150004"/>
          <a:ext cx="3801718" cy="1044814"/>
        </a:xfrm>
        <a:prstGeom prst="rect">
          <a:avLst/>
        </a:prstGeom>
      </xdr:spPr>
    </xdr:pic>
    <xdr:clientData/>
  </xdr:twoCellAnchor>
  <xdr:twoCellAnchor>
    <xdr:from>
      <xdr:col>5</xdr:col>
      <xdr:colOff>41415</xdr:colOff>
      <xdr:row>69</xdr:row>
      <xdr:rowOff>41415</xdr:rowOff>
    </xdr:from>
    <xdr:to>
      <xdr:col>5</xdr:col>
      <xdr:colOff>3831915</xdr:colOff>
      <xdr:row>69</xdr:row>
      <xdr:rowOff>1143002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F3F5A9A-2BFA-85B6-7468-9BD7E064D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7446067" y="58309567"/>
          <a:ext cx="3790500" cy="1101587"/>
        </a:xfrm>
        <a:prstGeom prst="rect">
          <a:avLst/>
        </a:prstGeom>
      </xdr:spPr>
    </xdr:pic>
    <xdr:clientData/>
  </xdr:twoCellAnchor>
  <xdr:twoCellAnchor>
    <xdr:from>
      <xdr:col>5</xdr:col>
      <xdr:colOff>49699</xdr:colOff>
      <xdr:row>70</xdr:row>
      <xdr:rowOff>41415</xdr:rowOff>
    </xdr:from>
    <xdr:to>
      <xdr:col>5</xdr:col>
      <xdr:colOff>3834851</xdr:colOff>
      <xdr:row>70</xdr:row>
      <xdr:rowOff>1137804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90454A9C-F8FA-B08C-F0D6-67C396C7A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7454351" y="59493980"/>
          <a:ext cx="3785152" cy="10963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23</xdr:row>
      <xdr:rowOff>47625</xdr:rowOff>
    </xdr:from>
    <xdr:to>
      <xdr:col>5</xdr:col>
      <xdr:colOff>3334210</xdr:colOff>
      <xdr:row>23</xdr:row>
      <xdr:rowOff>4858421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70EC4A-4110-9E34-8F14-B8206FF93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8550" y="5753100"/>
          <a:ext cx="3296110" cy="4810796"/>
        </a:xfrm>
        <a:prstGeom prst="rect">
          <a:avLst/>
        </a:prstGeom>
      </xdr:spPr>
    </xdr:pic>
    <xdr:clientData/>
  </xdr:twoCellAnchor>
  <xdr:twoCellAnchor>
    <xdr:from>
      <xdr:col>5</xdr:col>
      <xdr:colOff>76200</xdr:colOff>
      <xdr:row>24</xdr:row>
      <xdr:rowOff>66675</xdr:rowOff>
    </xdr:from>
    <xdr:to>
      <xdr:col>5</xdr:col>
      <xdr:colOff>3305626</xdr:colOff>
      <xdr:row>24</xdr:row>
      <xdr:rowOff>4858419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88B0C5-7D14-A5FD-D5BB-05410DC88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86650" y="10677525"/>
          <a:ext cx="3229426" cy="4791744"/>
        </a:xfrm>
        <a:prstGeom prst="rect">
          <a:avLst/>
        </a:prstGeom>
      </xdr:spPr>
    </xdr:pic>
    <xdr:clientData/>
  </xdr:twoCellAnchor>
  <xdr:twoCellAnchor>
    <xdr:from>
      <xdr:col>5</xdr:col>
      <xdr:colOff>66675</xdr:colOff>
      <xdr:row>26</xdr:row>
      <xdr:rowOff>38100</xdr:rowOff>
    </xdr:from>
    <xdr:to>
      <xdr:col>5</xdr:col>
      <xdr:colOff>3315153</xdr:colOff>
      <xdr:row>26</xdr:row>
      <xdr:rowOff>5029897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4F9D677-0B00-0D56-9E18-E077F4153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77125" y="15554325"/>
          <a:ext cx="3248478" cy="4991797"/>
        </a:xfrm>
        <a:prstGeom prst="rect">
          <a:avLst/>
        </a:prstGeom>
      </xdr:spPr>
    </xdr:pic>
    <xdr:clientData/>
  </xdr:twoCellAnchor>
  <xdr:twoCellAnchor>
    <xdr:from>
      <xdr:col>5</xdr:col>
      <xdr:colOff>76200</xdr:colOff>
      <xdr:row>27</xdr:row>
      <xdr:rowOff>57150</xdr:rowOff>
    </xdr:from>
    <xdr:to>
      <xdr:col>5</xdr:col>
      <xdr:colOff>3315152</xdr:colOff>
      <xdr:row>27</xdr:row>
      <xdr:rowOff>5020368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020C87B-930D-65D5-094D-88FB0980A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86650" y="20650200"/>
          <a:ext cx="3238952" cy="4963218"/>
        </a:xfrm>
        <a:prstGeom prst="rect">
          <a:avLst/>
        </a:prstGeom>
      </xdr:spPr>
    </xdr:pic>
    <xdr:clientData/>
  </xdr:twoCellAnchor>
  <xdr:twoCellAnchor>
    <xdr:from>
      <xdr:col>5</xdr:col>
      <xdr:colOff>66675</xdr:colOff>
      <xdr:row>30</xdr:row>
      <xdr:rowOff>57150</xdr:rowOff>
    </xdr:from>
    <xdr:to>
      <xdr:col>5</xdr:col>
      <xdr:colOff>3305627</xdr:colOff>
      <xdr:row>30</xdr:row>
      <xdr:rowOff>4858420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9839467-3239-62B3-784B-60A28924D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77125" y="25727025"/>
          <a:ext cx="3238952" cy="4801270"/>
        </a:xfrm>
        <a:prstGeom prst="rect">
          <a:avLst/>
        </a:prstGeom>
      </xdr:spPr>
    </xdr:pic>
    <xdr:clientData/>
  </xdr:twoCellAnchor>
  <xdr:twoCellAnchor>
    <xdr:from>
      <xdr:col>5</xdr:col>
      <xdr:colOff>38100</xdr:colOff>
      <xdr:row>31</xdr:row>
      <xdr:rowOff>47625</xdr:rowOff>
    </xdr:from>
    <xdr:to>
      <xdr:col>5</xdr:col>
      <xdr:colOff>3324684</xdr:colOff>
      <xdr:row>31</xdr:row>
      <xdr:rowOff>4839369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558249C-886D-63EE-1272-0A06D37EA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48550" y="30794325"/>
          <a:ext cx="3286584" cy="4791744"/>
        </a:xfrm>
        <a:prstGeom prst="rect">
          <a:avLst/>
        </a:prstGeom>
      </xdr:spPr>
    </xdr:pic>
    <xdr:clientData/>
  </xdr:twoCellAnchor>
  <xdr:twoCellAnchor>
    <xdr:from>
      <xdr:col>5</xdr:col>
      <xdr:colOff>219075</xdr:colOff>
      <xdr:row>33</xdr:row>
      <xdr:rowOff>38101</xdr:rowOff>
    </xdr:from>
    <xdr:to>
      <xdr:col>5</xdr:col>
      <xdr:colOff>3162300</xdr:colOff>
      <xdr:row>33</xdr:row>
      <xdr:rowOff>5160857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BEF2099-051D-B25B-1C1F-919634856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9525" y="35528251"/>
          <a:ext cx="2943225" cy="5122756"/>
        </a:xfrm>
        <a:prstGeom prst="rect">
          <a:avLst/>
        </a:prstGeom>
      </xdr:spPr>
    </xdr:pic>
    <xdr:clientData/>
  </xdr:twoCellAnchor>
  <xdr:twoCellAnchor>
    <xdr:from>
      <xdr:col>5</xdr:col>
      <xdr:colOff>209550</xdr:colOff>
      <xdr:row>34</xdr:row>
      <xdr:rowOff>19051</xdr:rowOff>
    </xdr:from>
    <xdr:to>
      <xdr:col>5</xdr:col>
      <xdr:colOff>3190875</xdr:colOff>
      <xdr:row>34</xdr:row>
      <xdr:rowOff>5193037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208E458-7839-B785-92BD-F3BB37122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00" y="40709851"/>
          <a:ext cx="2981325" cy="5173986"/>
        </a:xfrm>
        <a:prstGeom prst="rect">
          <a:avLst/>
        </a:prstGeom>
      </xdr:spPr>
    </xdr:pic>
    <xdr:clientData/>
  </xdr:twoCellAnchor>
  <xdr:twoCellAnchor>
    <xdr:from>
      <xdr:col>5</xdr:col>
      <xdr:colOff>85726</xdr:colOff>
      <xdr:row>38</xdr:row>
      <xdr:rowOff>66675</xdr:rowOff>
    </xdr:from>
    <xdr:to>
      <xdr:col>5</xdr:col>
      <xdr:colOff>3253002</xdr:colOff>
      <xdr:row>38</xdr:row>
      <xdr:rowOff>2152650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DB524FA-B689-E754-7A22-703BA0CD5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496176" y="45958125"/>
          <a:ext cx="3167276" cy="2085975"/>
        </a:xfrm>
        <a:prstGeom prst="rect">
          <a:avLst/>
        </a:prstGeom>
      </xdr:spPr>
    </xdr:pic>
    <xdr:clientData/>
  </xdr:twoCellAnchor>
  <xdr:twoCellAnchor>
    <xdr:from>
      <xdr:col>5</xdr:col>
      <xdr:colOff>47625</xdr:colOff>
      <xdr:row>39</xdr:row>
      <xdr:rowOff>19050</xdr:rowOff>
    </xdr:from>
    <xdr:to>
      <xdr:col>5</xdr:col>
      <xdr:colOff>3334181</xdr:colOff>
      <xdr:row>39</xdr:row>
      <xdr:rowOff>2171700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806FFD1-3C2B-C015-626D-0BFF98A4B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458075" y="48129825"/>
          <a:ext cx="3286556" cy="2152650"/>
        </a:xfrm>
        <a:prstGeom prst="rect">
          <a:avLst/>
        </a:prstGeom>
      </xdr:spPr>
    </xdr:pic>
    <xdr:clientData/>
  </xdr:twoCellAnchor>
  <xdr:twoCellAnchor>
    <xdr:from>
      <xdr:col>5</xdr:col>
      <xdr:colOff>47625</xdr:colOff>
      <xdr:row>40</xdr:row>
      <xdr:rowOff>57150</xdr:rowOff>
    </xdr:from>
    <xdr:to>
      <xdr:col>5</xdr:col>
      <xdr:colOff>3276126</xdr:colOff>
      <xdr:row>40</xdr:row>
      <xdr:rowOff>2143125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4EEAB84-E12D-E537-1BE2-B565437B0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458075" y="50387250"/>
          <a:ext cx="3228501" cy="2085975"/>
        </a:xfrm>
        <a:prstGeom prst="rect">
          <a:avLst/>
        </a:prstGeom>
      </xdr:spPr>
    </xdr:pic>
    <xdr:clientData/>
  </xdr:twoCellAnchor>
  <xdr:twoCellAnchor>
    <xdr:from>
      <xdr:col>5</xdr:col>
      <xdr:colOff>45765</xdr:colOff>
      <xdr:row>41</xdr:row>
      <xdr:rowOff>39414</xdr:rowOff>
    </xdr:from>
    <xdr:to>
      <xdr:col>5</xdr:col>
      <xdr:colOff>3300749</xdr:colOff>
      <xdr:row>41</xdr:row>
      <xdr:rowOff>1839310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64DD76D-C767-9856-EB58-F03595932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48989" y="52610845"/>
          <a:ext cx="3254984" cy="1799896"/>
        </a:xfrm>
        <a:prstGeom prst="rect">
          <a:avLst/>
        </a:prstGeom>
      </xdr:spPr>
    </xdr:pic>
    <xdr:clientData/>
  </xdr:twoCellAnchor>
  <xdr:twoCellAnchor>
    <xdr:from>
      <xdr:col>5</xdr:col>
      <xdr:colOff>47625</xdr:colOff>
      <xdr:row>42</xdr:row>
      <xdr:rowOff>57150</xdr:rowOff>
    </xdr:from>
    <xdr:to>
      <xdr:col>5</xdr:col>
      <xdr:colOff>3288780</xdr:colOff>
      <xdr:row>42</xdr:row>
      <xdr:rowOff>1828799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5563F2C-4916-19AF-B901-E90835A9B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458075" y="54502050"/>
          <a:ext cx="3241155" cy="1771649"/>
        </a:xfrm>
        <a:prstGeom prst="rect">
          <a:avLst/>
        </a:prstGeom>
      </xdr:spPr>
    </xdr:pic>
    <xdr:clientData/>
  </xdr:twoCellAnchor>
  <xdr:twoCellAnchor>
    <xdr:from>
      <xdr:col>5</xdr:col>
      <xdr:colOff>60188</xdr:colOff>
      <xdr:row>43</xdr:row>
      <xdr:rowOff>57150</xdr:rowOff>
    </xdr:from>
    <xdr:to>
      <xdr:col>5</xdr:col>
      <xdr:colOff>3294965</xdr:colOff>
      <xdr:row>43</xdr:row>
      <xdr:rowOff>1838325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6FB93B5-0AD9-D1D9-87EC-D3456553B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470638" y="56397525"/>
          <a:ext cx="3234777" cy="1781175"/>
        </a:xfrm>
        <a:prstGeom prst="rect">
          <a:avLst/>
        </a:prstGeom>
      </xdr:spPr>
    </xdr:pic>
    <xdr:clientData/>
  </xdr:twoCellAnchor>
  <xdr:twoCellAnchor>
    <xdr:from>
      <xdr:col>5</xdr:col>
      <xdr:colOff>85725</xdr:colOff>
      <xdr:row>44</xdr:row>
      <xdr:rowOff>72118</xdr:rowOff>
    </xdr:from>
    <xdr:to>
      <xdr:col>5</xdr:col>
      <xdr:colOff>3290033</xdr:colOff>
      <xdr:row>44</xdr:row>
      <xdr:rowOff>3196318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A95733C9-BDF7-1E56-60BC-EC740529E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501618" y="70026439"/>
          <a:ext cx="3204308" cy="3124200"/>
        </a:xfrm>
        <a:prstGeom prst="rect">
          <a:avLst/>
        </a:prstGeom>
      </xdr:spPr>
    </xdr:pic>
    <xdr:clientData/>
  </xdr:twoCellAnchor>
  <xdr:twoCellAnchor>
    <xdr:from>
      <xdr:col>5</xdr:col>
      <xdr:colOff>85725</xdr:colOff>
      <xdr:row>45</xdr:row>
      <xdr:rowOff>76200</xdr:rowOff>
    </xdr:from>
    <xdr:to>
      <xdr:col>5</xdr:col>
      <xdr:colOff>3286125</xdr:colOff>
      <xdr:row>45</xdr:row>
      <xdr:rowOff>3095625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10CCDE8C-1C8E-4976-9D0C-4D18C697D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496175" y="65217675"/>
          <a:ext cx="3200400" cy="3019425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45</xdr:row>
      <xdr:rowOff>3152775</xdr:rowOff>
    </xdr:from>
    <xdr:to>
      <xdr:col>5</xdr:col>
      <xdr:colOff>3181777</xdr:colOff>
      <xdr:row>45</xdr:row>
      <xdr:rowOff>5143778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E33E02EC-E82A-B806-9E1D-FED46CC7E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534275" y="68294250"/>
          <a:ext cx="3057952" cy="1991003"/>
        </a:xfrm>
        <a:prstGeom prst="rect">
          <a:avLst/>
        </a:prstGeom>
      </xdr:spPr>
    </xdr:pic>
    <xdr:clientData/>
  </xdr:twoCellAnchor>
  <xdr:twoCellAnchor>
    <xdr:from>
      <xdr:col>5</xdr:col>
      <xdr:colOff>21585</xdr:colOff>
      <xdr:row>25</xdr:row>
      <xdr:rowOff>54429</xdr:rowOff>
    </xdr:from>
    <xdr:to>
      <xdr:col>5</xdr:col>
      <xdr:colOff>3285360</xdr:colOff>
      <xdr:row>25</xdr:row>
      <xdr:rowOff>2503715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91AF6A-711B-9F69-B9D9-76104370A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437478" y="15648215"/>
          <a:ext cx="3263775" cy="2449286"/>
        </a:xfrm>
        <a:prstGeom prst="rect">
          <a:avLst/>
        </a:prstGeom>
      </xdr:spPr>
    </xdr:pic>
    <xdr:clientData/>
  </xdr:twoCellAnchor>
  <xdr:twoCellAnchor>
    <xdr:from>
      <xdr:col>5</xdr:col>
      <xdr:colOff>53192</xdr:colOff>
      <xdr:row>28</xdr:row>
      <xdr:rowOff>51955</xdr:rowOff>
    </xdr:from>
    <xdr:to>
      <xdr:col>5</xdr:col>
      <xdr:colOff>3310019</xdr:colOff>
      <xdr:row>28</xdr:row>
      <xdr:rowOff>2511137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2EAE43-09DA-4E8A-C26D-57D800573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469085" y="28327598"/>
          <a:ext cx="3256827" cy="2459182"/>
        </a:xfrm>
        <a:prstGeom prst="rect">
          <a:avLst/>
        </a:prstGeom>
      </xdr:spPr>
    </xdr:pic>
    <xdr:clientData/>
  </xdr:twoCellAnchor>
  <xdr:twoCellAnchor>
    <xdr:from>
      <xdr:col>5</xdr:col>
      <xdr:colOff>40822</xdr:colOff>
      <xdr:row>29</xdr:row>
      <xdr:rowOff>136071</xdr:rowOff>
    </xdr:from>
    <xdr:to>
      <xdr:col>5</xdr:col>
      <xdr:colOff>3331197</xdr:colOff>
      <xdr:row>29</xdr:row>
      <xdr:rowOff>2699162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99B42A7-23FD-0694-3218-6A4E888A7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456715" y="30997071"/>
          <a:ext cx="3290375" cy="2563091"/>
        </a:xfrm>
        <a:prstGeom prst="rect">
          <a:avLst/>
        </a:prstGeom>
      </xdr:spPr>
    </xdr:pic>
    <xdr:clientData/>
  </xdr:twoCellAnchor>
  <xdr:twoCellAnchor>
    <xdr:from>
      <xdr:col>5</xdr:col>
      <xdr:colOff>81643</xdr:colOff>
      <xdr:row>35</xdr:row>
      <xdr:rowOff>27215</xdr:rowOff>
    </xdr:from>
    <xdr:to>
      <xdr:col>5</xdr:col>
      <xdr:colOff>3301092</xdr:colOff>
      <xdr:row>35</xdr:row>
      <xdr:rowOff>3566831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701DA43-3A6D-49E6-9183-B798761F5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497536" y="54020358"/>
          <a:ext cx="3219449" cy="3539616"/>
        </a:xfrm>
        <a:prstGeom prst="rect">
          <a:avLst/>
        </a:prstGeom>
      </xdr:spPr>
    </xdr:pic>
    <xdr:clientData/>
  </xdr:twoCellAnchor>
  <xdr:twoCellAnchor>
    <xdr:from>
      <xdr:col>5</xdr:col>
      <xdr:colOff>68035</xdr:colOff>
      <xdr:row>32</xdr:row>
      <xdr:rowOff>95250</xdr:rowOff>
    </xdr:from>
    <xdr:to>
      <xdr:col>5</xdr:col>
      <xdr:colOff>3291696</xdr:colOff>
      <xdr:row>32</xdr:row>
      <xdr:rowOff>2517321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8CA768D-F89A-31A1-BE69-DAD32646E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483928" y="43692536"/>
          <a:ext cx="3223661" cy="2422071"/>
        </a:xfrm>
        <a:prstGeom prst="rect">
          <a:avLst/>
        </a:prstGeom>
      </xdr:spPr>
    </xdr:pic>
    <xdr:clientData/>
  </xdr:twoCellAnchor>
  <xdr:twoCellAnchor>
    <xdr:from>
      <xdr:col>5</xdr:col>
      <xdr:colOff>81643</xdr:colOff>
      <xdr:row>36</xdr:row>
      <xdr:rowOff>136072</xdr:rowOff>
    </xdr:from>
    <xdr:to>
      <xdr:col>5</xdr:col>
      <xdr:colOff>3300420</xdr:colOff>
      <xdr:row>37</xdr:row>
      <xdr:rowOff>2884715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EE5B8AE-9594-FB37-5D95-1D61E9D47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497536" y="60361286"/>
          <a:ext cx="3218777" cy="79465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4"/>
  <sheetViews>
    <sheetView showGridLines="0" zoomScale="130" zoomScaleNormal="130" workbookViewId="0">
      <selection activeCell="J41" sqref="J41"/>
    </sheetView>
  </sheetViews>
  <sheetFormatPr defaultRowHeight="12.75" x14ac:dyDescent="0.2"/>
  <cols>
    <col min="1" max="1" width="1.140625" style="1" customWidth="1"/>
    <col min="2" max="2" width="24.140625" style="1" customWidth="1"/>
    <col min="3" max="3" width="16.85546875" style="1" customWidth="1"/>
    <col min="4" max="4" width="33.85546875" style="1" customWidth="1"/>
    <col min="5" max="5" width="20.5703125" style="1" customWidth="1"/>
    <col min="6" max="16384" width="9.140625" style="1"/>
  </cols>
  <sheetData>
    <row r="1" spans="2:6" ht="38.25" customHeight="1" x14ac:dyDescent="0.2">
      <c r="B1" s="2"/>
      <c r="C1" s="96"/>
      <c r="D1" s="96"/>
      <c r="E1" s="96"/>
    </row>
    <row r="2" spans="2:6" ht="30.75" customHeight="1" x14ac:dyDescent="0.2">
      <c r="B2" s="97" t="s">
        <v>28</v>
      </c>
      <c r="C2" s="97"/>
      <c r="D2" s="97"/>
      <c r="E2" s="97"/>
    </row>
    <row r="3" spans="2:6" ht="21" customHeight="1" x14ac:dyDescent="0.2">
      <c r="B3" s="3"/>
      <c r="C3" s="98" t="s">
        <v>0</v>
      </c>
      <c r="D3" s="98"/>
      <c r="E3" s="98"/>
    </row>
    <row r="4" spans="2:6" ht="22.5" customHeight="1" x14ac:dyDescent="0.2">
      <c r="B4" s="3"/>
    </row>
    <row r="5" spans="2:6" ht="22.5" customHeight="1" thickBot="1" x14ac:dyDescent="0.25">
      <c r="B5" s="3"/>
      <c r="C5" s="4"/>
      <c r="D5" s="4"/>
      <c r="E5" s="4"/>
    </row>
    <row r="6" spans="2:6" ht="18.75" customHeight="1" x14ac:dyDescent="0.2">
      <c r="B6" s="99" t="s">
        <v>13</v>
      </c>
      <c r="C6" s="100"/>
      <c r="D6" s="100"/>
      <c r="E6" s="101"/>
    </row>
    <row r="7" spans="2:6" ht="16.5" customHeight="1" x14ac:dyDescent="0.2">
      <c r="B7" s="11" t="s">
        <v>14</v>
      </c>
      <c r="C7" s="103" t="s">
        <v>50</v>
      </c>
      <c r="D7" s="103"/>
      <c r="E7" s="104"/>
    </row>
    <row r="8" spans="2:6" ht="16.5" customHeight="1" x14ac:dyDescent="0.2">
      <c r="B8" s="11" t="s">
        <v>2</v>
      </c>
      <c r="C8" s="103" t="s">
        <v>51</v>
      </c>
      <c r="D8" s="103"/>
      <c r="E8" s="104"/>
    </row>
    <row r="9" spans="2:6" ht="15.75" customHeight="1" x14ac:dyDescent="0.2">
      <c r="B9" s="11" t="s">
        <v>29</v>
      </c>
      <c r="C9" s="105">
        <v>45795</v>
      </c>
      <c r="D9" s="105"/>
      <c r="E9" s="106"/>
    </row>
    <row r="10" spans="2:6" ht="15.75" customHeight="1" thickBot="1" x14ac:dyDescent="0.25">
      <c r="B10" s="12" t="s">
        <v>1</v>
      </c>
      <c r="C10" s="107" t="s">
        <v>52</v>
      </c>
      <c r="D10" s="107"/>
      <c r="E10" s="108"/>
    </row>
    <row r="11" spans="2:6" ht="15" x14ac:dyDescent="0.2">
      <c r="B11" s="5"/>
      <c r="C11" s="5"/>
    </row>
    <row r="12" spans="2:6" x14ac:dyDescent="0.2">
      <c r="B12" s="6"/>
      <c r="C12" s="7"/>
      <c r="D12" s="8"/>
      <c r="E12" s="8"/>
    </row>
    <row r="13" spans="2:6" ht="18" x14ac:dyDescent="0.25">
      <c r="C13" s="9"/>
      <c r="D13" s="9"/>
      <c r="E13" s="10"/>
      <c r="F13" s="10"/>
    </row>
    <row r="14" spans="2:6" ht="36.75" customHeight="1" x14ac:dyDescent="0.2">
      <c r="B14" s="102"/>
      <c r="C14" s="102"/>
      <c r="D14" s="102"/>
      <c r="E14" s="102"/>
    </row>
  </sheetData>
  <mergeCells count="9">
    <mergeCell ref="C1:E1"/>
    <mergeCell ref="B2:E2"/>
    <mergeCell ref="C3:E3"/>
    <mergeCell ref="B6:E6"/>
    <mergeCell ref="B14:E14"/>
    <mergeCell ref="C8:E8"/>
    <mergeCell ref="C9:E9"/>
    <mergeCell ref="C10:E10"/>
    <mergeCell ref="C7:E7"/>
  </mergeCells>
  <pageMargins left="0.5" right="0.3298611111111111" top="0.98402777777777783" bottom="0.98402777777777772" header="0.51180555555555562" footer="0.5"/>
  <pageSetup firstPageNumber="0" orientation="portrait" horizontalDpi="300" verticalDpi="300"/>
  <headerFooter alignWithMargins="0">
    <oddFooter>&amp;L&lt;Confidential Level&gt;&amp;CTMA Solutions&amp;RPage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1"/>
  <sheetViews>
    <sheetView showGridLines="0" tabSelected="1" zoomScaleNormal="100" workbookViewId="0">
      <selection activeCell="E25" sqref="E25"/>
    </sheetView>
  </sheetViews>
  <sheetFormatPr defaultRowHeight="12.75" x14ac:dyDescent="0.2"/>
  <cols>
    <col min="1" max="1" width="1" style="17" customWidth="1"/>
    <col min="2" max="2" width="20.140625" style="17" customWidth="1"/>
    <col min="3" max="3" width="30.85546875" style="17" customWidth="1"/>
    <col min="4" max="4" width="28.28515625" style="17" customWidth="1"/>
    <col min="5" max="5" width="30.85546875" style="17" customWidth="1"/>
    <col min="6" max="6" width="58.42578125" style="17" customWidth="1"/>
    <col min="7" max="7" width="13.140625" style="17" customWidth="1"/>
    <col min="8" max="8" width="16.28515625" style="17" customWidth="1"/>
    <col min="9" max="10" width="12.42578125" style="17" customWidth="1"/>
    <col min="11" max="11" width="12.140625" style="17" customWidth="1"/>
    <col min="12" max="12" width="11.42578125" style="17" customWidth="1"/>
    <col min="13" max="16384" width="9.140625" style="17"/>
  </cols>
  <sheetData>
    <row r="1" spans="2:11" ht="13.5" thickBot="1" x14ac:dyDescent="0.25"/>
    <row r="2" spans="2:11" ht="31.5" customHeight="1" thickBot="1" x14ac:dyDescent="0.25">
      <c r="B2" s="109" t="s">
        <v>3</v>
      </c>
      <c r="C2" s="109"/>
      <c r="D2" s="109"/>
      <c r="E2" s="109"/>
      <c r="F2" s="109"/>
      <c r="G2" s="109"/>
      <c r="H2" s="109"/>
    </row>
    <row r="3" spans="2:11" ht="13.5" thickBot="1" x14ac:dyDescent="0.25"/>
    <row r="4" spans="2:11" x14ac:dyDescent="0.2">
      <c r="B4" s="121" t="s">
        <v>4</v>
      </c>
      <c r="C4" s="126" t="s">
        <v>5</v>
      </c>
      <c r="D4" s="127"/>
      <c r="E4" s="128"/>
      <c r="F4" s="18">
        <v>42</v>
      </c>
      <c r="G4" s="19"/>
    </row>
    <row r="5" spans="2:11" ht="13.5" thickBot="1" x14ac:dyDescent="0.25">
      <c r="B5" s="122"/>
      <c r="C5" s="129" t="s">
        <v>6</v>
      </c>
      <c r="D5" s="130"/>
      <c r="E5" s="131"/>
      <c r="F5" s="20">
        <v>0</v>
      </c>
      <c r="G5" s="21"/>
    </row>
    <row r="6" spans="2:11" ht="25.5" customHeight="1" x14ac:dyDescent="0.2">
      <c r="B6" s="122"/>
      <c r="C6" s="123" t="s">
        <v>7</v>
      </c>
      <c r="D6" s="123"/>
      <c r="E6" s="123"/>
      <c r="F6" s="123"/>
      <c r="G6" s="22">
        <f>F4+F5</f>
        <v>42</v>
      </c>
    </row>
    <row r="7" spans="2:11" x14ac:dyDescent="0.2">
      <c r="B7" s="124" t="s">
        <v>30</v>
      </c>
      <c r="C7" s="125"/>
      <c r="D7" s="125"/>
      <c r="E7" s="125"/>
      <c r="F7" s="125"/>
      <c r="G7" s="23">
        <v>0</v>
      </c>
      <c r="J7" s="24"/>
      <c r="K7" s="24"/>
    </row>
    <row r="8" spans="2:11" ht="22.5" customHeight="1" thickBot="1" x14ac:dyDescent="0.25">
      <c r="B8" s="119" t="s">
        <v>31</v>
      </c>
      <c r="C8" s="120"/>
      <c r="D8" s="120"/>
      <c r="E8" s="120"/>
      <c r="F8" s="120"/>
      <c r="G8" s="25">
        <f>SUM(G6:G7)</f>
        <v>42</v>
      </c>
    </row>
    <row r="10" spans="2:11" ht="13.5" thickBot="1" x14ac:dyDescent="0.25"/>
    <row r="11" spans="2:11" s="30" customFormat="1" ht="36.75" customHeight="1" x14ac:dyDescent="0.2">
      <c r="B11" s="26" t="s">
        <v>15</v>
      </c>
      <c r="C11" s="27" t="s">
        <v>2</v>
      </c>
      <c r="D11" s="27" t="s">
        <v>16</v>
      </c>
      <c r="E11" s="27" t="s">
        <v>17</v>
      </c>
      <c r="F11" s="27" t="s">
        <v>26</v>
      </c>
      <c r="G11" s="27" t="s">
        <v>11</v>
      </c>
      <c r="H11" s="27" t="s">
        <v>9</v>
      </c>
      <c r="I11" s="28" t="s">
        <v>27</v>
      </c>
      <c r="J11" s="29"/>
      <c r="K11" s="29"/>
    </row>
    <row r="12" spans="2:11" s="30" customFormat="1" ht="30.75" customHeight="1" x14ac:dyDescent="0.2">
      <c r="B12" s="13" t="s">
        <v>35</v>
      </c>
      <c r="C12" s="14" t="s">
        <v>34</v>
      </c>
      <c r="D12" s="15">
        <v>1</v>
      </c>
      <c r="E12" s="15">
        <v>1</v>
      </c>
      <c r="F12" s="15">
        <v>0</v>
      </c>
      <c r="G12" s="14" t="s">
        <v>18</v>
      </c>
      <c r="H12" s="14" t="s">
        <v>32</v>
      </c>
      <c r="I12" s="16">
        <v>0</v>
      </c>
      <c r="J12" s="31"/>
      <c r="K12" s="31"/>
    </row>
    <row r="13" spans="2:11" s="30" customFormat="1" ht="30.75" customHeight="1" x14ac:dyDescent="0.2">
      <c r="B13" s="13" t="s">
        <v>36</v>
      </c>
      <c r="C13" s="14" t="s">
        <v>37</v>
      </c>
      <c r="D13" s="15">
        <v>1</v>
      </c>
      <c r="E13" s="15">
        <v>1</v>
      </c>
      <c r="F13" s="15">
        <v>0</v>
      </c>
      <c r="G13" s="14" t="s">
        <v>18</v>
      </c>
      <c r="H13" s="14" t="s">
        <v>32</v>
      </c>
      <c r="I13" s="16">
        <v>0</v>
      </c>
    </row>
    <row r="14" spans="2:11" s="30" customFormat="1" ht="30.75" customHeight="1" x14ac:dyDescent="0.2">
      <c r="B14" s="13" t="s">
        <v>38</v>
      </c>
      <c r="C14" s="14" t="s">
        <v>39</v>
      </c>
      <c r="D14" s="15">
        <v>1</v>
      </c>
      <c r="E14" s="15">
        <v>1</v>
      </c>
      <c r="F14" s="15">
        <v>0</v>
      </c>
      <c r="G14" s="14" t="s">
        <v>18</v>
      </c>
      <c r="H14" s="14" t="s">
        <v>32</v>
      </c>
      <c r="I14" s="16">
        <v>0</v>
      </c>
    </row>
    <row r="15" spans="2:11" s="30" customFormat="1" ht="30.75" customHeight="1" x14ac:dyDescent="0.2">
      <c r="B15" s="13" t="s">
        <v>40</v>
      </c>
      <c r="C15" s="14" t="s">
        <v>41</v>
      </c>
      <c r="D15" s="15">
        <v>1</v>
      </c>
      <c r="E15" s="15">
        <v>1</v>
      </c>
      <c r="F15" s="15">
        <v>0</v>
      </c>
      <c r="G15" s="14" t="s">
        <v>18</v>
      </c>
      <c r="H15" s="14" t="s">
        <v>32</v>
      </c>
      <c r="I15" s="16">
        <v>0</v>
      </c>
    </row>
    <row r="16" spans="2:11" s="30" customFormat="1" ht="30.75" customHeight="1" x14ac:dyDescent="0.2">
      <c r="B16" s="13" t="s">
        <v>42</v>
      </c>
      <c r="C16" s="14" t="s">
        <v>43</v>
      </c>
      <c r="D16" s="15">
        <v>1</v>
      </c>
      <c r="E16" s="15">
        <v>1</v>
      </c>
      <c r="F16" s="15">
        <v>0</v>
      </c>
      <c r="G16" s="14" t="s">
        <v>18</v>
      </c>
      <c r="H16" s="14" t="s">
        <v>32</v>
      </c>
      <c r="I16" s="16">
        <v>0</v>
      </c>
    </row>
    <row r="17" spans="2:12" s="30" customFormat="1" ht="30.75" customHeight="1" x14ac:dyDescent="0.2">
      <c r="B17" s="13" t="s">
        <v>44</v>
      </c>
      <c r="C17" s="14" t="s">
        <v>45</v>
      </c>
      <c r="D17" s="15">
        <v>1</v>
      </c>
      <c r="E17" s="15">
        <v>1</v>
      </c>
      <c r="F17" s="15">
        <v>0</v>
      </c>
      <c r="G17" s="14" t="s">
        <v>18</v>
      </c>
      <c r="H17" s="14" t="s">
        <v>32</v>
      </c>
      <c r="I17" s="16">
        <v>0</v>
      </c>
    </row>
    <row r="18" spans="2:12" s="30" customFormat="1" ht="30.75" customHeight="1" x14ac:dyDescent="0.2">
      <c r="B18" s="13" t="s">
        <v>46</v>
      </c>
      <c r="C18" s="14" t="s">
        <v>47</v>
      </c>
      <c r="D18" s="15">
        <v>1</v>
      </c>
      <c r="E18" s="15">
        <v>1</v>
      </c>
      <c r="F18" s="15">
        <v>0</v>
      </c>
      <c r="G18" s="14" t="s">
        <v>18</v>
      </c>
      <c r="H18" s="14" t="s">
        <v>32</v>
      </c>
      <c r="I18" s="16">
        <v>0</v>
      </c>
    </row>
    <row r="19" spans="2:12" s="30" customFormat="1" ht="30.75" customHeight="1" thickBot="1" x14ac:dyDescent="0.25">
      <c r="B19" s="32" t="s">
        <v>48</v>
      </c>
      <c r="C19" s="33" t="s">
        <v>49</v>
      </c>
      <c r="D19" s="34">
        <v>1</v>
      </c>
      <c r="E19" s="34">
        <v>1</v>
      </c>
      <c r="F19" s="34">
        <v>0</v>
      </c>
      <c r="G19" s="33" t="s">
        <v>18</v>
      </c>
      <c r="H19" s="33" t="s">
        <v>32</v>
      </c>
      <c r="I19" s="35">
        <v>0</v>
      </c>
    </row>
    <row r="20" spans="2:12" s="30" customFormat="1" x14ac:dyDescent="0.2"/>
    <row r="21" spans="2:12" s="30" customFormat="1" ht="34.5" customHeight="1" thickBot="1" x14ac:dyDescent="0.25"/>
    <row r="22" spans="2:12" s="30" customFormat="1" ht="13.5" customHeight="1" x14ac:dyDescent="0.2">
      <c r="B22" s="113" t="s">
        <v>33</v>
      </c>
      <c r="C22" s="110" t="s">
        <v>25</v>
      </c>
      <c r="D22" s="111"/>
      <c r="E22" s="112"/>
      <c r="F22" s="115" t="s">
        <v>10</v>
      </c>
      <c r="G22" s="115" t="s">
        <v>11</v>
      </c>
      <c r="H22" s="117" t="s">
        <v>19</v>
      </c>
      <c r="I22" s="117" t="s">
        <v>12</v>
      </c>
      <c r="J22" s="117" t="s">
        <v>8</v>
      </c>
      <c r="K22" s="117" t="s">
        <v>20</v>
      </c>
      <c r="L22" s="132" t="s">
        <v>21</v>
      </c>
    </row>
    <row r="23" spans="2:12" s="30" customFormat="1" ht="12.75" customHeight="1" x14ac:dyDescent="0.2">
      <c r="B23" s="114"/>
      <c r="C23" s="36" t="s">
        <v>22</v>
      </c>
      <c r="D23" s="36" t="s">
        <v>23</v>
      </c>
      <c r="E23" s="36" t="s">
        <v>24</v>
      </c>
      <c r="F23" s="116"/>
      <c r="G23" s="116"/>
      <c r="H23" s="118"/>
      <c r="I23" s="118"/>
      <c r="J23" s="118"/>
      <c r="K23" s="118"/>
      <c r="L23" s="133"/>
    </row>
    <row r="24" spans="2:12" s="30" customFormat="1" ht="27" customHeight="1" x14ac:dyDescent="0.2">
      <c r="B24" s="37"/>
      <c r="C24" s="38"/>
      <c r="D24" s="38"/>
      <c r="E24" s="38"/>
      <c r="F24" s="39"/>
      <c r="G24" s="40"/>
      <c r="H24" s="40"/>
      <c r="I24" s="41"/>
      <c r="J24" s="42"/>
      <c r="K24" s="43"/>
      <c r="L24" s="44"/>
    </row>
    <row r="25" spans="2:12" s="30" customFormat="1" ht="27" customHeight="1" thickBot="1" x14ac:dyDescent="0.25">
      <c r="B25" s="45"/>
      <c r="C25" s="46"/>
      <c r="D25" s="46"/>
      <c r="E25" s="46"/>
      <c r="F25" s="47"/>
      <c r="G25" s="48"/>
      <c r="H25" s="49"/>
      <c r="I25" s="50"/>
      <c r="J25" s="51"/>
      <c r="K25" s="52"/>
      <c r="L25" s="53"/>
    </row>
    <row r="26" spans="2:12" s="30" customFormat="1" x14ac:dyDescent="0.2"/>
    <row r="27" spans="2:12" s="30" customFormat="1" x14ac:dyDescent="0.2"/>
    <row r="28" spans="2:12" s="30" customFormat="1" ht="13.5" thickBot="1" x14ac:dyDescent="0.25"/>
    <row r="29" spans="2:12" s="30" customFormat="1" ht="36.75" customHeight="1" x14ac:dyDescent="0.2">
      <c r="B29" s="26" t="s">
        <v>64</v>
      </c>
      <c r="C29" s="27" t="s">
        <v>65</v>
      </c>
      <c r="D29" s="27" t="s">
        <v>66</v>
      </c>
      <c r="E29" s="27" t="s">
        <v>67</v>
      </c>
      <c r="F29" s="27" t="s">
        <v>68</v>
      </c>
      <c r="G29" s="28" t="s">
        <v>8</v>
      </c>
    </row>
    <row r="30" spans="2:12" s="30" customFormat="1" ht="108.75" customHeight="1" x14ac:dyDescent="0.2">
      <c r="B30" s="55">
        <v>1</v>
      </c>
      <c r="C30" s="56" t="s">
        <v>36</v>
      </c>
      <c r="D30" s="56">
        <v>5</v>
      </c>
      <c r="E30" s="57">
        <f>PI()*25</f>
        <v>78.539816339744831</v>
      </c>
      <c r="F30" s="56"/>
      <c r="G30" s="58" t="s">
        <v>69</v>
      </c>
    </row>
    <row r="31" spans="2:12" s="30" customFormat="1" ht="93.75" customHeight="1" x14ac:dyDescent="0.2">
      <c r="B31" s="55">
        <v>2</v>
      </c>
      <c r="C31" s="56" t="s">
        <v>35</v>
      </c>
      <c r="D31" s="56">
        <v>5</v>
      </c>
      <c r="E31" s="57">
        <f>2*PI()*5</f>
        <v>31.415926535897931</v>
      </c>
      <c r="F31" s="56"/>
      <c r="G31" s="58" t="s">
        <v>69</v>
      </c>
    </row>
    <row r="32" spans="2:12" s="30" customFormat="1" ht="106.5" customHeight="1" x14ac:dyDescent="0.2">
      <c r="B32" s="55">
        <v>3</v>
      </c>
      <c r="C32" s="56" t="s">
        <v>36</v>
      </c>
      <c r="D32" s="56">
        <v>1E-4</v>
      </c>
      <c r="E32" s="59">
        <f>PI()*D32*D32</f>
        <v>3.1415926535897931E-8</v>
      </c>
      <c r="F32" s="56"/>
      <c r="G32" s="58" t="s">
        <v>69</v>
      </c>
    </row>
    <row r="33" spans="2:7" s="30" customFormat="1" ht="102" customHeight="1" x14ac:dyDescent="0.2">
      <c r="B33" s="55">
        <v>4</v>
      </c>
      <c r="C33" s="56" t="s">
        <v>35</v>
      </c>
      <c r="D33" s="56">
        <v>1E-4</v>
      </c>
      <c r="E33" s="60">
        <f>D33*2*PI()</f>
        <v>6.2831853071795862E-4</v>
      </c>
      <c r="F33" s="56"/>
      <c r="G33" s="58" t="s">
        <v>69</v>
      </c>
    </row>
    <row r="34" spans="2:7" s="30" customFormat="1" ht="117.75" customHeight="1" x14ac:dyDescent="0.2">
      <c r="B34" s="55">
        <v>5</v>
      </c>
      <c r="C34" s="56" t="s">
        <v>36</v>
      </c>
      <c r="D34" s="56">
        <v>1000</v>
      </c>
      <c r="E34" s="57">
        <f>PI()*D34*D34</f>
        <v>3141592.653589793</v>
      </c>
      <c r="F34" s="56"/>
      <c r="G34" s="58" t="s">
        <v>69</v>
      </c>
    </row>
    <row r="35" spans="2:7" s="30" customFormat="1" ht="109.5" customHeight="1" x14ac:dyDescent="0.2">
      <c r="B35" s="55">
        <v>6</v>
      </c>
      <c r="C35" s="56" t="s">
        <v>35</v>
      </c>
      <c r="D35" s="56">
        <v>1000</v>
      </c>
      <c r="E35" s="57">
        <f>D35*2*PI()</f>
        <v>6283.1853071795858</v>
      </c>
      <c r="F35" s="56"/>
      <c r="G35" s="58" t="s">
        <v>69</v>
      </c>
    </row>
    <row r="36" spans="2:7" s="30" customFormat="1" ht="75.75" customHeight="1" x14ac:dyDescent="0.2">
      <c r="B36" s="55">
        <v>7</v>
      </c>
      <c r="C36" s="56" t="s">
        <v>70</v>
      </c>
      <c r="D36" s="61">
        <v>-5</v>
      </c>
      <c r="E36" s="62" t="s">
        <v>71</v>
      </c>
      <c r="F36" s="56"/>
      <c r="G36" s="58" t="s">
        <v>69</v>
      </c>
    </row>
    <row r="37" spans="2:7" s="30" customFormat="1" ht="78" customHeight="1" x14ac:dyDescent="0.2">
      <c r="B37" s="55">
        <v>8</v>
      </c>
      <c r="C37" s="56" t="s">
        <v>72</v>
      </c>
      <c r="D37" s="61">
        <v>0</v>
      </c>
      <c r="E37" s="62" t="s">
        <v>71</v>
      </c>
      <c r="F37" s="56"/>
      <c r="G37" s="58" t="s">
        <v>69</v>
      </c>
    </row>
    <row r="38" spans="2:7" s="30" customFormat="1" ht="116.25" customHeight="1" x14ac:dyDescent="0.2">
      <c r="B38" s="63">
        <v>9</v>
      </c>
      <c r="C38" s="64" t="s">
        <v>44</v>
      </c>
      <c r="D38" s="64">
        <v>4</v>
      </c>
      <c r="E38" s="65">
        <v>16</v>
      </c>
      <c r="F38" s="64"/>
      <c r="G38" s="66" t="s">
        <v>69</v>
      </c>
    </row>
    <row r="39" spans="2:7" s="30" customFormat="1" ht="97.5" customHeight="1" x14ac:dyDescent="0.2">
      <c r="B39" s="63">
        <v>10</v>
      </c>
      <c r="C39" s="64" t="s">
        <v>42</v>
      </c>
      <c r="D39" s="64">
        <v>4</v>
      </c>
      <c r="E39" s="65">
        <v>16</v>
      </c>
      <c r="F39" s="64"/>
      <c r="G39" s="66" t="s">
        <v>69</v>
      </c>
    </row>
    <row r="40" spans="2:7" s="30" customFormat="1" ht="111" customHeight="1" x14ac:dyDescent="0.2">
      <c r="B40" s="63">
        <v>11</v>
      </c>
      <c r="C40" s="64" t="s">
        <v>44</v>
      </c>
      <c r="D40" s="64">
        <v>1E-4</v>
      </c>
      <c r="E40" s="67">
        <f>D40*D40</f>
        <v>1E-8</v>
      </c>
      <c r="F40" s="64"/>
      <c r="G40" s="66" t="s">
        <v>69</v>
      </c>
    </row>
    <row r="41" spans="2:7" s="30" customFormat="1" ht="105.75" customHeight="1" x14ac:dyDescent="0.2">
      <c r="B41" s="63">
        <v>12</v>
      </c>
      <c r="C41" s="64" t="s">
        <v>42</v>
      </c>
      <c r="D41" s="64">
        <v>1E-4</v>
      </c>
      <c r="E41" s="68">
        <v>4.0000000000000002E-4</v>
      </c>
      <c r="F41" s="64"/>
      <c r="G41" s="66" t="s">
        <v>69</v>
      </c>
    </row>
    <row r="42" spans="2:7" s="30" customFormat="1" ht="116.25" customHeight="1" x14ac:dyDescent="0.2">
      <c r="B42" s="63">
        <v>13</v>
      </c>
      <c r="C42" s="64" t="s">
        <v>44</v>
      </c>
      <c r="D42" s="64">
        <v>10000</v>
      </c>
      <c r="E42" s="65">
        <f>D42*D42</f>
        <v>100000000</v>
      </c>
      <c r="F42" s="64"/>
      <c r="G42" s="66" t="s">
        <v>69</v>
      </c>
    </row>
    <row r="43" spans="2:7" s="30" customFormat="1" ht="116.25" customHeight="1" x14ac:dyDescent="0.2">
      <c r="B43" s="63">
        <v>14</v>
      </c>
      <c r="C43" s="64" t="s">
        <v>42</v>
      </c>
      <c r="D43" s="64">
        <v>10000</v>
      </c>
      <c r="E43" s="65">
        <v>40000</v>
      </c>
      <c r="F43" s="64"/>
      <c r="G43" s="66" t="s">
        <v>69</v>
      </c>
    </row>
    <row r="44" spans="2:7" s="30" customFormat="1" ht="88.5" customHeight="1" x14ac:dyDescent="0.2">
      <c r="B44" s="63">
        <v>15</v>
      </c>
      <c r="C44" s="64" t="s">
        <v>73</v>
      </c>
      <c r="D44" s="64">
        <v>-5</v>
      </c>
      <c r="E44" s="69" t="s">
        <v>71</v>
      </c>
      <c r="F44" s="64"/>
      <c r="G44" s="66" t="s">
        <v>69</v>
      </c>
    </row>
    <row r="45" spans="2:7" s="30" customFormat="1" ht="99.75" customHeight="1" x14ac:dyDescent="0.2">
      <c r="B45" s="63">
        <v>16</v>
      </c>
      <c r="C45" s="64" t="s">
        <v>74</v>
      </c>
      <c r="D45" s="64">
        <v>0</v>
      </c>
      <c r="E45" s="69" t="s">
        <v>71</v>
      </c>
      <c r="F45" s="64"/>
      <c r="G45" s="66" t="s">
        <v>69</v>
      </c>
    </row>
    <row r="46" spans="2:7" s="30" customFormat="1" ht="108.75" customHeight="1" x14ac:dyDescent="0.2">
      <c r="B46" s="55">
        <v>17</v>
      </c>
      <c r="C46" s="56" t="s">
        <v>40</v>
      </c>
      <c r="D46" s="61" t="s">
        <v>75</v>
      </c>
      <c r="E46" s="57">
        <v>15</v>
      </c>
      <c r="F46" s="56"/>
      <c r="G46" s="58" t="s">
        <v>69</v>
      </c>
    </row>
    <row r="47" spans="2:7" s="30" customFormat="1" ht="88.5" customHeight="1" x14ac:dyDescent="0.2">
      <c r="B47" s="55">
        <v>18</v>
      </c>
      <c r="C47" s="56" t="s">
        <v>38</v>
      </c>
      <c r="D47" s="61" t="s">
        <v>75</v>
      </c>
      <c r="E47" s="57">
        <v>16</v>
      </c>
      <c r="F47" s="56"/>
      <c r="G47" s="58" t="s">
        <v>69</v>
      </c>
    </row>
    <row r="48" spans="2:7" s="30" customFormat="1" ht="113.25" customHeight="1" x14ac:dyDescent="0.2">
      <c r="B48" s="55">
        <v>19</v>
      </c>
      <c r="C48" s="56" t="s">
        <v>40</v>
      </c>
      <c r="D48" s="61" t="s">
        <v>76</v>
      </c>
      <c r="E48" s="59">
        <v>1E-8</v>
      </c>
      <c r="F48" s="56"/>
      <c r="G48" s="58" t="s">
        <v>69</v>
      </c>
    </row>
    <row r="49" spans="1:7" s="30" customFormat="1" ht="102.75" customHeight="1" x14ac:dyDescent="0.2">
      <c r="B49" s="55">
        <v>20</v>
      </c>
      <c r="C49" s="56" t="s">
        <v>38</v>
      </c>
      <c r="D49" s="61" t="s">
        <v>76</v>
      </c>
      <c r="E49" s="70">
        <v>4.0000000000000002E-4</v>
      </c>
      <c r="F49" s="56"/>
      <c r="G49" s="58" t="s">
        <v>69</v>
      </c>
    </row>
    <row r="50" spans="1:7" s="30" customFormat="1" ht="117.75" customHeight="1" x14ac:dyDescent="0.2">
      <c r="B50" s="55">
        <v>21</v>
      </c>
      <c r="C50" s="56" t="s">
        <v>40</v>
      </c>
      <c r="D50" s="71" t="s">
        <v>77</v>
      </c>
      <c r="E50" s="57">
        <f>10000*20000</f>
        <v>200000000</v>
      </c>
      <c r="F50" s="56"/>
      <c r="G50" s="58" t="s">
        <v>69</v>
      </c>
    </row>
    <row r="51" spans="1:7" s="30" customFormat="1" ht="108" customHeight="1" x14ac:dyDescent="0.2">
      <c r="B51" s="55">
        <v>22</v>
      </c>
      <c r="C51" s="56" t="s">
        <v>38</v>
      </c>
      <c r="D51" s="71" t="s">
        <v>77</v>
      </c>
      <c r="E51" s="57">
        <f>(10000+20000)*2</f>
        <v>60000</v>
      </c>
      <c r="F51" s="56"/>
      <c r="G51" s="58" t="s">
        <v>69</v>
      </c>
    </row>
    <row r="52" spans="1:7" s="30" customFormat="1" ht="100.5" customHeight="1" x14ac:dyDescent="0.2">
      <c r="B52" s="55">
        <v>23</v>
      </c>
      <c r="C52" s="56" t="s">
        <v>78</v>
      </c>
      <c r="D52" s="71" t="s">
        <v>79</v>
      </c>
      <c r="E52" s="62" t="s">
        <v>71</v>
      </c>
      <c r="F52" s="56"/>
      <c r="G52" s="58" t="s">
        <v>69</v>
      </c>
    </row>
    <row r="53" spans="1:7" s="30" customFormat="1" ht="81.75" customHeight="1" x14ac:dyDescent="0.2">
      <c r="B53" s="55">
        <v>24</v>
      </c>
      <c r="C53" s="56" t="s">
        <v>78</v>
      </c>
      <c r="D53" s="71" t="s">
        <v>80</v>
      </c>
      <c r="E53" s="62" t="s">
        <v>71</v>
      </c>
      <c r="F53" s="56"/>
      <c r="G53" s="58" t="s">
        <v>69</v>
      </c>
    </row>
    <row r="54" spans="1:7" s="30" customFormat="1" ht="92.25" customHeight="1" x14ac:dyDescent="0.2">
      <c r="B54" s="55">
        <v>25</v>
      </c>
      <c r="C54" s="56" t="s">
        <v>78</v>
      </c>
      <c r="D54" s="71" t="s">
        <v>81</v>
      </c>
      <c r="E54" s="62" t="s">
        <v>71</v>
      </c>
      <c r="F54" s="56"/>
      <c r="G54" s="58" t="s">
        <v>69</v>
      </c>
    </row>
    <row r="55" spans="1:7" s="30" customFormat="1" ht="92.25" customHeight="1" x14ac:dyDescent="0.2">
      <c r="B55" s="55">
        <v>26</v>
      </c>
      <c r="C55" s="56" t="s">
        <v>78</v>
      </c>
      <c r="D55" s="71" t="s">
        <v>82</v>
      </c>
      <c r="E55" s="62" t="s">
        <v>71</v>
      </c>
      <c r="F55" s="56"/>
      <c r="G55" s="58" t="s">
        <v>69</v>
      </c>
    </row>
    <row r="56" spans="1:7" s="30" customFormat="1" ht="118.5" customHeight="1" x14ac:dyDescent="0.2">
      <c r="A56" s="54"/>
      <c r="B56" s="63">
        <v>27</v>
      </c>
      <c r="C56" s="64" t="s">
        <v>48</v>
      </c>
      <c r="D56" s="72" t="s">
        <v>83</v>
      </c>
      <c r="E56" s="69">
        <f>((4+6)/2)*5</f>
        <v>25</v>
      </c>
      <c r="F56" s="64"/>
      <c r="G56" s="66" t="s">
        <v>69</v>
      </c>
    </row>
    <row r="57" spans="1:7" s="30" customFormat="1" ht="89.25" customHeight="1" x14ac:dyDescent="0.2">
      <c r="A57" s="54"/>
      <c r="B57" s="63">
        <v>28</v>
      </c>
      <c r="C57" s="64" t="s">
        <v>46</v>
      </c>
      <c r="D57" s="72" t="s">
        <v>83</v>
      </c>
      <c r="E57" s="69">
        <f>(4+6+3+3)</f>
        <v>16</v>
      </c>
      <c r="F57" s="64"/>
      <c r="G57" s="66" t="s">
        <v>69</v>
      </c>
    </row>
    <row r="58" spans="1:7" s="30" customFormat="1" ht="93" customHeight="1" x14ac:dyDescent="0.2">
      <c r="A58" s="54"/>
      <c r="B58" s="63">
        <v>29</v>
      </c>
      <c r="C58" s="64" t="s">
        <v>48</v>
      </c>
      <c r="D58" s="72" t="s">
        <v>84</v>
      </c>
      <c r="E58" s="73">
        <f>((0.0001 + 0.0001) / 2) * 0.0001</f>
        <v>1E-8</v>
      </c>
      <c r="F58" s="64"/>
      <c r="G58" s="66" t="s">
        <v>69</v>
      </c>
    </row>
    <row r="59" spans="1:7" s="30" customFormat="1" ht="93" customHeight="1" x14ac:dyDescent="0.2">
      <c r="A59" s="54"/>
      <c r="B59" s="63">
        <v>30</v>
      </c>
      <c r="C59" s="64" t="s">
        <v>46</v>
      </c>
      <c r="D59" s="72" t="s">
        <v>84</v>
      </c>
      <c r="E59" s="74">
        <f>0.0001 + 0.0001 + 1 + 1</f>
        <v>2.0002</v>
      </c>
      <c r="F59" s="64"/>
      <c r="G59" s="66" t="s">
        <v>69</v>
      </c>
    </row>
    <row r="60" spans="1:7" s="30" customFormat="1" ht="83.25" customHeight="1" x14ac:dyDescent="0.2">
      <c r="A60" s="54"/>
      <c r="B60" s="63">
        <v>31</v>
      </c>
      <c r="C60" s="64" t="s">
        <v>48</v>
      </c>
      <c r="D60" s="72" t="s">
        <v>85</v>
      </c>
      <c r="E60" s="69">
        <f>((10000 + 10000) / 2) * 10000</f>
        <v>100000000</v>
      </c>
      <c r="F60" s="64"/>
      <c r="G60" s="66" t="s">
        <v>69</v>
      </c>
    </row>
    <row r="61" spans="1:7" s="30" customFormat="1" ht="83.25" customHeight="1" x14ac:dyDescent="0.2">
      <c r="A61" s="54"/>
      <c r="B61" s="63">
        <v>32</v>
      </c>
      <c r="C61" s="64" t="s">
        <v>46</v>
      </c>
      <c r="D61" s="72" t="s">
        <v>85</v>
      </c>
      <c r="E61" s="69">
        <v>6000</v>
      </c>
      <c r="F61" s="64"/>
      <c r="G61" s="66" t="s">
        <v>69</v>
      </c>
    </row>
    <row r="62" spans="1:7" s="30" customFormat="1" ht="98.25" customHeight="1" x14ac:dyDescent="0.2">
      <c r="A62" s="54"/>
      <c r="B62" s="63">
        <v>33</v>
      </c>
      <c r="C62" s="64" t="s">
        <v>86</v>
      </c>
      <c r="D62" s="72" t="s">
        <v>87</v>
      </c>
      <c r="E62" s="69" t="s">
        <v>71</v>
      </c>
      <c r="F62" s="64"/>
      <c r="G62" s="66" t="s">
        <v>69</v>
      </c>
    </row>
    <row r="63" spans="1:7" s="30" customFormat="1" ht="84.75" customHeight="1" x14ac:dyDescent="0.2">
      <c r="A63" s="54"/>
      <c r="B63" s="63">
        <v>34</v>
      </c>
      <c r="C63" s="64" t="s">
        <v>86</v>
      </c>
      <c r="D63" s="72" t="s">
        <v>88</v>
      </c>
      <c r="E63" s="69" t="s">
        <v>71</v>
      </c>
      <c r="F63" s="64"/>
      <c r="G63" s="66" t="s">
        <v>69</v>
      </c>
    </row>
    <row r="64" spans="1:7" s="30" customFormat="1" ht="84.75" customHeight="1" x14ac:dyDescent="0.2">
      <c r="A64" s="54"/>
      <c r="B64" s="63">
        <v>35</v>
      </c>
      <c r="C64" s="64" t="s">
        <v>86</v>
      </c>
      <c r="D64" s="72" t="s">
        <v>89</v>
      </c>
      <c r="E64" s="69" t="s">
        <v>71</v>
      </c>
      <c r="F64" s="64"/>
      <c r="G64" s="66" t="s">
        <v>69</v>
      </c>
    </row>
    <row r="65" spans="1:7" s="30" customFormat="1" ht="84.75" customHeight="1" x14ac:dyDescent="0.2">
      <c r="A65" s="54"/>
      <c r="B65" s="63">
        <v>36</v>
      </c>
      <c r="C65" s="64" t="s">
        <v>86</v>
      </c>
      <c r="D65" s="72" t="s">
        <v>90</v>
      </c>
      <c r="E65" s="69" t="s">
        <v>71</v>
      </c>
      <c r="F65" s="64"/>
      <c r="G65" s="66" t="s">
        <v>69</v>
      </c>
    </row>
    <row r="66" spans="1:7" s="30" customFormat="1" ht="84.75" customHeight="1" x14ac:dyDescent="0.2">
      <c r="A66" s="54"/>
      <c r="B66" s="63">
        <v>37</v>
      </c>
      <c r="C66" s="64" t="s">
        <v>86</v>
      </c>
      <c r="D66" s="72" t="s">
        <v>91</v>
      </c>
      <c r="E66" s="69" t="s">
        <v>71</v>
      </c>
      <c r="F66" s="64"/>
      <c r="G66" s="66" t="s">
        <v>69</v>
      </c>
    </row>
    <row r="67" spans="1:7" s="30" customFormat="1" ht="93" customHeight="1" x14ac:dyDescent="0.2">
      <c r="A67" s="54"/>
      <c r="B67" s="63">
        <v>38</v>
      </c>
      <c r="C67" s="64" t="s">
        <v>86</v>
      </c>
      <c r="D67" s="72" t="s">
        <v>95</v>
      </c>
      <c r="E67" s="69" t="s">
        <v>71</v>
      </c>
      <c r="F67" s="64"/>
      <c r="G67" s="66" t="s">
        <v>69</v>
      </c>
    </row>
    <row r="68" spans="1:7" s="30" customFormat="1" ht="93" customHeight="1" x14ac:dyDescent="0.2">
      <c r="A68" s="54"/>
      <c r="B68" s="63">
        <v>39</v>
      </c>
      <c r="C68" s="64" t="s">
        <v>86</v>
      </c>
      <c r="D68" s="72" t="s">
        <v>94</v>
      </c>
      <c r="E68" s="69" t="s">
        <v>71</v>
      </c>
      <c r="F68" s="64"/>
      <c r="G68" s="66" t="s">
        <v>69</v>
      </c>
    </row>
    <row r="69" spans="1:7" s="30" customFormat="1" ht="93" customHeight="1" x14ac:dyDescent="0.2">
      <c r="A69" s="54"/>
      <c r="B69" s="63">
        <v>40</v>
      </c>
      <c r="C69" s="64" t="s">
        <v>86</v>
      </c>
      <c r="D69" s="72" t="s">
        <v>93</v>
      </c>
      <c r="E69" s="69" t="s">
        <v>71</v>
      </c>
      <c r="F69" s="64"/>
      <c r="G69" s="66" t="s">
        <v>69</v>
      </c>
    </row>
    <row r="70" spans="1:7" s="30" customFormat="1" ht="93" customHeight="1" x14ac:dyDescent="0.2">
      <c r="A70" s="54"/>
      <c r="B70" s="63">
        <v>41</v>
      </c>
      <c r="C70" s="64" t="s">
        <v>86</v>
      </c>
      <c r="D70" s="72" t="s">
        <v>92</v>
      </c>
      <c r="E70" s="69" t="s">
        <v>71</v>
      </c>
      <c r="F70" s="64"/>
      <c r="G70" s="66" t="s">
        <v>69</v>
      </c>
    </row>
    <row r="71" spans="1:7" s="30" customFormat="1" ht="93" customHeight="1" thickBot="1" x14ac:dyDescent="0.25">
      <c r="A71" s="54"/>
      <c r="B71" s="75">
        <v>42</v>
      </c>
      <c r="C71" s="76" t="s">
        <v>86</v>
      </c>
      <c r="D71" s="77" t="s">
        <v>96</v>
      </c>
      <c r="E71" s="78" t="s">
        <v>71</v>
      </c>
      <c r="F71" s="76"/>
      <c r="G71" s="79" t="s">
        <v>69</v>
      </c>
    </row>
  </sheetData>
  <mergeCells count="16">
    <mergeCell ref="J22:J23"/>
    <mergeCell ref="K22:K23"/>
    <mergeCell ref="C4:E4"/>
    <mergeCell ref="C5:E5"/>
    <mergeCell ref="L22:L23"/>
    <mergeCell ref="I22:I23"/>
    <mergeCell ref="B2:H2"/>
    <mergeCell ref="C22:E22"/>
    <mergeCell ref="B22:B23"/>
    <mergeCell ref="F22:F23"/>
    <mergeCell ref="G22:G23"/>
    <mergeCell ref="H22:H23"/>
    <mergeCell ref="B8:F8"/>
    <mergeCell ref="B4:B6"/>
    <mergeCell ref="C6:F6"/>
    <mergeCell ref="B7:F7"/>
  </mergeCells>
  <dataValidations disablePrompts="1" count="2">
    <dataValidation type="list" operator="equal" allowBlank="1" showErrorMessage="1" sqref="G24:H24 G25" xr:uid="{00000000-0002-0000-0200-000003000000}">
      <formula1>"High, Medium, Low"</formula1>
    </dataValidation>
    <dataValidation type="list" operator="equal" allowBlank="1" showErrorMessage="1" sqref="J24:J25" xr:uid="{00000000-0002-0000-0200-000001000000}">
      <formula1>"Open, Accepted, Analyzing, Closed"</formula1>
    </dataValidation>
  </dataValidations>
  <pageMargins left="0.74791666666666667" right="0.74791666666666667" top="0.98402777777777783" bottom="0.98402777777777783" header="0.51180555555555562" footer="0.51180555555555562"/>
  <pageSetup paperSize="9" firstPageNumber="0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259A-4197-42D8-983F-192C367E502A}">
  <dimension ref="B1:L46"/>
  <sheetViews>
    <sheetView topLeftCell="A9" zoomScale="115" zoomScaleNormal="115" workbookViewId="0">
      <selection activeCell="D24" sqref="D24"/>
    </sheetView>
  </sheetViews>
  <sheetFormatPr defaultRowHeight="12.75" x14ac:dyDescent="0.2"/>
  <cols>
    <col min="1" max="1" width="1" style="17" customWidth="1"/>
    <col min="2" max="2" width="20.140625" style="17" customWidth="1"/>
    <col min="3" max="3" width="30.85546875" style="17" customWidth="1"/>
    <col min="4" max="4" width="28.28515625" style="17" customWidth="1"/>
    <col min="5" max="5" width="30.85546875" style="17" customWidth="1"/>
    <col min="6" max="6" width="50.28515625" style="17" customWidth="1"/>
    <col min="7" max="7" width="13.140625" style="17" customWidth="1"/>
    <col min="8" max="8" width="16.28515625" style="17" customWidth="1"/>
    <col min="9" max="10" width="12.42578125" style="17" customWidth="1"/>
    <col min="11" max="11" width="12.140625" style="17" customWidth="1"/>
    <col min="12" max="12" width="11.42578125" style="17" customWidth="1"/>
    <col min="13" max="16384" width="9.140625" style="17"/>
  </cols>
  <sheetData>
    <row r="1" spans="2:11" ht="13.5" thickBot="1" x14ac:dyDescent="0.25"/>
    <row r="2" spans="2:11" ht="31.5" customHeight="1" thickBot="1" x14ac:dyDescent="0.25">
      <c r="B2" s="109" t="s">
        <v>3</v>
      </c>
      <c r="C2" s="109"/>
      <c r="D2" s="109"/>
      <c r="E2" s="109"/>
      <c r="F2" s="109"/>
      <c r="G2" s="109"/>
      <c r="H2" s="109"/>
    </row>
    <row r="3" spans="2:11" ht="13.5" thickBot="1" x14ac:dyDescent="0.25"/>
    <row r="4" spans="2:11" x14ac:dyDescent="0.2">
      <c r="B4" s="121" t="s">
        <v>4</v>
      </c>
      <c r="C4" s="126" t="s">
        <v>5</v>
      </c>
      <c r="D4" s="127"/>
      <c r="E4" s="128"/>
      <c r="F4" s="18">
        <v>22</v>
      </c>
      <c r="G4" s="19"/>
    </row>
    <row r="5" spans="2:11" ht="13.5" thickBot="1" x14ac:dyDescent="0.25">
      <c r="B5" s="122"/>
      <c r="C5" s="129" t="s">
        <v>6</v>
      </c>
      <c r="D5" s="130"/>
      <c r="E5" s="131"/>
      <c r="F5" s="20">
        <v>0</v>
      </c>
      <c r="G5" s="21"/>
    </row>
    <row r="6" spans="2:11" ht="25.5" customHeight="1" x14ac:dyDescent="0.2">
      <c r="B6" s="122"/>
      <c r="C6" s="123" t="s">
        <v>7</v>
      </c>
      <c r="D6" s="123"/>
      <c r="E6" s="123"/>
      <c r="F6" s="123"/>
      <c r="G6" s="22">
        <f>F4+F5</f>
        <v>22</v>
      </c>
    </row>
    <row r="7" spans="2:11" x14ac:dyDescent="0.2">
      <c r="B7" s="124" t="s">
        <v>30</v>
      </c>
      <c r="C7" s="125"/>
      <c r="D7" s="125"/>
      <c r="E7" s="125"/>
      <c r="F7" s="125"/>
      <c r="G7" s="23">
        <v>0</v>
      </c>
      <c r="J7" s="24"/>
      <c r="K7" s="24"/>
    </row>
    <row r="8" spans="2:11" ht="22.5" customHeight="1" thickBot="1" x14ac:dyDescent="0.25">
      <c r="B8" s="119" t="s">
        <v>31</v>
      </c>
      <c r="C8" s="120"/>
      <c r="D8" s="120"/>
      <c r="E8" s="120"/>
      <c r="F8" s="120"/>
      <c r="G8" s="25">
        <f>SUM(G6:G7)</f>
        <v>22</v>
      </c>
    </row>
    <row r="10" spans="2:11" ht="13.5" thickBot="1" x14ac:dyDescent="0.25"/>
    <row r="11" spans="2:11" ht="36.75" customHeight="1" x14ac:dyDescent="0.2">
      <c r="B11" s="83" t="s">
        <v>15</v>
      </c>
      <c r="C11" s="84" t="s">
        <v>2</v>
      </c>
      <c r="D11" s="84" t="s">
        <v>16</v>
      </c>
      <c r="E11" s="84" t="s">
        <v>17</v>
      </c>
      <c r="F11" s="84" t="s">
        <v>26</v>
      </c>
      <c r="G11" s="84" t="s">
        <v>11</v>
      </c>
      <c r="H11" s="84" t="s">
        <v>9</v>
      </c>
      <c r="I11" s="85" t="s">
        <v>27</v>
      </c>
      <c r="J11" s="86"/>
      <c r="K11" s="86"/>
    </row>
    <row r="12" spans="2:11" ht="38.25" x14ac:dyDescent="0.2">
      <c r="B12" s="13" t="s">
        <v>53</v>
      </c>
      <c r="C12" s="14" t="s">
        <v>54</v>
      </c>
      <c r="D12" s="15">
        <v>1</v>
      </c>
      <c r="E12" s="15">
        <v>1</v>
      </c>
      <c r="F12" s="15">
        <v>0</v>
      </c>
      <c r="G12" s="14" t="s">
        <v>18</v>
      </c>
      <c r="H12" s="14" t="s">
        <v>63</v>
      </c>
      <c r="I12" s="16">
        <v>0</v>
      </c>
      <c r="J12" s="87"/>
      <c r="K12" s="87"/>
    </row>
    <row r="13" spans="2:11" ht="51" x14ac:dyDescent="0.2">
      <c r="B13" s="13" t="s">
        <v>55</v>
      </c>
      <c r="C13" s="14" t="s">
        <v>56</v>
      </c>
      <c r="D13" s="15">
        <v>1</v>
      </c>
      <c r="E13" s="15">
        <v>1</v>
      </c>
      <c r="F13" s="15">
        <v>0</v>
      </c>
      <c r="G13" s="14" t="s">
        <v>57</v>
      </c>
      <c r="H13" s="14" t="s">
        <v>62</v>
      </c>
      <c r="I13" s="16">
        <v>0</v>
      </c>
    </row>
    <row r="14" spans="2:11" ht="30.75" customHeight="1" x14ac:dyDescent="0.2">
      <c r="B14" s="13" t="s">
        <v>58</v>
      </c>
      <c r="C14" s="14" t="s">
        <v>59</v>
      </c>
      <c r="D14" s="15">
        <v>1</v>
      </c>
      <c r="E14" s="15">
        <v>1</v>
      </c>
      <c r="F14" s="15">
        <v>0</v>
      </c>
      <c r="G14" s="14" t="s">
        <v>60</v>
      </c>
      <c r="H14" s="14" t="s">
        <v>61</v>
      </c>
      <c r="I14" s="16">
        <v>0</v>
      </c>
    </row>
    <row r="15" spans="2:11" ht="13.5" thickBot="1" x14ac:dyDescent="0.25">
      <c r="B15" s="88"/>
      <c r="C15" s="89"/>
      <c r="D15" s="89"/>
      <c r="E15" s="89"/>
      <c r="F15" s="89"/>
      <c r="G15" s="89"/>
      <c r="H15" s="89"/>
      <c r="I15" s="90"/>
    </row>
    <row r="17" spans="2:12" ht="13.5" thickBot="1" x14ac:dyDescent="0.25"/>
    <row r="18" spans="2:12" ht="13.5" customHeight="1" x14ac:dyDescent="0.2">
      <c r="B18" s="138" t="s">
        <v>33</v>
      </c>
      <c r="C18" s="140" t="s">
        <v>25</v>
      </c>
      <c r="D18" s="141"/>
      <c r="E18" s="142"/>
      <c r="F18" s="143" t="s">
        <v>10</v>
      </c>
      <c r="G18" s="143" t="s">
        <v>11</v>
      </c>
      <c r="H18" s="134" t="s">
        <v>19</v>
      </c>
      <c r="I18" s="134" t="s">
        <v>12</v>
      </c>
      <c r="J18" s="134" t="s">
        <v>8</v>
      </c>
      <c r="K18" s="134" t="s">
        <v>20</v>
      </c>
      <c r="L18" s="136" t="s">
        <v>21</v>
      </c>
    </row>
    <row r="19" spans="2:12" ht="12.75" customHeight="1" x14ac:dyDescent="0.2">
      <c r="B19" s="139"/>
      <c r="C19" s="91" t="s">
        <v>22</v>
      </c>
      <c r="D19" s="91" t="s">
        <v>23</v>
      </c>
      <c r="E19" s="91" t="s">
        <v>24</v>
      </c>
      <c r="F19" s="144"/>
      <c r="G19" s="144"/>
      <c r="H19" s="135"/>
      <c r="I19" s="135"/>
      <c r="J19" s="135"/>
      <c r="K19" s="135"/>
      <c r="L19" s="137"/>
    </row>
    <row r="20" spans="2:12" s="92" customFormat="1" x14ac:dyDescent="0.2">
      <c r="B20" s="37"/>
      <c r="C20" s="38"/>
      <c r="D20" s="38"/>
      <c r="E20" s="38"/>
      <c r="F20" s="39"/>
      <c r="G20" s="40"/>
      <c r="H20" s="40"/>
      <c r="I20" s="41"/>
      <c r="J20" s="42"/>
      <c r="K20" s="43"/>
      <c r="L20" s="44"/>
    </row>
    <row r="21" spans="2:12" ht="13.5" thickBot="1" x14ac:dyDescent="0.25">
      <c r="B21" s="93"/>
      <c r="C21" s="94"/>
      <c r="D21" s="94"/>
      <c r="E21" s="94"/>
      <c r="F21" s="47"/>
      <c r="G21" s="48"/>
      <c r="H21" s="49"/>
      <c r="I21" s="50"/>
      <c r="J21" s="51"/>
      <c r="K21" s="52"/>
      <c r="L21" s="53"/>
    </row>
    <row r="22" spans="2:12" ht="13.5" thickBot="1" x14ac:dyDescent="0.25"/>
    <row r="23" spans="2:12" ht="15" x14ac:dyDescent="0.2">
      <c r="B23" s="26" t="s">
        <v>64</v>
      </c>
      <c r="C23" s="27" t="s">
        <v>65</v>
      </c>
      <c r="D23" s="27" t="s">
        <v>66</v>
      </c>
      <c r="E23" s="27" t="s">
        <v>67</v>
      </c>
      <c r="F23" s="27" t="s">
        <v>97</v>
      </c>
      <c r="G23" s="28" t="s">
        <v>8</v>
      </c>
    </row>
    <row r="24" spans="2:12" ht="386.25" customHeight="1" x14ac:dyDescent="0.2">
      <c r="B24" s="149">
        <v>1</v>
      </c>
      <c r="C24" s="150" t="s">
        <v>44</v>
      </c>
      <c r="D24" s="150">
        <v>5</v>
      </c>
      <c r="E24" s="150">
        <v>25</v>
      </c>
      <c r="F24" s="150"/>
      <c r="G24" s="151" t="s">
        <v>69</v>
      </c>
    </row>
    <row r="25" spans="2:12" ht="386.25" customHeight="1" x14ac:dyDescent="0.2">
      <c r="B25" s="149">
        <v>2</v>
      </c>
      <c r="C25" s="150" t="s">
        <v>42</v>
      </c>
      <c r="D25" s="150">
        <v>5</v>
      </c>
      <c r="E25" s="150">
        <v>20</v>
      </c>
      <c r="F25" s="150"/>
      <c r="G25" s="151" t="s">
        <v>69</v>
      </c>
    </row>
    <row r="26" spans="2:12" ht="198.75" customHeight="1" x14ac:dyDescent="0.2">
      <c r="B26" s="149">
        <v>3</v>
      </c>
      <c r="C26" s="150" t="s">
        <v>110</v>
      </c>
      <c r="D26" s="150">
        <v>-1</v>
      </c>
      <c r="E26" s="150" t="s">
        <v>111</v>
      </c>
      <c r="F26" s="150"/>
      <c r="G26" s="151" t="s">
        <v>69</v>
      </c>
    </row>
    <row r="27" spans="2:12" ht="399.75" customHeight="1" x14ac:dyDescent="0.2">
      <c r="B27" s="80">
        <v>4</v>
      </c>
      <c r="C27" s="81" t="s">
        <v>40</v>
      </c>
      <c r="D27" s="81" t="s">
        <v>98</v>
      </c>
      <c r="E27" s="81">
        <v>15</v>
      </c>
      <c r="F27" s="81"/>
      <c r="G27" s="82" t="s">
        <v>69</v>
      </c>
    </row>
    <row r="28" spans="2:12" ht="399.75" customHeight="1" x14ac:dyDescent="0.2">
      <c r="B28" s="80">
        <v>5</v>
      </c>
      <c r="C28" s="81" t="s">
        <v>38</v>
      </c>
      <c r="D28" s="81" t="s">
        <v>98</v>
      </c>
      <c r="E28" s="81">
        <v>16</v>
      </c>
      <c r="F28" s="81"/>
      <c r="G28" s="82" t="s">
        <v>69</v>
      </c>
    </row>
    <row r="29" spans="2:12" ht="203.25" customHeight="1" x14ac:dyDescent="0.2">
      <c r="B29" s="80">
        <v>6</v>
      </c>
      <c r="C29" s="81" t="s">
        <v>112</v>
      </c>
      <c r="D29" s="81" t="s">
        <v>113</v>
      </c>
      <c r="E29" s="81" t="s">
        <v>111</v>
      </c>
      <c r="F29" s="81"/>
      <c r="G29" s="82" t="s">
        <v>69</v>
      </c>
    </row>
    <row r="30" spans="2:12" ht="229.5" customHeight="1" x14ac:dyDescent="0.2">
      <c r="B30" s="80">
        <v>7</v>
      </c>
      <c r="C30" s="81" t="s">
        <v>112</v>
      </c>
      <c r="D30" s="81" t="s">
        <v>114</v>
      </c>
      <c r="E30" s="81" t="s">
        <v>111</v>
      </c>
      <c r="F30" s="81"/>
      <c r="G30" s="82" t="s">
        <v>69</v>
      </c>
    </row>
    <row r="31" spans="2:12" ht="388.5" customHeight="1" x14ac:dyDescent="0.2">
      <c r="B31" s="149">
        <v>8</v>
      </c>
      <c r="C31" s="150" t="s">
        <v>36</v>
      </c>
      <c r="D31" s="150">
        <v>5</v>
      </c>
      <c r="E31" s="157">
        <f>PI()*5*5</f>
        <v>78.539816339744831</v>
      </c>
      <c r="F31" s="150"/>
      <c r="G31" s="151" t="s">
        <v>69</v>
      </c>
    </row>
    <row r="32" spans="2:12" ht="384.75" customHeight="1" x14ac:dyDescent="0.2">
      <c r="B32" s="149">
        <v>9</v>
      </c>
      <c r="C32" s="150" t="s">
        <v>35</v>
      </c>
      <c r="D32" s="150">
        <v>5</v>
      </c>
      <c r="E32" s="157">
        <f>PI()*2*5</f>
        <v>31.415926535897931</v>
      </c>
      <c r="F32" s="150"/>
      <c r="G32" s="151" t="s">
        <v>69</v>
      </c>
    </row>
    <row r="33" spans="2:7" ht="204.75" customHeight="1" x14ac:dyDescent="0.2">
      <c r="B33" s="149">
        <v>10</v>
      </c>
      <c r="C33" s="150" t="s">
        <v>115</v>
      </c>
      <c r="D33" s="150">
        <v>-1</v>
      </c>
      <c r="E33" s="150" t="s">
        <v>111</v>
      </c>
      <c r="F33" s="150"/>
      <c r="G33" s="151" t="s">
        <v>69</v>
      </c>
    </row>
    <row r="34" spans="2:7" ht="409.5" customHeight="1" x14ac:dyDescent="0.2">
      <c r="B34" s="80">
        <v>11</v>
      </c>
      <c r="C34" s="81" t="s">
        <v>48</v>
      </c>
      <c r="D34" s="81" t="s">
        <v>99</v>
      </c>
      <c r="E34" s="95">
        <f>((4+6)/2)*3</f>
        <v>15</v>
      </c>
      <c r="F34" s="81"/>
      <c r="G34" s="82" t="s">
        <v>69</v>
      </c>
    </row>
    <row r="35" spans="2:7" ht="409.5" customHeight="1" x14ac:dyDescent="0.2">
      <c r="B35" s="80">
        <v>12</v>
      </c>
      <c r="C35" s="81" t="s">
        <v>46</v>
      </c>
      <c r="D35" s="81" t="s">
        <v>99</v>
      </c>
      <c r="E35" s="95">
        <f>((4+6+3+1))</f>
        <v>14</v>
      </c>
      <c r="F35" s="81"/>
      <c r="G35" s="82" t="s">
        <v>69</v>
      </c>
    </row>
    <row r="36" spans="2:7" ht="286.5" customHeight="1" x14ac:dyDescent="0.2">
      <c r="B36" s="80">
        <v>13</v>
      </c>
      <c r="C36" s="81" t="s">
        <v>116</v>
      </c>
      <c r="D36" s="81" t="s">
        <v>118</v>
      </c>
      <c r="E36" s="81" t="s">
        <v>105</v>
      </c>
      <c r="F36" s="148"/>
      <c r="G36" s="82" t="s">
        <v>69</v>
      </c>
    </row>
    <row r="37" spans="2:7" ht="409.5" customHeight="1" x14ac:dyDescent="0.2">
      <c r="B37" s="146">
        <v>14</v>
      </c>
      <c r="C37" s="145" t="s">
        <v>117</v>
      </c>
      <c r="D37" s="145" t="s">
        <v>119</v>
      </c>
      <c r="E37" s="145" t="s">
        <v>105</v>
      </c>
      <c r="F37" s="148"/>
      <c r="G37" s="147" t="s">
        <v>69</v>
      </c>
    </row>
    <row r="38" spans="2:7" ht="234" customHeight="1" x14ac:dyDescent="0.2">
      <c r="B38" s="146"/>
      <c r="C38" s="145"/>
      <c r="D38" s="145"/>
      <c r="E38" s="145"/>
      <c r="F38" s="148"/>
      <c r="G38" s="147"/>
    </row>
    <row r="39" spans="2:7" ht="174.75" customHeight="1" x14ac:dyDescent="0.2">
      <c r="B39" s="149">
        <v>15</v>
      </c>
      <c r="C39" s="150" t="s">
        <v>100</v>
      </c>
      <c r="D39" s="150">
        <v>0</v>
      </c>
      <c r="E39" s="150" t="s">
        <v>101</v>
      </c>
      <c r="F39" s="150"/>
      <c r="G39" s="151" t="s">
        <v>69</v>
      </c>
    </row>
    <row r="40" spans="2:7" ht="174.75" customHeight="1" x14ac:dyDescent="0.2">
      <c r="B40" s="149">
        <v>16</v>
      </c>
      <c r="C40" s="150" t="s">
        <v>100</v>
      </c>
      <c r="D40" s="150" t="s">
        <v>102</v>
      </c>
      <c r="E40" s="150" t="s">
        <v>101</v>
      </c>
      <c r="F40" s="150"/>
      <c r="G40" s="151" t="s">
        <v>69</v>
      </c>
    </row>
    <row r="41" spans="2:7" ht="174.75" customHeight="1" x14ac:dyDescent="0.2">
      <c r="B41" s="149">
        <v>17</v>
      </c>
      <c r="C41" s="150" t="s">
        <v>100</v>
      </c>
      <c r="D41" s="150">
        <v>6</v>
      </c>
      <c r="E41" s="150" t="s">
        <v>101</v>
      </c>
      <c r="F41" s="150"/>
      <c r="G41" s="151" t="s">
        <v>69</v>
      </c>
    </row>
    <row r="42" spans="2:7" ht="149.25" customHeight="1" x14ac:dyDescent="0.2">
      <c r="B42" s="149">
        <v>18</v>
      </c>
      <c r="C42" s="150" t="s">
        <v>103</v>
      </c>
      <c r="D42" s="150">
        <v>0</v>
      </c>
      <c r="E42" s="150" t="s">
        <v>104</v>
      </c>
      <c r="F42" s="152"/>
      <c r="G42" s="151" t="s">
        <v>69</v>
      </c>
    </row>
    <row r="43" spans="2:7" ht="149.25" customHeight="1" x14ac:dyDescent="0.2">
      <c r="B43" s="149">
        <v>19</v>
      </c>
      <c r="C43" s="150" t="s">
        <v>103</v>
      </c>
      <c r="D43" s="150">
        <v>4</v>
      </c>
      <c r="E43" s="150" t="s">
        <v>104</v>
      </c>
      <c r="F43" s="152"/>
      <c r="G43" s="151" t="s">
        <v>69</v>
      </c>
    </row>
    <row r="44" spans="2:7" ht="149.25" customHeight="1" x14ac:dyDescent="0.2">
      <c r="B44" s="149">
        <v>20</v>
      </c>
      <c r="C44" s="150" t="s">
        <v>103</v>
      </c>
      <c r="D44" s="150" t="s">
        <v>102</v>
      </c>
      <c r="E44" s="150" t="s">
        <v>104</v>
      </c>
      <c r="F44" s="152"/>
      <c r="G44" s="151" t="s">
        <v>69</v>
      </c>
    </row>
    <row r="45" spans="2:7" ht="257.25" customHeight="1" x14ac:dyDescent="0.2">
      <c r="B45" s="149">
        <v>21</v>
      </c>
      <c r="C45" s="150" t="s">
        <v>108</v>
      </c>
      <c r="D45" s="150">
        <v>5</v>
      </c>
      <c r="E45" s="150" t="s">
        <v>106</v>
      </c>
      <c r="F45" s="152"/>
      <c r="G45" s="151" t="s">
        <v>69</v>
      </c>
    </row>
    <row r="46" spans="2:7" ht="409.5" customHeight="1" thickBot="1" x14ac:dyDescent="0.25">
      <c r="B46" s="153">
        <v>22</v>
      </c>
      <c r="C46" s="154" t="s">
        <v>107</v>
      </c>
      <c r="D46" s="154">
        <v>3</v>
      </c>
      <c r="E46" s="154" t="s">
        <v>109</v>
      </c>
      <c r="F46" s="155"/>
      <c r="G46" s="156" t="s">
        <v>69</v>
      </c>
    </row>
  </sheetData>
  <mergeCells count="21">
    <mergeCell ref="E37:E38"/>
    <mergeCell ref="D37:D38"/>
    <mergeCell ref="C37:C38"/>
    <mergeCell ref="B37:B38"/>
    <mergeCell ref="G37:G38"/>
    <mergeCell ref="I18:I19"/>
    <mergeCell ref="J18:J19"/>
    <mergeCell ref="K18:K19"/>
    <mergeCell ref="L18:L19"/>
    <mergeCell ref="B8:F8"/>
    <mergeCell ref="B18:B19"/>
    <mergeCell ref="C18:E18"/>
    <mergeCell ref="F18:F19"/>
    <mergeCell ref="G18:G19"/>
    <mergeCell ref="H18:H19"/>
    <mergeCell ref="B7:F7"/>
    <mergeCell ref="B2:H2"/>
    <mergeCell ref="B4:B6"/>
    <mergeCell ref="C4:E4"/>
    <mergeCell ref="C5:E5"/>
    <mergeCell ref="C6:F6"/>
  </mergeCells>
  <dataValidations disablePrompts="1" count="2">
    <dataValidation type="list" operator="equal" allowBlank="1" showErrorMessage="1" sqref="G20:H20 G21" xr:uid="{375DB3CC-9A30-4284-A7FE-88B2ABA838E5}">
      <formula1>"High, Medium, Low"</formula1>
    </dataValidation>
    <dataValidation type="list" operator="equal" allowBlank="1" showErrorMessage="1" sqref="J20:J21" xr:uid="{25867F89-C1E9-4ADD-9258-7210578ED203}">
      <formula1>"Open, Accepted, Analyzing, Closed"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Info</vt:lpstr>
      <vt:lpstr>Unit Test</vt:lpstr>
      <vt:lpstr>System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TMA</dc:creator>
  <cp:keywords/>
  <dc:description/>
  <cp:lastModifiedBy>Van Minh Le</cp:lastModifiedBy>
  <cp:revision>2</cp:revision>
  <cp:lastPrinted>2005-07-20T10:54:53Z</cp:lastPrinted>
  <dcterms:created xsi:type="dcterms:W3CDTF">2005-07-20T10:33:18Z</dcterms:created>
  <dcterms:modified xsi:type="dcterms:W3CDTF">2025-05-28T11:27:08Z</dcterms:modified>
</cp:coreProperties>
</file>