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87B42A00-7D5D-4F3A-B886-D5EBAF3D143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Kangatang" sheetId="2" state="veryHidden" r:id="rId1"/>
    <sheet name="420" sheetId="1" r:id="rId2"/>
  </sheets>
  <externalReferences>
    <externalReference r:id="rId3"/>
  </externalReferences>
  <definedNames>
    <definedName name="_ORT01">#REF!</definedName>
    <definedName name="A">#REF!</definedName>
    <definedName name="Code">#REF!</definedName>
    <definedName name="LAND1">#REF!</definedName>
    <definedName name="_xlnm.Print_Area" localSheetId="1">'420'!$A$1:$AZ$41</definedName>
    <definedName name="PSTLZ">#REF!</definedName>
    <definedName name="STATE">#REF!</definedName>
    <definedName name="SUBTY">[1]SUBTY!$A$3:$A$37</definedName>
    <definedName name="SUBTYname">#REF!</definedName>
    <definedName name="SUBTYPE">#REF!</definedName>
  </definedNames>
  <calcPr calcId="181029"/>
</workbook>
</file>

<file path=xl/calcChain.xml><?xml version="1.0" encoding="utf-8"?>
<calcChain xmlns="http://schemas.openxmlformats.org/spreadsheetml/2006/main">
  <c r="L2" i="1" l="1"/>
  <c r="G5" i="1" s="1"/>
  <c r="H5" i="1"/>
  <c r="I5" i="1"/>
  <c r="J5" i="1"/>
  <c r="K5" i="1"/>
  <c r="M5" i="1"/>
  <c r="N5" i="1"/>
  <c r="O5" i="1"/>
  <c r="P5" i="1"/>
  <c r="AP9" i="1"/>
  <c r="AQ9" i="1" s="1"/>
  <c r="AR9" i="1"/>
  <c r="AS9" i="1"/>
  <c r="AT9" i="1" s="1"/>
  <c r="AU9" i="1"/>
  <c r="AV9" i="1"/>
  <c r="AW9" i="1"/>
  <c r="AX9" i="1"/>
  <c r="AY9" i="1"/>
  <c r="AZ9" i="1"/>
  <c r="BA9" i="1"/>
  <c r="BB9" i="1"/>
  <c r="BC9" i="1"/>
  <c r="Q5" i="1" l="1"/>
  <c r="V5" i="1" s="1"/>
  <c r="AA5" i="1" s="1"/>
  <c r="AF5" i="1" s="1"/>
  <c r="AK5" i="1" s="1"/>
  <c r="O2" i="1" s="1"/>
  <c r="L5" i="1"/>
</calcChain>
</file>

<file path=xl/sharedStrings.xml><?xml version="1.0" encoding="utf-8"?>
<sst xmlns="http://schemas.openxmlformats.org/spreadsheetml/2006/main" count="340" uniqueCount="138">
  <si>
    <t>Chú ý:</t>
  </si>
  <si>
    <t>NCA - Nghỉ ca</t>
  </si>
  <si>
    <t>NO - Nghỉ ốm</t>
  </si>
  <si>
    <t>DH - Đi học (ch.tr xen kẽ)</t>
  </si>
  <si>
    <t>Tất cả các loại nghỉ (phép, bù, ốm, đi học, khác ...) vẫn phải nhập giờ vào giờ ra. Và nhập ký hiệu loại nghỉ.</t>
  </si>
  <si>
    <t>BÔ PHẬN:</t>
  </si>
  <si>
    <t>FMCG</t>
  </si>
  <si>
    <t>Từ:</t>
  </si>
  <si>
    <t>đến:</t>
  </si>
  <si>
    <t>NP - Nghỉ phép</t>
  </si>
  <si>
    <t>NB - Nghỉ bù</t>
  </si>
  <si>
    <t>NKT - khám thai</t>
  </si>
  <si>
    <t>Đối với nghỉ ca và nghỉ lễ ( NCA, NL) không cần nhập giờ vào, giờ ra mà chỉ nhập ký hiệu loại nghỉ.</t>
  </si>
  <si>
    <t>QUẦY:</t>
  </si>
  <si>
    <t>420 - TP MẶN</t>
  </si>
  <si>
    <t>.</t>
  </si>
  <si>
    <t>NL - Nghỉ lễ</t>
  </si>
  <si>
    <t>NCO - con ốm</t>
  </si>
  <si>
    <t>NT - nghỉ tang</t>
  </si>
  <si>
    <t xml:space="preserve"> </t>
  </si>
  <si>
    <t>NVS - vợ sinh</t>
  </si>
  <si>
    <t>NC - nghỉ cưới</t>
  </si>
  <si>
    <t>NK - Nghỉ khác</t>
  </si>
  <si>
    <t>MSNV</t>
  </si>
  <si>
    <t>HỌ VÀ TÊN</t>
  </si>
  <si>
    <t>Giờ làm HĐ</t>
  </si>
  <si>
    <t>Thứ 2</t>
  </si>
  <si>
    <t>Thứ 3</t>
  </si>
  <si>
    <t>Thứ 4</t>
  </si>
  <si>
    <t>Thứ 5</t>
  </si>
  <si>
    <t>Thứ 6</t>
  </si>
  <si>
    <t>Thứ 7</t>
  </si>
  <si>
    <t>CN</t>
  </si>
  <si>
    <t>Giờ làm thực tế</t>
  </si>
  <si>
    <t>Chênh lệch</t>
  </si>
  <si>
    <t>Số lần nghỉ nữa ca 0.5R</t>
  </si>
  <si>
    <t>Số ngày nghỉ nữa ca 0.5R</t>
  </si>
  <si>
    <t>Tổng số ngày nghỉ R</t>
  </si>
  <si>
    <t>Số ngày nghỉ ca</t>
  </si>
  <si>
    <t>Số ngày nghỉ phép</t>
  </si>
  <si>
    <t>Số ngày nghỉ ốm</t>
  </si>
  <si>
    <t xml:space="preserve">Số ngày nghỉ bù </t>
  </si>
  <si>
    <t>Số ngày nghỉ khác</t>
  </si>
  <si>
    <t>Số ngày nghỉ lễ</t>
  </si>
  <si>
    <t>Số ngày nghỉ không lương</t>
  </si>
  <si>
    <t>Số ngày nghỉ thai sản</t>
  </si>
  <si>
    <t>Ghi chú</t>
  </si>
  <si>
    <t>Chức vụ/Position</t>
  </si>
  <si>
    <t>Công Ty/Companie</t>
  </si>
  <si>
    <t>Giờ vào 1</t>
  </si>
  <si>
    <t>Giờ về 1</t>
  </si>
  <si>
    <t>Giờ vào 2</t>
  </si>
  <si>
    <t>Giờ về 2</t>
  </si>
  <si>
    <t>Nghỉ</t>
  </si>
  <si>
    <t>Giò vào 2</t>
  </si>
  <si>
    <t>NGUYỄN NGỌC THỦY</t>
  </si>
  <si>
    <t>CV</t>
  </si>
  <si>
    <t>NCA</t>
  </si>
  <si>
    <t>NGUYỄN THỊ PHƯƠNG THỦY</t>
  </si>
  <si>
    <t>CR</t>
  </si>
  <si>
    <t>ELS</t>
  </si>
  <si>
    <t>0.5NCA</t>
  </si>
  <si>
    <t xml:space="preserve">                                                               </t>
  </si>
  <si>
    <t>TBCH</t>
  </si>
  <si>
    <t>NB</t>
  </si>
  <si>
    <t>NGÔ VĂN TRƯỜNG</t>
  </si>
  <si>
    <t>STT</t>
  </si>
  <si>
    <t>ca1</t>
  </si>
  <si>
    <t>ca2</t>
  </si>
  <si>
    <t xml:space="preserve">PHAN THỊ GIANG </t>
  </si>
  <si>
    <t>DẦU +MẮM</t>
  </si>
  <si>
    <t>HÀNG TUẦN CẬP NHẬT PLANOGAM VÀO THỨ 4. CÁC QUẦY TUÂN THỦ ĐÚNG LỊCH CHECK PLANO ĐÃ ĐƯỢC PHÂN CÔNG CHI TIẾT BÊN TRÊN.!</t>
  </si>
  <si>
    <t>GHI CHÚ:</t>
  </si>
  <si>
    <t>VỆ SINH QUẦY:</t>
  </si>
  <si>
    <t>PLANOGAM:</t>
  </si>
  <si>
    <t xml:space="preserve">CAO THU TRANG </t>
  </si>
  <si>
    <t xml:space="preserve"> LÊ THANH HƯƠNG</t>
  </si>
  <si>
    <t>LÊ QUYẾT CHIẾN</t>
  </si>
  <si>
    <t>HOÀNG DUY HÙNG</t>
  </si>
  <si>
    <t>0393136376</t>
  </si>
  <si>
    <t>0964316303</t>
  </si>
  <si>
    <t>0355256082</t>
  </si>
  <si>
    <t>0906046226</t>
  </si>
  <si>
    <t>0335621381</t>
  </si>
  <si>
    <t>0333166271</t>
  </si>
  <si>
    <t xml:space="preserve"> PHẠM THỊ LUYỆN</t>
  </si>
  <si>
    <t>88888</t>
  </si>
  <si>
    <t>41590</t>
  </si>
  <si>
    <t>79431</t>
  </si>
  <si>
    <t>85989</t>
  </si>
  <si>
    <t>0975712799</t>
  </si>
  <si>
    <t xml:space="preserve"> PHÙNG THỊ TÁM</t>
  </si>
  <si>
    <t xml:space="preserve">QUẦY LƯU Ý HÀNG TUẦN LÀM VỆ SINH VÀ KIỂM DATE SẢN PHẨM (KHO + CỬA HÀNG) THỨ 2. TOÀN BỘ DATE SẢN PHẨM ĐƯỢC GHI LẠI VÀ BÁO CÁO LÀ NHỮNG SẢN PHẨM 
CÒN 30% DATE TRỞ XUỐNG. DỀ NGHỊ MỌI NGƯỜI LƯU Ý VÀ TUÂN THỦ ĐÚNG. </t>
  </si>
  <si>
    <t>MÌ TÔM + NHẬP KHẨU</t>
  </si>
  <si>
    <t>EP</t>
  </si>
  <si>
    <t>0397825319</t>
  </si>
  <si>
    <t>NGUYỄN THỊ THANH HUYỀN</t>
  </si>
  <si>
    <t>VŨ VĂN ĐẠT</t>
  </si>
  <si>
    <t>0815584699</t>
  </si>
  <si>
    <t>LƯƠNG ĐỨC MẠNH</t>
  </si>
  <si>
    <t>0869035660</t>
  </si>
  <si>
    <t>0346201640</t>
  </si>
  <si>
    <t>BÙI TRẦN MINH HẢI</t>
  </si>
  <si>
    <t>0975944704</t>
  </si>
  <si>
    <t>NGUYỄN  CÔNG TUẤN</t>
  </si>
  <si>
    <t>NGUYỄN VIẾT THỰC</t>
  </si>
  <si>
    <t>0397975393</t>
  </si>
  <si>
    <t>ĐÀO XUÂN SƠN</t>
  </si>
  <si>
    <t>0387348797</t>
  </si>
  <si>
    <t>104148</t>
  </si>
  <si>
    <t xml:space="preserve"> ĐOÀN THỊ NGA</t>
  </si>
  <si>
    <t>0985470940</t>
  </si>
  <si>
    <t>0963566383</t>
  </si>
  <si>
    <t>0367392184</t>
  </si>
  <si>
    <t>NGUYỄN ĐÌNH PHƯƠNG</t>
  </si>
  <si>
    <t>GIA VỊ+ ĐỒ HỘP + ĐỒ KHÔ</t>
  </si>
  <si>
    <t xml:space="preserve"> NGUYỄN NHẬT MINH</t>
  </si>
  <si>
    <t>PHAN MINH ĐỨC</t>
  </si>
  <si>
    <t>LÊ NGỌC THÙY DUNG</t>
  </si>
  <si>
    <t>0367713431</t>
  </si>
  <si>
    <t>0868851837</t>
  </si>
  <si>
    <t>0358405091</t>
  </si>
  <si>
    <t>0396083705</t>
  </si>
  <si>
    <t>NGÔ THANH HẢO</t>
  </si>
  <si>
    <t>0358101618</t>
  </si>
  <si>
    <t>NGUYỄN THỊ ĐÔNG</t>
  </si>
  <si>
    <t>NGUYỄN DUY MẠNH</t>
  </si>
  <si>
    <t>NGUYỄN VĂN SƠN</t>
  </si>
  <si>
    <t>0869776851</t>
  </si>
  <si>
    <t>NP</t>
  </si>
  <si>
    <t>0985386947</t>
  </si>
  <si>
    <t>25.08.2025</t>
  </si>
  <si>
    <t>TRƯƠNG VĂN MINH</t>
  </si>
  <si>
    <t>0982743860</t>
  </si>
  <si>
    <t>HỖ TRỢ GO YÊN BÁI</t>
  </si>
  <si>
    <t xml:space="preserve"> NGÔ ĐỨC ANH</t>
  </si>
  <si>
    <t>PHẠM THỊ HỒNG NGỌC</t>
  </si>
  <si>
    <t>232749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</si>
</sst>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"/>
    <numFmt numFmtId="165" formatCode="dd\.mm\.yyyy"/>
  </numFmts>
  <fonts count="34" x14ac:knownFonts="1">
    <font>
      <sz val="10"/>
      <name val="Arial"/>
    </font>
    <font>
      <sz val="10"/>
      <name val="Arial"/>
      <family val="2"/>
    </font>
    <font>
      <sz val="16"/>
      <name val="Times New Roman"/>
      <family val="1"/>
    </font>
    <font>
      <b/>
      <sz val="22"/>
      <name val="Times New Roman"/>
      <family val="1"/>
    </font>
    <font>
      <b/>
      <i/>
      <sz val="14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sz val="14"/>
      <name val="Arial"/>
      <family val="2"/>
    </font>
    <font>
      <b/>
      <sz val="14"/>
      <color indexed="10"/>
      <name val="Arial"/>
      <family val="2"/>
    </font>
    <font>
      <sz val="22"/>
      <name val="Arial"/>
      <family val="2"/>
    </font>
    <font>
      <b/>
      <sz val="22"/>
      <color indexed="10"/>
      <name val="Arial"/>
      <family val="2"/>
    </font>
    <font>
      <b/>
      <sz val="16"/>
      <name val="Times New Roman"/>
      <family val="1"/>
    </font>
    <font>
      <b/>
      <sz val="20"/>
      <color indexed="10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sz val="22"/>
      <color indexed="9"/>
      <name val="Arial"/>
      <family val="2"/>
    </font>
    <font>
      <i/>
      <sz val="14"/>
      <color indexed="12"/>
      <name val="Times New Roman"/>
      <family val="1"/>
    </font>
    <font>
      <b/>
      <sz val="14"/>
      <name val="Times New Roman"/>
      <family val="1"/>
    </font>
    <font>
      <sz val="14"/>
      <color indexed="8"/>
      <name val="Times New Roman"/>
      <family val="1"/>
    </font>
    <font>
      <sz val="14"/>
      <color indexed="50"/>
      <name val="Times New Roman"/>
      <family val="1"/>
    </font>
    <font>
      <b/>
      <sz val="22"/>
      <color indexed="60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name val="Times New Roman"/>
      <family val="1"/>
    </font>
    <font>
      <sz val="16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  <font>
      <sz val="10"/>
      <color indexed="10"/>
      <name val="Arial"/>
      <family val="2"/>
    </font>
    <font>
      <sz val="9"/>
      <name val="Arial"/>
      <family val="2"/>
    </font>
    <font>
      <b/>
      <sz val="14"/>
      <color indexed="8"/>
      <name val="Times New Roman"/>
      <family val="1"/>
    </font>
    <font>
      <sz val="16"/>
      <color indexed="10"/>
      <name val="Times New Roman"/>
      <family val="1"/>
    </font>
    <font>
      <b/>
      <sz val="16"/>
      <name val="Arial"/>
      <family val="2"/>
    </font>
    <font>
      <b/>
      <sz val="14"/>
      <color indexed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13"/>
        <bgColor indexed="0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1" quotePrefix="1">
      <alignment horizontal="justify" vertical="justify" textRotation="127" wrapText="1" justifyLastLine="1"/>
      <protection hidden="1"/>
    </xf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</cellStyleXfs>
  <cellXfs count="186">
    <xf numFmtId="0" fontId="0" fillId="0" borderId="1" xfId="0">
      <alignment horizontal="justify" vertical="justify" textRotation="127" wrapText="1" justifyLastLine="1"/>
      <protection hidden="1"/>
    </xf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5" fillId="0" borderId="1" xfId="0" applyFont="1" applyAlignment="1" applyProtection="1">
      <alignment horizontal="center" vertical="center"/>
      <protection locked="0"/>
    </xf>
    <xf numFmtId="0" fontId="6" fillId="0" borderId="1" xfId="0" applyFont="1" applyAlignment="1" applyProtection="1">
      <alignment horizontal="left" vertical="center"/>
      <protection locked="0"/>
    </xf>
    <xf numFmtId="0" fontId="5" fillId="0" borderId="1" xfId="0" applyFont="1" applyAlignment="1" applyProtection="1">
      <alignment horizontal="left" vertical="center"/>
      <protection locked="0"/>
    </xf>
    <xf numFmtId="0" fontId="6" fillId="0" borderId="1" xfId="0" applyFont="1" applyAlignment="1" applyProtection="1">
      <alignment vertical="center"/>
    </xf>
    <xf numFmtId="0" fontId="7" fillId="0" borderId="0" xfId="0" applyFont="1" applyBorder="1" applyAlignment="1" applyProtection="1">
      <protection locked="0"/>
    </xf>
    <xf numFmtId="0" fontId="5" fillId="0" borderId="1" xfId="0" applyFont="1" applyAlignment="1" applyProtection="1">
      <alignment vertical="center"/>
      <protection locked="0"/>
    </xf>
    <xf numFmtId="0" fontId="8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9" fillId="3" borderId="0" xfId="0" applyFont="1" applyFill="1" applyBorder="1" applyAlignment="1" applyProtection="1">
      <protection locked="0"/>
    </xf>
    <xf numFmtId="0" fontId="11" fillId="0" borderId="1" xfId="0" applyFont="1" applyAlignment="1" applyProtection="1">
      <alignment horizontal="left" vertical="center"/>
      <protection locked="0"/>
    </xf>
    <xf numFmtId="0" fontId="12" fillId="3" borderId="3" xfId="0" applyFont="1" applyFill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20" fontId="13" fillId="0" borderId="0" xfId="0" applyNumberFormat="1" applyFont="1" applyBorder="1" applyAlignment="1" applyProtection="1">
      <protection locked="0"/>
    </xf>
    <xf numFmtId="165" fontId="15" fillId="0" borderId="0" xfId="0" applyNumberFormat="1" applyFont="1" applyBorder="1" applyAlignment="1">
      <protection hidden="1"/>
    </xf>
    <xf numFmtId="0" fontId="16" fillId="0" borderId="1" xfId="0" applyFont="1" applyAlignment="1" applyProtection="1">
      <alignment horizontal="left" vertical="center"/>
      <protection locked="0"/>
    </xf>
    <xf numFmtId="0" fontId="12" fillId="3" borderId="4" xfId="0" applyFont="1" applyFill="1" applyBorder="1" applyAlignment="1" applyProtection="1">
      <protection locked="0"/>
    </xf>
    <xf numFmtId="20" fontId="9" fillId="0" borderId="0" xfId="0" applyNumberFormat="1" applyFont="1" applyBorder="1" applyAlignment="1" applyProtection="1">
      <protection locked="0"/>
    </xf>
    <xf numFmtId="14" fontId="9" fillId="0" borderId="0" xfId="0" applyNumberFormat="1" applyFont="1" applyBorder="1" applyAlignment="1" applyProtection="1">
      <protection locked="0"/>
    </xf>
    <xf numFmtId="0" fontId="17" fillId="0" borderId="1" xfId="0" applyFont="1" applyAlignment="1" applyProtection="1">
      <alignment horizontal="left" vertical="center"/>
      <protection locked="0"/>
    </xf>
    <xf numFmtId="0" fontId="18" fillId="0" borderId="1" xfId="0" applyFont="1" applyAlignment="1" applyProtection="1">
      <alignment vertical="center"/>
      <protection locked="0"/>
    </xf>
    <xf numFmtId="0" fontId="19" fillId="0" borderId="1" xfId="0" applyFont="1" applyAlignment="1" applyProtection="1">
      <alignment vertical="center"/>
      <protection locked="0"/>
    </xf>
    <xf numFmtId="0" fontId="20" fillId="0" borderId="5" xfId="0" applyFont="1" applyBorder="1" applyAlignment="1" applyProtection="1">
      <protection locked="0"/>
    </xf>
    <xf numFmtId="0" fontId="10" fillId="0" borderId="7" xfId="0" quotePrefix="1" applyFont="1" applyBorder="1" applyAlignment="1" applyProtection="1">
      <protection locked="0"/>
    </xf>
    <xf numFmtId="0" fontId="10" fillId="0" borderId="0" xfId="0" quotePrefix="1" applyFont="1" applyBorder="1" applyAlignment="1" applyProtection="1">
      <protection locked="0"/>
    </xf>
    <xf numFmtId="20" fontId="7" fillId="0" borderId="0" xfId="0" applyNumberFormat="1" applyFont="1" applyBorder="1" applyAlignment="1" applyProtection="1">
      <protection locked="0"/>
    </xf>
    <xf numFmtId="0" fontId="6" fillId="0" borderId="1" xfId="0" applyFont="1" applyAlignment="1" applyProtection="1">
      <alignment horizontal="left" vertical="center"/>
    </xf>
    <xf numFmtId="0" fontId="0" fillId="0" borderId="0" xfId="0" applyBorder="1" applyAlignment="1" applyProtection="1">
      <alignment horizontal="center"/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7" fillId="4" borderId="8" xfId="0" applyFont="1" applyFill="1" applyBorder="1" applyAlignment="1" applyProtection="1">
      <alignment horizontal="center" vertical="center"/>
      <protection locked="0"/>
    </xf>
    <xf numFmtId="0" fontId="24" fillId="0" borderId="1" xfId="0" applyFont="1" applyAlignment="1" applyProtection="1">
      <alignment vertical="center"/>
      <protection locked="0"/>
    </xf>
    <xf numFmtId="0" fontId="26" fillId="5" borderId="9" xfId="0" applyFont="1" applyFill="1" applyBorder="1" applyAlignment="1" applyProtection="1">
      <alignment horizontal="center" vertical="center" wrapText="1"/>
      <protection locked="0"/>
    </xf>
    <xf numFmtId="0" fontId="27" fillId="4" borderId="9" xfId="0" applyFont="1" applyFill="1" applyBorder="1" applyAlignment="1" applyProtection="1">
      <alignment horizontal="center" vertical="center" wrapText="1"/>
      <protection locked="0"/>
    </xf>
    <xf numFmtId="20" fontId="5" fillId="4" borderId="10" xfId="0" applyNumberFormat="1" applyFont="1" applyFill="1" applyBorder="1" applyAlignment="1" applyProtection="1">
      <alignment horizontal="center" vertical="center" wrapText="1"/>
      <protection locked="0"/>
    </xf>
    <xf numFmtId="20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20" fontId="5" fillId="4" borderId="12" xfId="0" applyNumberFormat="1" applyFont="1" applyFill="1" applyBorder="1" applyAlignment="1" applyProtection="1">
      <alignment horizontal="center" vertical="center" wrapText="1"/>
      <protection locked="0"/>
    </xf>
    <xf numFmtId="20" fontId="5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horizontal="center" vertical="center" wrapText="1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vertical="center"/>
      <protection locked="0"/>
    </xf>
    <xf numFmtId="164" fontId="2" fillId="2" borderId="12" xfId="0" applyNumberFormat="1" applyFont="1" applyFill="1" applyBorder="1" applyAlignment="1" applyProtection="1">
      <alignment horizontal="center" vertical="center"/>
      <protection locked="0"/>
    </xf>
    <xf numFmtId="2" fontId="29" fillId="2" borderId="14" xfId="1" applyNumberFormat="1" applyFont="1" applyFill="1" applyBorder="1" applyAlignment="1" applyProtection="1">
      <alignment horizontal="center" vertical="center"/>
      <protection locked="0"/>
    </xf>
    <xf numFmtId="4" fontId="22" fillId="0" borderId="14" xfId="0" applyNumberFormat="1" applyFont="1" applyBorder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vertical="center"/>
      <protection locked="0"/>
    </xf>
    <xf numFmtId="20" fontId="22" fillId="0" borderId="14" xfId="0" applyNumberFormat="1" applyFont="1" applyBorder="1" applyAlignment="1" applyProtection="1">
      <alignment horizontal="center" vertical="center"/>
      <protection locked="0"/>
    </xf>
    <xf numFmtId="0" fontId="28" fillId="6" borderId="0" xfId="0" applyFont="1" applyFill="1" applyBorder="1" applyProtection="1">
      <alignment horizontal="justify" vertical="justify" textRotation="127" wrapText="1" justifyLastLine="1"/>
      <protection locked="0"/>
    </xf>
    <xf numFmtId="1" fontId="17" fillId="2" borderId="2" xfId="0" applyNumberFormat="1" applyFont="1" applyFill="1" applyBorder="1" applyAlignment="1" applyProtection="1">
      <alignment horizontal="center" vertical="center"/>
      <protection locked="0"/>
    </xf>
    <xf numFmtId="0" fontId="17" fillId="2" borderId="2" xfId="0" applyFont="1" applyFill="1" applyBorder="1" applyAlignment="1" applyProtection="1">
      <alignment horizontal="center" vertical="center"/>
      <protection locked="0"/>
    </xf>
    <xf numFmtId="0" fontId="17" fillId="2" borderId="2" xfId="0" applyFont="1" applyFill="1" applyBorder="1" applyAlignment="1" applyProtection="1">
      <alignment vertical="center"/>
      <protection locked="0"/>
    </xf>
    <xf numFmtId="2" fontId="29" fillId="2" borderId="15" xfId="1" applyNumberFormat="1" applyFont="1" applyFill="1" applyBorder="1" applyAlignment="1" applyProtection="1">
      <alignment horizontal="center" vertical="center"/>
      <protection locked="0"/>
    </xf>
    <xf numFmtId="4" fontId="22" fillId="2" borderId="14" xfId="0" applyNumberFormat="1" applyFont="1" applyFill="1" applyBorder="1" applyAlignment="1" applyProtection="1">
      <alignment horizontal="center" vertical="center"/>
      <protection locked="0"/>
    </xf>
    <xf numFmtId="0" fontId="22" fillId="2" borderId="14" xfId="0" applyFont="1" applyFill="1" applyBorder="1" applyAlignment="1" applyProtection="1">
      <alignment horizontal="center" vertical="center"/>
      <protection locked="0"/>
    </xf>
    <xf numFmtId="0" fontId="22" fillId="2" borderId="14" xfId="0" applyFont="1" applyFill="1" applyBorder="1" applyAlignment="1" applyProtection="1">
      <alignment vertical="center"/>
      <protection locked="0"/>
    </xf>
    <xf numFmtId="20" fontId="22" fillId="2" borderId="14" xfId="0" applyNumberFormat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Alignment="1" applyProtection="1">
      <alignment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164" fontId="31" fillId="3" borderId="2" xfId="0" applyNumberFormat="1" applyFont="1" applyFill="1" applyBorder="1" applyAlignment="1" applyProtection="1">
      <alignment horizontal="center" vertical="center"/>
      <protection locked="0"/>
    </xf>
    <xf numFmtId="164" fontId="31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7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8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3" borderId="1" xfId="0" applyFont="1" applyFill="1" applyAlignment="1" applyProtection="1">
      <alignment vertical="center"/>
      <protection locked="0"/>
    </xf>
    <xf numFmtId="0" fontId="17" fillId="0" borderId="2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protection locked="0"/>
    </xf>
    <xf numFmtId="0" fontId="0" fillId="3" borderId="0" xfId="0" applyFill="1" applyBorder="1" applyAlignment="1" applyProtection="1">
      <protection locked="0"/>
    </xf>
    <xf numFmtId="4" fontId="22" fillId="0" borderId="0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20" fontId="22" fillId="0" borderId="0" xfId="0" applyNumberFormat="1" applyFont="1" applyBorder="1" applyAlignment="1" applyProtection="1">
      <alignment horizontal="center" vertical="center"/>
      <protection locked="0"/>
    </xf>
    <xf numFmtId="164" fontId="31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" xfId="0" applyFont="1" applyBorder="1" applyAlignment="1" applyProtection="1">
      <alignment vertical="center"/>
      <protection locked="0"/>
    </xf>
    <xf numFmtId="2" fontId="29" fillId="2" borderId="16" xfId="1" applyNumberFormat="1" applyFont="1" applyFill="1" applyBorder="1" applyAlignment="1" applyProtection="1">
      <alignment horizontal="center" vertical="center"/>
      <protection locked="0"/>
    </xf>
    <xf numFmtId="4" fontId="22" fillId="0" borderId="16" xfId="0" applyNumberFormat="1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vertical="center"/>
      <protection locked="0"/>
    </xf>
    <xf numFmtId="20" fontId="22" fillId="0" borderId="16" xfId="0" applyNumberFormat="1" applyFont="1" applyBorder="1" applyAlignment="1" applyProtection="1">
      <alignment horizontal="center" vertical="center"/>
      <protection locked="0"/>
    </xf>
    <xf numFmtId="1" fontId="17" fillId="0" borderId="2" xfId="0" applyNumberFormat="1" applyFont="1" applyBorder="1" applyAlignment="1" applyProtection="1">
      <alignment horizontal="center" vertical="center"/>
      <protection locked="0"/>
    </xf>
    <xf numFmtId="2" fontId="29" fillId="2" borderId="2" xfId="1" applyNumberFormat="1" applyFont="1" applyFill="1" applyBorder="1" applyAlignment="1" applyProtection="1">
      <alignment horizontal="center" vertical="center"/>
      <protection locked="0"/>
    </xf>
    <xf numFmtId="4" fontId="22" fillId="0" borderId="2" xfId="0" applyNumberFormat="1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vertical="center"/>
      <protection locked="0"/>
    </xf>
    <xf numFmtId="20" fontId="22" fillId="0" borderId="2" xfId="0" applyNumberFormat="1" applyFont="1" applyBorder="1" applyAlignment="1" applyProtection="1">
      <alignment horizontal="center" vertical="center"/>
      <protection locked="0"/>
    </xf>
    <xf numFmtId="0" fontId="24" fillId="0" borderId="17" xfId="0" applyFont="1" applyBorder="1" applyAlignment="1" applyProtection="1">
      <alignment vertical="center"/>
      <protection locked="0"/>
    </xf>
    <xf numFmtId="164" fontId="2" fillId="2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vertical="center"/>
      <protection locked="0"/>
    </xf>
    <xf numFmtId="0" fontId="17" fillId="0" borderId="18" xfId="0" applyFont="1" applyBorder="1" applyAlignment="1" applyProtection="1">
      <alignment horizontal="left" vertical="center"/>
      <protection locked="0"/>
    </xf>
    <xf numFmtId="164" fontId="31" fillId="3" borderId="18" xfId="0" applyNumberFormat="1" applyFont="1" applyFill="1" applyBorder="1" applyAlignment="1" applyProtection="1">
      <alignment horizontal="center" vertical="center" wrapText="1"/>
      <protection locked="0"/>
    </xf>
    <xf numFmtId="4" fontId="22" fillId="0" borderId="19" xfId="0" applyNumberFormat="1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vertical="center"/>
      <protection locked="0"/>
    </xf>
    <xf numFmtId="20" fontId="22" fillId="0" borderId="19" xfId="0" applyNumberFormat="1" applyFont="1" applyBorder="1" applyAlignment="1" applyProtection="1">
      <alignment horizontal="center" vertical="center"/>
      <protection locked="0"/>
    </xf>
    <xf numFmtId="0" fontId="17" fillId="0" borderId="18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/>
    <xf numFmtId="0" fontId="32" fillId="0" borderId="0" xfId="0" applyFont="1" applyBorder="1" applyAlignment="1" applyProtection="1"/>
    <xf numFmtId="0" fontId="32" fillId="0" borderId="0" xfId="0" applyFont="1" applyBorder="1" applyAlignment="1" applyProtection="1">
      <alignment horizontal="left" wrapText="1"/>
    </xf>
    <xf numFmtId="0" fontId="0" fillId="0" borderId="0" xfId="0" applyBorder="1" applyAlignment="1" applyProtection="1"/>
    <xf numFmtId="20" fontId="0" fillId="0" borderId="0" xfId="0" applyNumberFormat="1" applyBorder="1" applyAlignment="1" applyProtection="1">
      <protection locked="0"/>
    </xf>
    <xf numFmtId="0" fontId="26" fillId="5" borderId="2" xfId="0" applyFont="1" applyFill="1" applyBorder="1" applyAlignment="1" applyProtection="1">
      <alignment horizontal="center" vertical="center" wrapText="1"/>
      <protection locked="0"/>
    </xf>
    <xf numFmtId="0" fontId="27" fillId="4" borderId="2" xfId="0" applyFont="1" applyFill="1" applyBorder="1" applyAlignment="1" applyProtection="1">
      <alignment horizontal="center" vertical="center" wrapText="1"/>
      <protection locked="0"/>
    </xf>
    <xf numFmtId="0" fontId="17" fillId="4" borderId="9" xfId="0" applyFont="1" applyFill="1" applyBorder="1" applyAlignment="1" applyProtection="1">
      <alignment horizontal="center" vertical="center"/>
      <protection locked="0"/>
    </xf>
    <xf numFmtId="164" fontId="31" fillId="3" borderId="9" xfId="0" applyNumberFormat="1" applyFont="1" applyFill="1" applyBorder="1" applyAlignment="1" applyProtection="1">
      <alignment horizontal="center" vertical="center" wrapText="1"/>
      <protection locked="0"/>
    </xf>
    <xf numFmtId="164" fontId="2" fillId="13" borderId="2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8" xfId="0" applyNumberFormat="1" applyFont="1" applyFill="1" applyBorder="1" applyAlignment="1" applyProtection="1">
      <alignment horizontal="center" vertical="center"/>
      <protection locked="0"/>
    </xf>
    <xf numFmtId="164" fontId="2" fillId="2" borderId="9" xfId="0" applyNumberFormat="1" applyFont="1" applyFill="1" applyBorder="1" applyAlignment="1" applyProtection="1">
      <alignment horizontal="center" vertical="center"/>
      <protection locked="0"/>
    </xf>
    <xf numFmtId="0" fontId="17" fillId="14" borderId="2" xfId="0" applyFont="1" applyFill="1" applyBorder="1" applyAlignment="1" applyProtection="1">
      <alignment horizontal="center" vertical="center"/>
      <protection locked="0"/>
    </xf>
    <xf numFmtId="0" fontId="17" fillId="14" borderId="2" xfId="0" applyFont="1" applyFill="1" applyBorder="1" applyAlignment="1" applyProtection="1">
      <alignment horizontal="left" vertical="center"/>
      <protection locked="0"/>
    </xf>
    <xf numFmtId="0" fontId="30" fillId="14" borderId="2" xfId="0" applyFont="1" applyFill="1" applyBorder="1" applyAlignment="1" applyProtection="1">
      <alignment horizontal="center" vertical="center"/>
      <protection locked="0"/>
    </xf>
    <xf numFmtId="164" fontId="31" fillId="14" borderId="0" xfId="0" applyNumberFormat="1" applyFont="1" applyFill="1" applyBorder="1" applyAlignment="1" applyProtection="1">
      <alignment horizontal="center" vertical="center" wrapText="1"/>
      <protection locked="0"/>
    </xf>
    <xf numFmtId="4" fontId="22" fillId="14" borderId="0" xfId="0" applyNumberFormat="1" applyFont="1" applyFill="1" applyBorder="1" applyAlignment="1" applyProtection="1">
      <alignment horizontal="center" vertical="center"/>
      <protection locked="0"/>
    </xf>
    <xf numFmtId="0" fontId="22" fillId="14" borderId="0" xfId="0" applyFont="1" applyFill="1" applyBorder="1" applyAlignment="1" applyProtection="1">
      <alignment horizontal="center" vertical="center"/>
      <protection locked="0"/>
    </xf>
    <xf numFmtId="0" fontId="22" fillId="14" borderId="0" xfId="0" applyFont="1" applyFill="1" applyBorder="1" applyAlignment="1" applyProtection="1">
      <alignment vertical="center"/>
      <protection locked="0"/>
    </xf>
    <xf numFmtId="20" fontId="22" fillId="14" borderId="0" xfId="0" applyNumberFormat="1" applyFont="1" applyFill="1" applyBorder="1" applyAlignment="1" applyProtection="1">
      <alignment horizontal="center" vertical="center"/>
      <protection locked="0"/>
    </xf>
    <xf numFmtId="0" fontId="24" fillId="14" borderId="1" xfId="0" applyFont="1" applyFill="1" applyAlignment="1" applyProtection="1">
      <alignment vertical="center"/>
      <protection locked="0"/>
    </xf>
    <xf numFmtId="0" fontId="25" fillId="0" borderId="0" xfId="0" applyFont="1" applyBorder="1" applyAlignment="1" applyProtection="1"/>
    <xf numFmtId="1" fontId="17" fillId="0" borderId="13" xfId="0" applyNumberFormat="1" applyFont="1" applyBorder="1" applyAlignment="1" applyProtection="1">
      <alignment horizontal="center" vertical="center"/>
      <protection locked="0"/>
    </xf>
    <xf numFmtId="1" fontId="17" fillId="0" borderId="0" xfId="0" applyNumberFormat="1" applyFont="1" applyBorder="1" applyAlignment="1" applyProtection="1">
      <alignment horizontal="center" vertical="center"/>
      <protection locked="0"/>
    </xf>
    <xf numFmtId="0" fontId="24" fillId="0" borderId="20" xfId="0" applyFont="1" applyBorder="1" applyAlignment="1" applyProtection="1">
      <alignment vertical="center"/>
      <protection locked="0"/>
    </xf>
    <xf numFmtId="165" fontId="8" fillId="14" borderId="0" xfId="0" applyNumberFormat="1" applyFont="1" applyFill="1" applyBorder="1" applyAlignment="1" applyProtection="1">
      <alignment vertical="center"/>
      <protection locked="0"/>
    </xf>
    <xf numFmtId="0" fontId="17" fillId="0" borderId="2" xfId="0" quotePrefix="1" applyFont="1" applyBorder="1" applyAlignment="1" applyProtection="1">
      <alignment horizontal="center" vertical="center"/>
      <protection locked="0"/>
    </xf>
    <xf numFmtId="0" fontId="17" fillId="0" borderId="18" xfId="0" quotePrefix="1" applyFont="1" applyBorder="1" applyAlignment="1" applyProtection="1">
      <alignment horizontal="center" vertical="center"/>
      <protection locked="0"/>
    </xf>
    <xf numFmtId="0" fontId="17" fillId="14" borderId="2" xfId="0" quotePrefix="1" applyFont="1" applyFill="1" applyBorder="1" applyAlignment="1" applyProtection="1">
      <alignment horizontal="center" vertical="center"/>
      <protection locked="0"/>
    </xf>
    <xf numFmtId="164" fontId="17" fillId="2" borderId="2" xfId="0" applyNumberFormat="1" applyFont="1" applyFill="1" applyBorder="1" applyAlignment="1" applyProtection="1">
      <alignment horizontal="center" vertical="center"/>
      <protection locked="0"/>
    </xf>
    <xf numFmtId="0" fontId="33" fillId="2" borderId="3" xfId="0" applyFont="1" applyFill="1" applyBorder="1" applyAlignment="1" applyProtection="1">
      <alignment horizontal="center"/>
      <protection locked="0"/>
    </xf>
    <xf numFmtId="0" fontId="33" fillId="2" borderId="4" xfId="0" applyFont="1" applyFill="1" applyBorder="1" applyAlignment="1" applyProtection="1">
      <alignment horizontal="center"/>
      <protection locked="0"/>
    </xf>
    <xf numFmtId="0" fontId="33" fillId="0" borderId="6" xfId="0" applyFont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0" fontId="17" fillId="0" borderId="2" xfId="4" applyFont="1" applyBorder="1" applyAlignment="1">
      <alignment horizontal="center" vertical="center" shrinkToFit="1"/>
    </xf>
    <xf numFmtId="0" fontId="17" fillId="0" borderId="0" xfId="0" applyFont="1" applyBorder="1" applyAlignment="1" applyProtection="1">
      <alignment horizontal="center"/>
    </xf>
    <xf numFmtId="2" fontId="29" fillId="2" borderId="18" xfId="1" applyNumberFormat="1" applyFont="1" applyFill="1" applyBorder="1" applyAlignment="1" applyProtection="1">
      <alignment horizontal="center" vertical="center"/>
      <protection locked="0"/>
    </xf>
    <xf numFmtId="4" fontId="22" fillId="0" borderId="9" xfId="0" applyNumberFormat="1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vertical="center"/>
      <protection locked="0"/>
    </xf>
    <xf numFmtId="20" fontId="22" fillId="0" borderId="9" xfId="0" applyNumberFormat="1" applyFont="1" applyBorder="1" applyAlignment="1" applyProtection="1">
      <alignment horizontal="center" vertical="center"/>
      <protection locked="0"/>
    </xf>
    <xf numFmtId="49" fontId="17" fillId="0" borderId="2" xfId="0" applyNumberFormat="1" applyFont="1" applyBorder="1" applyAlignment="1" applyProtection="1">
      <alignment horizontal="center" vertical="center" wrapText="1"/>
    </xf>
    <xf numFmtId="0" fontId="32" fillId="0" borderId="0" xfId="0" applyFont="1" applyBorder="1" applyAlignment="1" applyProtection="1">
      <alignment horizontal="center" wrapText="1"/>
    </xf>
    <xf numFmtId="0" fontId="17" fillId="11" borderId="2" xfId="0" applyFont="1" applyFill="1" applyBorder="1" applyAlignment="1" applyProtection="1">
      <alignment horizontal="center" vertical="center" wrapText="1"/>
      <protection locked="0"/>
    </xf>
    <xf numFmtId="20" fontId="17" fillId="4" borderId="21" xfId="0" applyNumberFormat="1" applyFont="1" applyFill="1" applyBorder="1" applyAlignment="1" applyProtection="1">
      <alignment horizontal="center" vertical="center" wrapText="1"/>
      <protection locked="0"/>
    </xf>
    <xf numFmtId="20" fontId="7" fillId="0" borderId="22" xfId="0" applyNumberFormat="1" applyFont="1" applyBorder="1" applyProtection="1">
      <alignment horizontal="justify" vertical="justify" textRotation="127" wrapText="1" justifyLastLine="1"/>
      <protection locked="0"/>
    </xf>
    <xf numFmtId="20" fontId="7" fillId="0" borderId="23" xfId="0" applyNumberFormat="1" applyFont="1" applyBorder="1" applyProtection="1">
      <alignment horizontal="justify" vertical="justify" textRotation="127" wrapText="1" justifyLastLine="1"/>
      <protection locked="0"/>
    </xf>
    <xf numFmtId="0" fontId="17" fillId="9" borderId="9" xfId="0" applyFont="1" applyFill="1" applyBorder="1" applyAlignment="1" applyProtection="1">
      <alignment horizontal="center" vertical="center" wrapText="1"/>
      <protection locked="0"/>
    </xf>
    <xf numFmtId="1" fontId="17" fillId="10" borderId="24" xfId="0" applyNumberFormat="1" applyFont="1" applyFill="1" applyBorder="1" applyAlignment="1" applyProtection="1">
      <alignment horizontal="center" vertical="center"/>
      <protection locked="0"/>
    </xf>
    <xf numFmtId="1" fontId="17" fillId="10" borderId="13" xfId="0" applyNumberFormat="1" applyFont="1" applyFill="1" applyBorder="1" applyAlignment="1" applyProtection="1">
      <alignment horizontal="center" vertical="center"/>
      <protection locked="0"/>
    </xf>
    <xf numFmtId="1" fontId="17" fillId="10" borderId="25" xfId="0" applyNumberFormat="1" applyFont="1" applyFill="1" applyBorder="1" applyAlignment="1" applyProtection="1">
      <alignment horizontal="center" vertical="center"/>
      <protection locked="0"/>
    </xf>
    <xf numFmtId="0" fontId="17" fillId="4" borderId="8" xfId="0" applyFont="1" applyFill="1" applyBorder="1" applyAlignment="1" applyProtection="1">
      <alignment horizontal="center" vertical="center"/>
      <protection locked="0"/>
    </xf>
    <xf numFmtId="0" fontId="17" fillId="4" borderId="9" xfId="0" applyFont="1" applyFill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center" vertical="justify" textRotation="127" wrapText="1" justifyLastLine="1"/>
      <protection locked="0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25" fillId="0" borderId="9" xfId="0" applyFont="1" applyBorder="1" applyProtection="1">
      <alignment horizontal="justify" vertical="justify" textRotation="127" wrapText="1" justifyLastLine="1"/>
      <protection locked="0"/>
    </xf>
    <xf numFmtId="0" fontId="17" fillId="12" borderId="9" xfId="0" applyFont="1" applyFill="1" applyBorder="1" applyAlignment="1" applyProtection="1">
      <alignment horizontal="center" vertical="center" wrapText="1"/>
      <protection locked="0"/>
    </xf>
    <xf numFmtId="164" fontId="2" fillId="15" borderId="21" xfId="0" applyNumberFormat="1" applyFont="1" applyFill="1" applyBorder="1" applyAlignment="1" applyProtection="1">
      <alignment horizontal="center" vertical="center" wrapText="1"/>
      <protection locked="0"/>
    </xf>
    <xf numFmtId="164" fontId="2" fillId="15" borderId="22" xfId="0" applyNumberFormat="1" applyFont="1" applyFill="1" applyBorder="1" applyAlignment="1" applyProtection="1">
      <alignment horizontal="center" vertical="center" wrapText="1"/>
      <protection locked="0"/>
    </xf>
    <xf numFmtId="164" fontId="2" fillId="15" borderId="23" xfId="0" applyNumberFormat="1" applyFont="1" applyFill="1" applyBorder="1" applyAlignment="1" applyProtection="1">
      <alignment horizontal="center" vertical="center" wrapText="1"/>
      <protection locked="0"/>
    </xf>
    <xf numFmtId="0" fontId="22" fillId="4" borderId="8" xfId="0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Border="1" applyProtection="1">
      <alignment horizontal="justify" vertical="justify" textRotation="127" wrapText="1" justifyLastLine="1"/>
      <protection locked="0"/>
    </xf>
    <xf numFmtId="20" fontId="5" fillId="4" borderId="8" xfId="0" applyNumberFormat="1" applyFont="1" applyFill="1" applyBorder="1" applyAlignment="1" applyProtection="1">
      <alignment vertical="center" wrapText="1"/>
      <protection locked="0"/>
    </xf>
    <xf numFmtId="20" fontId="7" fillId="0" borderId="9" xfId="0" applyNumberFormat="1" applyFont="1" applyBorder="1" applyAlignment="1" applyProtection="1">
      <alignment vertical="center" textRotation="127" wrapText="1"/>
      <protection locked="0"/>
    </xf>
    <xf numFmtId="0" fontId="17" fillId="4" borderId="21" xfId="0" applyFont="1" applyFill="1" applyBorder="1" applyAlignment="1" applyProtection="1">
      <alignment horizontal="center" vertical="center" wrapText="1"/>
      <protection locked="0"/>
    </xf>
    <xf numFmtId="0" fontId="7" fillId="0" borderId="22" xfId="0" applyFont="1" applyBorder="1" applyProtection="1">
      <alignment horizontal="justify" vertical="justify" textRotation="127" wrapText="1" justifyLastLine="1"/>
      <protection locked="0"/>
    </xf>
    <xf numFmtId="0" fontId="7" fillId="0" borderId="23" xfId="0" applyFont="1" applyBorder="1" applyProtection="1">
      <alignment horizontal="justify" vertical="justify" textRotation="127" wrapText="1" justifyLastLine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20" fontId="9" fillId="0" borderId="0" xfId="0" applyNumberFormat="1" applyFont="1" applyBorder="1" applyAlignment="1" applyProtection="1">
      <alignment horizontal="left"/>
      <protection locked="0"/>
    </xf>
    <xf numFmtId="20" fontId="10" fillId="0" borderId="26" xfId="3" applyNumberFormat="1" applyFont="1" applyBorder="1" applyAlignment="1" applyProtection="1">
      <alignment horizontal="center"/>
      <protection locked="0"/>
    </xf>
    <xf numFmtId="20" fontId="10" fillId="0" borderId="27" xfId="3" applyNumberFormat="1" applyFont="1" applyBorder="1" applyAlignment="1" applyProtection="1">
      <alignment horizontal="center"/>
      <protection locked="0"/>
    </xf>
    <xf numFmtId="20" fontId="10" fillId="0" borderId="28" xfId="3" applyNumberFormat="1" applyFont="1" applyBorder="1" applyAlignment="1" applyProtection="1">
      <alignment horizontal="center"/>
      <protection locked="0"/>
    </xf>
    <xf numFmtId="20" fontId="13" fillId="0" borderId="0" xfId="0" applyNumberFormat="1" applyFont="1" applyBorder="1" applyAlignment="1" applyProtection="1">
      <alignment horizontal="center"/>
      <protection locked="0"/>
    </xf>
    <xf numFmtId="165" fontId="10" fillId="0" borderId="26" xfId="3" applyNumberFormat="1" applyFont="1" applyBorder="1" applyAlignment="1" applyProtection="1">
      <alignment horizontal="center"/>
      <protection locked="0"/>
    </xf>
    <xf numFmtId="165" fontId="21" fillId="4" borderId="21" xfId="0" applyNumberFormat="1" applyFont="1" applyFill="1" applyBorder="1" applyAlignment="1" applyProtection="1">
      <alignment horizontal="center"/>
      <protection locked="0"/>
    </xf>
    <xf numFmtId="165" fontId="21" fillId="4" borderId="22" xfId="0" applyNumberFormat="1" applyFont="1" applyFill="1" applyBorder="1" applyAlignment="1" applyProtection="1">
      <alignment horizontal="center"/>
      <protection locked="0"/>
    </xf>
    <xf numFmtId="165" fontId="21" fillId="4" borderId="23" xfId="0" applyNumberFormat="1" applyFont="1" applyFill="1" applyBorder="1" applyAlignment="1" applyProtection="1">
      <alignment horizontal="center"/>
      <protection locked="0"/>
    </xf>
    <xf numFmtId="165" fontId="8" fillId="4" borderId="21" xfId="0" applyNumberFormat="1" applyFont="1" applyFill="1" applyBorder="1" applyAlignment="1" applyProtection="1">
      <alignment horizontal="center" vertical="center"/>
      <protection locked="0"/>
    </xf>
    <xf numFmtId="165" fontId="8" fillId="4" borderId="22" xfId="0" applyNumberFormat="1" applyFont="1" applyFill="1" applyBorder="1" applyAlignment="1" applyProtection="1">
      <alignment horizontal="center" vertical="center"/>
      <protection locked="0"/>
    </xf>
    <xf numFmtId="165" fontId="8" fillId="4" borderId="23" xfId="0" applyNumberFormat="1" applyFont="1" applyFill="1" applyBorder="1" applyAlignment="1" applyProtection="1">
      <alignment horizontal="center" vertical="center"/>
      <protection locked="0"/>
    </xf>
    <xf numFmtId="165" fontId="21" fillId="4" borderId="21" xfId="3" applyNumberFormat="1" applyFont="1" applyFill="1" applyBorder="1" applyAlignment="1" applyProtection="1">
      <alignment horizontal="center"/>
      <protection locked="0"/>
    </xf>
    <xf numFmtId="165" fontId="21" fillId="4" borderId="22" xfId="3" applyNumberFormat="1" applyFont="1" applyFill="1" applyBorder="1" applyAlignment="1" applyProtection="1">
      <alignment horizontal="center"/>
      <protection locked="0"/>
    </xf>
    <xf numFmtId="165" fontId="21" fillId="4" borderId="23" xfId="3" applyNumberFormat="1" applyFont="1" applyFill="1" applyBorder="1" applyAlignment="1" applyProtection="1">
      <alignment horizontal="center"/>
      <protection locked="0"/>
    </xf>
    <xf numFmtId="0" fontId="23" fillId="3" borderId="8" xfId="0" applyFont="1" applyFill="1" applyBorder="1" applyAlignment="1" applyProtection="1">
      <alignment horizontal="center" vertical="center" wrapText="1"/>
      <protection locked="0"/>
    </xf>
    <xf numFmtId="0" fontId="28" fillId="6" borderId="18" xfId="0" applyFont="1" applyFill="1" applyBorder="1" applyProtection="1">
      <alignment horizontal="justify" vertical="justify" textRotation="127" wrapText="1" justifyLastLine="1"/>
      <protection locked="0"/>
    </xf>
    <xf numFmtId="4" fontId="22" fillId="4" borderId="8" xfId="0" applyNumberFormat="1" applyFont="1" applyFill="1" applyBorder="1" applyAlignment="1" applyProtection="1">
      <alignment horizontal="center" vertical="center" wrapText="1"/>
      <protection locked="0"/>
    </xf>
  </cellXfs>
  <cellStyles count="7">
    <cellStyle name="_x0007_" xfId="1" xr:uid="{00000000-0005-0000-0000-000000000000}"/>
    <cellStyle name="_x0007_ 2" xfId="5" xr:uid="{00000000-0005-0000-0000-000001000000}"/>
    <cellStyle name="Normal" xfId="0" builtinId="0"/>
    <cellStyle name="Normal 2" xfId="2" xr:uid="{00000000-0005-0000-0000-000003000000}"/>
    <cellStyle name="Normal 4" xfId="4" xr:uid="{00000000-0005-0000-0000-000004000000}"/>
    <cellStyle name="Style 1" xfId="3" xr:uid="{00000000-0005-0000-0000-000005000000}"/>
    <cellStyle name="Style 1 2" xfId="6" xr:uid="{00000000-0005-0000-0000-000006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3092011-Tamplate\RAW%20DATA\BigC_LSMW%20template_update%2012012012\IT2001_Absences_update_12.01.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2001_Absence"/>
      <sheetName val="Description"/>
      <sheetName val="SUBTY"/>
      <sheetName val="Mã loại ngày nghỉ cũ"/>
    </sheetNames>
    <sheetDataSet>
      <sheetData sheetId="0"/>
      <sheetData sheetId="1"/>
      <sheetData sheetId="2" refreshError="1">
        <row r="3">
          <cell r="A3">
            <v>1001</v>
          </cell>
        </row>
        <row r="4">
          <cell r="A4">
            <v>1002</v>
          </cell>
        </row>
        <row r="5">
          <cell r="A5">
            <v>1003</v>
          </cell>
        </row>
        <row r="6">
          <cell r="A6">
            <v>1004</v>
          </cell>
        </row>
        <row r="7">
          <cell r="A7">
            <v>2001</v>
          </cell>
        </row>
        <row r="8">
          <cell r="A8">
            <v>1005</v>
          </cell>
        </row>
        <row r="9">
          <cell r="A9">
            <v>2002</v>
          </cell>
        </row>
        <row r="10">
          <cell r="A10">
            <v>3201</v>
          </cell>
        </row>
        <row r="11">
          <cell r="A11">
            <v>1006</v>
          </cell>
        </row>
        <row r="12">
          <cell r="A12">
            <v>10</v>
          </cell>
        </row>
        <row r="13">
          <cell r="A13">
            <v>1007</v>
          </cell>
        </row>
        <row r="14">
          <cell r="A14">
            <v>3101</v>
          </cell>
        </row>
        <row r="16">
          <cell r="A16">
            <v>3102</v>
          </cell>
        </row>
        <row r="18">
          <cell r="A18">
            <v>3103</v>
          </cell>
        </row>
        <row r="20">
          <cell r="A20">
            <v>3104</v>
          </cell>
        </row>
        <row r="22">
          <cell r="A22">
            <v>3105</v>
          </cell>
        </row>
        <row r="24">
          <cell r="A24">
            <v>3106</v>
          </cell>
        </row>
        <row r="26">
          <cell r="A26">
            <v>3107</v>
          </cell>
        </row>
        <row r="28">
          <cell r="A28">
            <v>3008</v>
          </cell>
        </row>
        <row r="30">
          <cell r="A30">
            <v>3009</v>
          </cell>
        </row>
        <row r="32">
          <cell r="A32">
            <v>4001</v>
          </cell>
        </row>
        <row r="34">
          <cell r="A34">
            <v>4002</v>
          </cell>
        </row>
        <row r="36">
          <cell r="A36">
            <v>4003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IV42"/>
  <sheetViews>
    <sheetView tabSelected="1" topLeftCell="A5" zoomScale="55" zoomScaleNormal="55" zoomScaleSheetLayoutView="25" workbookViewId="0">
      <pane xSplit="4" topLeftCell="G1" activePane="topRight" state="frozen"/>
      <selection pane="topRight" activeCell="C19" sqref="C19"/>
    </sheetView>
  </sheetViews>
  <sheetFormatPr defaultColWidth="9.109375" defaultRowHeight="17.399999999999999" x14ac:dyDescent="0.3"/>
  <cols>
    <col min="1" max="1" width="5.109375" style="70" customWidth="1"/>
    <col min="2" max="2" width="18" style="133" customWidth="1"/>
    <col min="3" max="3" width="29.109375" style="70" customWidth="1"/>
    <col min="4" max="4" width="11.109375" style="70" customWidth="1"/>
    <col min="5" max="5" width="19.88671875" style="70" customWidth="1"/>
    <col min="6" max="6" width="11.88671875" style="104" bestFit="1" customWidth="1"/>
    <col min="7" max="10" width="8.33203125" style="104" customWidth="1"/>
    <col min="11" max="11" width="14" style="104" customWidth="1"/>
    <col min="12" max="15" width="8.33203125" style="104" customWidth="1"/>
    <col min="16" max="16" width="11.88671875" style="104" customWidth="1"/>
    <col min="17" max="20" width="8.33203125" style="104" customWidth="1"/>
    <col min="21" max="21" width="11.44140625" style="104" customWidth="1"/>
    <col min="22" max="22" width="10.109375" style="70" customWidth="1"/>
    <col min="23" max="25" width="8.33203125" style="70" customWidth="1"/>
    <col min="26" max="26" width="11.44140625" style="70" customWidth="1"/>
    <col min="27" max="30" width="8.33203125" style="70" customWidth="1"/>
    <col min="31" max="31" width="11.109375" style="70" customWidth="1"/>
    <col min="32" max="35" width="8.33203125" style="70" customWidth="1"/>
    <col min="36" max="36" width="10.88671875" style="70" customWidth="1"/>
    <col min="37" max="40" width="8.33203125" style="70" customWidth="1"/>
    <col min="41" max="41" width="10.109375" style="70" customWidth="1"/>
    <col min="42" max="42" width="9.44140625" style="70" hidden="1" customWidth="1"/>
    <col min="43" max="43" width="13.6640625" style="70" hidden="1" customWidth="1"/>
    <col min="44" max="55" width="9.88671875" style="70" hidden="1" customWidth="1"/>
    <col min="56" max="56" width="9.88671875" style="71" hidden="1" customWidth="1"/>
    <col min="57" max="58" width="9.88671875" style="70" hidden="1" customWidth="1"/>
    <col min="59" max="71" width="0" style="70" hidden="1" customWidth="1"/>
    <col min="72" max="72" width="3.109375" style="70" customWidth="1"/>
    <col min="73" max="74" width="9.109375" style="70"/>
    <col min="75" max="75" width="11.88671875" style="70" bestFit="1" customWidth="1"/>
    <col min="76" max="16384" width="9.109375" style="70"/>
  </cols>
  <sheetData>
    <row r="1" spans="1:81" s="10" customFormat="1" ht="38.25" customHeight="1" thickBot="1" x14ac:dyDescent="0.55000000000000004">
      <c r="A1" s="1"/>
      <c r="B1" s="129"/>
      <c r="C1" s="1"/>
      <c r="D1" s="1"/>
      <c r="E1" s="1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2" t="s">
        <v>0</v>
      </c>
      <c r="S1" s="3"/>
      <c r="T1" s="4" t="s">
        <v>1</v>
      </c>
      <c r="U1" s="5"/>
      <c r="V1" s="5"/>
      <c r="W1" s="5"/>
      <c r="X1" s="6" t="s">
        <v>2</v>
      </c>
      <c r="Y1" s="7"/>
      <c r="Z1" s="8"/>
      <c r="AA1" s="7"/>
      <c r="AB1" s="6" t="s">
        <v>3</v>
      </c>
      <c r="AC1" s="8"/>
      <c r="AD1" s="8"/>
      <c r="AE1" s="7"/>
      <c r="AF1" s="7"/>
      <c r="AG1" s="7"/>
      <c r="AH1" s="7"/>
      <c r="AI1" s="7"/>
      <c r="AJ1" s="7"/>
      <c r="AK1" s="9"/>
      <c r="AL1" s="7"/>
      <c r="AM1" s="7"/>
      <c r="AN1" s="7"/>
      <c r="AO1" s="7"/>
      <c r="AQ1" s="11" t="s">
        <v>4</v>
      </c>
      <c r="BD1" s="12"/>
    </row>
    <row r="2" spans="1:81" s="10" customFormat="1" ht="38.25" customHeight="1" thickTop="1" thickBot="1" x14ac:dyDescent="0.55000000000000004">
      <c r="A2" s="13" t="s">
        <v>5</v>
      </c>
      <c r="B2" s="130"/>
      <c r="C2" s="14" t="s">
        <v>6</v>
      </c>
      <c r="D2" s="15"/>
      <c r="E2" s="15"/>
      <c r="F2" s="168"/>
      <c r="G2" s="168"/>
      <c r="H2" s="16" t="s">
        <v>7</v>
      </c>
      <c r="I2" s="169" t="s">
        <v>131</v>
      </c>
      <c r="J2" s="170"/>
      <c r="K2" s="171"/>
      <c r="L2" s="17">
        <f>DATE(RIGHT(I2,4),MID(I2,4,2),LEFT(I2,2))</f>
        <v>45894</v>
      </c>
      <c r="M2" s="172" t="s">
        <v>8</v>
      </c>
      <c r="N2" s="172"/>
      <c r="O2" s="173">
        <f>+AK5</f>
        <v>45900</v>
      </c>
      <c r="P2" s="170"/>
      <c r="Q2" s="171"/>
      <c r="R2" s="5"/>
      <c r="S2" s="5"/>
      <c r="T2" s="4" t="s">
        <v>9</v>
      </c>
      <c r="U2" s="5"/>
      <c r="V2" s="5"/>
      <c r="W2" s="5"/>
      <c r="X2" s="6" t="s">
        <v>10</v>
      </c>
      <c r="Y2" s="7"/>
      <c r="Z2" s="8"/>
      <c r="AA2" s="7"/>
      <c r="AB2" s="18" t="s">
        <v>11</v>
      </c>
      <c r="AC2" s="8"/>
      <c r="AD2" s="8"/>
      <c r="AE2" s="7"/>
      <c r="AF2" s="7"/>
      <c r="AG2" s="7"/>
      <c r="AH2" s="7"/>
      <c r="AI2" s="7"/>
      <c r="AJ2" s="7"/>
      <c r="AK2" s="9"/>
      <c r="AL2" s="7"/>
      <c r="AM2" s="7"/>
      <c r="AN2" s="7"/>
      <c r="AO2" s="7"/>
      <c r="AQ2" s="11" t="s">
        <v>12</v>
      </c>
      <c r="BD2" s="12"/>
    </row>
    <row r="3" spans="1:81" s="10" customFormat="1" ht="38.25" customHeight="1" thickTop="1" x14ac:dyDescent="0.45">
      <c r="A3" s="13" t="s">
        <v>13</v>
      </c>
      <c r="B3" s="131"/>
      <c r="C3" s="19" t="s">
        <v>14</v>
      </c>
      <c r="D3" s="15"/>
      <c r="E3" s="15"/>
      <c r="F3" s="168"/>
      <c r="G3" s="168"/>
      <c r="H3" s="20"/>
      <c r="I3" s="21" t="s">
        <v>15</v>
      </c>
      <c r="J3" s="21"/>
      <c r="K3" s="21"/>
      <c r="L3" s="21"/>
      <c r="M3" s="21"/>
      <c r="N3" s="21"/>
      <c r="O3" s="21"/>
      <c r="P3" s="20"/>
      <c r="Q3" s="20"/>
      <c r="R3" s="22"/>
      <c r="S3" s="22"/>
      <c r="T3" s="4" t="s">
        <v>16</v>
      </c>
      <c r="U3" s="5"/>
      <c r="V3" s="5"/>
      <c r="W3" s="5"/>
      <c r="X3" s="4" t="s">
        <v>9</v>
      </c>
      <c r="Y3" s="7"/>
      <c r="Z3" s="23"/>
      <c r="AA3" s="7"/>
      <c r="AB3" s="18" t="s">
        <v>17</v>
      </c>
      <c r="AC3" s="24"/>
      <c r="AD3" s="8"/>
      <c r="AE3" s="7"/>
      <c r="AF3" s="7"/>
      <c r="AG3" s="18" t="s">
        <v>18</v>
      </c>
      <c r="AH3" s="7"/>
      <c r="AI3" s="7"/>
      <c r="AJ3" s="7"/>
      <c r="AK3" s="7"/>
      <c r="AL3" s="7"/>
      <c r="AM3" s="7"/>
      <c r="AN3" s="7"/>
      <c r="AO3" s="7"/>
      <c r="BD3" s="12"/>
    </row>
    <row r="4" spans="1:81" s="10" customFormat="1" ht="38.25" customHeight="1" x14ac:dyDescent="0.5">
      <c r="A4" s="25"/>
      <c r="B4" s="132"/>
      <c r="C4" s="26"/>
      <c r="D4" s="27"/>
      <c r="E4" s="2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8"/>
      <c r="S4" s="7"/>
      <c r="T4" s="18" t="s">
        <v>19</v>
      </c>
      <c r="U4" s="7"/>
      <c r="V4" s="7"/>
      <c r="W4" s="7"/>
      <c r="X4" s="18" t="s">
        <v>20</v>
      </c>
      <c r="Y4" s="7"/>
      <c r="Z4" s="7"/>
      <c r="AA4" s="7"/>
      <c r="AB4" s="18" t="s">
        <v>21</v>
      </c>
      <c r="AC4" s="7"/>
      <c r="AD4" s="7"/>
      <c r="AE4" s="7"/>
      <c r="AF4" s="7"/>
      <c r="AG4" s="29" t="s">
        <v>22</v>
      </c>
      <c r="AH4" s="7"/>
      <c r="AI4" s="7"/>
      <c r="AJ4" s="7"/>
      <c r="AK4" s="7"/>
      <c r="AL4" s="7"/>
      <c r="AM4" s="7"/>
      <c r="AN4" s="7"/>
      <c r="AO4" s="7"/>
      <c r="BD4" s="12"/>
    </row>
    <row r="5" spans="1:81" s="30" customFormat="1" x14ac:dyDescent="0.3">
      <c r="B5" s="133"/>
      <c r="F5" s="31"/>
      <c r="G5" s="180">
        <f>$L$2+0</f>
        <v>45894</v>
      </c>
      <c r="H5" s="181" t="e">
        <f>#REF!+0</f>
        <v>#REF!</v>
      </c>
      <c r="I5" s="181" t="e">
        <f>#REF!+0</f>
        <v>#REF!</v>
      </c>
      <c r="J5" s="181" t="e">
        <f>#REF!+0</f>
        <v>#REF!</v>
      </c>
      <c r="K5" s="182" t="e">
        <f>#REF!+0</f>
        <v>#REF!</v>
      </c>
      <c r="L5" s="180">
        <f>$L$2+1</f>
        <v>45895</v>
      </c>
      <c r="M5" s="181" t="e">
        <f>#REF!+0</f>
        <v>#REF!</v>
      </c>
      <c r="N5" s="181" t="e">
        <f>#REF!+0</f>
        <v>#REF!</v>
      </c>
      <c r="O5" s="181" t="e">
        <f>#REF!+0</f>
        <v>#REF!</v>
      </c>
      <c r="P5" s="182" t="e">
        <f>#REF!+0</f>
        <v>#REF!</v>
      </c>
      <c r="Q5" s="180">
        <f>$L$2+2</f>
        <v>45896</v>
      </c>
      <c r="R5" s="181"/>
      <c r="S5" s="181"/>
      <c r="T5" s="181"/>
      <c r="U5" s="182"/>
      <c r="V5" s="174">
        <f>Q5+1</f>
        <v>45897</v>
      </c>
      <c r="W5" s="175"/>
      <c r="X5" s="175"/>
      <c r="Y5" s="175"/>
      <c r="Z5" s="176"/>
      <c r="AA5" s="174">
        <f>V5+1</f>
        <v>45898</v>
      </c>
      <c r="AB5" s="175"/>
      <c r="AC5" s="175"/>
      <c r="AD5" s="175"/>
      <c r="AE5" s="176"/>
      <c r="AF5" s="174">
        <f>AA5+1</f>
        <v>45899</v>
      </c>
      <c r="AG5" s="175"/>
      <c r="AH5" s="175"/>
      <c r="AI5" s="175"/>
      <c r="AJ5" s="176"/>
      <c r="AK5" s="174">
        <f>AF5+1</f>
        <v>45900</v>
      </c>
      <c r="AL5" s="175"/>
      <c r="AM5" s="175"/>
      <c r="AN5" s="175"/>
      <c r="AO5" s="176"/>
      <c r="BD5" s="32"/>
    </row>
    <row r="6" spans="1:81" s="30" customFormat="1" ht="26.25" customHeight="1" x14ac:dyDescent="0.3">
      <c r="B6" s="133"/>
      <c r="F6" s="31"/>
      <c r="G6" s="177"/>
      <c r="H6" s="178"/>
      <c r="I6" s="178"/>
      <c r="J6" s="178"/>
      <c r="K6" s="179"/>
      <c r="L6" s="177"/>
      <c r="M6" s="178"/>
      <c r="N6" s="178"/>
      <c r="O6" s="178"/>
      <c r="P6" s="179"/>
      <c r="Q6" s="177"/>
      <c r="R6" s="178"/>
      <c r="S6" s="178"/>
      <c r="T6" s="178"/>
      <c r="U6" s="179"/>
      <c r="V6" s="177"/>
      <c r="W6" s="178"/>
      <c r="X6" s="178"/>
      <c r="Y6" s="178"/>
      <c r="Z6" s="179"/>
      <c r="AA6" s="177"/>
      <c r="AB6" s="178"/>
      <c r="AC6" s="178"/>
      <c r="AD6" s="178"/>
      <c r="AE6" s="179"/>
      <c r="AF6" s="177"/>
      <c r="AG6" s="178"/>
      <c r="AH6" s="178"/>
      <c r="AI6" s="178"/>
      <c r="AJ6" s="179"/>
      <c r="AK6" s="177"/>
      <c r="AL6" s="178"/>
      <c r="AM6" s="178"/>
      <c r="AN6" s="178"/>
      <c r="AO6" s="179"/>
      <c r="BD6" s="32"/>
      <c r="BZ6" s="125"/>
      <c r="CA6" s="125"/>
      <c r="CB6" s="125"/>
      <c r="CC6" s="125"/>
    </row>
    <row r="7" spans="1:81" s="34" customFormat="1" ht="17.25" customHeight="1" x14ac:dyDescent="0.25">
      <c r="A7" s="151" t="s">
        <v>66</v>
      </c>
      <c r="B7" s="151" t="s">
        <v>23</v>
      </c>
      <c r="C7" s="154" t="s">
        <v>24</v>
      </c>
      <c r="D7" s="33"/>
      <c r="E7" s="33"/>
      <c r="F7" s="162" t="s">
        <v>25</v>
      </c>
      <c r="G7" s="144" t="s">
        <v>26</v>
      </c>
      <c r="H7" s="145"/>
      <c r="I7" s="145"/>
      <c r="J7" s="145"/>
      <c r="K7" s="146"/>
      <c r="L7" s="144" t="s">
        <v>27</v>
      </c>
      <c r="M7" s="145"/>
      <c r="N7" s="145"/>
      <c r="O7" s="145"/>
      <c r="P7" s="146"/>
      <c r="Q7" s="144" t="s">
        <v>28</v>
      </c>
      <c r="R7" s="145"/>
      <c r="S7" s="145"/>
      <c r="T7" s="145"/>
      <c r="U7" s="146"/>
      <c r="V7" s="164" t="s">
        <v>29</v>
      </c>
      <c r="W7" s="165"/>
      <c r="X7" s="165"/>
      <c r="Y7" s="165"/>
      <c r="Z7" s="166"/>
      <c r="AA7" s="164" t="s">
        <v>30</v>
      </c>
      <c r="AB7" s="165"/>
      <c r="AC7" s="165"/>
      <c r="AD7" s="165"/>
      <c r="AE7" s="166"/>
      <c r="AF7" s="164" t="s">
        <v>31</v>
      </c>
      <c r="AG7" s="165"/>
      <c r="AH7" s="165"/>
      <c r="AI7" s="165"/>
      <c r="AJ7" s="166"/>
      <c r="AK7" s="164" t="s">
        <v>32</v>
      </c>
      <c r="AL7" s="165"/>
      <c r="AM7" s="165"/>
      <c r="AN7" s="165"/>
      <c r="AO7" s="166"/>
      <c r="AP7" s="160"/>
      <c r="AQ7" s="185" t="s">
        <v>33</v>
      </c>
      <c r="AR7" s="160" t="s">
        <v>34</v>
      </c>
      <c r="AS7" s="160" t="s">
        <v>35</v>
      </c>
      <c r="AT7" s="160" t="s">
        <v>36</v>
      </c>
      <c r="AU7" s="160" t="s">
        <v>37</v>
      </c>
      <c r="AV7" s="160" t="s">
        <v>38</v>
      </c>
      <c r="AW7" s="160" t="s">
        <v>39</v>
      </c>
      <c r="AX7" s="160" t="s">
        <v>40</v>
      </c>
      <c r="AY7" s="160" t="s">
        <v>41</v>
      </c>
      <c r="AZ7" s="160" t="s">
        <v>42</v>
      </c>
      <c r="BA7" s="160" t="s">
        <v>43</v>
      </c>
      <c r="BB7" s="160" t="s">
        <v>44</v>
      </c>
      <c r="BC7" s="160" t="s">
        <v>45</v>
      </c>
      <c r="BD7" s="183" t="s">
        <v>46</v>
      </c>
    </row>
    <row r="8" spans="1:81" s="34" customFormat="1" ht="84.75" customHeight="1" x14ac:dyDescent="0.25">
      <c r="A8" s="152"/>
      <c r="B8" s="153"/>
      <c r="C8" s="155"/>
      <c r="D8" s="35" t="s">
        <v>47</v>
      </c>
      <c r="E8" s="36" t="s">
        <v>48</v>
      </c>
      <c r="F8" s="163"/>
      <c r="G8" s="37" t="s">
        <v>49</v>
      </c>
      <c r="H8" s="38" t="s">
        <v>50</v>
      </c>
      <c r="I8" s="39" t="s">
        <v>51</v>
      </c>
      <c r="J8" s="38" t="s">
        <v>52</v>
      </c>
      <c r="K8" s="40" t="s">
        <v>53</v>
      </c>
      <c r="L8" s="37" t="s">
        <v>49</v>
      </c>
      <c r="M8" s="38" t="s">
        <v>50</v>
      </c>
      <c r="N8" s="39" t="s">
        <v>54</v>
      </c>
      <c r="O8" s="38" t="s">
        <v>52</v>
      </c>
      <c r="P8" s="40" t="s">
        <v>53</v>
      </c>
      <c r="Q8" s="37" t="s">
        <v>49</v>
      </c>
      <c r="R8" s="38" t="s">
        <v>50</v>
      </c>
      <c r="S8" s="39" t="s">
        <v>54</v>
      </c>
      <c r="T8" s="38" t="s">
        <v>52</v>
      </c>
      <c r="U8" s="40" t="s">
        <v>53</v>
      </c>
      <c r="V8" s="41" t="s">
        <v>49</v>
      </c>
      <c r="W8" s="42" t="s">
        <v>50</v>
      </c>
      <c r="X8" s="42" t="s">
        <v>54</v>
      </c>
      <c r="Y8" s="42" t="s">
        <v>52</v>
      </c>
      <c r="Z8" s="43" t="s">
        <v>53</v>
      </c>
      <c r="AA8" s="41" t="s">
        <v>49</v>
      </c>
      <c r="AB8" s="42" t="s">
        <v>50</v>
      </c>
      <c r="AC8" s="44" t="s">
        <v>54</v>
      </c>
      <c r="AD8" s="42" t="s">
        <v>52</v>
      </c>
      <c r="AE8" s="43" t="s">
        <v>53</v>
      </c>
      <c r="AF8" s="41" t="s">
        <v>49</v>
      </c>
      <c r="AG8" s="42" t="s">
        <v>50</v>
      </c>
      <c r="AH8" s="44" t="s">
        <v>54</v>
      </c>
      <c r="AI8" s="42" t="s">
        <v>52</v>
      </c>
      <c r="AJ8" s="43" t="s">
        <v>53</v>
      </c>
      <c r="AK8" s="41" t="s">
        <v>49</v>
      </c>
      <c r="AL8" s="42" t="s">
        <v>50</v>
      </c>
      <c r="AM8" s="44" t="s">
        <v>54</v>
      </c>
      <c r="AN8" s="42" t="s">
        <v>52</v>
      </c>
      <c r="AO8" s="43" t="s">
        <v>53</v>
      </c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84"/>
      <c r="CB8" s="125"/>
    </row>
    <row r="9" spans="1:81" s="34" customFormat="1" ht="48" hidden="1" customHeight="1" x14ac:dyDescent="0.25">
      <c r="A9" s="107"/>
      <c r="B9" s="45">
        <v>6839</v>
      </c>
      <c r="C9" s="46" t="s">
        <v>55</v>
      </c>
      <c r="D9" s="105" t="s">
        <v>56</v>
      </c>
      <c r="E9" s="106"/>
      <c r="F9" s="55">
        <v>44</v>
      </c>
      <c r="G9" s="1">
        <v>0.3125</v>
      </c>
      <c r="H9" s="1">
        <v>0.5</v>
      </c>
      <c r="I9" s="47">
        <v>0.5625</v>
      </c>
      <c r="J9" s="47">
        <v>0.70833333333333337</v>
      </c>
      <c r="L9" s="1">
        <v>0.3125</v>
      </c>
      <c r="M9" s="1">
        <v>0.5</v>
      </c>
      <c r="N9" s="64"/>
      <c r="O9" s="64"/>
      <c r="P9" s="65" t="s">
        <v>61</v>
      </c>
      <c r="Q9" s="1">
        <v>0.3125</v>
      </c>
      <c r="R9" s="1">
        <v>0.5</v>
      </c>
      <c r="S9" s="1">
        <v>0.5625</v>
      </c>
      <c r="T9" s="1">
        <v>0.70833333333333337</v>
      </c>
      <c r="U9" s="1"/>
      <c r="V9" s="1">
        <v>0.3125</v>
      </c>
      <c r="W9" s="1">
        <v>0.5</v>
      </c>
      <c r="X9" s="1">
        <v>0.5625</v>
      </c>
      <c r="Y9" s="1">
        <v>0.70833333333333337</v>
      </c>
      <c r="Z9" s="1"/>
      <c r="AA9" s="1">
        <v>0.3125</v>
      </c>
      <c r="AB9" s="1">
        <v>0.5</v>
      </c>
      <c r="AC9" s="1">
        <v>0.5625</v>
      </c>
      <c r="AD9" s="1">
        <v>0.70833333333333337</v>
      </c>
      <c r="AE9" s="1"/>
      <c r="AF9" s="66">
        <v>0.60416666666666663</v>
      </c>
      <c r="AG9" s="66">
        <v>0.77083333333333337</v>
      </c>
      <c r="AH9" s="66">
        <v>0.8125</v>
      </c>
      <c r="AI9" s="66">
        <v>0.97916666666666663</v>
      </c>
      <c r="AJ9" s="67" t="s">
        <v>63</v>
      </c>
      <c r="AK9" s="64"/>
      <c r="AL9" s="64"/>
      <c r="AM9" s="64"/>
      <c r="AN9" s="65"/>
      <c r="AO9" s="65" t="s">
        <v>57</v>
      </c>
      <c r="AP9" s="48">
        <f>J9-I9+IF(H9&lt;G9,1)+H9-G9+IF(J9&lt;I9,1)+M9-L9+IF(M9&lt;L9,1)+O9-N9+IF(O9&lt;N9,1)+R9-Q9+IF(R9&lt;Q9,1)+T9-S9+IF(T9&lt;S9,1)+W9-V9+IF(W9&lt;V9,1)+Y9-X9+IF(Y9&lt;X9,1)+AB9-AA9+IF(AB9&lt;AA9,1)+AD9-AC9+IF(AD9&lt;AC9,1)+AG9-AF9+IF(AG9&lt;AF9,1)+AI9-AH9+IF(AI9&lt;AH9,1)+AL9-AK9+IF(AL9&lt;AK9,1)+AN9-AM9+IF(AN9&lt;AM9,1)</f>
        <v>1.8541666666666674</v>
      </c>
      <c r="AQ9" s="49">
        <f>AP9*24</f>
        <v>44.500000000000014</v>
      </c>
      <c r="AR9" s="50">
        <f>COUNTIF(C9:AO9,"*0.5NCA*")</f>
        <v>1</v>
      </c>
      <c r="AS9" s="50">
        <f>COUNTIF(C9:AO9,"*0.5NCA*")</f>
        <v>1</v>
      </c>
      <c r="AT9" s="51">
        <f>AS9/2</f>
        <v>0.5</v>
      </c>
      <c r="AU9" s="50">
        <f>COUNTIF(F9:AO9,"*NCA*")</f>
        <v>2</v>
      </c>
      <c r="AV9" s="52">
        <f>COUNTIF($L9:$AO9,"0.5NCA")/2+COUNTIF($L9:$AO9,"NCA")</f>
        <v>1.5</v>
      </c>
      <c r="AW9" s="50">
        <f>COUNTIF($L9:$AO9,"0.5NP")/2+COUNTIF($L9:$AO9,"NP")</f>
        <v>0</v>
      </c>
      <c r="AX9" s="50">
        <f>COUNTIF($L9:$AO9,"0.5NO")/2+COUNTIF($L9:$AO9,"NO")</f>
        <v>0</v>
      </c>
      <c r="AY9" s="50">
        <f>COUNTIF($L9:$AO9,"0.5NB")/2+COUNTIF($L9:$AO9,"NB")</f>
        <v>0</v>
      </c>
      <c r="AZ9" s="50">
        <f>COUNTIF($L9:$AO9,"0.5NK")/2+COUNTIF($L9:$AO9,"NK")</f>
        <v>0</v>
      </c>
      <c r="BA9" s="50">
        <f>COUNTIF($L9:$AO9,"0.5NL")/2+COUNTIF($L9:$AO9,"NL")</f>
        <v>0</v>
      </c>
      <c r="BB9" s="50">
        <f>COUNTIF($L9:$AO9,"0.5NL")/2+COUNTIF($L9:$AO9,"NL")</f>
        <v>0</v>
      </c>
      <c r="BC9" s="50">
        <f>COUNTIF($L9:$AO9,"0.5NL")/2+COUNTIF($L9:$AO9,"NL")</f>
        <v>0</v>
      </c>
      <c r="BD9" s="53"/>
    </row>
    <row r="10" spans="1:81" s="62" customFormat="1" ht="49.5" hidden="1" customHeight="1" x14ac:dyDescent="0.25">
      <c r="A10" s="54">
        <v>1</v>
      </c>
      <c r="B10" s="55">
        <v>7051</v>
      </c>
      <c r="C10" s="56" t="s">
        <v>58</v>
      </c>
      <c r="D10" s="55" t="s">
        <v>59</v>
      </c>
      <c r="E10" s="55"/>
      <c r="F10" s="55">
        <v>44</v>
      </c>
      <c r="G10" s="66">
        <v>0.54166666666666663</v>
      </c>
      <c r="H10" s="66">
        <v>0.77083333333333337</v>
      </c>
      <c r="I10" s="66">
        <v>0.8125</v>
      </c>
      <c r="J10" s="66">
        <v>0.91666666666666663</v>
      </c>
      <c r="K10" s="66"/>
      <c r="L10" s="1">
        <v>0.27083333333333331</v>
      </c>
      <c r="M10" s="1">
        <v>0.52083333333333337</v>
      </c>
      <c r="N10" s="1">
        <v>0.5625</v>
      </c>
      <c r="O10" s="1">
        <v>0.64583333333333337</v>
      </c>
      <c r="P10" s="34"/>
      <c r="Q10" s="66">
        <v>0.5625</v>
      </c>
      <c r="R10" s="66">
        <v>0.77083333333333337</v>
      </c>
      <c r="S10" s="66">
        <v>0.8125</v>
      </c>
      <c r="T10" s="66">
        <v>0.9375</v>
      </c>
      <c r="U10" s="109" t="s">
        <v>63</v>
      </c>
      <c r="V10" s="1">
        <v>0.3125</v>
      </c>
      <c r="W10" s="1">
        <v>0.5</v>
      </c>
      <c r="X10" s="1">
        <v>0.5625</v>
      </c>
      <c r="Y10" s="1">
        <v>0.70833333333333337</v>
      </c>
      <c r="Z10" s="77"/>
      <c r="AA10" s="1">
        <v>0.25</v>
      </c>
      <c r="AB10" s="1">
        <v>0.52083333333333337</v>
      </c>
      <c r="AC10" s="65"/>
      <c r="AD10" s="65"/>
      <c r="AE10" s="65" t="s">
        <v>61</v>
      </c>
      <c r="AF10" s="64"/>
      <c r="AG10" s="64"/>
      <c r="AH10" s="64"/>
      <c r="AI10" s="65"/>
      <c r="AJ10" s="65" t="s">
        <v>57</v>
      </c>
      <c r="AK10" s="65"/>
      <c r="AL10" s="65"/>
      <c r="AM10" s="65"/>
      <c r="AN10" s="65"/>
      <c r="AO10" s="65" t="s">
        <v>64</v>
      </c>
      <c r="AP10" s="57"/>
      <c r="AQ10" s="58"/>
      <c r="AR10" s="59"/>
      <c r="AS10" s="59"/>
      <c r="AT10" s="60"/>
      <c r="AU10" s="59"/>
      <c r="AV10" s="61"/>
      <c r="AW10" s="59"/>
      <c r="AX10" s="59"/>
      <c r="AY10" s="59"/>
      <c r="AZ10" s="59"/>
      <c r="BA10" s="59"/>
      <c r="BB10" s="59"/>
      <c r="BC10" s="59"/>
    </row>
    <row r="11" spans="1:81" s="34" customFormat="1" ht="49.5" customHeight="1" x14ac:dyDescent="0.25">
      <c r="A11" s="54">
        <v>1</v>
      </c>
      <c r="B11" s="45">
        <v>20259617</v>
      </c>
      <c r="C11" s="69" t="s">
        <v>65</v>
      </c>
      <c r="D11" s="63" t="s">
        <v>94</v>
      </c>
      <c r="E11" s="126" t="s">
        <v>84</v>
      </c>
      <c r="F11" s="55">
        <v>44</v>
      </c>
      <c r="G11" s="157" t="s">
        <v>134</v>
      </c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9"/>
      <c r="AK11" s="64"/>
      <c r="AL11" s="64"/>
      <c r="AM11" s="64"/>
      <c r="AN11" s="65"/>
      <c r="AO11" s="65" t="s">
        <v>57</v>
      </c>
      <c r="AP11" s="76"/>
      <c r="AQ11" s="72"/>
      <c r="AR11" s="73"/>
      <c r="AS11" s="73"/>
      <c r="AT11" s="74"/>
      <c r="AU11" s="73"/>
      <c r="AV11" s="75"/>
      <c r="AW11" s="73"/>
      <c r="AX11" s="73"/>
      <c r="AY11" s="73"/>
      <c r="AZ11" s="73"/>
      <c r="BA11" s="73"/>
      <c r="BB11" s="73"/>
      <c r="BC11" s="73"/>
      <c r="BD11" s="68"/>
    </row>
    <row r="12" spans="1:81" s="120" customFormat="1" ht="49.5" customHeight="1" x14ac:dyDescent="0.25">
      <c r="A12" s="54">
        <v>2</v>
      </c>
      <c r="B12" s="112">
        <v>20259607</v>
      </c>
      <c r="C12" s="113" t="s">
        <v>77</v>
      </c>
      <c r="D12" s="114" t="s">
        <v>60</v>
      </c>
      <c r="E12" s="128" t="s">
        <v>83</v>
      </c>
      <c r="F12" s="112">
        <v>44</v>
      </c>
      <c r="G12" s="1">
        <v>0.29166666666666669</v>
      </c>
      <c r="H12" s="1">
        <v>0.52083333333333337</v>
      </c>
      <c r="I12" s="1">
        <v>0.5625</v>
      </c>
      <c r="J12" s="1">
        <v>0.66666666666666663</v>
      </c>
      <c r="K12" s="109" t="s">
        <v>68</v>
      </c>
      <c r="L12" s="64"/>
      <c r="M12" s="64"/>
      <c r="N12" s="64"/>
      <c r="O12" s="65"/>
      <c r="P12" s="65" t="s">
        <v>57</v>
      </c>
      <c r="Q12" s="1">
        <v>0.29166666666666669</v>
      </c>
      <c r="R12" s="1">
        <v>0.52083333333333337</v>
      </c>
      <c r="S12" s="1">
        <v>0.5625</v>
      </c>
      <c r="T12" s="1">
        <v>0.66666666666666663</v>
      </c>
      <c r="U12" s="109" t="s">
        <v>68</v>
      </c>
      <c r="V12" s="1">
        <v>0.25</v>
      </c>
      <c r="W12" s="1">
        <v>0.41666666666666669</v>
      </c>
      <c r="X12" s="64"/>
      <c r="Y12" s="65"/>
      <c r="Z12" s="65" t="s">
        <v>61</v>
      </c>
      <c r="AA12" s="1">
        <v>0.29166666666666669</v>
      </c>
      <c r="AB12" s="1">
        <v>0.52083333333333337</v>
      </c>
      <c r="AC12" s="1">
        <v>0.5625</v>
      </c>
      <c r="AD12" s="1">
        <v>0.66666666666666663</v>
      </c>
      <c r="AE12" s="109" t="s">
        <v>68</v>
      </c>
      <c r="AF12" s="1">
        <v>0.29166666666666669</v>
      </c>
      <c r="AG12" s="1">
        <v>0.52083333333333337</v>
      </c>
      <c r="AH12" s="1">
        <v>0.5625</v>
      </c>
      <c r="AI12" s="1">
        <v>0.66666666666666663</v>
      </c>
      <c r="AJ12" s="109" t="s">
        <v>68</v>
      </c>
      <c r="AK12" s="1">
        <v>0.29166666666666669</v>
      </c>
      <c r="AL12" s="1">
        <v>0.52083333333333337</v>
      </c>
      <c r="AM12" s="1">
        <v>0.5625</v>
      </c>
      <c r="AN12" s="1">
        <v>0.66666666666666663</v>
      </c>
      <c r="AO12" s="109" t="s">
        <v>68</v>
      </c>
      <c r="AP12" s="115"/>
      <c r="AQ12" s="116"/>
      <c r="AR12" s="117"/>
      <c r="AS12" s="117"/>
      <c r="AT12" s="118"/>
      <c r="AU12" s="117"/>
      <c r="AV12" s="119"/>
      <c r="AW12" s="117"/>
      <c r="AX12" s="117"/>
      <c r="AY12" s="117"/>
      <c r="AZ12" s="117"/>
      <c r="BA12" s="117"/>
      <c r="BB12" s="117"/>
      <c r="BC12" s="117"/>
    </row>
    <row r="13" spans="1:81" s="120" customFormat="1" ht="49.5" customHeight="1" x14ac:dyDescent="0.25">
      <c r="A13" s="54">
        <v>3</v>
      </c>
      <c r="B13" s="128"/>
      <c r="C13" s="113" t="s">
        <v>132</v>
      </c>
      <c r="D13" s="63" t="s">
        <v>60</v>
      </c>
      <c r="E13" s="128" t="s">
        <v>133</v>
      </c>
      <c r="F13" s="55">
        <v>44</v>
      </c>
      <c r="G13" s="64"/>
      <c r="H13" s="64"/>
      <c r="I13" s="64"/>
      <c r="J13" s="65"/>
      <c r="K13" s="65" t="s">
        <v>57</v>
      </c>
      <c r="L13" s="66">
        <v>0.54166666666666663</v>
      </c>
      <c r="M13" s="66">
        <v>0.72916666666666663</v>
      </c>
      <c r="N13" s="66">
        <v>0.77083333333333337</v>
      </c>
      <c r="O13" s="66">
        <v>0.91666666666666663</v>
      </c>
      <c r="P13" s="109" t="s">
        <v>68</v>
      </c>
      <c r="Q13" s="66">
        <v>0.54166666666666663</v>
      </c>
      <c r="R13" s="66">
        <v>0.72916666666666663</v>
      </c>
      <c r="S13" s="66">
        <v>0.77083333333333337</v>
      </c>
      <c r="T13" s="66">
        <v>0.91666666666666663</v>
      </c>
      <c r="U13" s="109" t="s">
        <v>68</v>
      </c>
      <c r="V13" s="66">
        <v>0.54166666666666663</v>
      </c>
      <c r="W13" s="66">
        <v>0.70833333333333337</v>
      </c>
      <c r="X13" s="64"/>
      <c r="Y13" s="65"/>
      <c r="Z13" s="65" t="s">
        <v>61</v>
      </c>
      <c r="AA13" s="66">
        <v>0.5625</v>
      </c>
      <c r="AB13" s="66">
        <v>0.72916666666666663</v>
      </c>
      <c r="AC13" s="66">
        <v>0.77083333333333337</v>
      </c>
      <c r="AD13" s="66">
        <v>0.9375</v>
      </c>
      <c r="AE13" s="109" t="s">
        <v>68</v>
      </c>
      <c r="AF13" s="66">
        <v>0.5625</v>
      </c>
      <c r="AG13" s="66">
        <v>0.72916666666666663</v>
      </c>
      <c r="AH13" s="66">
        <v>0.77083333333333337</v>
      </c>
      <c r="AI13" s="66">
        <v>0.9375</v>
      </c>
      <c r="AJ13" s="109" t="s">
        <v>68</v>
      </c>
      <c r="AK13" s="66">
        <v>0.5625</v>
      </c>
      <c r="AL13" s="66">
        <v>0.72916666666666663</v>
      </c>
      <c r="AM13" s="66">
        <v>0.77083333333333337</v>
      </c>
      <c r="AN13" s="66">
        <v>0.9375</v>
      </c>
      <c r="AO13" s="109" t="s">
        <v>68</v>
      </c>
      <c r="AP13" s="115"/>
      <c r="AQ13" s="116"/>
      <c r="AR13" s="117"/>
      <c r="AS13" s="117"/>
      <c r="AT13" s="118"/>
      <c r="AU13" s="117"/>
      <c r="AV13" s="119"/>
      <c r="AW13" s="117"/>
      <c r="AX13" s="117"/>
      <c r="AY13" s="117"/>
      <c r="AZ13" s="117"/>
      <c r="BA13" s="117"/>
      <c r="BB13" s="117"/>
      <c r="BC13" s="117"/>
    </row>
    <row r="14" spans="1:81" s="120" customFormat="1" ht="49.5" customHeight="1" x14ac:dyDescent="0.25">
      <c r="A14" s="54">
        <v>4</v>
      </c>
      <c r="B14" s="128">
        <v>20290590</v>
      </c>
      <c r="C14" s="113" t="s">
        <v>97</v>
      </c>
      <c r="D14" s="63" t="s">
        <v>60</v>
      </c>
      <c r="E14" s="128" t="s">
        <v>98</v>
      </c>
      <c r="F14" s="55">
        <v>44</v>
      </c>
      <c r="G14" s="66">
        <v>0.54166666666666663</v>
      </c>
      <c r="H14" s="66">
        <v>0.72916666666666663</v>
      </c>
      <c r="I14" s="66">
        <v>0.77083333333333337</v>
      </c>
      <c r="J14" s="66">
        <v>0.91666666666666663</v>
      </c>
      <c r="K14" s="109" t="s">
        <v>67</v>
      </c>
      <c r="L14" s="1">
        <v>0.27083333333333331</v>
      </c>
      <c r="M14" s="1">
        <v>0.52083333333333337</v>
      </c>
      <c r="N14" s="1">
        <v>0.5625</v>
      </c>
      <c r="O14" s="1">
        <v>0.64583333333333337</v>
      </c>
      <c r="P14" s="109" t="s">
        <v>68</v>
      </c>
      <c r="Q14" s="66">
        <v>0.75</v>
      </c>
      <c r="R14" s="66">
        <v>0.91666666666666663</v>
      </c>
      <c r="S14" s="64"/>
      <c r="T14" s="65"/>
      <c r="U14" s="65" t="s">
        <v>61</v>
      </c>
      <c r="V14" s="66">
        <v>0.54166666666666663</v>
      </c>
      <c r="W14" s="66">
        <v>0.72916666666666663</v>
      </c>
      <c r="X14" s="66">
        <v>0.77083333333333337</v>
      </c>
      <c r="Y14" s="66">
        <v>0.91666666666666663</v>
      </c>
      <c r="Z14" s="109" t="s">
        <v>68</v>
      </c>
      <c r="AA14" s="64"/>
      <c r="AB14" s="64"/>
      <c r="AC14" s="64"/>
      <c r="AD14" s="65"/>
      <c r="AE14" s="65" t="s">
        <v>57</v>
      </c>
      <c r="AF14" s="66">
        <v>0.5625</v>
      </c>
      <c r="AG14" s="66">
        <v>0.72916666666666663</v>
      </c>
      <c r="AH14" s="66">
        <v>0.77083333333333337</v>
      </c>
      <c r="AI14" s="66">
        <v>0.9375</v>
      </c>
      <c r="AJ14" s="109" t="s">
        <v>68</v>
      </c>
      <c r="AK14" s="66">
        <v>0.5625</v>
      </c>
      <c r="AL14" s="66">
        <v>0.72916666666666663</v>
      </c>
      <c r="AM14" s="66">
        <v>0.77083333333333337</v>
      </c>
      <c r="AN14" s="66">
        <v>0.9375</v>
      </c>
      <c r="AO14" s="109" t="s">
        <v>68</v>
      </c>
      <c r="AP14" s="115"/>
      <c r="AQ14" s="116"/>
      <c r="AR14" s="117"/>
      <c r="AS14" s="117"/>
      <c r="AT14" s="118"/>
      <c r="AU14" s="117"/>
      <c r="AV14" s="119"/>
      <c r="AW14" s="117"/>
      <c r="AX14" s="117"/>
      <c r="AY14" s="117"/>
      <c r="AZ14" s="117"/>
      <c r="BA14" s="117"/>
      <c r="BB14" s="117"/>
      <c r="BC14" s="117"/>
    </row>
    <row r="15" spans="1:81" s="34" customFormat="1" ht="35.25" customHeight="1" x14ac:dyDescent="0.25">
      <c r="A15" s="148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50"/>
      <c r="AP15" s="78"/>
      <c r="AQ15" s="79"/>
      <c r="AR15" s="80"/>
      <c r="AS15" s="80"/>
      <c r="AT15" s="81"/>
      <c r="AU15" s="80"/>
      <c r="AV15" s="82"/>
      <c r="AW15" s="80"/>
      <c r="AX15" s="80"/>
      <c r="AY15" s="80"/>
      <c r="AZ15" s="80"/>
      <c r="BA15" s="80"/>
      <c r="BB15" s="80"/>
      <c r="BC15" s="80"/>
      <c r="BD15" s="68"/>
    </row>
    <row r="16" spans="1:81" s="34" customFormat="1" ht="55.5" customHeight="1" x14ac:dyDescent="0.25">
      <c r="A16" s="83">
        <v>1</v>
      </c>
      <c r="B16" s="45"/>
      <c r="C16" s="46" t="s">
        <v>107</v>
      </c>
      <c r="D16" s="156" t="s">
        <v>70</v>
      </c>
      <c r="E16" s="126" t="s">
        <v>108</v>
      </c>
      <c r="F16" s="45">
        <v>48</v>
      </c>
      <c r="G16" s="1">
        <v>0.27083333333333331</v>
      </c>
      <c r="H16" s="1">
        <v>0.52083333333333337</v>
      </c>
      <c r="I16" s="1">
        <v>0.5625</v>
      </c>
      <c r="J16" s="1">
        <v>0.64583333333333337</v>
      </c>
      <c r="K16" s="109" t="s">
        <v>68</v>
      </c>
      <c r="L16" s="64"/>
      <c r="M16" s="64"/>
      <c r="N16" s="64"/>
      <c r="O16" s="65"/>
      <c r="P16" s="65" t="s">
        <v>57</v>
      </c>
      <c r="Q16" s="66">
        <v>0.54166666666666663</v>
      </c>
      <c r="R16" s="66">
        <v>0.72916666666666663</v>
      </c>
      <c r="S16" s="66">
        <v>0.77083333333333337</v>
      </c>
      <c r="T16" s="66">
        <v>0.91666666666666663</v>
      </c>
      <c r="U16" s="109" t="s">
        <v>68</v>
      </c>
      <c r="V16" s="1">
        <v>0.25</v>
      </c>
      <c r="W16" s="1">
        <v>0.52083333333333337</v>
      </c>
      <c r="X16" s="1">
        <v>0.5625</v>
      </c>
      <c r="Y16" s="1">
        <v>0.625</v>
      </c>
      <c r="Z16" s="109" t="s">
        <v>68</v>
      </c>
      <c r="AA16" s="66">
        <v>0.5625</v>
      </c>
      <c r="AB16" s="66">
        <v>0.72916666666666663</v>
      </c>
      <c r="AC16" s="66">
        <v>0.77083333333333337</v>
      </c>
      <c r="AD16" s="66">
        <v>0.9375</v>
      </c>
      <c r="AE16" s="109" t="s">
        <v>68</v>
      </c>
      <c r="AF16" s="66">
        <v>0.5625</v>
      </c>
      <c r="AG16" s="66">
        <v>0.72916666666666663</v>
      </c>
      <c r="AH16" s="66">
        <v>0.77083333333333337</v>
      </c>
      <c r="AI16" s="66">
        <v>0.9375</v>
      </c>
      <c r="AJ16" s="109" t="s">
        <v>68</v>
      </c>
      <c r="AK16" s="66">
        <v>0.5625</v>
      </c>
      <c r="AL16" s="66">
        <v>0.72916666666666663</v>
      </c>
      <c r="AM16" s="66">
        <v>0.77083333333333337</v>
      </c>
      <c r="AN16" s="66">
        <v>0.9375</v>
      </c>
      <c r="AO16" s="109" t="s">
        <v>68</v>
      </c>
      <c r="AP16" s="84"/>
      <c r="AQ16" s="85"/>
      <c r="AR16" s="86"/>
      <c r="AS16" s="87"/>
      <c r="AT16" s="86"/>
      <c r="AU16" s="88"/>
      <c r="AV16" s="86"/>
      <c r="AW16" s="86"/>
      <c r="AX16" s="86"/>
      <c r="AY16" s="86"/>
      <c r="AZ16" s="86"/>
      <c r="BA16" s="86"/>
      <c r="BB16" s="86"/>
      <c r="BC16" s="86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124"/>
      <c r="BU16" s="99"/>
      <c r="BV16" s="99"/>
    </row>
    <row r="17" spans="1:256" s="34" customFormat="1" ht="55.5" customHeight="1" x14ac:dyDescent="0.25">
      <c r="A17" s="83">
        <v>2</v>
      </c>
      <c r="B17" s="45"/>
      <c r="C17" s="46" t="s">
        <v>116</v>
      </c>
      <c r="D17" s="156"/>
      <c r="E17" s="127" t="s">
        <v>112</v>
      </c>
      <c r="F17" s="45">
        <v>24</v>
      </c>
      <c r="G17" s="1"/>
      <c r="H17" s="1"/>
      <c r="I17" s="1"/>
      <c r="J17" s="1"/>
      <c r="K17" s="109"/>
      <c r="L17" s="1">
        <v>0.27083333333333331</v>
      </c>
      <c r="M17" s="1">
        <v>0.52083333333333337</v>
      </c>
      <c r="N17" s="1">
        <v>0.5625</v>
      </c>
      <c r="O17" s="1">
        <v>0.64583333333333337</v>
      </c>
      <c r="P17" s="109" t="s">
        <v>68</v>
      </c>
      <c r="Q17" s="1"/>
      <c r="R17" s="1"/>
      <c r="S17" s="1"/>
      <c r="T17" s="1"/>
      <c r="U17" s="109"/>
      <c r="V17" s="1"/>
      <c r="W17" s="1"/>
      <c r="X17" s="1"/>
      <c r="Y17" s="1"/>
      <c r="Z17" s="109"/>
      <c r="AA17" s="1"/>
      <c r="AB17" s="1"/>
      <c r="AC17" s="1"/>
      <c r="AD17" s="1"/>
      <c r="AE17" s="109"/>
      <c r="AF17" s="1">
        <v>0.27083333333333331</v>
      </c>
      <c r="AG17" s="1">
        <v>0.52083333333333337</v>
      </c>
      <c r="AH17" s="1">
        <v>0.5625</v>
      </c>
      <c r="AI17" s="1">
        <v>0.64583333333333337</v>
      </c>
      <c r="AJ17" s="109" t="s">
        <v>68</v>
      </c>
      <c r="AK17" s="1">
        <v>0.27083333333333331</v>
      </c>
      <c r="AL17" s="1">
        <v>0.52083333333333337</v>
      </c>
      <c r="AM17" s="1">
        <v>0.5625</v>
      </c>
      <c r="AN17" s="1">
        <v>0.64583333333333337</v>
      </c>
      <c r="AO17" s="109" t="s">
        <v>68</v>
      </c>
      <c r="AP17" s="84"/>
      <c r="AQ17" s="85"/>
      <c r="AR17" s="86"/>
      <c r="AS17" s="87"/>
      <c r="AT17" s="86"/>
      <c r="AU17" s="88"/>
      <c r="AV17" s="86"/>
      <c r="AW17" s="86"/>
      <c r="AX17" s="86"/>
      <c r="AY17" s="86"/>
      <c r="AZ17" s="86"/>
      <c r="BA17" s="86"/>
      <c r="BB17" s="86"/>
      <c r="BC17" s="86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124"/>
      <c r="BU17" s="99"/>
      <c r="BV17" s="99"/>
    </row>
    <row r="18" spans="1:256" s="34" customFormat="1" ht="55.5" customHeight="1" x14ac:dyDescent="0.25">
      <c r="A18" s="83">
        <v>3</v>
      </c>
      <c r="B18" s="134">
        <v>114168</v>
      </c>
      <c r="C18" s="98" t="s">
        <v>78</v>
      </c>
      <c r="D18" s="156"/>
      <c r="E18" s="127" t="s">
        <v>82</v>
      </c>
      <c r="F18" s="45">
        <v>48</v>
      </c>
      <c r="G18" s="1">
        <v>0.27083333333333331</v>
      </c>
      <c r="H18" s="1">
        <v>0.52083333333333337</v>
      </c>
      <c r="I18" s="1">
        <v>0.5625</v>
      </c>
      <c r="J18" s="1">
        <v>0.64583333333333337</v>
      </c>
      <c r="K18" s="109" t="s">
        <v>68</v>
      </c>
      <c r="L18" s="1">
        <v>0.27083333333333331</v>
      </c>
      <c r="M18" s="1">
        <v>0.52083333333333337</v>
      </c>
      <c r="N18" s="1">
        <v>0.5625</v>
      </c>
      <c r="O18" s="1">
        <v>0.64583333333333337</v>
      </c>
      <c r="P18" s="109" t="s">
        <v>68</v>
      </c>
      <c r="Q18" s="66">
        <v>0.54166666666666663</v>
      </c>
      <c r="R18" s="66">
        <v>0.72916666666666663</v>
      </c>
      <c r="S18" s="66">
        <v>0.77083333333333337</v>
      </c>
      <c r="T18" s="66">
        <v>0.91666666666666663</v>
      </c>
      <c r="U18" s="109" t="s">
        <v>68</v>
      </c>
      <c r="V18" s="64"/>
      <c r="W18" s="64"/>
      <c r="X18" s="64"/>
      <c r="Y18" s="65"/>
      <c r="Z18" s="65" t="s">
        <v>57</v>
      </c>
      <c r="AA18" s="66">
        <v>0.5625</v>
      </c>
      <c r="AB18" s="66">
        <v>0.72916666666666663</v>
      </c>
      <c r="AC18" s="66">
        <v>0.77083333333333337</v>
      </c>
      <c r="AD18" s="66">
        <v>0.9375</v>
      </c>
      <c r="AE18" s="109" t="s">
        <v>68</v>
      </c>
      <c r="AF18" s="1">
        <v>0.27083333333333331</v>
      </c>
      <c r="AG18" s="1">
        <v>0.52083333333333337</v>
      </c>
      <c r="AH18" s="1">
        <v>0.5625</v>
      </c>
      <c r="AI18" s="1">
        <v>0.64583333333333337</v>
      </c>
      <c r="AJ18" s="109" t="s">
        <v>68</v>
      </c>
      <c r="AK18" s="66">
        <v>0.5625</v>
      </c>
      <c r="AL18" s="66">
        <v>0.72916666666666663</v>
      </c>
      <c r="AM18" s="66">
        <v>0.77083333333333337</v>
      </c>
      <c r="AN18" s="66">
        <v>0.9375</v>
      </c>
      <c r="AO18" s="109" t="s">
        <v>68</v>
      </c>
      <c r="AP18" s="136"/>
      <c r="AQ18" s="137"/>
      <c r="AR18" s="138"/>
      <c r="AS18" s="139"/>
      <c r="AT18" s="138"/>
      <c r="AU18" s="140"/>
      <c r="AV18" s="138"/>
      <c r="AW18" s="138"/>
      <c r="AX18" s="138"/>
      <c r="AY18" s="138"/>
      <c r="AZ18" s="138"/>
      <c r="BA18" s="138"/>
      <c r="BB18" s="138"/>
      <c r="BC18" s="138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9"/>
      <c r="BV18" s="99"/>
    </row>
    <row r="19" spans="1:256" s="34" customFormat="1" ht="55.5" customHeight="1" x14ac:dyDescent="0.25">
      <c r="A19" s="83">
        <v>4</v>
      </c>
      <c r="B19" s="134"/>
      <c r="C19" s="98" t="s">
        <v>117</v>
      </c>
      <c r="D19" s="156"/>
      <c r="E19" s="127" t="s">
        <v>120</v>
      </c>
      <c r="F19" s="45">
        <v>48</v>
      </c>
      <c r="G19" s="66">
        <v>0.54166666666666663</v>
      </c>
      <c r="H19" s="66">
        <v>0.72916666666666663</v>
      </c>
      <c r="I19" s="66">
        <v>0.77083333333333337</v>
      </c>
      <c r="J19" s="66">
        <v>0.91666666666666663</v>
      </c>
      <c r="K19" s="109" t="s">
        <v>68</v>
      </c>
      <c r="L19" s="64"/>
      <c r="M19" s="64"/>
      <c r="N19" s="64"/>
      <c r="O19" s="65"/>
      <c r="P19" s="65" t="s">
        <v>57</v>
      </c>
      <c r="Q19" s="66">
        <v>0.54166666666666663</v>
      </c>
      <c r="R19" s="66">
        <v>0.72916666666666663</v>
      </c>
      <c r="S19" s="66">
        <v>0.77083333333333337</v>
      </c>
      <c r="T19" s="66">
        <v>0.91666666666666663</v>
      </c>
      <c r="U19" s="109" t="s">
        <v>68</v>
      </c>
      <c r="V19" s="66">
        <v>0.54166666666666663</v>
      </c>
      <c r="W19" s="66">
        <v>0.72916666666666663</v>
      </c>
      <c r="X19" s="66">
        <v>0.77083333333333337</v>
      </c>
      <c r="Y19" s="66">
        <v>0.91666666666666663</v>
      </c>
      <c r="Z19" s="109" t="s">
        <v>68</v>
      </c>
      <c r="AA19" s="1">
        <v>0.27083333333333331</v>
      </c>
      <c r="AB19" s="1">
        <v>0.52083333333333337</v>
      </c>
      <c r="AC19" s="1">
        <v>0.5625</v>
      </c>
      <c r="AD19" s="1">
        <v>0.64583333333333337</v>
      </c>
      <c r="AE19" s="109" t="s">
        <v>68</v>
      </c>
      <c r="AF19" s="66">
        <v>0.5625</v>
      </c>
      <c r="AG19" s="66">
        <v>0.72916666666666663</v>
      </c>
      <c r="AH19" s="66">
        <v>0.77083333333333337</v>
      </c>
      <c r="AI19" s="66">
        <v>0.9375</v>
      </c>
      <c r="AJ19" s="109" t="s">
        <v>68</v>
      </c>
      <c r="AK19" s="1">
        <v>0.27083333333333331</v>
      </c>
      <c r="AL19" s="1">
        <v>0.52083333333333337</v>
      </c>
      <c r="AM19" s="1">
        <v>0.5625</v>
      </c>
      <c r="AN19" s="1">
        <v>0.64583333333333337</v>
      </c>
      <c r="AO19" s="109" t="s">
        <v>68</v>
      </c>
      <c r="AP19" s="136"/>
      <c r="AQ19" s="137"/>
      <c r="AR19" s="138"/>
      <c r="AS19" s="139"/>
      <c r="AT19" s="138"/>
      <c r="AU19" s="140"/>
      <c r="AV19" s="138"/>
      <c r="AW19" s="138"/>
      <c r="AX19" s="138"/>
      <c r="AY19" s="138"/>
      <c r="AZ19" s="138"/>
      <c r="BA19" s="138"/>
      <c r="BB19" s="138"/>
      <c r="BC19" s="138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9"/>
      <c r="BV19" s="99"/>
    </row>
    <row r="20" spans="1:256" s="34" customFormat="1" ht="55.5" customHeight="1" x14ac:dyDescent="0.25">
      <c r="A20" s="83">
        <v>5</v>
      </c>
      <c r="B20" s="134"/>
      <c r="C20" s="98" t="s">
        <v>118</v>
      </c>
      <c r="D20" s="156"/>
      <c r="E20" s="127" t="s">
        <v>119</v>
      </c>
      <c r="F20" s="45">
        <v>48</v>
      </c>
      <c r="G20" s="64"/>
      <c r="H20" s="64"/>
      <c r="I20" s="64"/>
      <c r="J20" s="65"/>
      <c r="K20" s="65" t="s">
        <v>57</v>
      </c>
      <c r="L20" s="66">
        <v>0.54166666666666663</v>
      </c>
      <c r="M20" s="66">
        <v>0.72916666666666663</v>
      </c>
      <c r="N20" s="66">
        <v>0.77083333333333337</v>
      </c>
      <c r="O20" s="66">
        <v>0.91666666666666663</v>
      </c>
      <c r="P20" s="109" t="s">
        <v>68</v>
      </c>
      <c r="Q20" s="1">
        <v>0.27083333333333331</v>
      </c>
      <c r="R20" s="1">
        <v>0.52083333333333337</v>
      </c>
      <c r="S20" s="1">
        <v>0.5625</v>
      </c>
      <c r="T20" s="1">
        <v>0.64583333333333337</v>
      </c>
      <c r="U20" s="109" t="s">
        <v>68</v>
      </c>
      <c r="V20" s="1">
        <v>0.25</v>
      </c>
      <c r="W20" s="1">
        <v>0.52083333333333337</v>
      </c>
      <c r="X20" s="1">
        <v>0.5625</v>
      </c>
      <c r="Y20" s="1">
        <v>0.625</v>
      </c>
      <c r="Z20" s="109" t="s">
        <v>68</v>
      </c>
      <c r="AA20" s="66">
        <v>0.5625</v>
      </c>
      <c r="AB20" s="66">
        <v>0.72916666666666663</v>
      </c>
      <c r="AC20" s="66">
        <v>0.77083333333333337</v>
      </c>
      <c r="AD20" s="66">
        <v>0.9375</v>
      </c>
      <c r="AE20" s="109" t="s">
        <v>68</v>
      </c>
      <c r="AF20" s="66">
        <v>0.5625</v>
      </c>
      <c r="AG20" s="66">
        <v>0.72916666666666663</v>
      </c>
      <c r="AH20" s="66">
        <v>0.77083333333333337</v>
      </c>
      <c r="AI20" s="66">
        <v>0.9375</v>
      </c>
      <c r="AJ20" s="109" t="s">
        <v>68</v>
      </c>
      <c r="AK20" s="66">
        <v>0.5625</v>
      </c>
      <c r="AL20" s="66">
        <v>0.72916666666666663</v>
      </c>
      <c r="AM20" s="66">
        <v>0.77083333333333337</v>
      </c>
      <c r="AN20" s="66">
        <v>0.9375</v>
      </c>
      <c r="AO20" s="109" t="s">
        <v>68</v>
      </c>
      <c r="AP20" s="136"/>
      <c r="AQ20" s="137"/>
      <c r="AR20" s="138"/>
      <c r="AS20" s="139"/>
      <c r="AT20" s="138"/>
      <c r="AU20" s="140"/>
      <c r="AV20" s="138"/>
      <c r="AW20" s="138"/>
      <c r="AX20" s="138"/>
      <c r="AY20" s="138"/>
      <c r="AZ20" s="138"/>
      <c r="BA20" s="138"/>
      <c r="BB20" s="138"/>
      <c r="BC20" s="138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9"/>
      <c r="BV20" s="99"/>
    </row>
    <row r="21" spans="1:256" s="91" customFormat="1" ht="55.5" customHeight="1" x14ac:dyDescent="0.25">
      <c r="A21" s="83">
        <v>6</v>
      </c>
      <c r="B21" s="45"/>
      <c r="C21" s="98" t="s">
        <v>99</v>
      </c>
      <c r="D21" s="156"/>
      <c r="E21" s="127" t="s">
        <v>100</v>
      </c>
      <c r="F21" s="45">
        <v>48</v>
      </c>
      <c r="G21" s="64"/>
      <c r="H21" s="64"/>
      <c r="I21" s="64"/>
      <c r="J21" s="65"/>
      <c r="K21" s="65" t="s">
        <v>57</v>
      </c>
      <c r="L21" s="66">
        <v>0.54166666666666663</v>
      </c>
      <c r="M21" s="66">
        <v>0.72916666666666663</v>
      </c>
      <c r="N21" s="66">
        <v>0.77083333333333337</v>
      </c>
      <c r="O21" s="66">
        <v>0.91666666666666663</v>
      </c>
      <c r="P21" s="109" t="s">
        <v>68</v>
      </c>
      <c r="Q21" s="66">
        <v>0.54166666666666663</v>
      </c>
      <c r="R21" s="66">
        <v>0.72916666666666663</v>
      </c>
      <c r="S21" s="66">
        <v>0.77083333333333337</v>
      </c>
      <c r="T21" s="66">
        <v>0.91666666666666663</v>
      </c>
      <c r="U21" s="109" t="s">
        <v>68</v>
      </c>
      <c r="V21" s="66">
        <v>0.54166666666666663</v>
      </c>
      <c r="W21" s="66">
        <v>0.72916666666666663</v>
      </c>
      <c r="X21" s="66">
        <v>0.77083333333333337</v>
      </c>
      <c r="Y21" s="66">
        <v>0.91666666666666663</v>
      </c>
      <c r="Z21" s="109" t="s">
        <v>68</v>
      </c>
      <c r="AA21" s="66">
        <v>0.5625</v>
      </c>
      <c r="AB21" s="66">
        <v>0.72916666666666663</v>
      </c>
      <c r="AC21" s="66">
        <v>0.77083333333333337</v>
      </c>
      <c r="AD21" s="66">
        <v>0.9375</v>
      </c>
      <c r="AE21" s="109" t="s">
        <v>68</v>
      </c>
      <c r="AF21" s="1">
        <v>0.27083333333333331</v>
      </c>
      <c r="AG21" s="1">
        <v>0.52083333333333337</v>
      </c>
      <c r="AH21" s="1">
        <v>0.5625</v>
      </c>
      <c r="AI21" s="1">
        <v>0.64583333333333337</v>
      </c>
      <c r="AJ21" s="109" t="s">
        <v>68</v>
      </c>
      <c r="AK21" s="1">
        <v>0.27083333333333331</v>
      </c>
      <c r="AL21" s="1">
        <v>0.52083333333333337</v>
      </c>
      <c r="AM21" s="1">
        <v>0.5625</v>
      </c>
      <c r="AN21" s="1">
        <v>0.64583333333333337</v>
      </c>
      <c r="AO21" s="109" t="s">
        <v>68</v>
      </c>
      <c r="AP21" s="110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9"/>
      <c r="BV21" s="99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  <c r="FZ21" s="90"/>
      <c r="GA21" s="90"/>
      <c r="GB21" s="90"/>
      <c r="GC21" s="90"/>
      <c r="GD21" s="90"/>
      <c r="GE21" s="90"/>
      <c r="GF21" s="90"/>
      <c r="GG21" s="90"/>
      <c r="GH21" s="90"/>
      <c r="GI21" s="90"/>
      <c r="GJ21" s="90"/>
      <c r="GK21" s="90"/>
      <c r="GL21" s="90"/>
      <c r="GM21" s="90"/>
      <c r="GN21" s="90"/>
      <c r="GO21" s="90"/>
      <c r="GP21" s="90"/>
      <c r="GQ21" s="90"/>
      <c r="GR21" s="90"/>
      <c r="GS21" s="90"/>
      <c r="GT21" s="90"/>
      <c r="GU21" s="90"/>
      <c r="GV21" s="90"/>
      <c r="GW21" s="90"/>
      <c r="GX21" s="90"/>
      <c r="GY21" s="90"/>
      <c r="GZ21" s="90"/>
      <c r="HA21" s="90"/>
      <c r="HB21" s="90"/>
      <c r="HC21" s="90"/>
      <c r="HD21" s="90"/>
      <c r="HE21" s="90"/>
      <c r="HF21" s="90"/>
      <c r="HG21" s="90"/>
      <c r="HH21" s="90"/>
      <c r="HI21" s="90"/>
      <c r="HJ21" s="90"/>
      <c r="HK21" s="90"/>
      <c r="HL21" s="90"/>
      <c r="HM21" s="90"/>
      <c r="HN21" s="90"/>
      <c r="HO21" s="90"/>
      <c r="HP21" s="90"/>
      <c r="HQ21" s="90"/>
      <c r="HR21" s="90"/>
      <c r="HS21" s="90"/>
      <c r="HT21" s="90"/>
      <c r="HU21" s="90"/>
      <c r="HV21" s="90"/>
      <c r="HW21" s="90"/>
      <c r="HX21" s="90"/>
      <c r="HY21" s="90"/>
      <c r="HZ21" s="90"/>
      <c r="IA21" s="90"/>
      <c r="IB21" s="90"/>
      <c r="IC21" s="90"/>
      <c r="ID21" s="90"/>
      <c r="IE21" s="90"/>
      <c r="IF21" s="90"/>
      <c r="IG21" s="90"/>
      <c r="IH21" s="90"/>
      <c r="II21" s="90"/>
      <c r="IJ21" s="90"/>
      <c r="IK21" s="90"/>
      <c r="IL21" s="90"/>
      <c r="IM21" s="90"/>
      <c r="IN21" s="90"/>
      <c r="IO21" s="90"/>
      <c r="IP21" s="90"/>
      <c r="IQ21" s="90"/>
      <c r="IR21" s="90"/>
      <c r="IS21" s="90"/>
      <c r="IT21" s="90"/>
      <c r="IU21" s="90"/>
      <c r="IV21" s="90"/>
    </row>
    <row r="22" spans="1:256" s="91" customFormat="1" ht="55.5" customHeight="1" x14ac:dyDescent="0.25">
      <c r="A22" s="83">
        <v>7</v>
      </c>
      <c r="B22" s="45"/>
      <c r="C22" s="98" t="s">
        <v>102</v>
      </c>
      <c r="D22" s="156"/>
      <c r="E22" s="127" t="s">
        <v>101</v>
      </c>
      <c r="F22" s="45">
        <v>48</v>
      </c>
      <c r="G22" s="1">
        <v>0.27083333333333331</v>
      </c>
      <c r="H22" s="1">
        <v>0.52083333333333337</v>
      </c>
      <c r="I22" s="1">
        <v>0.5625</v>
      </c>
      <c r="J22" s="1">
        <v>0.64583333333333337</v>
      </c>
      <c r="K22" s="109" t="s">
        <v>68</v>
      </c>
      <c r="L22" s="1">
        <v>0.27083333333333331</v>
      </c>
      <c r="M22" s="1">
        <v>0.52083333333333337</v>
      </c>
      <c r="N22" s="1">
        <v>0.5625</v>
      </c>
      <c r="O22" s="1">
        <v>0.64583333333333337</v>
      </c>
      <c r="P22" s="109" t="s">
        <v>68</v>
      </c>
      <c r="Q22" s="1">
        <v>0.27083333333333331</v>
      </c>
      <c r="R22" s="1">
        <v>0.52083333333333337</v>
      </c>
      <c r="S22" s="1">
        <v>0.5625</v>
      </c>
      <c r="T22" s="1">
        <v>0.64583333333333337</v>
      </c>
      <c r="U22" s="109" t="s">
        <v>68</v>
      </c>
      <c r="V22" s="64"/>
      <c r="W22" s="64"/>
      <c r="X22" s="64"/>
      <c r="Y22" s="65"/>
      <c r="Z22" s="65" t="s">
        <v>129</v>
      </c>
      <c r="AA22" s="64"/>
      <c r="AB22" s="64"/>
      <c r="AC22" s="64"/>
      <c r="AD22" s="65"/>
      <c r="AE22" s="65" t="s">
        <v>57</v>
      </c>
      <c r="AF22" s="66">
        <v>0.5625</v>
      </c>
      <c r="AG22" s="66">
        <v>0.72916666666666663</v>
      </c>
      <c r="AH22" s="66">
        <v>0.77083333333333337</v>
      </c>
      <c r="AI22" s="66">
        <v>0.9375</v>
      </c>
      <c r="AJ22" s="109" t="s">
        <v>68</v>
      </c>
      <c r="AK22" s="66">
        <v>0.5625</v>
      </c>
      <c r="AL22" s="66">
        <v>0.72916666666666663</v>
      </c>
      <c r="AM22" s="66">
        <v>0.77083333333333337</v>
      </c>
      <c r="AN22" s="66">
        <v>0.9375</v>
      </c>
      <c r="AO22" s="109" t="s">
        <v>68</v>
      </c>
      <c r="AP22" s="110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9"/>
      <c r="BV22" s="99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  <c r="IO22" s="90"/>
      <c r="IP22" s="90"/>
      <c r="IQ22" s="90"/>
      <c r="IR22" s="90"/>
      <c r="IS22" s="90"/>
      <c r="IT22" s="90"/>
      <c r="IU22" s="90"/>
      <c r="IV22" s="90"/>
    </row>
    <row r="23" spans="1:256" s="91" customFormat="1" ht="55.5" customHeight="1" x14ac:dyDescent="0.25">
      <c r="A23" s="83">
        <v>8</v>
      </c>
      <c r="B23" s="45"/>
      <c r="C23" s="98" t="s">
        <v>114</v>
      </c>
      <c r="D23" s="156"/>
      <c r="E23" s="127" t="s">
        <v>113</v>
      </c>
      <c r="F23" s="45">
        <v>48</v>
      </c>
      <c r="G23" s="66">
        <v>0.54166666666666663</v>
      </c>
      <c r="H23" s="66">
        <v>0.72916666666666663</v>
      </c>
      <c r="I23" s="66">
        <v>0.77083333333333337</v>
      </c>
      <c r="J23" s="66">
        <v>0.91666666666666663</v>
      </c>
      <c r="K23" s="109" t="s">
        <v>68</v>
      </c>
      <c r="L23" s="64"/>
      <c r="M23" s="64"/>
      <c r="N23" s="64"/>
      <c r="O23" s="65"/>
      <c r="P23" s="65" t="s">
        <v>57</v>
      </c>
      <c r="Q23" s="66">
        <v>0.54166666666666663</v>
      </c>
      <c r="R23" s="66">
        <v>0.72916666666666663</v>
      </c>
      <c r="S23" s="66">
        <v>0.77083333333333337</v>
      </c>
      <c r="T23" s="66">
        <v>0.91666666666666663</v>
      </c>
      <c r="U23" s="109" t="s">
        <v>68</v>
      </c>
      <c r="V23" s="1">
        <v>0.25</v>
      </c>
      <c r="W23" s="1">
        <v>0.52083333333333337</v>
      </c>
      <c r="X23" s="1">
        <v>0.5625</v>
      </c>
      <c r="Y23" s="1">
        <v>0.625</v>
      </c>
      <c r="Z23" s="109" t="s">
        <v>68</v>
      </c>
      <c r="AA23" s="1">
        <v>0.27083333333333331</v>
      </c>
      <c r="AB23" s="1">
        <v>0.52083333333333337</v>
      </c>
      <c r="AC23" s="1">
        <v>0.5625</v>
      </c>
      <c r="AD23" s="1">
        <v>0.64583333333333337</v>
      </c>
      <c r="AE23" s="109" t="s">
        <v>68</v>
      </c>
      <c r="AF23" s="66">
        <v>0.5625</v>
      </c>
      <c r="AG23" s="66">
        <v>0.72916666666666663</v>
      </c>
      <c r="AH23" s="66">
        <v>0.77083333333333337</v>
      </c>
      <c r="AI23" s="66">
        <v>0.9375</v>
      </c>
      <c r="AJ23" s="109" t="s">
        <v>68</v>
      </c>
      <c r="AK23" s="66">
        <v>0.5625</v>
      </c>
      <c r="AL23" s="66">
        <v>0.72916666666666663</v>
      </c>
      <c r="AM23" s="66">
        <v>0.77083333333333337</v>
      </c>
      <c r="AN23" s="66">
        <v>0.9375</v>
      </c>
      <c r="AO23" s="109" t="s">
        <v>68</v>
      </c>
      <c r="AP23" s="110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9"/>
      <c r="BV23" s="99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  <c r="IO23" s="90"/>
      <c r="IP23" s="90"/>
      <c r="IQ23" s="90"/>
      <c r="IR23" s="90"/>
      <c r="IS23" s="90"/>
      <c r="IT23" s="90"/>
      <c r="IU23" s="90"/>
      <c r="IV23" s="90"/>
    </row>
    <row r="24" spans="1:256" s="91" customFormat="1" ht="55.5" customHeight="1" x14ac:dyDescent="0.25">
      <c r="A24" s="83">
        <v>9</v>
      </c>
      <c r="B24" s="141" t="s">
        <v>109</v>
      </c>
      <c r="C24" s="69" t="s">
        <v>110</v>
      </c>
      <c r="D24" s="147" t="s">
        <v>115</v>
      </c>
      <c r="E24" s="126" t="s">
        <v>111</v>
      </c>
      <c r="F24" s="45">
        <v>48</v>
      </c>
      <c r="G24" s="66">
        <v>0.54166666666666663</v>
      </c>
      <c r="H24" s="66">
        <v>0.72916666666666663</v>
      </c>
      <c r="I24" s="66">
        <v>0.77083333333333337</v>
      </c>
      <c r="J24" s="66">
        <v>0.91666666666666663</v>
      </c>
      <c r="K24" s="109" t="s">
        <v>68</v>
      </c>
      <c r="L24" s="66">
        <v>0.54166666666666663</v>
      </c>
      <c r="M24" s="66">
        <v>0.72916666666666663</v>
      </c>
      <c r="N24" s="66">
        <v>0.77083333333333337</v>
      </c>
      <c r="O24" s="66">
        <v>0.91666666666666663</v>
      </c>
      <c r="P24" s="109" t="s">
        <v>68</v>
      </c>
      <c r="Q24" s="66">
        <v>0.54166666666666663</v>
      </c>
      <c r="R24" s="66">
        <v>0.72916666666666663</v>
      </c>
      <c r="S24" s="66">
        <v>0.77083333333333337</v>
      </c>
      <c r="T24" s="66">
        <v>0.91666666666666663</v>
      </c>
      <c r="U24" s="109" t="s">
        <v>68</v>
      </c>
      <c r="V24" s="64"/>
      <c r="W24" s="64"/>
      <c r="X24" s="64"/>
      <c r="Y24" s="65"/>
      <c r="Z24" s="65" t="s">
        <v>57</v>
      </c>
      <c r="AA24" s="1">
        <v>0.27083333333333331</v>
      </c>
      <c r="AB24" s="1">
        <v>0.52083333333333337</v>
      </c>
      <c r="AC24" s="1">
        <v>0.5625</v>
      </c>
      <c r="AD24" s="1">
        <v>0.64583333333333337</v>
      </c>
      <c r="AE24" s="109" t="s">
        <v>68</v>
      </c>
      <c r="AF24" s="66">
        <v>0.5625</v>
      </c>
      <c r="AG24" s="66">
        <v>0.72916666666666663</v>
      </c>
      <c r="AH24" s="66">
        <v>0.77083333333333337</v>
      </c>
      <c r="AI24" s="66">
        <v>0.9375</v>
      </c>
      <c r="AJ24" s="109" t="s">
        <v>68</v>
      </c>
      <c r="AK24" s="66">
        <v>0.5625</v>
      </c>
      <c r="AL24" s="66">
        <v>0.72916666666666663</v>
      </c>
      <c r="AM24" s="66">
        <v>0.77083333333333337</v>
      </c>
      <c r="AN24" s="66">
        <v>0.9375</v>
      </c>
      <c r="AO24" s="109" t="s">
        <v>68</v>
      </c>
      <c r="AP24" s="110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9"/>
      <c r="BV24" s="99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90"/>
    </row>
    <row r="25" spans="1:256" s="34" customFormat="1" ht="55.5" customHeight="1" x14ac:dyDescent="0.25">
      <c r="A25" s="83">
        <v>10</v>
      </c>
      <c r="B25" s="134" t="s">
        <v>86</v>
      </c>
      <c r="C25" s="92" t="s">
        <v>85</v>
      </c>
      <c r="D25" s="147"/>
      <c r="E25" s="127" t="s">
        <v>81</v>
      </c>
      <c r="F25" s="45">
        <v>48</v>
      </c>
      <c r="G25" s="1">
        <v>0.27083333333333331</v>
      </c>
      <c r="H25" s="1">
        <v>0.52083333333333337</v>
      </c>
      <c r="I25" s="1">
        <v>0.5625</v>
      </c>
      <c r="J25" s="1">
        <v>0.64583333333333337</v>
      </c>
      <c r="K25" s="109" t="s">
        <v>68</v>
      </c>
      <c r="L25" s="1">
        <v>0.27083333333333331</v>
      </c>
      <c r="M25" s="1">
        <v>0.52083333333333337</v>
      </c>
      <c r="N25" s="1">
        <v>0.5625</v>
      </c>
      <c r="O25" s="1">
        <v>0.64583333333333337</v>
      </c>
      <c r="P25" s="109" t="s">
        <v>68</v>
      </c>
      <c r="Q25" s="1">
        <v>0.27083333333333331</v>
      </c>
      <c r="R25" s="1">
        <v>0.52083333333333337</v>
      </c>
      <c r="S25" s="1">
        <v>0.5625</v>
      </c>
      <c r="T25" s="1">
        <v>0.64583333333333337</v>
      </c>
      <c r="U25" s="109" t="s">
        <v>68</v>
      </c>
      <c r="V25" s="1">
        <v>0.25</v>
      </c>
      <c r="W25" s="1">
        <v>0.52083333333333337</v>
      </c>
      <c r="X25" s="1">
        <v>0.5625</v>
      </c>
      <c r="Y25" s="1">
        <v>0.625</v>
      </c>
      <c r="Z25" s="109" t="s">
        <v>68</v>
      </c>
      <c r="AA25" s="64"/>
      <c r="AB25" s="64"/>
      <c r="AC25" s="64"/>
      <c r="AD25" s="65"/>
      <c r="AE25" s="65" t="s">
        <v>57</v>
      </c>
      <c r="AF25" s="1">
        <v>0.27083333333333331</v>
      </c>
      <c r="AG25" s="1">
        <v>0.52083333333333337</v>
      </c>
      <c r="AH25" s="1">
        <v>0.5625</v>
      </c>
      <c r="AI25" s="1">
        <v>0.64583333333333337</v>
      </c>
      <c r="AJ25" s="109" t="s">
        <v>68</v>
      </c>
      <c r="AK25" s="1">
        <v>0.27083333333333331</v>
      </c>
      <c r="AL25" s="1">
        <v>0.52083333333333337</v>
      </c>
      <c r="AM25" s="1">
        <v>0.5625</v>
      </c>
      <c r="AN25" s="1">
        <v>0.64583333333333337</v>
      </c>
      <c r="AO25" s="109" t="s">
        <v>68</v>
      </c>
      <c r="AP25" s="93" t="s">
        <v>57</v>
      </c>
      <c r="AQ25" s="94"/>
      <c r="AR25" s="95"/>
      <c r="AS25" s="96"/>
      <c r="AT25" s="95"/>
      <c r="AU25" s="97"/>
      <c r="AV25" s="95"/>
      <c r="AW25" s="95"/>
      <c r="AX25" s="95"/>
      <c r="AY25" s="95"/>
      <c r="AZ25" s="95"/>
      <c r="BA25" s="95"/>
      <c r="BB25" s="95"/>
      <c r="BC25" s="95"/>
      <c r="BU25" s="99"/>
      <c r="BV25" s="99"/>
    </row>
    <row r="26" spans="1:256" s="34" customFormat="1" ht="55.5" customHeight="1" x14ac:dyDescent="0.25">
      <c r="A26" s="83">
        <v>11</v>
      </c>
      <c r="B26" s="134">
        <v>110130</v>
      </c>
      <c r="C26" s="92" t="s">
        <v>91</v>
      </c>
      <c r="D26" s="147"/>
      <c r="E26" s="127" t="s">
        <v>90</v>
      </c>
      <c r="F26" s="45">
        <v>48</v>
      </c>
      <c r="G26" s="1">
        <v>0.27083333333333331</v>
      </c>
      <c r="H26" s="1"/>
      <c r="I26" s="1"/>
      <c r="J26" s="1">
        <v>0.52083333333333337</v>
      </c>
      <c r="K26" s="109" t="s">
        <v>68</v>
      </c>
      <c r="L26" s="64"/>
      <c r="M26" s="64"/>
      <c r="N26" s="64"/>
      <c r="O26" s="65"/>
      <c r="P26" s="65" t="s">
        <v>57</v>
      </c>
      <c r="Q26" s="1">
        <v>0.27083333333333331</v>
      </c>
      <c r="R26" s="1">
        <v>0.52083333333333337</v>
      </c>
      <c r="S26" s="1">
        <v>0.5625</v>
      </c>
      <c r="T26" s="1">
        <v>0.64583333333333337</v>
      </c>
      <c r="U26" s="109" t="s">
        <v>68</v>
      </c>
      <c r="V26" s="1">
        <v>0.25</v>
      </c>
      <c r="W26" s="1">
        <v>0.52083333333333337</v>
      </c>
      <c r="X26" s="1">
        <v>0.5625</v>
      </c>
      <c r="Y26" s="1">
        <v>0.625</v>
      </c>
      <c r="Z26" s="109" t="s">
        <v>68</v>
      </c>
      <c r="AA26" s="1">
        <v>0.27083333333333331</v>
      </c>
      <c r="AB26" s="1">
        <v>0.52083333333333337</v>
      </c>
      <c r="AC26" s="1">
        <v>0.5625</v>
      </c>
      <c r="AD26" s="1">
        <v>0.64583333333333337</v>
      </c>
      <c r="AE26" s="109" t="s">
        <v>68</v>
      </c>
      <c r="AF26" s="1">
        <v>0.27083333333333331</v>
      </c>
      <c r="AG26" s="1">
        <v>0.52083333333333337</v>
      </c>
      <c r="AH26" s="1">
        <v>0.5625</v>
      </c>
      <c r="AI26" s="1">
        <v>0.64583333333333337</v>
      </c>
      <c r="AJ26" s="109" t="s">
        <v>68</v>
      </c>
      <c r="AK26" s="1">
        <v>0.27083333333333331</v>
      </c>
      <c r="AL26" s="1">
        <v>0.52083333333333337</v>
      </c>
      <c r="AM26" s="1">
        <v>0.5625</v>
      </c>
      <c r="AN26" s="1">
        <v>0.64583333333333337</v>
      </c>
      <c r="AO26" s="109" t="s">
        <v>68</v>
      </c>
      <c r="AP26" s="108"/>
      <c r="AQ26" s="94"/>
      <c r="AR26" s="95"/>
      <c r="AS26" s="96"/>
      <c r="AT26" s="95"/>
      <c r="AU26" s="97"/>
      <c r="AV26" s="95"/>
      <c r="AW26" s="95"/>
      <c r="AX26" s="95"/>
      <c r="AY26" s="95"/>
      <c r="AZ26" s="95"/>
      <c r="BA26" s="95"/>
      <c r="BB26" s="95"/>
      <c r="BC26" s="95"/>
      <c r="BU26" s="99"/>
      <c r="BV26" s="99"/>
    </row>
    <row r="27" spans="1:256" s="34" customFormat="1" ht="55.5" customHeight="1" x14ac:dyDescent="0.25">
      <c r="A27" s="83">
        <v>12</v>
      </c>
      <c r="B27" s="134" t="s">
        <v>87</v>
      </c>
      <c r="C27" s="69" t="s">
        <v>75</v>
      </c>
      <c r="D27" s="147"/>
      <c r="E27" s="45">
        <v>916562602</v>
      </c>
      <c r="F27" s="45">
        <v>48</v>
      </c>
      <c r="G27" s="1">
        <v>0.27083333333333331</v>
      </c>
      <c r="H27" s="1">
        <v>0.52083333333333337</v>
      </c>
      <c r="I27" s="1">
        <v>0.5625</v>
      </c>
      <c r="J27" s="1">
        <v>0.64583333333333337</v>
      </c>
      <c r="K27" s="109" t="s">
        <v>68</v>
      </c>
      <c r="L27" s="1">
        <v>0.27083333333333331</v>
      </c>
      <c r="M27" s="1">
        <v>0.52083333333333337</v>
      </c>
      <c r="N27" s="1">
        <v>0.5625</v>
      </c>
      <c r="O27" s="1">
        <v>0.64583333333333337</v>
      </c>
      <c r="P27" s="109" t="s">
        <v>68</v>
      </c>
      <c r="Q27" s="1">
        <v>0.27083333333333331</v>
      </c>
      <c r="R27" s="1">
        <v>0.52083333333333337</v>
      </c>
      <c r="S27" s="1">
        <v>0.5625</v>
      </c>
      <c r="T27" s="1">
        <v>0.64583333333333337</v>
      </c>
      <c r="U27" s="109" t="s">
        <v>68</v>
      </c>
      <c r="V27" s="1">
        <v>0.25</v>
      </c>
      <c r="W27" s="1">
        <v>0.52083333333333337</v>
      </c>
      <c r="X27" s="1">
        <v>0.5625</v>
      </c>
      <c r="Y27" s="1">
        <v>0.625</v>
      </c>
      <c r="Z27" s="109" t="s">
        <v>68</v>
      </c>
      <c r="AA27" s="1">
        <v>0.27083333333333331</v>
      </c>
      <c r="AB27" s="1">
        <v>0.52083333333333337</v>
      </c>
      <c r="AC27" s="1">
        <v>0.5625</v>
      </c>
      <c r="AD27" s="1">
        <v>0.64583333333333337</v>
      </c>
      <c r="AE27" s="109" t="s">
        <v>68</v>
      </c>
      <c r="AF27" s="64"/>
      <c r="AG27" s="64"/>
      <c r="AH27" s="64"/>
      <c r="AI27" s="65"/>
      <c r="AJ27" s="65" t="s">
        <v>57</v>
      </c>
      <c r="AK27" s="1">
        <v>0.27083333333333331</v>
      </c>
      <c r="AL27" s="1">
        <v>0.52083333333333337</v>
      </c>
      <c r="AM27" s="1">
        <v>0.5625</v>
      </c>
      <c r="AN27" s="1">
        <v>0.64583333333333337</v>
      </c>
      <c r="AO27" s="109" t="s">
        <v>68</v>
      </c>
      <c r="AP27" s="48"/>
      <c r="AQ27" s="49"/>
      <c r="AR27" s="50"/>
      <c r="AS27" s="51"/>
      <c r="AT27" s="50"/>
      <c r="AU27" s="52"/>
      <c r="AV27" s="50"/>
      <c r="AW27" s="50"/>
      <c r="AX27" s="50"/>
      <c r="AY27" s="50"/>
      <c r="AZ27" s="50"/>
      <c r="BA27" s="50"/>
      <c r="BB27" s="50"/>
      <c r="BC27" s="50"/>
      <c r="BU27" s="99"/>
      <c r="BV27" s="99"/>
    </row>
    <row r="28" spans="1:256" s="34" customFormat="1" ht="55.5" customHeight="1" x14ac:dyDescent="0.25">
      <c r="A28" s="83">
        <v>13</v>
      </c>
      <c r="B28" s="126" t="s">
        <v>137</v>
      </c>
      <c r="C28" s="69" t="s">
        <v>135</v>
      </c>
      <c r="D28" s="147"/>
      <c r="E28" s="126" t="s">
        <v>128</v>
      </c>
      <c r="F28" s="45">
        <v>24</v>
      </c>
      <c r="G28" s="1"/>
      <c r="H28" s="1"/>
      <c r="I28" s="1"/>
      <c r="J28" s="1"/>
      <c r="K28" s="109"/>
      <c r="L28" s="66">
        <v>0.54166666666666663</v>
      </c>
      <c r="M28" s="66">
        <v>0.72916666666666663</v>
      </c>
      <c r="N28" s="66">
        <v>0.77083333333333337</v>
      </c>
      <c r="O28" s="66">
        <v>0.91666666666666663</v>
      </c>
      <c r="P28" s="109" t="s">
        <v>68</v>
      </c>
      <c r="Q28" s="1"/>
      <c r="R28" s="1"/>
      <c r="S28" s="1"/>
      <c r="T28" s="1"/>
      <c r="U28" s="109"/>
      <c r="V28" s="66">
        <v>0.54166666666666663</v>
      </c>
      <c r="W28" s="66">
        <v>0.72916666666666663</v>
      </c>
      <c r="X28" s="66">
        <v>0.77083333333333337</v>
      </c>
      <c r="Y28" s="66">
        <v>0.91666666666666663</v>
      </c>
      <c r="Z28" s="109" t="s">
        <v>68</v>
      </c>
      <c r="AA28" s="1"/>
      <c r="AB28" s="1"/>
      <c r="AC28" s="1"/>
      <c r="AD28" s="1"/>
      <c r="AE28" s="109"/>
      <c r="AF28" s="66">
        <v>0.5625</v>
      </c>
      <c r="AG28" s="66">
        <v>0.72916666666666663</v>
      </c>
      <c r="AH28" s="66">
        <v>0.77083333333333337</v>
      </c>
      <c r="AI28" s="66">
        <v>0.9375</v>
      </c>
      <c r="AJ28" s="109" t="s">
        <v>68</v>
      </c>
      <c r="AK28" s="1"/>
      <c r="AL28" s="1"/>
      <c r="AM28" s="1"/>
      <c r="AN28" s="1"/>
      <c r="AO28" s="109"/>
      <c r="AP28" s="48"/>
      <c r="AQ28" s="49"/>
      <c r="AR28" s="50"/>
      <c r="AS28" s="51"/>
      <c r="AT28" s="50"/>
      <c r="AU28" s="52"/>
      <c r="AV28" s="50"/>
      <c r="AW28" s="50"/>
      <c r="AX28" s="50"/>
      <c r="AY28" s="50"/>
      <c r="AZ28" s="50"/>
      <c r="BA28" s="50"/>
      <c r="BB28" s="50"/>
      <c r="BC28" s="50"/>
      <c r="BU28" s="99"/>
      <c r="BV28" s="99"/>
    </row>
    <row r="29" spans="1:256" s="34" customFormat="1" ht="55.5" customHeight="1" x14ac:dyDescent="0.25">
      <c r="A29" s="83">
        <v>14</v>
      </c>
      <c r="B29" s="134" t="s">
        <v>88</v>
      </c>
      <c r="C29" s="69" t="s">
        <v>69</v>
      </c>
      <c r="D29" s="147"/>
      <c r="E29" s="126" t="s">
        <v>80</v>
      </c>
      <c r="F29" s="45">
        <v>48</v>
      </c>
      <c r="G29" s="1">
        <v>0.27083333333333331</v>
      </c>
      <c r="H29" s="1">
        <v>0.52083333333333337</v>
      </c>
      <c r="I29" s="1">
        <v>0.5625</v>
      </c>
      <c r="J29" s="1">
        <v>0.64583333333333337</v>
      </c>
      <c r="K29" s="109" t="s">
        <v>68</v>
      </c>
      <c r="L29" s="1">
        <v>0.27083333333333331</v>
      </c>
      <c r="M29" s="1">
        <v>0.52083333333333337</v>
      </c>
      <c r="N29" s="1">
        <v>0.5625</v>
      </c>
      <c r="O29" s="1">
        <v>0.64583333333333337</v>
      </c>
      <c r="P29" s="109" t="s">
        <v>68</v>
      </c>
      <c r="Q29" s="64"/>
      <c r="R29" s="64"/>
      <c r="S29" s="64"/>
      <c r="T29" s="65"/>
      <c r="U29" s="65" t="s">
        <v>57</v>
      </c>
      <c r="V29" s="1">
        <v>0.25</v>
      </c>
      <c r="W29" s="1">
        <v>0.52083333333333337</v>
      </c>
      <c r="X29" s="1">
        <v>0.5625</v>
      </c>
      <c r="Y29" s="1">
        <v>0.625</v>
      </c>
      <c r="Z29" s="109" t="s">
        <v>68</v>
      </c>
      <c r="AA29" s="1">
        <v>0.27083333333333331</v>
      </c>
      <c r="AB29" s="1">
        <v>0.52083333333333337</v>
      </c>
      <c r="AC29" s="1">
        <v>0.5625</v>
      </c>
      <c r="AD29" s="1">
        <v>0.64583333333333337</v>
      </c>
      <c r="AE29" s="109" t="s">
        <v>68</v>
      </c>
      <c r="AF29" s="1">
        <v>0.27083333333333331</v>
      </c>
      <c r="AG29" s="1">
        <v>0.52083333333333337</v>
      </c>
      <c r="AH29" s="1">
        <v>0.5625</v>
      </c>
      <c r="AI29" s="1">
        <v>0.64583333333333337</v>
      </c>
      <c r="AJ29" s="109" t="s">
        <v>68</v>
      </c>
      <c r="AK29" s="64"/>
      <c r="AL29" s="64"/>
      <c r="AM29" s="64"/>
      <c r="AN29" s="65"/>
      <c r="AO29" s="65" t="s">
        <v>57</v>
      </c>
      <c r="AP29" s="48"/>
      <c r="AQ29" s="49"/>
      <c r="AR29" s="50"/>
      <c r="AS29" s="51"/>
      <c r="AT29" s="50"/>
      <c r="AU29" s="52"/>
      <c r="AV29" s="50"/>
      <c r="AW29" s="50"/>
      <c r="AX29" s="50"/>
      <c r="AY29" s="50"/>
      <c r="AZ29" s="50"/>
      <c r="BA29" s="50"/>
      <c r="BB29" s="50"/>
      <c r="BC29" s="50"/>
      <c r="BU29" s="99"/>
      <c r="BV29" s="99"/>
    </row>
    <row r="30" spans="1:256" s="34" customFormat="1" ht="55.5" customHeight="1" x14ac:dyDescent="0.25">
      <c r="A30" s="83">
        <v>15</v>
      </c>
      <c r="B30" s="134"/>
      <c r="C30" s="69" t="s">
        <v>125</v>
      </c>
      <c r="D30" s="143" t="s">
        <v>93</v>
      </c>
      <c r="E30" s="126"/>
      <c r="F30" s="45">
        <v>48</v>
      </c>
      <c r="G30" s="66">
        <v>0.54166666666666663</v>
      </c>
      <c r="H30" s="66">
        <v>0.72916666666666663</v>
      </c>
      <c r="I30" s="66">
        <v>0.77083333333333337</v>
      </c>
      <c r="J30" s="66">
        <v>0.91666666666666663</v>
      </c>
      <c r="K30" s="109" t="s">
        <v>68</v>
      </c>
      <c r="L30" s="66">
        <v>0.54166666666666663</v>
      </c>
      <c r="M30" s="66">
        <v>0.72916666666666663</v>
      </c>
      <c r="N30" s="66">
        <v>0.77083333333333337</v>
      </c>
      <c r="O30" s="66">
        <v>0.91666666666666663</v>
      </c>
      <c r="P30" s="109" t="s">
        <v>68</v>
      </c>
      <c r="Q30" s="66">
        <v>0.54166666666666663</v>
      </c>
      <c r="R30" s="66">
        <v>0.72916666666666663</v>
      </c>
      <c r="S30" s="66">
        <v>0.77083333333333337</v>
      </c>
      <c r="T30" s="66">
        <v>0.91666666666666663</v>
      </c>
      <c r="U30" s="109" t="s">
        <v>68</v>
      </c>
      <c r="V30" s="64"/>
      <c r="W30" s="64"/>
      <c r="X30" s="64"/>
      <c r="Y30" s="65"/>
      <c r="Z30" s="65" t="s">
        <v>57</v>
      </c>
      <c r="AA30" s="66">
        <v>0.5625</v>
      </c>
      <c r="AB30" s="66">
        <v>0.72916666666666663</v>
      </c>
      <c r="AC30" s="66">
        <v>0.77083333333333337</v>
      </c>
      <c r="AD30" s="66">
        <v>0.9375</v>
      </c>
      <c r="AE30" s="109" t="s">
        <v>68</v>
      </c>
      <c r="AF30" s="66">
        <v>0.5625</v>
      </c>
      <c r="AG30" s="66">
        <v>0.72916666666666663</v>
      </c>
      <c r="AH30" s="66">
        <v>0.77083333333333337</v>
      </c>
      <c r="AI30" s="66">
        <v>0.9375</v>
      </c>
      <c r="AJ30" s="109" t="s">
        <v>68</v>
      </c>
      <c r="AK30" s="66">
        <v>0.5625</v>
      </c>
      <c r="AL30" s="66">
        <v>0.72916666666666663</v>
      </c>
      <c r="AM30" s="66">
        <v>0.77083333333333337</v>
      </c>
      <c r="AN30" s="66">
        <v>0.9375</v>
      </c>
      <c r="AO30" s="109" t="s">
        <v>68</v>
      </c>
      <c r="AP30" s="48"/>
      <c r="AQ30" s="49"/>
      <c r="AR30" s="50"/>
      <c r="AS30" s="51"/>
      <c r="AT30" s="50"/>
      <c r="AU30" s="52"/>
      <c r="AV30" s="50"/>
      <c r="AW30" s="50"/>
      <c r="AX30" s="50"/>
      <c r="AY30" s="73"/>
      <c r="AZ30" s="73"/>
      <c r="BA30" s="73"/>
      <c r="BB30" s="73"/>
      <c r="BC30" s="73"/>
      <c r="BU30" s="99"/>
      <c r="BV30" s="99"/>
    </row>
    <row r="31" spans="1:256" s="34" customFormat="1" ht="55.5" customHeight="1" x14ac:dyDescent="0.25">
      <c r="A31" s="83">
        <v>16</v>
      </c>
      <c r="B31" s="134" t="s">
        <v>89</v>
      </c>
      <c r="C31" s="46" t="s">
        <v>76</v>
      </c>
      <c r="D31" s="143"/>
      <c r="E31" s="126" t="s">
        <v>79</v>
      </c>
      <c r="F31" s="45">
        <v>24</v>
      </c>
      <c r="G31" s="1"/>
      <c r="H31" s="1"/>
      <c r="I31" s="1"/>
      <c r="J31" s="1"/>
      <c r="K31" s="109"/>
      <c r="L31" s="1">
        <v>0.27083333333333331</v>
      </c>
      <c r="M31" s="1">
        <v>0.52083333333333337</v>
      </c>
      <c r="N31" s="1">
        <v>0.5625</v>
      </c>
      <c r="O31" s="1">
        <v>0.64583333333333337</v>
      </c>
      <c r="P31" s="109" t="s">
        <v>68</v>
      </c>
      <c r="Q31" s="1"/>
      <c r="R31" s="1"/>
      <c r="S31" s="1"/>
      <c r="T31" s="1"/>
      <c r="U31" s="109"/>
      <c r="V31" s="1">
        <v>0.25</v>
      </c>
      <c r="W31" s="1">
        <v>0.52083333333333337</v>
      </c>
      <c r="X31" s="1">
        <v>0.5625</v>
      </c>
      <c r="Y31" s="1">
        <v>0.625</v>
      </c>
      <c r="Z31" s="109" t="s">
        <v>68</v>
      </c>
      <c r="AA31" s="1"/>
      <c r="AB31" s="1"/>
      <c r="AC31" s="1"/>
      <c r="AD31" s="1"/>
      <c r="AE31" s="109"/>
      <c r="AF31" s="1">
        <v>0.27083333333333331</v>
      </c>
      <c r="AG31" s="1">
        <v>0.52083333333333337</v>
      </c>
      <c r="AH31" s="1">
        <v>0.5625</v>
      </c>
      <c r="AI31" s="1">
        <v>0.64583333333333337</v>
      </c>
      <c r="AJ31" s="109" t="s">
        <v>68</v>
      </c>
      <c r="AK31" s="1"/>
      <c r="AL31" s="1"/>
      <c r="AM31" s="1"/>
      <c r="AN31" s="1"/>
      <c r="AO31" s="109"/>
      <c r="AP31" s="52"/>
      <c r="AQ31" s="50"/>
      <c r="AR31" s="50"/>
      <c r="AS31" s="50"/>
      <c r="AT31" s="50"/>
      <c r="AU31" s="50"/>
      <c r="AV31" s="50"/>
      <c r="AW31" s="50"/>
      <c r="AX31" s="50"/>
      <c r="BP31" s="99"/>
      <c r="BU31" s="99"/>
      <c r="BV31" s="99"/>
    </row>
    <row r="32" spans="1:256" s="34" customFormat="1" ht="55.5" customHeight="1" x14ac:dyDescent="0.25">
      <c r="A32" s="83">
        <v>17</v>
      </c>
      <c r="B32" s="134"/>
      <c r="C32" s="46" t="s">
        <v>123</v>
      </c>
      <c r="D32" s="143"/>
      <c r="E32" s="126" t="s">
        <v>124</v>
      </c>
      <c r="F32" s="45">
        <v>48</v>
      </c>
      <c r="G32" s="64"/>
      <c r="H32" s="64"/>
      <c r="I32" s="64"/>
      <c r="J32" s="65"/>
      <c r="K32" s="65" t="s">
        <v>57</v>
      </c>
      <c r="L32" s="1">
        <v>0.27083333333333331</v>
      </c>
      <c r="M32" s="1">
        <v>0.52083333333333337</v>
      </c>
      <c r="N32" s="1">
        <v>0.5625</v>
      </c>
      <c r="O32" s="1">
        <v>0.64583333333333337</v>
      </c>
      <c r="P32" s="109" t="s">
        <v>68</v>
      </c>
      <c r="Q32" s="1">
        <v>0.27083333333333331</v>
      </c>
      <c r="R32" s="1">
        <v>0.52083333333333337</v>
      </c>
      <c r="S32" s="1">
        <v>0.5625</v>
      </c>
      <c r="T32" s="1">
        <v>0.64583333333333337</v>
      </c>
      <c r="U32" s="109" t="s">
        <v>68</v>
      </c>
      <c r="V32" s="1">
        <v>0.25</v>
      </c>
      <c r="W32" s="1">
        <v>0.52083333333333337</v>
      </c>
      <c r="X32" s="1">
        <v>0.5625</v>
      </c>
      <c r="Y32" s="1">
        <v>0.625</v>
      </c>
      <c r="Z32" s="109" t="s">
        <v>68</v>
      </c>
      <c r="AA32" s="1">
        <v>0.27083333333333331</v>
      </c>
      <c r="AB32" s="1">
        <v>0.52083333333333337</v>
      </c>
      <c r="AC32" s="1">
        <v>0.5625</v>
      </c>
      <c r="AD32" s="1">
        <v>0.64583333333333337</v>
      </c>
      <c r="AE32" s="109" t="s">
        <v>68</v>
      </c>
      <c r="AF32" s="1">
        <v>0.27083333333333331</v>
      </c>
      <c r="AG32" s="1">
        <v>0.52083333333333337</v>
      </c>
      <c r="AH32" s="1">
        <v>0.5625</v>
      </c>
      <c r="AI32" s="1">
        <v>0.64583333333333337</v>
      </c>
      <c r="AJ32" s="109" t="s">
        <v>68</v>
      </c>
      <c r="AK32" s="1">
        <v>0.27083333333333331</v>
      </c>
      <c r="AL32" s="1">
        <v>0.52083333333333337</v>
      </c>
      <c r="AM32" s="1">
        <v>0.5625</v>
      </c>
      <c r="AN32" s="1">
        <v>0.64583333333333337</v>
      </c>
      <c r="AO32" s="109" t="s">
        <v>68</v>
      </c>
      <c r="AP32" s="52"/>
      <c r="AQ32" s="50"/>
      <c r="AR32" s="50"/>
      <c r="AS32" s="50"/>
      <c r="AT32" s="50"/>
      <c r="AU32" s="50"/>
      <c r="AV32" s="50"/>
      <c r="AW32" s="50"/>
      <c r="AX32" s="50"/>
      <c r="BP32" s="99"/>
      <c r="BU32" s="99"/>
      <c r="BV32" s="99"/>
    </row>
    <row r="33" spans="1:74" s="34" customFormat="1" ht="55.5" customHeight="1" x14ac:dyDescent="0.25">
      <c r="A33" s="83">
        <v>18</v>
      </c>
      <c r="B33" s="45"/>
      <c r="C33" s="46" t="s">
        <v>96</v>
      </c>
      <c r="D33" s="143"/>
      <c r="E33" s="126" t="s">
        <v>95</v>
      </c>
      <c r="F33" s="45">
        <v>32</v>
      </c>
      <c r="G33" s="1">
        <v>0.27083333333333331</v>
      </c>
      <c r="H33" s="1">
        <v>0.52083333333333337</v>
      </c>
      <c r="I33" s="66">
        <v>0.5625</v>
      </c>
      <c r="J33" s="66">
        <v>0.91666666666666663</v>
      </c>
      <c r="K33" s="109" t="s">
        <v>68</v>
      </c>
      <c r="L33" s="66">
        <v>0.66666666666666663</v>
      </c>
      <c r="M33" s="66"/>
      <c r="N33" s="66"/>
      <c r="O33" s="66">
        <v>0.91666666666666663</v>
      </c>
      <c r="P33" s="109" t="s">
        <v>68</v>
      </c>
      <c r="Q33" s="66">
        <v>0.66666666666666663</v>
      </c>
      <c r="R33" s="66"/>
      <c r="S33" s="66"/>
      <c r="T33" s="66">
        <v>0.91666666666666663</v>
      </c>
      <c r="U33" s="109" t="s">
        <v>68</v>
      </c>
      <c r="V33" s="1">
        <v>0.25</v>
      </c>
      <c r="W33" s="1">
        <v>0.52083333333333337</v>
      </c>
      <c r="X33" s="66">
        <v>0.5625</v>
      </c>
      <c r="Y33" s="66">
        <v>0.91666666666666663</v>
      </c>
      <c r="Z33" s="109" t="s">
        <v>68</v>
      </c>
      <c r="AA33" s="1">
        <v>0.27083333333333331</v>
      </c>
      <c r="AB33" s="1">
        <v>0.52083333333333337</v>
      </c>
      <c r="AC33" s="66">
        <v>0.5625</v>
      </c>
      <c r="AD33" s="66">
        <v>0.9375</v>
      </c>
      <c r="AE33" s="109" t="s">
        <v>68</v>
      </c>
      <c r="AF33" s="1">
        <v>0.27083333333333331</v>
      </c>
      <c r="AG33" s="1">
        <v>0.52083333333333337</v>
      </c>
      <c r="AH33" s="66">
        <v>0.5625</v>
      </c>
      <c r="AI33" s="66">
        <v>0.9375</v>
      </c>
      <c r="AJ33" s="109" t="s">
        <v>68</v>
      </c>
      <c r="AK33" s="1">
        <v>0.27083333333333331</v>
      </c>
      <c r="AL33" s="1">
        <v>0.52083333333333337</v>
      </c>
      <c r="AM33" s="66">
        <v>0.5625</v>
      </c>
      <c r="AN33" s="66">
        <v>0.9375</v>
      </c>
      <c r="AO33" s="109" t="s">
        <v>68</v>
      </c>
      <c r="AP33" s="52"/>
      <c r="AQ33" s="50"/>
      <c r="AR33" s="50"/>
      <c r="AS33" s="50"/>
      <c r="AT33" s="50"/>
      <c r="AU33" s="50"/>
      <c r="AV33" s="50"/>
      <c r="AW33" s="50"/>
      <c r="AX33" s="50"/>
      <c r="BP33" s="99"/>
      <c r="BU33" s="99"/>
      <c r="BV33" s="99"/>
    </row>
    <row r="34" spans="1:74" s="34" customFormat="1" ht="55.5" customHeight="1" x14ac:dyDescent="0.25">
      <c r="A34" s="83">
        <v>19</v>
      </c>
      <c r="B34" s="45"/>
      <c r="C34" s="46" t="s">
        <v>127</v>
      </c>
      <c r="D34" s="143"/>
      <c r="E34" s="126" t="s">
        <v>121</v>
      </c>
      <c r="F34" s="45">
        <v>48</v>
      </c>
      <c r="G34" s="64"/>
      <c r="H34" s="64"/>
      <c r="I34" s="64"/>
      <c r="J34" s="65"/>
      <c r="K34" s="65" t="s">
        <v>57</v>
      </c>
      <c r="L34" s="66">
        <v>0.54166666666666663</v>
      </c>
      <c r="M34" s="66">
        <v>0.72916666666666663</v>
      </c>
      <c r="N34" s="66">
        <v>0.77083333333333337</v>
      </c>
      <c r="O34" s="66">
        <v>0.91666666666666663</v>
      </c>
      <c r="P34" s="109" t="s">
        <v>68</v>
      </c>
      <c r="Q34" s="66">
        <v>0.54166666666666663</v>
      </c>
      <c r="R34" s="66">
        <v>0.72916666666666663</v>
      </c>
      <c r="S34" s="66">
        <v>0.77083333333333337</v>
      </c>
      <c r="T34" s="66">
        <v>0.91666666666666663</v>
      </c>
      <c r="U34" s="109" t="s">
        <v>68</v>
      </c>
      <c r="V34" s="66">
        <v>0.54166666666666663</v>
      </c>
      <c r="W34" s="66">
        <v>0.72916666666666663</v>
      </c>
      <c r="X34" s="66">
        <v>0.77083333333333337</v>
      </c>
      <c r="Y34" s="66">
        <v>0.91666666666666663</v>
      </c>
      <c r="Z34" s="109" t="s">
        <v>68</v>
      </c>
      <c r="AA34" s="66">
        <v>0.5625</v>
      </c>
      <c r="AB34" s="66">
        <v>0.72916666666666663</v>
      </c>
      <c r="AC34" s="66">
        <v>0.77083333333333337</v>
      </c>
      <c r="AD34" s="66">
        <v>0.9375</v>
      </c>
      <c r="AE34" s="109" t="s">
        <v>68</v>
      </c>
      <c r="AF34" s="66">
        <v>0.5625</v>
      </c>
      <c r="AG34" s="66">
        <v>0.72916666666666663</v>
      </c>
      <c r="AH34" s="66">
        <v>0.77083333333333337</v>
      </c>
      <c r="AI34" s="66">
        <v>0.9375</v>
      </c>
      <c r="AJ34" s="109" t="s">
        <v>68</v>
      </c>
      <c r="AK34" s="66">
        <v>0.5625</v>
      </c>
      <c r="AL34" s="66">
        <v>0.72916666666666663</v>
      </c>
      <c r="AM34" s="66">
        <v>0.77083333333333337</v>
      </c>
      <c r="AN34" s="66">
        <v>0.9375</v>
      </c>
      <c r="AO34" s="109" t="s">
        <v>68</v>
      </c>
      <c r="AP34" s="52"/>
      <c r="AQ34" s="50"/>
      <c r="AR34" s="50"/>
      <c r="AS34" s="50"/>
      <c r="AT34" s="50"/>
      <c r="AU34" s="50"/>
      <c r="AV34" s="50"/>
      <c r="AW34" s="50"/>
      <c r="AX34" s="50"/>
      <c r="BP34" s="99"/>
      <c r="BU34" s="99"/>
      <c r="BV34" s="99"/>
    </row>
    <row r="35" spans="1:74" s="34" customFormat="1" ht="55.5" customHeight="1" x14ac:dyDescent="0.25">
      <c r="A35" s="83">
        <v>20</v>
      </c>
      <c r="B35" s="45"/>
      <c r="C35" s="98" t="s">
        <v>126</v>
      </c>
      <c r="D35" s="143"/>
      <c r="E35" s="126" t="s">
        <v>122</v>
      </c>
      <c r="F35" s="45">
        <v>48</v>
      </c>
      <c r="G35" s="66">
        <v>0.54166666666666663</v>
      </c>
      <c r="H35" s="66">
        <v>0.72916666666666663</v>
      </c>
      <c r="I35" s="66">
        <v>0.77083333333333337</v>
      </c>
      <c r="J35" s="66">
        <v>0.91666666666666663</v>
      </c>
      <c r="K35" s="109" t="s">
        <v>68</v>
      </c>
      <c r="L35" s="64"/>
      <c r="M35" s="64"/>
      <c r="N35" s="64"/>
      <c r="O35" s="65"/>
      <c r="P35" s="65" t="s">
        <v>57</v>
      </c>
      <c r="Q35" s="66">
        <v>0.54166666666666663</v>
      </c>
      <c r="R35" s="66">
        <v>0.72916666666666663</v>
      </c>
      <c r="S35" s="66">
        <v>0.77083333333333337</v>
      </c>
      <c r="T35" s="66">
        <v>0.91666666666666663</v>
      </c>
      <c r="U35" s="109" t="s">
        <v>68</v>
      </c>
      <c r="V35" s="66">
        <v>0.54166666666666663</v>
      </c>
      <c r="W35" s="66">
        <v>0.72916666666666663</v>
      </c>
      <c r="X35" s="66">
        <v>0.77083333333333337</v>
      </c>
      <c r="Y35" s="66">
        <v>0.91666666666666663</v>
      </c>
      <c r="Z35" s="109" t="s">
        <v>68</v>
      </c>
      <c r="AA35" s="66">
        <v>0.5625</v>
      </c>
      <c r="AB35" s="66">
        <v>0.72916666666666663</v>
      </c>
      <c r="AC35" s="66">
        <v>0.77083333333333337</v>
      </c>
      <c r="AD35" s="66">
        <v>0.9375</v>
      </c>
      <c r="AE35" s="109" t="s">
        <v>68</v>
      </c>
      <c r="AF35" s="66">
        <v>0.5625</v>
      </c>
      <c r="AG35" s="66">
        <v>0.72916666666666663</v>
      </c>
      <c r="AH35" s="66">
        <v>0.77083333333333337</v>
      </c>
      <c r="AI35" s="66">
        <v>0.9375</v>
      </c>
      <c r="AJ35" s="109" t="s">
        <v>68</v>
      </c>
      <c r="AK35" s="66">
        <v>0.5625</v>
      </c>
      <c r="AL35" s="66">
        <v>0.72916666666666663</v>
      </c>
      <c r="AM35" s="66">
        <v>0.77083333333333337</v>
      </c>
      <c r="AN35" s="66">
        <v>0.9375</v>
      </c>
      <c r="AO35" s="109" t="s">
        <v>68</v>
      </c>
      <c r="AP35" s="52"/>
      <c r="AQ35" s="50"/>
      <c r="AR35" s="50"/>
      <c r="AS35" s="50"/>
      <c r="AT35" s="50"/>
      <c r="AU35" s="50"/>
      <c r="AV35" s="50"/>
      <c r="AW35" s="50"/>
      <c r="AX35" s="50"/>
      <c r="BP35" s="99"/>
      <c r="BU35" s="99"/>
      <c r="BV35" s="99"/>
    </row>
    <row r="36" spans="1:74" s="34" customFormat="1" ht="55.5" customHeight="1" x14ac:dyDescent="0.25">
      <c r="A36" s="83">
        <v>21</v>
      </c>
      <c r="B36" s="45"/>
      <c r="C36" s="46" t="s">
        <v>105</v>
      </c>
      <c r="D36" s="143"/>
      <c r="E36" s="126" t="s">
        <v>106</v>
      </c>
      <c r="F36" s="45">
        <v>48</v>
      </c>
      <c r="G36" s="1">
        <v>0.27083333333333331</v>
      </c>
      <c r="H36" s="1">
        <v>0.52083333333333337</v>
      </c>
      <c r="I36" s="1">
        <v>0.5625</v>
      </c>
      <c r="J36" s="1">
        <v>0.64583333333333337</v>
      </c>
      <c r="K36" s="109" t="s">
        <v>68</v>
      </c>
      <c r="L36" s="66">
        <v>0.54166666666666663</v>
      </c>
      <c r="M36" s="66">
        <v>0.72916666666666663</v>
      </c>
      <c r="N36" s="66">
        <v>0.77083333333333337</v>
      </c>
      <c r="O36" s="66">
        <v>0.91666666666666663</v>
      </c>
      <c r="P36" s="109" t="s">
        <v>68</v>
      </c>
      <c r="Q36" s="66">
        <v>0.54166666666666663</v>
      </c>
      <c r="R36" s="66">
        <v>0.72916666666666663</v>
      </c>
      <c r="S36" s="66">
        <v>0.77083333333333337</v>
      </c>
      <c r="T36" s="66">
        <v>0.91666666666666663</v>
      </c>
      <c r="U36" s="109" t="s">
        <v>68</v>
      </c>
      <c r="V36" s="66">
        <v>0.54166666666666663</v>
      </c>
      <c r="W36" s="66">
        <v>0.72916666666666663</v>
      </c>
      <c r="X36" s="66">
        <v>0.77083333333333337</v>
      </c>
      <c r="Y36" s="66">
        <v>0.91666666666666663</v>
      </c>
      <c r="Z36" s="109" t="s">
        <v>68</v>
      </c>
      <c r="AA36" s="1">
        <v>0.27083333333333331</v>
      </c>
      <c r="AB36" s="1">
        <v>0.52083333333333337</v>
      </c>
      <c r="AC36" s="1">
        <v>0.5625</v>
      </c>
      <c r="AD36" s="1">
        <v>0.64583333333333337</v>
      </c>
      <c r="AE36" s="109" t="s">
        <v>68</v>
      </c>
      <c r="AF36" s="64"/>
      <c r="AG36" s="64"/>
      <c r="AH36" s="64"/>
      <c r="AI36" s="65"/>
      <c r="AJ36" s="65" t="s">
        <v>57</v>
      </c>
      <c r="AK36" s="64"/>
      <c r="AL36" s="64"/>
      <c r="AM36" s="64"/>
      <c r="AN36" s="65"/>
      <c r="AO36" s="65" t="s">
        <v>129</v>
      </c>
      <c r="AP36" s="52"/>
      <c r="AQ36" s="50"/>
      <c r="AR36" s="50"/>
      <c r="AS36" s="50"/>
      <c r="AT36" s="50"/>
      <c r="AU36" s="50"/>
      <c r="AV36" s="50"/>
      <c r="AW36" s="50"/>
      <c r="AX36" s="50"/>
      <c r="BP36" s="99"/>
      <c r="BU36" s="99"/>
      <c r="BV36" s="99"/>
    </row>
    <row r="37" spans="1:74" s="34" customFormat="1" ht="55.5" customHeight="1" x14ac:dyDescent="0.25">
      <c r="A37" s="83">
        <v>22</v>
      </c>
      <c r="B37" s="45"/>
      <c r="C37" s="46" t="s">
        <v>136</v>
      </c>
      <c r="D37" s="143"/>
      <c r="E37" s="126" t="s">
        <v>130</v>
      </c>
      <c r="F37" s="45"/>
      <c r="G37" s="66">
        <v>0.54166666666666663</v>
      </c>
      <c r="H37" s="66"/>
      <c r="I37" s="66"/>
      <c r="J37" s="66">
        <v>0.70833333333333337</v>
      </c>
      <c r="K37" s="109"/>
      <c r="L37" s="1">
        <v>0.27083333333333331</v>
      </c>
      <c r="M37" s="1">
        <v>0.52083333333333337</v>
      </c>
      <c r="N37" s="1">
        <v>0.5625</v>
      </c>
      <c r="O37" s="1">
        <v>0.64583333333333337</v>
      </c>
      <c r="P37" s="109" t="s">
        <v>68</v>
      </c>
      <c r="Q37" s="1"/>
      <c r="R37" s="1"/>
      <c r="S37" s="1"/>
      <c r="T37" s="1"/>
      <c r="U37" s="109"/>
      <c r="V37" s="64"/>
      <c r="W37" s="64"/>
      <c r="X37" s="64"/>
      <c r="Y37" s="65"/>
      <c r="Z37" s="65" t="s">
        <v>57</v>
      </c>
      <c r="AA37" s="66">
        <v>0.70833333333333337</v>
      </c>
      <c r="AB37" s="66"/>
      <c r="AC37" s="66"/>
      <c r="AD37" s="66">
        <v>0.875</v>
      </c>
      <c r="AE37" s="109" t="s">
        <v>68</v>
      </c>
      <c r="AF37" s="66">
        <v>0.70833333333333337</v>
      </c>
      <c r="AG37" s="66"/>
      <c r="AH37" s="66"/>
      <c r="AI37" s="66">
        <v>0.875</v>
      </c>
      <c r="AJ37" s="109" t="s">
        <v>68</v>
      </c>
      <c r="AK37" s="66">
        <v>0.54166666666666663</v>
      </c>
      <c r="AL37" s="66"/>
      <c r="AM37" s="66"/>
      <c r="AN37" s="66">
        <v>0.875</v>
      </c>
      <c r="AO37" s="109" t="s">
        <v>68</v>
      </c>
      <c r="AP37" s="52"/>
      <c r="AQ37" s="50"/>
      <c r="AR37" s="50"/>
      <c r="AS37" s="50"/>
      <c r="AT37" s="50"/>
      <c r="AU37" s="50"/>
      <c r="AV37" s="50"/>
      <c r="AW37" s="50"/>
      <c r="AX37" s="50"/>
      <c r="BP37" s="99"/>
      <c r="BU37" s="99"/>
      <c r="BV37" s="99"/>
    </row>
    <row r="38" spans="1:74" s="34" customFormat="1" ht="55.5" customHeight="1" x14ac:dyDescent="0.25">
      <c r="A38" s="83">
        <v>23</v>
      </c>
      <c r="B38" s="45"/>
      <c r="C38" s="46" t="s">
        <v>104</v>
      </c>
      <c r="D38" s="143"/>
      <c r="E38" s="126" t="s">
        <v>103</v>
      </c>
      <c r="F38" s="45">
        <v>48</v>
      </c>
      <c r="G38" s="1">
        <v>0.27083333333333331</v>
      </c>
      <c r="H38" s="1">
        <v>0.52083333333333337</v>
      </c>
      <c r="I38" s="1">
        <v>0.5625</v>
      </c>
      <c r="J38" s="1">
        <v>0.64583333333333337</v>
      </c>
      <c r="K38" s="109" t="s">
        <v>68</v>
      </c>
      <c r="L38" s="64"/>
      <c r="M38" s="64"/>
      <c r="N38" s="64"/>
      <c r="O38" s="65"/>
      <c r="P38" s="65" t="s">
        <v>57</v>
      </c>
      <c r="Q38" s="1">
        <v>0.27083333333333331</v>
      </c>
      <c r="R38" s="1">
        <v>0.52083333333333337</v>
      </c>
      <c r="S38" s="1">
        <v>0.5625</v>
      </c>
      <c r="T38" s="1">
        <v>0.64583333333333337</v>
      </c>
      <c r="U38" s="109" t="s">
        <v>68</v>
      </c>
      <c r="V38" s="1">
        <v>0.25</v>
      </c>
      <c r="W38" s="1">
        <v>0.52083333333333337</v>
      </c>
      <c r="X38" s="1">
        <v>0.5625</v>
      </c>
      <c r="Y38" s="1">
        <v>0.625</v>
      </c>
      <c r="Z38" s="109" t="s">
        <v>68</v>
      </c>
      <c r="AA38" s="1">
        <v>0.27083333333333331</v>
      </c>
      <c r="AB38" s="1">
        <v>0.52083333333333337</v>
      </c>
      <c r="AC38" s="1">
        <v>0.5625</v>
      </c>
      <c r="AD38" s="1">
        <v>0.64583333333333337</v>
      </c>
      <c r="AE38" s="109" t="s">
        <v>68</v>
      </c>
      <c r="AF38" s="1">
        <v>0.27083333333333331</v>
      </c>
      <c r="AG38" s="1">
        <v>0.52083333333333337</v>
      </c>
      <c r="AH38" s="1">
        <v>0.5625</v>
      </c>
      <c r="AI38" s="1">
        <v>0.64583333333333337</v>
      </c>
      <c r="AJ38" s="109" t="s">
        <v>68</v>
      </c>
      <c r="AK38" s="1">
        <v>0.27083333333333331</v>
      </c>
      <c r="AL38" s="1">
        <v>0.52083333333333337</v>
      </c>
      <c r="AM38" s="1">
        <v>0.5625</v>
      </c>
      <c r="AN38" s="1">
        <v>0.64583333333333337</v>
      </c>
      <c r="AO38" s="109" t="s">
        <v>68</v>
      </c>
      <c r="AP38" s="52"/>
      <c r="AQ38" s="50"/>
      <c r="AR38" s="50"/>
      <c r="AS38" s="50"/>
      <c r="AT38" s="50"/>
      <c r="AU38" s="50"/>
      <c r="AV38" s="50"/>
      <c r="AW38" s="50"/>
      <c r="AX38" s="50"/>
      <c r="BP38" s="99"/>
      <c r="BU38" s="99"/>
      <c r="BV38" s="99"/>
    </row>
    <row r="39" spans="1:74" s="100" customFormat="1" ht="36.75" customHeight="1" x14ac:dyDescent="0.4">
      <c r="A39" s="122"/>
      <c r="B39" s="135"/>
      <c r="C39" s="101" t="s">
        <v>72</v>
      </c>
      <c r="G39" s="121"/>
      <c r="H39" s="121"/>
      <c r="I39" s="121"/>
      <c r="J39" s="121"/>
      <c r="K39" s="102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 t="s">
        <v>62</v>
      </c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BU39" s="99"/>
    </row>
    <row r="40" spans="1:74" s="103" customFormat="1" ht="35.25" customHeight="1" x14ac:dyDescent="0.4">
      <c r="A40" s="123"/>
      <c r="B40" s="135"/>
      <c r="C40" s="101" t="s">
        <v>74</v>
      </c>
      <c r="D40" s="142" t="s">
        <v>71</v>
      </c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</row>
    <row r="41" spans="1:74" s="103" customFormat="1" ht="51.75" customHeight="1" x14ac:dyDescent="0.4">
      <c r="B41" s="135"/>
      <c r="C41" s="101" t="s">
        <v>73</v>
      </c>
      <c r="D41" s="142" t="s">
        <v>92</v>
      </c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</row>
    <row r="42" spans="1:74" x14ac:dyDescent="0.3">
      <c r="A42" s="103"/>
    </row>
  </sheetData>
  <mergeCells count="53">
    <mergeCell ref="AK5:AO5"/>
    <mergeCell ref="AK6:AO6"/>
    <mergeCell ref="BD7:BD8"/>
    <mergeCell ref="AF6:AJ6"/>
    <mergeCell ref="AF7:AJ7"/>
    <mergeCell ref="AX7:AX8"/>
    <mergeCell ref="BB7:BB8"/>
    <mergeCell ref="AQ7:AQ8"/>
    <mergeCell ref="AT7:AT8"/>
    <mergeCell ref="AP7:AP8"/>
    <mergeCell ref="AZ7:AZ8"/>
    <mergeCell ref="AW7:AW8"/>
    <mergeCell ref="AY7:AY8"/>
    <mergeCell ref="BC7:BC8"/>
    <mergeCell ref="AR7:AR8"/>
    <mergeCell ref="AS7:AS8"/>
    <mergeCell ref="AF5:AJ5"/>
    <mergeCell ref="F3:G3"/>
    <mergeCell ref="AA5:AE5"/>
    <mergeCell ref="G6:K6"/>
    <mergeCell ref="L6:P6"/>
    <mergeCell ref="Q6:U6"/>
    <mergeCell ref="V6:Z6"/>
    <mergeCell ref="AA6:AE6"/>
    <mergeCell ref="L5:P5"/>
    <mergeCell ref="G5:K5"/>
    <mergeCell ref="V5:Z5"/>
    <mergeCell ref="Q5:U5"/>
    <mergeCell ref="F1:Q1"/>
    <mergeCell ref="F2:G2"/>
    <mergeCell ref="I2:K2"/>
    <mergeCell ref="M2:N2"/>
    <mergeCell ref="O2:Q2"/>
    <mergeCell ref="AU7:AU8"/>
    <mergeCell ref="AV7:AV8"/>
    <mergeCell ref="BA7:BA8"/>
    <mergeCell ref="F7:F8"/>
    <mergeCell ref="G7:K7"/>
    <mergeCell ref="AA7:AE7"/>
    <mergeCell ref="AK7:AO7"/>
    <mergeCell ref="V7:Z7"/>
    <mergeCell ref="D41:AO41"/>
    <mergeCell ref="D30:D38"/>
    <mergeCell ref="D40:AO40"/>
    <mergeCell ref="Q7:U7"/>
    <mergeCell ref="L7:P7"/>
    <mergeCell ref="D24:D29"/>
    <mergeCell ref="A15:AO15"/>
    <mergeCell ref="A7:A8"/>
    <mergeCell ref="B7:B8"/>
    <mergeCell ref="C7:C8"/>
    <mergeCell ref="D16:D23"/>
    <mergeCell ref="G11:AJ11"/>
  </mergeCells>
  <conditionalFormatting sqref="B18:B20">
    <cfRule type="duplicateValues" dxfId="15" priority="4"/>
    <cfRule type="duplicateValues" dxfId="14" priority="5"/>
  </conditionalFormatting>
  <conditionalFormatting sqref="B24">
    <cfRule type="duplicateValues" dxfId="13" priority="1"/>
    <cfRule type="duplicateValues" dxfId="12" priority="2"/>
    <cfRule type="duplicateValues" dxfId="11" priority="3"/>
  </conditionalFormatting>
  <conditionalFormatting sqref="B25">
    <cfRule type="duplicateValues" dxfId="10" priority="23"/>
    <cfRule type="duplicateValues" dxfId="9" priority="24"/>
  </conditionalFormatting>
  <conditionalFormatting sqref="B26">
    <cfRule type="duplicateValues" dxfId="8" priority="21"/>
    <cfRule type="duplicateValues" dxfId="7" priority="22"/>
  </conditionalFormatting>
  <conditionalFormatting sqref="B27">
    <cfRule type="duplicateValues" dxfId="6" priority="34"/>
    <cfRule type="duplicateValues" dxfId="5" priority="35"/>
  </conditionalFormatting>
  <conditionalFormatting sqref="B29">
    <cfRule type="duplicateValues" dxfId="4" priority="32"/>
    <cfRule type="duplicateValues" dxfId="3" priority="33"/>
  </conditionalFormatting>
  <conditionalFormatting sqref="B30">
    <cfRule type="duplicateValues" dxfId="2" priority="11"/>
    <cfRule type="duplicateValues" dxfId="1" priority="12"/>
  </conditionalFormatting>
  <conditionalFormatting sqref="B31:B32">
    <cfRule type="duplicateValues" dxfId="0" priority="29"/>
  </conditionalFormatting>
  <pageMargins left="0.17" right="0.17" top="0.17" bottom="0.12" header="0.17" footer="0.14000000000000001"/>
  <pageSetup paperSize="9" scale="35" orientation="landscape" r:id="rId1"/>
  <headerFooter alignWithMargins="0"/>
  <colBreaks count="1" manualBreakCount="1">
    <brk id="41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420</vt:lpstr>
      <vt:lpstr>'420'!Print_Area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PHƯƠNG THỦY</dc:creator>
  <cp:lastModifiedBy>Minh Minh</cp:lastModifiedBy>
  <dcterms:created xsi:type="dcterms:W3CDTF">2019-10-14T07:09:07Z</dcterms:created>
  <dcterms:modified xsi:type="dcterms:W3CDTF">2025-08-28T03:22:36Z</dcterms:modified>
</cp:coreProperties>
</file>