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Documents\JOB\"/>
    </mc:Choice>
  </mc:AlternateContent>
  <xr:revisionPtr revIDLastSave="0" documentId="13_ncr:1_{61478733-0162-4BCF-B689-F1A3DFCF552C}"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 Sales" sheetId="18" r:id="rId2"/>
    <sheet name="CountryBarChart" sheetId="19" r:id="rId3"/>
    <sheet name="TOP5 customer"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3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J2" i="17"/>
  <c r="K2" i="17"/>
  <c r="L2" i="17"/>
  <c r="M2" i="17" s="1"/>
  <c r="I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<sst xmlns="http://schemas.openxmlformats.org/spreadsheetml/2006/main" count="11126" uniqueCount="6215">
  <si>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</si>
  <si>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</si>
  <si>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</si>
  <si>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</si>
  <si>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</si>
  <si>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</si>
  <si>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</si>
  <si>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</si>
  <si>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</si>
  <si>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</si>
  <si>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</si>
  <si>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</si>
  <si>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</si>
  <si>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</si>
  <si>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</si>
  <si>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</si>
  <si>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</si>
  <si>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</si>
  <si>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</si>
  <si>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</si>
  <si>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</si>
  <si>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</si>
  <si>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</si>
  <si>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</si>
  <si>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</si>
  <si>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</si>
  <si>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</si>
  <si>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</si>
  <si>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</si>
  <si>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</si>
  <si>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</si>
  <si>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</si>
  <si>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</si>
  <si>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</si>
  <si>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</si>
  <si>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</si>
  <si>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</si>
  <si>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</si>
  <si>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</si>
  <si>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</si>
  <si>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</si>
  <si>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</si>
  <si>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</si>
  <si>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</si>
  <si>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</si>
  <si>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</si>
  <si>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</si>
  <si>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</si>
  <si>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</si>
  <si>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</si>
  <si>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</si>
  <si>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</si>
  <si>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</si>
  <si>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</si>
  <si>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</si>
  <si>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</si>
  <si>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</si>
  <si>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</si>
  <si>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</si>
  <si>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</si>
  <si>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</si>
  <si>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</si>
  <si>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</si>
  <si>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</si>
  <si>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</si>
  <si>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</si>
  <si>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</si>
  <si>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</si>
  <si>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</si>
  <si>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</si>
  <si>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</si>
  <si>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</si>
  <si>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</si>
  <si>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</si>
  <si>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</si>
  <si>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</si>
  <si>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</si>
  <si>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</si>
  <si>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</si>
  <si>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</si>
  <si>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</si>
  <si>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</si>
  <si>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</si>
  <si>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</si>
  <si>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</si>
  <si>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</si>
  <si>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</si>
  <si>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</si>
  <si>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</si>
  <si>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</si>
  <si>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</si>
  <si>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</si>
  <si>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</si>
  <si>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</si>
  <si>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</si>
  <si>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</si>
  <si>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</si>
  <si>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</si>
  <si>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</si>
  <si>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</si>
  <si>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</si>
  <si>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</si>
  <si>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</si>
  <si>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</si>
  <si>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</si>
  <si>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</si>
  <si>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</si>
  <si>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</si>
  <si>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</si>
  <si>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</si>
  <si>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</si>
  <si>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</si>
  <si>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</si>
  <si>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</si>
  <si>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</si>
  <si>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</si>
  <si>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</si>
  <si>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</si>
  <si>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</si>
  <si>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</si>
  <si>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</si>
  <si>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</si>
  <si>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</si>
  <si>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</si>
  <si>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</si>
  <si>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</si>
  <si>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</si>
  <si>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</si>
  <si>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</si>
  <si>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</si>
  <si>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</si>
  <si>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</si>
  <si>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</si>
  <si>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</si>
  <si>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</si>
  <si>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</si>
  <si>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</si>
  <si>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</si>
  <si>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</si>
  <si>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</si>
  <si>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</si>
  <si>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</si>
  <si>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</si>
  <si>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</si>
  <si>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</si>
  <si>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</si>
  <si>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</si>
  <si>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</si>
  <si>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</si>
  <si>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</si>
  <si>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</si>
  <si>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</si>
  <si>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</si>
  <si>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</si>
  <si>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</si>
  <si>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</si>
  <si>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</si>
  <si>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</si>
  <si>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</si>
  <si>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</si>
  <si>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</si>
  <si>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</si>
  <si>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</si>
  <si>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</si>
  <si>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</si>
  <si>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</si>
  <si>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</si>
  <si>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</si>
  <si>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</si>
  <si>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</si>
  <si>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</si>
  <si>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</si>
  <si>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</si>
  <si>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</si>
  <si>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</si>
  <si>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</si>
  <si>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</si>
  <si>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</si>
  <si>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</si>
  <si>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</si>
  <si>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</si>
  <si>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</si>
  <si>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</si>
  <si>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</si>
  <si>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</si>
  <si>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</si>
  <si>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</si>
  <si>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</si>
  <si>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</si>
  <si>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</si>
  <si>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</si>
  <si>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</si>
  <si>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</si>
  <si>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</si>
  <si>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</si>
  <si>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</si>
  <si>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</si>
  <si>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</si>
  <si>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</si>
  <si>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</si>
  <si>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</si>
  <si>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</si>
  <si>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</si>
  <si>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</si>
  <si>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</si>
  <si>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</si>
  <si>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</si>
  <si>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</si>
  <si>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</si>
  <si>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</si>
  <si>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</si>
  <si>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</si>
  <si>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</si>
  <si>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</si>
  <si>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</si>
  <si>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</si>
  <si>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</si>
  <si>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</si>
  <si>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</si>
  <si>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</si>
  <si>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</si>
  <si>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</si>
  <si>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</si>
  <si>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</si>
  <si>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</si>
  <si>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</si>
  <si>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</si>
  <si>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</si>
  <si>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</si>
  <si>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</si>
  <si>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</si>
  <si>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</si>
  <si>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</si>
  <si>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</si>
  <si>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</si>
  <si>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</si>
  <si>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</si>
  <si>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</si>
  <si>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</si>
  <si>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</si>
  <si>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</si>
  <si>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</si>
  <si>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</si>
  <si>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</si>
  <si>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</si>
  <si>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</si>
  <si>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</si>
  <si>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</si>
  <si>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</si>
  <si>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</si>
  <si>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</si>
  <si>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</si>
  <si>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</si>
  <si>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</si>
  <si>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</si>
  <si>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</si>
  <si>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</si>
  <si>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</si>
  <si>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</si>
  <si>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</si>
  <si>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</si>
  <si>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</si>
  <si>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</si>
  <si>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</si>
  <si>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</si>
  <si>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</si>
  <si>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</si>
  <si>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</si>
  <si>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</si>
  <si>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</si>
  <si>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</si>
  <si>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</si>
  <si>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</si>
  <si>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</si>
  <si>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</si>
  <si>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</si>
  <si>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</si>
  <si>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</si>
  <si>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</si>
  <si>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</si>
  <si>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</si>
  <si>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</si>
  <si>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</si>
  <si>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</si>
  <si>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</si>
  <si>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</si>
  <si>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</si>
  <si>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</si>
  <si>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</si>
  <si>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</si>
  <si>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</si>
  <si>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</si>
  <si>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</si>
  <si>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</si>
  <si>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</si>
  <si>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</si>
  <si>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</si>
  <si>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</si>
  <si>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</si>
  <si>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</si>
  <si>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</si>
  <si>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</si>
  <si>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</si>
  <si>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</si>
  <si>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</si>
  <si>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</si>
  <si>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</si>
  <si>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</si>
  <si>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</si>
  <si>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</si>
  <si>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</si>
  <si>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</si>
  <si>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</si>
  <si>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</si>
  <si>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</si>
  <si>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</si>
  <si>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</si>
  <si>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</si>
  <si>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</si>
  <si>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</si>
  <si>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</si>
  <si>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</si>
  <si>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</si>
  <si>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</si>
  <si>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</si>
  <si>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</si>
  <si>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</si>
  <si>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</si>
  <si>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</si>
  <si>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</si>
  <si>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</si>
  <si>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</si>
  <si>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</si>
  <si>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</si>
  <si>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</si>
  <si>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</si>
  <si>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</si>
  <si>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</si>
  <si>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</si>
  <si>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</si>
  <si>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</si>
  <si>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</si>
  <si>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</si>
  <si>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</si>
  <si>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</si>
  <si>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</si>
  <si>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</si>
  <si>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</si>
  <si>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</si>
  <si>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</si>
  <si>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</si>
  <si>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</si>
  <si>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</si>
  <si>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</si>
  <si>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</si>
  <si>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</si>
  <si>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</si>
  <si>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</si>
  <si>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</si>
  <si>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</si>
  <si>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</si>
  <si>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</si>
  <si>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</si>
  <si>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</si>
  <si>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</si>
  <si>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</si>
  <si>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</si>
  <si>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</si>
  <si>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</si>
  <si>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</si>
  <si>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</si>
  <si>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</si>
  <si>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</si>
  <si>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</si>
  <si>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</si>
  <si>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</si>
  <si>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</si>
  <si>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</si>
  <si>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</si>
  <si>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</si>
  <si>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</si>
  <si>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</si>
  <si>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</si>
  <si>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</si>
  <si>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</si>
  <si>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</si>
  <si>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</si>
  <si>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</si>
  <si>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</si>
  <si>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</si>
  <si>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</si>
  <si>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</si>
  <si>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</si>
  <si>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</si>
  <si>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</si>
  <si>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</si>
  <si>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</si>
  <si>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</si>
  <si>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</si>
  <si>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</si>
  <si>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</si>
  <si>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</si>
  <si>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</si>
  <si>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</si>
  <si>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</si>
  <si>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</si>
  <si>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</si>
  <si>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</si>
  <si>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</si>
  <si>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</si>
  <si>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</si>
  <si>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</si>
  <si>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</si>
  <si>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</si>
  <si>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</si>
  <si>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</si>
  <si>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</si>
  <si>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</si>
  <si>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</si>
  <si>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</si>
  <si>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</si>
  <si>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</si>
  <si>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</si>
  <si>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</si>
  <si>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</si>
  <si>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</si>
  <si>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</si>
  <si>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</si>
  <si>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</si>
  <si>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</si>
  <si>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</si>
  <si>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</si>
  <si>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</si>
  <si>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</si>
  <si>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</si>
  <si>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</si>
  <si>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</si>
  <si>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</si>
  <si>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</si>
  <si>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</si>
  <si>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</si>
  <si>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</si>
  <si>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</si>
  <si>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</si>
  <si>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</si>
  <si>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</si>
  <si>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</si>
  <si>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</si>
  <si>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</si>
  <si>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</si>
  <si>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</si>
  <si>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</si>
  <si>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</si>
  <si>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</si>
  <si>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</si>
  <si>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</si>
  <si>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</si>
  <si>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</si>
  <si>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</si>
  <si>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</si>
  <si>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</si>
  <si>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</si>
  <si>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</si>
  <si>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</si>
  <si>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</si>
  <si>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</si>
  <si>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</si>
  <si>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</si>
  <si>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</si>
  <si>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</si>
  <si>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</si>
  <si>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</si>
  <si>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</si>
  <si>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</si>
  <si>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</si>
  <si>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</si>
  <si>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</si>
  <si>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</si>
  <si>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</si>
  <si>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</si>
  <si>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</si>
  <si>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</si>
  <si>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</si>
  <si>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</si>
  <si>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</si>
  <si>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</si>
  <si>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</si>
  <si>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</si>
  <si>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</si>
  <si>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</si>
  <si>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</si>
  <si>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</si>
  <si>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</si>
  <si>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</si>
  <si>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</si>
  <si>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</si>
  <si>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</si>
  <si>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</si>
  <si>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</si>
  <si>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</si>
  <si>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</si>
  <si>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</si>
  <si>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</si>
  <si>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</si>
  <si>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</si>
  <si>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</si>
  <si>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</si>
  <si>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</si>
  <si>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</si>
  <si>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</si>
  <si>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</si>
  <si>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</si>
  <si>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</si>
  <si>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</si>
  <si>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</si>
  <si>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</si>
  <si>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</si>
  <si>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</si>
  <si>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</si>
  <si>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</si>
  <si>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</si>
  <si>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</si>
  <si>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</si>
  <si>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</si>
  <si>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</si>
  <si>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</si>
  <si>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</si>
  <si>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</si>
  <si>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</si>
  <si>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</si>
  <si>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</si>
  <si>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</si>
  <si>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</si>
  <si>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</si>
  <si>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</si>
  <si>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</si>
  <si>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</si>
  <si>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</si>
  <si>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</si>
  <si>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</si>
  <si>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</si>
  <si>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</si>
  <si>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</si>
  <si>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</si>
  <si>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</si>
  <si>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</si>
  <si>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</si>
  <si>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</si>
  <si>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</si>
  <si>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</si>
  <si>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</si>
  <si>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</si>
  <si>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</si>
  <si>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</si>
  <si>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</si>
  <si>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</si>
  <si>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</si>
  <si>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</si>
  <si>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</si>
  <si>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</si>
  <si>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</si>
  <si>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</si>
  <si>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</si>
  <si>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</si>
  <si>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</si>
  <si>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</si>
  <si>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</si>
  <si>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</si>
  <si>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</si>
  <si>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</si>
  <si>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</si>
  <si>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</si>
  <si>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</si>
  <si>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</si>
  <si>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</si>
  <si>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</si>
  <si>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</si>
  <si>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</si>
  <si>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</si>
  <si>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</si>
  <si>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</si>
  <si>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</si>
  <si>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</si>
  <si>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</si>
  <si>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</si>
  <si>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</si>
  <si>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</si>
  <si>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</si>
  <si>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</si>
  <si>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</si>
  <si>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</si>
  <si>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</si>
  <si>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</si>
  <si>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</si>
  <si>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</si>
  <si>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</si>
  <si>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</si>
  <si>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</si>
  <si>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</si>
  <si>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</si>
  <si>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</si>
  <si>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</si>
  <si>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</si>
  <si>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</si>
  <si>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</si>
  <si>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</si>
  <si>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</si>
  <si>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</si>
  <si>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</si>
  <si>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</si>
  <si>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</si>
  <si>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</si>
  <si>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</si>
  <si>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</si>
  <si>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</si>
  <si>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</si>
  <si>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</si>
  <si>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</si>
  <si>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</si>
  <si>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</si>
  <si>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</si>
  <si>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</si>
  <si>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</si>
  <si>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</si>
  <si>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</si>
  <si>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</si>
  <si>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</si>
  <si>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</si>
  <si>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</si>
  <si>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</si>
  <si>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</si>
  <si>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</si>
  <si>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</si>
  <si>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</si>
  <si>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</si>
  <si>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</si>
  <si>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</si>
  <si>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</si>
  <si>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</si>
  <si>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</si>
  <si>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</si>
  <si>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</si>
  <si>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</si>
  <si>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</si>
  <si>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</si>
  <si>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</si>
  <si>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</si>
  <si>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</si>
  <si>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</si>
  <si>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</si>
  <si>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</si>
  <si>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</si>
  <si>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</si>
  <si>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</si>
  <si>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</si>
  <si>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</si>
  <si>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</si>
  <si>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</si>
  <si>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</si>
  <si>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</si>
  <si>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</si>
  <si>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</si>
  <si>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</si>
  <si>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</si>
  <si>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</si>
  <si>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</si>
  <si>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</si>
  <si>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</si>
  <si>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</si>
  <si>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</si>
  <si>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</si>
  <si>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</si>
  <si>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</si>
  <si>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</si>
  <si>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</si>
  <si>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</si>
  <si>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</si>
  <si>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</si>
  <si>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</si>
  <si>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</si>
  <si>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</si>
  <si>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</si>
  <si>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</si>
  <si>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</si>
  <si>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</si>
  <si>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</si>
  <si>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</si>
  <si>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</si>
  <si>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</si>
  <si>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</si>
  <si>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</si>
  <si>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</si>
  <si>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</si>
  <si>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</si>
  <si>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</si>
  <si>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</si>
  <si>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</si>
  <si>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</si>
  <si>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</si>
  <si>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</si>
  <si>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</si>
  <si>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</si>
  <si>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</si>
  <si>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</si>
  <si>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</si>
  <si>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</si>
  <si>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</si>
  <si>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</si>
  <si>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</si>
  <si>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</si>
  <si>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</si>
  <si>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</si>
  <si>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</si>
  <si>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</si>
  <si>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</si>
  <si>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</si>
  <si>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</si>
  <si>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</si>
  <si>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</si>
  <si>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</si>
  <si>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</si>
  <si>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</si>
  <si>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</si>
  <si>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</si>
  <si>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</si>
  <si>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</si>
  <si>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</si>
  <si>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</si>
  <si>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</si>
  <si>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</si>
  <si>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</si>
  <si>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</si>
  <si>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</si>
  <si>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</si>
  <si>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</si>
  <si>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</si>
  <si>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</si>
  <si>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</si>
  <si>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</si>
  <si>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</si>
  <si>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</si>
  <si>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</si>
  <si>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</si>
  <si>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</si>
  <si>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</si>
  <si>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</si>
  <si>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</si>
  <si>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</si>
  <si>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</si>
  <si>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</si>
  <si>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</si>
  <si>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</si>
  <si>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</si>
  <si>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</si>
  <si>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</si>
  <si>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</si>
  <si>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</si>
  <si>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</si>
  <si>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</si>
  <si>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</si>
  <si>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</si>
  <si>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</si>
  <si>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</si>
  <si>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</si>
  <si>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</si>
  <si>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</si>
  <si>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</si>
  <si>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</si>
  <si>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</si>
  <si>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</si>
  <si>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</si>
  <si>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</si>
  <si>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</si>
  <si>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</si>
  <si>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</si>
  <si>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</si>
  <si>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</si>
  <si>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</si>
  <si>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</si>
  <si>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</si>
  <si>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</si>
  <si>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</si>
  <si>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</si>
  <si>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</si>
  <si>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</si>
  <si>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</si>
  <si>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</si>
  <si>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</si>
  <si>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</si>
  <si>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</si>
  <si>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</si>
  <si>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</si>
  <si>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</si>
  <si>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</si>
  <si>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</si>
  <si>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</si>
  <si>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</si>
  <si>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</si>
  <si>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</si>
  <si>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</si>
  <si>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</si>
  <si>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</si>
  <si>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</si>
  <si>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</si>
  <si>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</si>
  <si>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</si>
  <si>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</si>
  <si>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</si>
  <si>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</si>
  <si>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</si>
  <si>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</si>
  <si>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</si>
  <si>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</si>
  <si>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</si>
  <si>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</si>
  <si>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</si>
  <si>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</si>
  <si>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</si>
  <si>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</si>
  <si>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</si>
  <si>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</si>
  <si>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</si>
  <si>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</si>
  <si>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</si>
  <si>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</si>
  <si>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</si>
  <si>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</si>
  <si>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</si>
  <si>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</si>
  <si>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</si>
  <si>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</si>
  <si>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</si>
  <si>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</si>
  <si>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</si>
  <si>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</si>
  <si>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</si>
  <si>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</si>
  <si>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</si>
  <si>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</si>
  <si>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</si>
  <si>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</si>
  <si>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</si>
  <si>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</si>
  <si>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</si>
  <si>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</si>
  <si>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</si>
  <si>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</si>
  <si>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</si>
  <si>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</si>
  <si>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</si>
  <si>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</si>
  <si>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</si>
  <si>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</si>
  <si>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</si>
  <si>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</si>
  <si>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</si>
  <si>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</si>
  <si>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</si>
  <si>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</si>
  <si>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</si>
  <si>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</si>
  <si>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</si>
  <si>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</si>
  <si>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</si>
  <si>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</si>
  <si>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</si>
  <si>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</si>
  <si>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</si>
  <si>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</si>
  <si>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</si>
  <si>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</si>
  <si>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</si>
  <si>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</si>
  <si>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</si>
  <si>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</si>
  <si>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</si>
  <si>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</si>
  <si>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</si>
  <si>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</si>
  <si>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</si>
  <si>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</si>
  <si>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</si>
  <si>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</si>
  <si>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</si>
  <si>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</si>
  <si>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</si>
  <si>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</si>
  <si>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</si>
  <si>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</si>
  <si>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</si>
  <si>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</si>
  <si>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</si>
  <si>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</si>
  <si>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</si>
  <si>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</si>
  <si>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</si>
  <si>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</si>
  <si>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</si>
  <si>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</si>
  <si>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</si>
  <si>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</si>
  <si>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</si>
  <si>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</si>
  <si>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</si>
  <si>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</si>
  <si>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</si>
  <si>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</si>
  <si>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</si>
  <si>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</si>
  <si>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</si>
  <si>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</si>
  <si>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</si>
  <si>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</si>
  <si>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</si>
  <si>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</si>
  <si>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</si>
  <si>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</si>
  <si>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</si>
  <si>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</si>
  <si>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</si>
  <si>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</si>
  <si>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</si>
  <si>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</si>
  <si>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</si>
  <si>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</si>
  <si>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</si>
  <si>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</si>
  <si>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</si>
  <si>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</si>
  <si>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</si>
  <si>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</si>
  <si>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</si>
  <si>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</si>
  <si>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</si>
  <si>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</si>
  <si>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</si>
  <si>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</si>
  <si>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</si>
  <si>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</si>
  <si>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</si>
  <si>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</si>
  <si>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</si>
  <si>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</si>
  <si>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</si>
  <si>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</si>
  <si>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</si>
  <si>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</si>
  <si>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</si>
  <si>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</si>
  <si>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</si>
  <si>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</si>
  <si>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</si>
  <si>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</si>
  <si>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</si>
  <si>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</si>
  <si>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</si>
  <si>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</si>
  <si>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</si>
  <si>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</si>
  <si>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</si>
  <si>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</si>
  <si>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</si>
  <si>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</si>
  <si>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</si>
  <si>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</si>
  <si>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</si>
  <si>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</si>
  <si>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</si>
  <si>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</si>
  <si>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</si>
  <si>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</si>
  <si>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</si>
  <si>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</si>
  <si>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</si>
  <si>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</si>
  <si>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</si>
  <si>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</si>
  <si>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</si>
  <si>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</si>
  <si>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</si>
  <si>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</si>
  <si>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</si>
  <si>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</si>
  <si>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</si>
  <si>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</si>
  <si>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</si>
  <si>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</si>
  <si>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</si>
  <si>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</si>
  <si>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</si>
  <si>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</si>
  <si>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</si>
  <si>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</si>
  <si>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</si>
  <si>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</si>
  <si>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</si>
  <si>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</si>
  <si>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</si>
  <si>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</si>
  <si>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</si>
  <si>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</si>
  <si>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</si>
  <si>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</si>
  <si>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</si>
  <si>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</si>
  <si>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</si>
  <si>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</si>
  <si>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</si>
  <si>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</si>
  <si>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</si>
  <si>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</si>
  <si>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</si>
  <si>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</si>
  <si>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</si>
  <si>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</si>
  <si>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</si>
  <si>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</si>
  <si>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</si>
  <si>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</si>
  <si>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</si>
  <si>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</si>
  <si>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</si>
  <si>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</si>
  <si>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</si>
  <si>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</si>
  <si>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</si>
  <si>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</si>
  <si>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</si>
  <si>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</si>
  <si>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</si>
  <si>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</si>
  <si>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</si>
  <si>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</si>
  <si>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</si>
  <si>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</si>
  <si>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</si>
  <si>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</si>
  <si>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</si>
  <si>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</si>
  <si>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</si>
  <si>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</si>
  <si>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</si>
  <si>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</si>
  <si>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</si>
  <si>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</si>
  <si>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</si>
  <si>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</si>
  <si>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</si>
  <si>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</si>
  <si>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</si>
  <si>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</si>
  <si>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</si>
  <si>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</si>
  <si>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</si>
  <si>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</si>
  <si>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</si>
  <si>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</si>
  <si>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</si>
  <si>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</si>
  <si>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</si>
  <si>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</si>
  <si>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</si>
  <si>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</si>
  <si>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</si>
  <si>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</si>
  <si>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</si>
  <si>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</si>
  <si>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</si>
  <si>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</si>
  <si>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</si>
  <si>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</si>
  <si>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</si>
  <si>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</si>
  <si>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</si>
  <si>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</si>
  <si>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</si>
  <si>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</si>
  <si>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</si>
  <si>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</si>
  <si>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</si>
  <si>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</si>
  <si>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</si>
  <si>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</si>
  <si>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</si>
  <si>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</si>
  <si>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</si>
  <si>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</si>
  <si>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</si>
  <si>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</si>
  <si>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</si>
  <si>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</si>
  <si>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</si>
  <si>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</si>
  <si>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</si>
  <si>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</si>
  <si>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</si>
  <si>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</si>
  <si>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</si>
  <si>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</si>
  <si>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</si>
  <si>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</si>
  <si>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</si>
  <si>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</si>
  <si>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</si>
  <si>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</si>
  <si>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</si>
  <si>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</si>
  <si>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</si>
  <si>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</si>
  <si>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</si>
  <si>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</si>
  <si>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</si>
  <si>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</si>
  <si>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</si>
  <si>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</si>
  <si>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</si>
  <si>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</si>
  <si>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</si>
  <si>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</si>
  <si>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</si>
  <si>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</si>
  <si>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</si>
  <si>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</si>
  <si>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</si>
  <si>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</si>
  <si>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</si>
  <si>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</si>
  <si>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</si>
  <si>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</si>
  <si>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</si>
  <si>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</si>
  <si>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</si>
  <si>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</si>
  <si>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</si>
  <si>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</si>
  <si>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</si>
  <si>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</si>
  <si>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</si>
  <si>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</si>
  <si>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</si>
  <si>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</si>
  <si>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</si>
  <si>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</si>
  <si>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</si>
  <si>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</si>
  <si>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</si>
  <si>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</si>
  <si>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</si>
  <si>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</si>
  <si>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</si>
  <si>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</si>
  <si>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</si>
  <si>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</si>
  <si>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</si>
  <si>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</si>
  <si>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</si>
  <si>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</si>
  <si>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</si>
  <si>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</si>
  <si>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</si>
  <si>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</si>
  <si>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</si>
  <si>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</si>
  <si>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</si>
  <si>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</si>
  <si>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</si>
  <si>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</si>
  <si>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</si>
  <si>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</si>
  <si>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</si>
  <si>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</si>
  <si>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</si>
  <si>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</si>
  <si>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</si>
  <si>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</si>
  <si>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</si>
  <si>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</si>
  <si>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</si>
  <si>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</si>
  <si>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</si>
  <si>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</si>
  <si>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</si>
  <si>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</si>
  <si>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</si>
  <si>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</si>
  <si>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</si>
  <si>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</si>
  <si>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</si>
  <si>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</si>
  <si>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</si>
  <si>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</si>
  <si>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</si>
  <si>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</si>
  <si>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</si>
  <si>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</si>
  <si>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</si>
  <si>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</si>
  <si>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</si>
  <si>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</si>
  <si>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</si>
  <si>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</si>
  <si>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</si>
  <si>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</si>
  <si>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</si>
  <si>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</si>
  <si>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</si>
  <si>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</si>
  <si>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</si>
  <si>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</si>
  <si>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</si>
  <si>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</si>
  <si>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</si>
  <si>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</si>
  <si>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</si>
  <si>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</si>
  <si>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</si>
  <si>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</si>
  <si>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</si>
  <si>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</si>
  <si>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</si>
  <si>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</si>
  <si>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</si>
  <si>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</si>
  <si>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</si>
  <si>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</si>
  <si>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</si>
  <si>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</si>
  <si>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</si>
  <si>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</si>
  <si>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</si>
  <si>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</si>
  <si>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</si>
  <si>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</si>
  <si>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</si>
  <si>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</si>
  <si>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</si>
  <si>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</si>
  <si>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</si>
  <si>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</si>
  <si>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</si>
  <si>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</si>
  <si>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</si>
  <si>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</si>
  <si>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</si>
  <si>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</si>
  <si>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</si>
  <si>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</si>
  <si>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</si>
  <si>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</si>
  <si>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</si>
  <si>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</si>
  <si>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</si>
  <si>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</si>
  <si>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</si>
  <si>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</si>
  <si>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</si>
  <si>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</si>
  <si>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</si>
  <si>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</si>
  <si>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</si>
  <si>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</si>
  <si>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</si>
  <si>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</si>
  <si>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</si>
  <si>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</si>
  <si>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</si>
  <si>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</si>
  <si>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</si>
  <si>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</si>
  <si>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</si>
  <si>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</si>
  <si>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</si>
  <si>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</si>
  <si>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</si>
  <si>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</si>
  <si>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</si>
  <si>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</si>
  <si>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</si>
  <si>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</si>
  <si>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</si>
  <si>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</si>
  <si>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</si>
  <si>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</si>
  <si>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</si>
  <si>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</si>
  <si>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</si>
  <si>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</si>
  <si>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</si>
  <si>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</si>
  <si>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</si>
  <si>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</si>
  <si>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</si>
  <si>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</si>
  <si>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</si>
  <si>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</si>
  <si>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</si>
  <si>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</si>
  <si>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</si>
  <si>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</si>
  <si>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</si>
  <si>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</si>
  <si>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</si>
  <si>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</si>
  <si>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</si>
  <si>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</si>
  <si>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</si>
  <si>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</si>
  <si>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</si>
  <si>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</si>
  <si>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</si>
  <si>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</si>
  <si>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</si>
  <si>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</si>
  <si>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</si>
  <si>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</si>
  <si>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</si>
  <si>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</si>
  <si>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</si>
  <si>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</si>
  <si>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</si>
  <si>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</si>
  <si>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</si>
  <si>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</si>
  <si>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</si>
  <si>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</si>
  <si>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</si>
  <si>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</si>
  <si>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</si>
  <si>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</si>
  <si>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</si>
  <si>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</si>
  <si>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</si>
  <si>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</si>
  <si>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</si>
  <si>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</si>
  <si>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</si>
  <si>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</si>
  <si>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</si>
  <si>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</si>
  <si>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</si>
  <si>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</si>
  <si>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</si>
  <si>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</si>
  <si>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</si>
  <si>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</si>
  <si>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</si>
  <si>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</si>
  <si>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</si>
  <si>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</si>
  <si>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</si>
  <si>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</si>
  <si>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</si>
  <si>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</si>
  <si>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</si>
  <si>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</si>
  <si>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</si>
  <si>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</si>
  <si>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</si>
  <si>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</si>
  <si>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</si>
  <si>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</si>
  <si>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</si>
  <si>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</si>
  <si>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</si>
  <si>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</si>
  <si>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</si>
  <si>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</si>
  <si>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</si>
  <si>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</si>
  <si>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</si>
  <si>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</si>
  <si>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</si>
  <si>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</si>
  <si>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</si>
  <si>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</si>
  <si>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</si>
  <si>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</si>
  <si>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</si>
  <si>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</si>
  <si>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</si>
  <si>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</si>
  <si>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</si>
  <si>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</si>
  <si>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</si>
  <si>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</si>
  <si>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</si>
  <si>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</si>
  <si>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</si>
  <si>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</si>
  <si>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</si>
  <si>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</si>
  <si>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</si>
  <si>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</si>
  <si>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</si>
  <si>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</si>
  <si>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</si>
  <si>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</si>
  <si>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</si>
  <si>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</si>
  <si>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</si>
  <si>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</si>
  <si>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</si>
  <si>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</si>
  <si>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</si>
  <si>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</si>
  <si>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</si>
  <si>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</si>
  <si>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</si>
  <si>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</si>
  <si>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</si>
  <si>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</si>
  <si>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</si>
  <si>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</si>
  <si>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</si>
  <si>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</si>
  <si>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</si>
  <si>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</si>
  <si>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</si>
  <si>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</si>
  <si>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</si>
  <si>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</si>
  <si>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</si>
  <si>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</si>
  <si>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</si>
  <si>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</si>
  <si>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</si>
  <si>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</si>
  <si>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</si>
  <si>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</si>
  <si>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</si>
  <si>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</si>
  <si>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</si>
  <si>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</si>
  <si>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</si>
  <si>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</si>
  <si>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</si>
  <si>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</si>
  <si>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</si>
  <si>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</si>
  <si>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</si>
  <si>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</si>
  <si>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</si>
  <si>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</si>
  <si>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</si>
  <si>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</si>
  <si>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</si>
  <si>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</si>
  <si>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</si>
  <si>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</si>
  <si>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</si>
  <si>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</si>
  <si>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</si>
  <si>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</si>
  <si>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</si>
  <si>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</si>
  <si>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</si>
  <si>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</si>
  <si>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</si>
  <si>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</si>
  <si>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</si>
  <si>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</si>
  <si>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</si>
  <si>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</si>
  <si>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</si>
  <si>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</si>
  <si>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</si>
  <si>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</si>
  <si>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</si>
  <si>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</si>
  <si>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</si>
  <si>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</si>
  <si>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</si>
  <si>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</si>
  <si>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</si>
  <si>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</si>
  <si>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</si>
  <si>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</si>
  <si>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</si>
  <si>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</si>
  <si>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</si>
  <si>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</si>
  <si>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</si>
  <si>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</si>
  <si>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</si>
  <si>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</si>
  <si>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</si>
  <si>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</si>
  <si>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</si>
  <si>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</si>
  <si>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</si>
  <si>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</si>
  <si>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</si>
  <si>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</si>
  <si>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</si>
  <si>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</si>
  <si>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</si>
  <si>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</si>
  <si>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</si>
  <si>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</si>
  <si>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</si>
  <si>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</si>
  <si>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</si>
  <si>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</si>
  <si>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</si>
  <si>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</si>
  <si>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</si>
  <si>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</si>
  <si>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</si>
  <si>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</si>
  <si>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</si>
  <si>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</si>
  <si>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</si>
  <si>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</si>
  <si>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</si>
  <si>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</si>
  <si>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</si>
  <si>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</si>
  <si>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</si>
  <si>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</si>
  <si>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</si>
  <si>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</si>
  <si>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</si>
  <si>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</si>
  <si>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</si>
  <si>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</si>
  <si>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</si>
  <si>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</si>
  <si>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</si>
  <si>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</si>
  <si>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</si>
  <si>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</si>
  <si>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</si>
  <si>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</si>
  <si>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</si>
  <si>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</si>
  <si>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</si>
  <si>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</si>
  <si>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</si>
  <si>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</si>
  <si>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</si>
  <si>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</si>
  <si>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</si>
  <si>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</si>
  <si>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</si>
  <si>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</si>
  <si>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</si>
  <si>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</si>
  <si>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</si>
  <si>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</si>
  <si>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</si>
  <si>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</si>
  <si>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</si>
  <si>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</si>
  <si>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</si>
  <si>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</si>
  <si>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</si>
  <si>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</si>
  <si>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</si>
  <si>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</si>
  <si>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</si>
  <si>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</si>
  <si>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</si>
  <si>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</si>
  <si>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</si>
  <si>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</si>
  <si>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</si>
  <si>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</si>
  <si>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</si>
  <si>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</si>
  <si>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</si>
  <si>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</si>
  <si>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</si>
  <si>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</si>
  <si>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</si>
  <si>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</si>
  <si>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</si>
  <si>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</si>
  <si>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</si>
  <si>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</si>
  <si>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</si>
  <si>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</si>
  <si>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</si>
  <si>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</si>
  <si>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</si>
  <si>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</si>
  <si>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</si>
  <si>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</si>
  <si>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</si>
  <si>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</si>
  <si>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</si>
  <si>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</si>
  <si>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</si>
  <si>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</si>
  <si>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</si>
  <si>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</si>
  <si>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</si>
  <si>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</si>
  <si>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</si>
  <si>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</si>
  <si>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</si>
  <si>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</si>
  <si>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</si>
  <si>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</si>
  <si>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</si>
  <si>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</si>
  <si>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</si>
  <si>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</si>
  <si>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</si>
  <si>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</si>
  <si>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</si>
  <si>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</si>
  <si>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</si>
  <si>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</si>
  <si>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</si>
  <si>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</si>
  <si>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</si>
  <si>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</si>
  <si>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</si>
  <si>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</si>
  <si>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</si>
  <si>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</si>
  <si>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</si>
  <si>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</si>
  <si>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</si>
  <si>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</si>
  <si>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</si>
  <si>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</si>
  <si>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</si>
  <si>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</si>
  <si>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</si>
  <si>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</si>
  <si>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</si>
  <si>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</si>
  <si>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</si>
  <si>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</si>
  <si>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</si>
  <si>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</si>
  <si>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</si>
  <si>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</si>
  <si>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</si>
  <si>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</si>
  <si>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</si>
  <si>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</si>
  <si>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</si>
  <si>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</si>
  <si>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</si>
  <si>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</si>
  <si>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</si>
  <si>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</si>
  <si>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</si>
  <si>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</si>
  <si>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</si>
  <si>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</si>
  <si>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</si>
  <si>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</si>
  <si>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</si>
  <si>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</si>
  <si>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</si>
  <si>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</si>
  <si>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</si>
  <si>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</si>
  <si>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</si>
  <si>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</si>
  <si>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</si>
  <si>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</si>
  <si>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</si>
  <si>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</si>
  <si>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</si>
  <si>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</si>
  <si>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</si>
  <si>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</si>
  <si>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</si>
  <si>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</si>
  <si>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</si>
  <si>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</si>
  <si>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</si>
  <si>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</si>
  <si>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</si>
  <si>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</si>
  <si>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</si>
  <si>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</si>
  <si>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</si>
  <si>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</si>
  <si>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</si>
  <si>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</si>
  <si>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</si>
  <si>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</si>
  <si>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</si>
  <si>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</si>
  <si>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</si>
  <si>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</si>
  <si>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</si>
  <si>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</si>
  <si>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</si>
  <si>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</si>
  <si>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</si>
  <si>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</si>
  <si>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</si>
  <si>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</si>
  <si>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</si>
  <si>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</si>
  <si>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</si>
  <si>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</si>
  <si>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</si>
  <si>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</si>
  <si>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</si>
  <si>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</si>
  <si>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</si>
  <si>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</si>
  <si>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</si>
  <si>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</si>
  <si>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</si>
  <si>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</si>
  <si>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</si>
  <si>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</si>
  <si>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</si>
  <si>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</si>
  <si>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</si>
  <si>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</si>
  <si>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</si>
  <si>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</si>
  <si>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</si>
  <si>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</si>
  <si>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</si>
  <si>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</si>
  <si>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</si>
  <si>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</si>
  <si>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</si>
  <si>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</si>
  <si>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</si>
  <si>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</si>
  <si>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</si>
  <si>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</si>
  <si>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</si>
  <si>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</si>
  <si>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</si>
  <si>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</si>
  <si>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</si>
  <si>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</si>
  <si>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</si>
  <si>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</si>
  <si>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</si>
  <si>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</si>
  <si>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</si>
  <si>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</si>
  <si>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</si>
  <si>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</si>
  <si>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</si>
  <si>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</si>
  <si>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</si>
  <si>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</si>
  <si>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</si>
  <si>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</si>
  <si>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</si>
  <si>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</si>
  <si>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</si>
  <si>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</si>
  <si>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</si>
  <si>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</si>
  <si>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</si>
  <si>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</si>
  <si>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</si>
  <si>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</si>
  <si>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</si>
  <si>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</si>
  <si>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</si>
  <si>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</si>
  <si>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</si>
  <si>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</si>
  <si>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</si>
  <si>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</si>
  <si>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</si>
  <si>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</si>
  <si>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</si>
  <si>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</si>
  <si>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</si>
  <si>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</si>
  <si>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</si>
  <si>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</si>
  <si>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</si>
  <si>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</si>
  <si>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</si>
  <si>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</si>
  <si>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</si>
  <si>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</si>
  <si>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</si>
  <si>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</si>
  <si>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</si>
  <si>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</si>
  <si>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</si>
  <si>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</si>
  <si>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</si>
  <si>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</si>
  <si>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</si>
  <si>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</si>
  <si>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</si>
  <si>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</si>
  <si>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</si>
  <si>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</si>
  <si>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</si>
  <si>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</si>
  <si>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</si>
  <si>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</si>
  <si>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</si>
  <si>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</si>
  <si>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</si>
  <si>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</si>
  <si>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</si>
  <si>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</si>
  <si>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</si>
  <si>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</si>
  <si>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</si>
  <si>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</si>
  <si>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</si>
  <si>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</si>
  <si>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</si>
  <si>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</si>
  <si>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</si>
  <si>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</si>
  <si>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</si>
  <si>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</si>
  <si>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</si>
  <si>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</si>
  <si>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</si>
  <si>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</si>
  <si>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</si>
  <si>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</si>
  <si>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</si>
  <si>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</si>
  <si>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</si>
  <si>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</si>
  <si>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</si>
  <si>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</si>
  <si>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</si>
  <si>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</si>
  <si>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</si>
  <si>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</si>
  <si>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</si>
  <si>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</si>
  <si>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</si>
  <si>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</si>
  <si>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</si>
  <si>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</si>
  <si>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</si>
  <si>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</si>
  <si>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</si>
  <si>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</si>
  <si>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</si>
  <si>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</si>
  <si>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</si>
  <si>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</si>
  <si>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</si>
  <si>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</si>
  <si>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</si>
  <si>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</si>
  <si>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</si>
  <si>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</si>
  <si>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</si>
  <si>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</si>
  <si>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</si>
  <si>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</si>
  <si>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</si>
  <si>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</si>
  <si>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</si>
  <si>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</si>
  <si>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</si>
  <si>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</si>
  <si>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</si>
  <si>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</si>
  <si>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</si>
  <si>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</si>
  <si>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</si>
  <si>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</si>
  <si>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</si>
  <si>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</si>
  <si>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</si>
  <si>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</si>
  <si>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</si>
  <si>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</si>
  <si>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</si>
  <si>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</si>
  <si>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</si>
  <si>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</si>
  <si>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</si>
  <si>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</si>
  <si>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</si>
  <si>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</si>
  <si>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</si>
  <si>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</si>
  <si>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</si>
  <si>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</si>
  <si>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</si>
  <si>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</si>
  <si>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</si>
  <si>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</si>
  <si>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</si>
  <si>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</si>
  <si>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</si>
  <si>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</si>
  <si>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</si>
  <si>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</si>
  <si>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</si>
  <si>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</si>
  <si>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</si>
  <si>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</si>
  <si>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</si>
  <si>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</si>
  <si>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</si>
  <si>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</si>
  <si>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</si>
  <si>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</si>
  <si>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</si>
  <si>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</si>
  <si>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</si>
  <si>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</si>
  <si>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</si>
  <si>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</si>
  <si>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</si>
  <si>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</si>
  <si>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</si>
  <si>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</si>
  <si>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</si>
  <si>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</si>
  <si>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</si>
  <si>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</si>
  <si>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</si>
  <si>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</si>
  <si>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</si>
  <si>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</si>
  <si>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</si>
  <si>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</si>
  <si>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</si>
  <si>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</si>
  <si>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</si>
  <si>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</si>
  <si>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</si>
  <si>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</si>
  <si>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</si>
  <si>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</si>
  <si>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</si>
  <si>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</si>
  <si>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</si>
  <si>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</si>
  <si>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</si>
  <si>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</si>
  <si>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</si>
  <si>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</si>
  <si>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</si>
  <si>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</si>
  <si>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</si>
  <si>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</si>
  <si>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</si>
  <si>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</si>
  <si>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</si>
  <si>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</si>
  <si>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</si>
  <si>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</si>
  <si>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</si>
  <si>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</si>
  <si>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</si>
  <si>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</si>
  <si>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</si>
  <si>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</si>
  <si>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</si>
  <si>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</si>
  <si>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</si>
  <si>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</si>
  <si>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</si>
  <si>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</si>
  <si>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</si>
  <si>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</si>
  <si>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</si>
  <si>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</si>
  <si>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</si>
  <si>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</si>
  <si>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</si>
  <si>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</si>
  <si>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</si>
  <si>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</si>
  <si>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</si>
  <si>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</si>
  <si>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</si>
  <si>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</si>
  <si>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</si>
  <si>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</si>
  <si>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</si>
  <si>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</si>
  <si>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</si>
  <si>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</si>
  <si>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</si>
  <si>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</si>
  <si>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</si>
  <si>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</si>
  <si>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</si>
  <si>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</si>
  <si>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</si>
  <si>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</si>
  <si>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</si>
  <si>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</si>
  <si>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</si>
  <si>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</si>
  <si>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</si>
  <si>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</si>
  <si>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</si>
  <si>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</si>
  <si>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</si>
  <si>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</si>
  <si>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</si>
  <si>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</si>
  <si>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</si>
  <si>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</si>
  <si>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</si>
  <si>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</si>
  <si>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</si>
  <si>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</si>
  <si>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</si>
  <si>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</si>
  <si>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</si>
  <si>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</si>
  <si>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</si>
  <si>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</si>
  <si>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</si>
  <si>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</si>
  <si>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</si>
  <si>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</si>
  <si>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</si>
  <si>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</si>
  <si>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</si>
  <si>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</si>
  <si>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</si>
  <si>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</si>
  <si>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</si>
  <si>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</si>
  <si>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</si>
  <si>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</si>
  <si>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</si>
  <si>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</si>
  <si>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</si>
  <si>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</si>
  <si>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</si>
  <si>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</si>
  <si>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</si>
  <si>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</si>
  <si>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</si>
  <si>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</si>
  <si>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</si>
  <si>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</si>
  <si>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</si>
  <si>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</si>
  <si>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</si>
  <si>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</si>
  <si>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</si>
  <si>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</si>
  <si>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</si>
  <si>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</si>
  <si>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</si>
  <si>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</si>
  <si>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</si>
  <si>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</si>
  <si>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</si>
  <si>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</si>
  <si>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</si>
  <si>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</si>
  <si>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</si>
  <si>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</si>
  <si>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</si>
  <si>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</si>
  <si>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</si>
  <si>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</si>
  <si>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</si>
  <si>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</si>
  <si>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</si>
  <si>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</si>
  <si>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</si>
  <si>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</si>
  <si>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</si>
  <si>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</si>
  <si>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</si>
  <si>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</si>
  <si>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</si>
  <si>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</si>
  <si>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</si>
  <si>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</si>
  <si>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</si>
  <si>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</si>
  <si>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</si>
  <si>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</si>
  <si>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</si>
  <si>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</si>
  <si>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</si>
  <si>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</si>
  <si>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</si>
  <si>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</si>
  <si>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</si>
  <si>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</si>
  <si>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</si>
  <si>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</si>
  <si>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</si>
  <si>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</si>
  <si>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</si>
  <si>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</si>
  <si>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</si>
  <si>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</si>
  <si>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</si>
  <si>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</si>
  <si>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</si>
  <si>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</si>
  <si>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</si>
  <si>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</si>
  <si>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</si>
  <si>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</si>
  <si>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</si>
  <si>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</si>
  <si>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</si>
  <si>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</si>
  <si>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</si>
  <si>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</si>
  <si>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</si>
  <si>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</si>
  <si>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</si>
  <si>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</si>
  <si>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</si>
  <si>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</si>
  <si>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</si>
  <si>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</si>
  <si>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</si>
  <si>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</si>
  <si>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</si>
  <si>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</si>
  <si>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</si>
  <si>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</si>
  <si>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</si>
  <si>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</si>
  <si>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</si>
  <si>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</si>
  <si>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</si>
  <si>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</si>
  <si>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</si>
  <si>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</si>
  <si>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</si>
  <si>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</si>
  <si>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</si>
  <si>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</si>
  <si>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</si>
  <si>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</si>
  <si>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</si>
  <si>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</si>
  <si>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</si>
  <si>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</si>
  <si>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</si>
  <si>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</si>
  <si>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</si>
  <si>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</si>
  <si>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</si>
  <si>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</si>
  <si>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</si>
  <si>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</si>
  <si>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</si>
  <si>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</si>
  <si>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</si>
  <si>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</si>
  <si>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</si>
  <si>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</si>
  <si>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</si>
  <si>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</si>
  <si>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</si>
  <si>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</si>
  <si>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</si>
  <si>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</si>
  <si>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</si>
  <si>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</si>
  <si>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</si>
  <si>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</si>
  <si>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</si>
  <si>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</si>
  <si>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</si>
  <si>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</si>
  <si>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</si>
  <si>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</si>
  <si>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</si>
  <si>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</si>
  <si>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</si>
  <si>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</si>
  <si>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</si>
  <si>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</si>
  <si>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</si>
  <si>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</si>
  <si>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</si>
  <si>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</si>
  <si>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</si>
  <si>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</si>
  <si>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</si>
  <si>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</si>
  <si>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</si>
  <si>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</si>
  <si>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</si>
  <si>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</si>
  <si>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</si>
  <si>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</si>
  <si>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</si>
  <si>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</si>
  <si>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</si>
  <si>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</si>
  <si>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</si>
  <si>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</si>
  <si>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</si>
  <si>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</si>
  <si>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</si>
  <si>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</si>
  <si>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</si>
  <si>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</si>
  <si>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</si>
  <si>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</si>
  <si>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</si>
  <si>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</si>
  <si>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</si>
  <si>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</si>
  <si>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</si>
  <si>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</si>
  <si>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</si>
  <si>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</si>
  <si>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</si>
  <si>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</si>
  <si>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</si>
  <si>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</si>
  <si>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</si>
  <si>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</si>
  <si>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</si>
  <si>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</si>
  <si>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</si>
  <si>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</si>
  <si>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</si>
  <si>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</si>
  <si>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</si>
  <si>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</si>
  <si>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</si>
  <si>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</si>
  <si>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</si>
  <si>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</si>
  <si>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</si>
  <si>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</si>
  <si>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</si>
  <si>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</si>
  <si>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</si>
  <si>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</si>
  <si>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</si>
  <si>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</si>
  <si>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</si>
  <si>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</si>
  <si>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</si>
  <si>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</si>
  <si>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</si>
  <si>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</si>
  <si>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</si>
  <si>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</si>
  <si>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</si>
  <si>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</si>
  <si>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</si>
  <si>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</si>
  <si>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</si>
  <si>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</si>
  <si>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</si>
  <si>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</si>
  <si>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</si>
  <si>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</si>
  <si>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</si>
  <si>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</si>
  <si>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</si>
  <si>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</si>
  <si>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</si>
  <si>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</si>
  <si>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</si>
  <si>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</si>
  <si>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</si>
  <si>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</si>
  <si>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</si>
  <si>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</si>
  <si>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</si>
  <si>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</si>
  <si>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</si>
  <si>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</si>
  <si>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</si>
  <si>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</si>
  <si>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</si>
  <si>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</si>
  <si>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</si>
  <si>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</si>
  <si>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</si>
  <si>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</si>
  <si>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</si>
  <si>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</si>
  <si>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</si>
  <si>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</si>
  <si>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</si>
  <si>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</si>
  <si>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</si>
  <si>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</si>
  <si>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</si>
  <si>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</si>
  <si>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</si>
  <si>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</si>
  <si>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</si>
  <si>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</si>
  <si>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</si>
  <si>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</si>
  <si>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</si>
  <si>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</si>
  <si>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</si>
  <si>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</si>
  <si>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</si>
  <si>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</si>
  <si>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</si>
  <si>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</si>
  <si>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</si>
  <si>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</si>
  <si>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</si>
  <si>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</si>
  <si>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</si>
  <si>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</si>
  <si>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</si>
  <si>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</si>
  <si>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</si>
  <si>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</si>
  <si>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</si>
  <si>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</si>
  <si>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</si>
  <si>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</si>
  <si>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</si>
  <si>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</si>
  <si>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</si>
  <si>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</si>
  <si>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</si>
  <si>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</si>
  <si>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</si>
  <si>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</si>
  <si>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</si>
  <si>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</si>
  <si>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</si>
  <si>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</si>
  <si>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</si>
  <si>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</si>
  <si>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</si>
  <si>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</si>
  <si>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</si>
  <si>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</si>
  <si>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</si>
  <si>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</si>
  <si>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</si>
  <si>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</si>
  <si>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</si>
  <si>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</si>
  <si>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</si>
  <si>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</si>
  <si>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</si>
  <si>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</si>
  <si>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</si>
  <si>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</si>
  <si>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</si>
  <si>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</si>
  <si>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</si>
  <si>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</si>
  <si>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</si>
  <si>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</si>
  <si>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</si>
  <si>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</si>
  <si>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</si>
  <si>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</si>
  <si>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</si>
  <si>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</si>
  <si>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</si>
  <si>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</si>
  <si>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</si>
  <si>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</si>
  <si>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</si>
  <si>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</si>
  <si>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</si>
  <si>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</si>
  <si>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</si>
  <si>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</si>
  <si>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</si>
  <si>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</si>
  <si>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</si>
  <si>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</si>
  <si>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</si>
  <si>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</si>
  <si>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</si>
  <si>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</si>
  <si>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</si>
  <si>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</si>
  <si>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</si>
  <si>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</si>
  <si>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</si>
  <si>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</si>
  <si>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</si>
  <si>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</si>
  <si>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</si>
  <si>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</si>
  <si>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</si>
  <si>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</si>
  <si>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</si>
  <si>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</si>
  <si>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</si>
  <si>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</si>
  <si>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</si>
  <si>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</si>
  <si>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</si>
  <si>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</si>
  <si>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</si>
  <si>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</si>
  <si>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</si>
  <si>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</si>
  <si>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</si>
  <si>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</si>
  <si>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</si>
  <si>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</si>
  <si>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</si>
  <si>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</si>
  <si>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</si>
  <si>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</si>
  <si>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</si>
  <si>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</si>
  <si>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</si>
  <si>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</si>
  <si>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</si>
  <si>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</si>
  <si>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</si>
  <si>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</si>
  <si>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</si>
  <si>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</si>
  <si>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</si>
  <si>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</si>
  <si>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</si>
  <si>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</si>
  <si>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</si>
  <si>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</si>
  <si>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</si>
  <si>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</si>
  <si>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</si>
  <si>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</si>
  <si>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</si>
  <si>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</si>
  <si>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</si>
  <si>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</si>
  <si>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</si>
  <si>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</si>
  <si>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</si>
  <si>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</si>
  <si>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</si>
  <si>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</si>
  <si>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</si>
  <si>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</si>
  <si>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</si>
  <si>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</si>
  <si>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</si>
  <si>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</si>
  <si>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</si>
  <si>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</si>
  <si>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</si>
  <si>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</si>
  <si>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</si>
  <si>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</si>
  <si>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</si>
  <si>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</si>
  <si>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</si>
  <si>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</si>
  <si>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</si>
  <si>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</si>
  <si>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</si>
  <si>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</si>
  <si>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</si>
  <si>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</si>
  <si>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</si>
  <si>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</si>
  <si>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</si>
  <si>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</si>
  <si>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</si>
  <si>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</si>
  <si>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</si>
  <si>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</si>
  <si>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</si>
  <si>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</si>
  <si>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</si>
  <si>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</si>
  <si>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</si>
  <si>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</si>
  <si>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</si>
  <si>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</si>
  <si>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</si>
  <si>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</si>
  <si>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</si>
  <si>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</si>
  <si>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</si>
  <si>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</si>
  <si>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</si>
  <si>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</si>
  <si>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</si>
  <si>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</si>
  <si>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</si>
  <si>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</si>
  <si>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</si>
  <si>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</si>
  <si>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</si>
  <si>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</si>
  <si>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</si>
  <si>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</si>
  <si>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</si>
  <si>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</si>
  <si>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</si>
  <si>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</si>
  <si>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</si>
  <si>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</si>
  <si>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</si>
  <si>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</si>
  <si>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</si>
  <si>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</si>
  <si>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</si>
  <si>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</si>
  <si>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</si>
  <si>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</si>
  <si>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</si>
  <si>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</si>
  <si>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</si>
  <si>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</si>
  <si>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</si>
  <si>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</si>
  <si>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</si>
  <si>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</si>
  <si>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</si>
  <si>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</si>
  <si>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</si>
  <si>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</si>
  <si>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</si>
  <si>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</si>
  <si>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</si>
  <si>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</si>
  <si>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</si>
  <si>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</si>
  <si>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</si>
  <si>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</si>
  <si>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</si>
  <si>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</si>
  <si>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</si>
  <si>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</si>
  <si>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</si>
  <si>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</si>
  <si>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</si>
  <si>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</si>
  <si>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</si>
  <si>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</si>
  <si>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</si>
  <si>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</si>
  <si>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</si>
  <si>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</si>
  <si>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</si>
  <si>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</si>
  <si>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</si>
  <si>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</si>
  <si>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</si>
  <si>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</si>
  <si>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</si>
  <si>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</si>
  <si>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</si>
  <si>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</si>
  <si>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</si>
  <si>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</si>
  <si>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</si>
  <si>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</si>
  <si>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</si>
  <si>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</si>
  <si>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</si>
  <si>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</si>
  <si>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</si>
  <si>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</si>
  <si>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</si>
  <si>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</si>
  <si>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</si>
  <si>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</si>
  <si>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</si>
  <si>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</si>
  <si>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</si>
  <si>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</si>
  <si>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</si>
  <si>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</si>
  <si>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</si>
  <si>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</si>
  <si>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</si>
  <si>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</si>
  <si>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</si>
  <si>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</si>
  <si>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</si>
  <si>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</si>
  <si>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</si>
  <si>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</si>
  <si>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</si>
  <si>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</si>
  <si>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</si>
  <si>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</si>
  <si>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</si>
  <si>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</si>
  <si>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</si>
  <si>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</si>
  <si>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</si>
  <si>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</si>
  <si>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</si>
  <si>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</si>
  <si>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</si>
  <si>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</si>
  <si>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</si>
  <si>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</si>
  <si>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</si>
  <si>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</si>
  <si>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</si>
  <si>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</si>
  <si>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</si>
  <si>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</si>
  <si>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</si>
  <si>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</si>
  <si>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</si>
  <si>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</si>
  <si>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</si>
  <si>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</si>
  <si>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</si>
  <si>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</si>
  <si>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</si>
  <si>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</si>
  <si>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</si>
  <si>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</si>
  <si>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</si>
  <si>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</si>
  <si>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</si>
  <si>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</si>
  <si>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</si>
  <si>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</si>
  <si>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</si>
  <si>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</si>
  <si>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</si>
  <si>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</si>
  <si>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</si>
  <si>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</si>
  <si>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</si>
  <si>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</si>
  <si>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</si>
  <si>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</si>
  <si>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</si>
  <si>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</si>
  <si>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</si>
  <si>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</si>
  <si>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</si>
  <si>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</si>
  <si>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</si>
  <si>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</si>
  <si>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</si>
  <si>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</si>
  <si>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</si>
  <si>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</si>
  <si>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</si>
  <si>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</si>
  <si>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</si>
  <si>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</si>
  <si>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</si>
  <si>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</si>
  <si>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</si>
  <si>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</si>
  <si>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</si>
  <si>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</si>
  <si>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</si>
  <si>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</si>
  <si>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</si>
  <si>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</si>
  <si>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</si>
  <si>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</si>
  <si>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</si>
  <si>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</si>
  <si>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</si>
  <si>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</si>
  <si>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</si>
  <si>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</si>
  <si>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</si>
  <si>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</si>
  <si>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</si>
  <si>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</si>
  <si>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</si>
  <si>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</si>
  <si>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</si>
  <si>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</si>
  <si>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</si>
  <si>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</si>
  <si>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</si>
  <si>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</si>
  <si>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</si>
  <si>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</si>
  <si>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</si>
  <si>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</si>
  <si>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</si>
  <si>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</si>
  <si>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</si>
  <si>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</si>
  <si>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</si>
  <si>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</si>
  <si>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</si>
  <si>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</si>
  <si>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</si>
  <si>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</si>
  <si>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</si>
  <si>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</si>
  <si>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</si>
  <si>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</si>
  <si>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</si>
  <si>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</si>
  <si>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</si>
  <si>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</si>
  <si>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</si>
  <si>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</si>
  <si>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</si>
  <si>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</si>
  <si>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</si>
  <si>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</si>
  <si>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</si>
  <si>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</si>
  <si>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</si>
  <si>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</si>
  <si>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</si>
  <si>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</si>
  <si>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</si>
  <si>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</si>
  <si>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</si>
  <si>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</si>
  <si>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</si>
  <si>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</si>
  <si>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</si>
  <si>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</si>
  <si>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</si>
  <si>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</si>
  <si>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</si>
  <si>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</si>
  <si>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</si>
  <si>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</si>
  <si>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</si>
  <si>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</si>
  <si>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</si>
  <si>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</si>
  <si>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</si>
  <si>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</si>
  <si>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</si>
  <si>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</si>
  <si>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</si>
  <si>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</si>
  <si>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</si>
  <si>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</si>
  <si>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</si>
  <si>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</si>
  <si>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</si>
  <si>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</si>
  <si>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</si>
  <si>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</si>
  <si>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</si>
  <si>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</si>
  <si>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</si>
  <si>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</si>
  <si>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</si>
  <si>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</si>
  <si>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</si>
  <si>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</si>
  <si>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</si>
  <si>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</si>
  <si>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</si>
  <si>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</si>
  <si>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</si>
  <si>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</si>
  <si>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</si>
  <si>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</si>
  <si>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</si>
  <si>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</si>
  <si>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</si>
  <si>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</si>
  <si>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</si>
  <si>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</si>
  <si>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</si>
  <si>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</si>
  <si>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</si>
  <si>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</si>
  <si>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</si>
  <si>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</si>
  <si>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</si>
  <si>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</si>
  <si>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</si>
  <si>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</si>
  <si>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</si>
  <si>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</si>
  <si>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</si>
  <si>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</si>
  <si>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</si>
  <si>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</si>
  <si>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</si>
  <si>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</si>
  <si>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</si>
  <si>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</si>
  <si>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</si>
  <si>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</si>
  <si>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</si>
  <si>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</si>
  <si>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</si>
  <si>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</si>
  <si>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</si>
  <si>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</si>
  <si>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</si>
  <si>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</si>
  <si>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</si>
  <si>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</si>
  <si>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</si>
  <si>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</si>
  <si>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</si>
  <si>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</si>
  <si>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</si>
  <si>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</si>
  <si>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</si>
  <si>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</si>
  <si>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</si>
  <si>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</si>
  <si>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</si>
  <si>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</si>
  <si>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</si>
  <si>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</si>
  <si>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</si>
  <si>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</si>
  <si>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</si>
  <si>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</si>
  <si>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</si>
  <si>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</si>
  <si>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</si>
  <si>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</si>
  <si>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</si>
  <si>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</si>
  <si>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</si>
  <si>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</si>
  <si>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</si>
  <si>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</si>
  <si>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</si>
  <si>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</si>
  <si>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</si>
  <si>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</si>
  <si>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</si>
  <si>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</si>
  <si>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</si>
  <si>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</si>
  <si>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</si>
  <si>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</si>
  <si>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</si>
  <si>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</si>
  <si>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</si>
  <si>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</si>
  <si>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</si>
  <si>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</si>
  <si>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</si>
  <si>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</si>
  <si>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</si>
  <si>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</si>
  <si>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</si>
  <si>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</si>
  <si>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</si>
  <si>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</si>
  <si>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</si>
  <si>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</si>
  <si>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</si>
  <si>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</si>
  <si>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</si>
  <si>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</si>
  <si>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</si>
  <si>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</si>
  <si>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</si>
  <si>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</si>
  <si>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</si>
  <si>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</si>
  <si>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</si>
  <si>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</si>
  <si>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</si>
  <si>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</si>
  <si>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</si>
  <si>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</si>
  <si>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</si>
  <si>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</si>
  <si>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</si>
  <si>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</si>
  <si>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</si>
  <si>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</si>
  <si>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</si>
  <si>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</si>
  <si>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</si>
  <si>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</si>
  <si>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</si>
  <si>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</si>
  <si>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</si>
  <si>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</si>
  <si>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</si>
  <si>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</si>
  <si>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</si>
  <si>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</si>
  <si>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</si>
  <si>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</si>
  <si>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</si>
  <si>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</si>
  <si>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</si>
  <si>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</si>
  <si>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</si>
  <si>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</si>
  <si>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</si>
  <si>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</si>
  <si>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</si>
  <si>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</si>
  <si>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</si>
  <si>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</si>
  <si>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</si>
  <si>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</si>
  <si>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</si>
  <si>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</si>
  <si>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</si>
  <si>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</si>
  <si>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</si>
  <si>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</si>
  <si>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</si>
  <si>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</si>
  <si>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</si>
  <si>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</si>
  <si>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</si>
  <si>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</si>
  <si>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</si>
  <si>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</si>
  <si>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</si>
  <si>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</si>
  <si>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</si>
  <si>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</si>
  <si>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</si>
  <si>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</si>
  <si>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</si>
  <si>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</si>
  <si>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</si>
  <si>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</si>
  <si>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</si>
  <si>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</si>
  <si>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</si>
  <si>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</si>
  <si>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</si>
  <si>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</si>
  <si>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</si>
  <si>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</si>
  <si>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</si>
  <si>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</si>
  <si>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</si>
  <si>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</si>
  <si>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</si>
  <si>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</si>
  <si>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</si>
  <si>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</si>
  <si>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</si>
  <si>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</si>
  <si>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</si>
  <si>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</si>
  <si>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</si>
  <si>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</si>
  <si>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</si>
  <si>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</si>
  <si>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</si>
  <si>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</si>
  <si>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</si>
  <si>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</si>
  <si>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</si>
  <si>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</si>
  <si>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</si>
  <si>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</si>
  <si>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</si>
  <si>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</si>
  <si>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</si>
  <si>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</si>
  <si>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</si>
  <si>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</si>
  <si>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</si>
  <si>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</si>
  <si>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</si>
  <si>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</si>
  <si>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</si>
  <si>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</si>
  <si>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</si>
  <si>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</si>
  <si>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</si>
  <si>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</si>
  <si>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</si>
  <si>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</si>
  <si>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</si>
  <si>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</si>
  <si>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</si>
  <si>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</si>
  <si>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</si>
  <si>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</si>
  <si>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</si>
  <si>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</si>
  <si>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</si>
  <si>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</si>
  <si>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</si>
  <si>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</si>
  <si>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</si>
  <si>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</si>
  <si>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</si>
  <si>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</si>
  <si>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</si>
  <si>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</si>
  <si>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</si>
  <si>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</si>
  <si>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</si>
  <si>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</si>
  <si>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</si>
  <si>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</si>
  <si>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</si>
  <si>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</si>
  <si>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</si>
  <si>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</si>
  <si>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</si>
  <si>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</si>
  <si>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</si>
  <si>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</si>
  <si>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</si>
  <si>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</si>
  <si>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</si>
  <si>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</si>
  <si>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</si>
  <si>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</si>
  <si>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</si>
  <si>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</si>
  <si>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</si>
  <si>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</si>
  <si>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</si>
  <si>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</si>
  <si>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</si>
  <si>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</si>
  <si>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</si>
  <si>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</si>
  <si>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</si>
  <si>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</si>
  <si>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</si>
  <si>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</si>
  <si>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</si>
  <si>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</si>
  <si>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</si>
  <si>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</si>
  <si>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</si>
  <si>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</si>
  <si>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</si>
  <si>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</si>
  <si>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</si>
  <si>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</si>
  <si>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</si>
  <si>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</si>
  <si>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</si>
  <si>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</si>
  <si>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</si>
  <si>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</si>
  <si>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</si>
  <si>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</si>
  <si>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</si>
  <si>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</si>
  <si>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</si>
  <si>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</si>
  <si>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</si>
  <si>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</si>
  <si>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</si>
  <si>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</si>
  <si>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</si>
  <si>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</si>
  <si>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</si>
  <si>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</si>
  <si>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</si>
  <si>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</si>
  <si>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</si>
  <si>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</si>
  <si>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</si>
  <si>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</si>
  <si>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</si>
  <si>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</si>
  <si>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</si>
  <si>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</si>
  <si>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</si>
  <si>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</si>
  <si>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</si>
  <si>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</si>
  <si>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</si>
  <si>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</si>
  <si>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</si>
  <si>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</si>
  <si>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</si>
  <si>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</si>
  <si>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</si>
  <si>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</si>
  <si>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</si>
  <si>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</si>
  <si>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</si>
  <si>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</si>
  <si>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</si>
  <si>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</si>
  <si>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</si>
  <si>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</si>
  <si>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</si>
  <si>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</si>
  <si>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</si>
  <si>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</si>
  <si>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</si>
  <si>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</si>
  <si>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</si>
  <si>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</si>
  <si>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</si>
  <si>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</si>
  <si>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</si>
  <si>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</si>
  <si>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</si>
  <si>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</si>
  <si>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</si>
  <si>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</si>
  <si>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</si>
  <si>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</si>
  <si>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</si>
  <si>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</si>
  <si>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</si>
  <si>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</si>
  <si>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</si>
  <si>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</si>
  <si>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</si>
  <si>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</si>
  <si>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</si>
  <si>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</si>
  <si>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</si>
  <si>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</si>
  <si>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</si>
  <si>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</si>
  <si>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</si>
  <si>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</si>
  <si>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</si>
  <si>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</si>
  <si>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</si>
  <si>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</si>
  <si>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</si>
  <si>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</si>
  <si>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</si>
  <si>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</si>
  <si>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</si>
  <si>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</si>
  <si>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</si>
  <si>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</si>
  <si>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</si>
  <si>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</si>
  <si>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</si>
  <si>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</si>
  <si>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</si>
  <si>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</si>
  <si>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</si>
  <si>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</si>
  <si>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</si>
  <si>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</si>
  <si>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</si>
  <si>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</si>
  <si>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</si>
  <si>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</si>
  <si>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</si>
  <si>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</si>
  <si>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</si>
  <si>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</si>
  <si>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</si>
  <si>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</si>
  <si>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</si>
  <si>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</si>
  <si>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</si>
  <si>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</si>
  <si>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</si>
  <si>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</si>
  <si>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</si>
  <si>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</si>
  <si>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</si>
  <si>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</si>
  <si>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</si>
  <si>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</si>
  <si>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</si>
  <si>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</si>
  <si>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</si>
  <si>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</si>
  <si>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</si>
  <si>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</si>
  <si>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</si>
  <si>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</si>
  <si>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</si>
  <si>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</si>
  <si>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</si>
  <si>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</si>
  <si>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</si>
  <si>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</si>
  <si>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</si>
  <si>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</si>
  <si>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</si>
  <si>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</si>
  <si>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</si>
  <si>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</si>
  <si>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</si>
  <si>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</si>
  <si>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</si>
  <si>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</si>
  <si>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</si>
  <si>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</si>
  <si>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</si>
  <si>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</si>
  <si>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</si>
  <si>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</si>
  <si>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</si>
  <si>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</si>
  <si>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</si>
  <si>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</si>
  <si>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</si>
  <si>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</si>
  <si>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</si>
  <si>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</si>
  <si>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</si>
  <si>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</si>
  <si>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</si>
  <si>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</si>
  <si>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</si>
  <si>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</si>
  <si>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</si>
  <si>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</si>
  <si>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</si>
  <si>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</si>
  <si>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</si>
  <si>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</si>
  <si>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</si>
  <si>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</si>
  <si>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</si>
  <si>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</si>
  <si>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</si>
  <si>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</si>
  <si>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</si>
  <si>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</si>
  <si>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</si>
  <si>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</si>
  <si>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</si>
  <si>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</si>
  <si>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</si>
  <si>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</si>
  <si>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</si>
  <si>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</si>
  <si>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</si>
  <si>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</si>
  <si>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</si>
  <si>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</si>
  <si>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</si>
  <si>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</si>
  <si>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</si>
  <si>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</si>
  <si>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</si>
  <si>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</si>
  <si>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</si>
  <si>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</si>
  <si>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</si>
  <si>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</si>
  <si>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</si>
  <si>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</si>
  <si>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</si>
  <si>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</si>
  <si>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</si>
  <si>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</si>
  <si>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</si>
  <si>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</si>
  <si>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</si>
  <si>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</si>
  <si>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</si>
  <si>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</si>
  <si>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</si>
  <si>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</si>
  <si>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</si>
  <si>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</si>
  <si>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</si>
  <si>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</si>
  <si>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</si>
  <si>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</si>
  <si>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</si>
  <si>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</si>
  <si>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</si>
  <si>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</si>
  <si>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</si>
  <si>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</si>
  <si>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</si>
  <si>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</si>
  <si>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</si>
  <si>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</si>
  <si>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</si>
  <si>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</si>
  <si>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</si>
  <si>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</si>
  <si>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</si>
  <si>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</si>
  <si>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</si>
  <si>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</si>
  <si>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</si>
  <si>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</si>
  <si>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</si>
  <si>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</si>
  <si>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</si>
  <si>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</si>
  <si>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</si>
  <si>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</si>
  <si>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</si>
  <si>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</si>
  <si>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</si>
  <si>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</si>
  <si>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</si>
  <si>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</si>
  <si>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</si>
  <si>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</si>
  <si>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</si>
  <si>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</si>
  <si>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</si>
  <si>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</si>
  <si>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</si>
  <si>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</si>
  <si>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</si>
  <si>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</si>
  <si>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</si>
  <si>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</si>
  <si>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</si>
  <si>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</si>
  <si>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</si>
  <si>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</si>
  <si>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</si>
  <si>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</si>
  <si>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</si>
  <si>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</si>
  <si>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</si>
  <si>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</si>
  <si>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</si>
  <si>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</si>
  <si>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</si>
  <si>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</si>
  <si>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</si>
  <si>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</si>
  <si>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</si>
  <si>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</si>
  <si>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</si>
  <si>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</si>
  <si>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</si>
  <si>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</si>
  <si>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</si>
  <si>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</si>
  <si>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</si>
  <si>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</si>
  <si>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</si>
  <si>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</si>
  <si>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</si>
  <si>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</si>
  <si>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</si>
  <si>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</si>
  <si>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</si>
  <si>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</si>
  <si>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</si>
  <si>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</si>
  <si>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</si>
  <si>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</si>
  <si>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</si>
  <si>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</si>
  <si>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</si>
  <si>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</si>
  <si>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</si>
  <si>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</si>
  <si>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</si>
  <si>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</si>
  <si>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</si>
  <si>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</si>
  <si>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</si>
  <si>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</si>
  <si>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</si>
  <si>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</si>
  <si>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</si>
  <si>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</si>
  <si>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</si>
  <si>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</si>
  <si>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</si>
  <si>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</si>
  <si>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</si>
  <si>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</si>
  <si>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</si>
  <si>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</si>
  <si>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</si>
  <si>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</si>
  <si>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</si>
  <si>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</si>
  <si>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</si>
  <si>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</si>
  <si>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</si>
  <si>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</si>
  <si>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</si>
  <si>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</si>
  <si>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</si>
  <si>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</si>
  <si>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</si>
  <si>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</si>
  <si>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</si>
  <si>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</si>
  <si>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</si>
  <si>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</si>
  <si>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</si>
  <si>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</si>
  <si>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</si>
  <si>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</si>
  <si>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</si>
  <si>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</si>
  <si>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</si>
  <si>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</si>
  <si>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</si>
  <si>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</si>
  <si>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</si>
  <si>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</si>
  <si>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</si>
  <si>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</si>
  <si>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</si>
  <si>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</si>
  <si>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</si>
  <si>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</si>
  <si>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</si>
  <si>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</si>
  <si>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</si>
  <si>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</si>
  <si>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</si>
  <si>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</si>
  <si>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</si>
  <si>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</si>
  <si>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</si>
  <si>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</si>
  <si>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</si>
  <si>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</si>
  <si>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</si>
  <si>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</si>
  <si>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</si>
  <si>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</si>
  <si>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</si>
  <si>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</si>
  <si>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</si>
  <si>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</si>
  <si>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</si>
  <si>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</si>
  <si>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</si>
  <si>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</si>
  <si>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</si>
  <si>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</si>
  <si>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</si>
  <si>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</si>
  <si>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</si>
  <si>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</si>
  <si>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</si>
  <si>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</si>
  <si>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</si>
  <si>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</si>
  <si>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</si>
  <si>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</si>
  <si>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</si>
  <si>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</si>
  <si>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</si>
  <si>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</si>
  <si>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</si>
  <si>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</si>
  <si>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</si>
  <si>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</si>
  <si>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</si>
  <si>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</si>
  <si>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</si>
  <si>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</si>
  <si>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</si>
  <si>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</si>
  <si>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</si>
  <si>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</si>
  <si>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</si>
  <si>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</si>
  <si>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</si>
  <si>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</si>
  <si>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</si>
  <si>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</si>
  <si>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</si>
  <si>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</si>
  <si>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</si>
  <si>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</si>
  <si>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</si>
  <si>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</si>
  <si>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</si>
  <si>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</si>
  <si>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</si>
  <si>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</si>
  <si>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</si>
  <si>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</si>
  <si>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</si>
  <si>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</si>
  <si>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</si>
  <si>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</si>
  <si>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</si>
  <si>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</si>
  <si>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</si>
  <si>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</si>
  <si>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</si>
  <si>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</si>
  <si>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</si>
  <si>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</si>
  <si>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</si>
  <si>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</si>
  <si>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</si>
  <si>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</si>
  <si>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</si>
  <si>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</si>
  <si>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</si>
  <si>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</si>
  <si>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</si>
  <si>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</si>
  <si>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</si>
  <si>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</si>
  <si>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</si>
  <si>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</si>
  <si>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</si>
  <si>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</si>
  <si>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</si>
  <si>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</si>
  <si>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</si>
  <si>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</si>
  <si>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</si>
  <si>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</si>
  <si>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</si>
  <si>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</si>
  <si>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</si>
  <si>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</si>
  <si>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</si>
  <si>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</si>
  <si>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</si>
  <si>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</si>
  <si>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</si>
  <si>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</si>
  <si>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</si>
  <si>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</si>
  <si>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</si>
  <si>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</si>
  <si>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</si>
  <si>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</si>
  <si>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</si>
  <si>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</si>
  <si>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</si>
  <si>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</si>
  <si>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</si>
  <si>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</si>
  <si>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</si>
  <si>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</si>
  <si>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</si>
  <si>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</si>
  <si>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</si>
  <si>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</si>
  <si>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</si>
  <si>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</si>
  <si>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</si>
  <si>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</si>
  <si>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</si>
  <si>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</si>
  <si>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</si>
  <si>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</si>
  <si>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</si>
  <si>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</si>
  <si>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</si>
  <si>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</si>
  <si>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</si>
  <si>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</si>
  <si>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</si>
  <si>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</si>
  <si>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</si>
  <si>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</si>
  <si>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</si>
  <si>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</si>
  <si>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</si>
  <si>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</si>
  <si>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</si>
  <si>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</si>
  <si>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</si>
  <si>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</si>
  <si>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</si>
  <si>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</si>
  <si>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</si>
  <si>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</si>
  <si>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</si>
  <si>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</si>
  <si>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</si>
  <si>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</si>
  <si>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</si>
  <si>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</si>
  <si>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</si>
  <si>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</si>
  <si>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</si>
  <si>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</si>
  <si>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</si>
  <si>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</si>
  <si>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</si>
  <si>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</si>
  <si>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</si>
  <si>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</si>
  <si>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</si>
  <si>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</si>
  <si>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</si>
  <si>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</si>
  <si>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</si>
  <si>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</si>
  <si>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</si>
  <si>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</si>
  <si>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</si>
  <si>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</si>
  <si>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</si>
  <si>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</si>
  <si>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</si>
  <si>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</si>
  <si>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</si>
  <si>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</si>
  <si>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</si>
  <si>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</si>
  <si>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</si>
  <si>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</si>
  <si>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</si>
  <si>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</si>
  <si>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</si>
  <si>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</si>
  <si>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</si>
  <si>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</si>
  <si>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</si>
  <si>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</si>
  <si>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</si>
  <si>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</si>
  <si>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</si>
  <si>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</si>
  <si>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</si>
  <si>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</si>
  <si>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</si>
  <si>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</si>
  <si>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</si>
  <si>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</si>
  <si>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</si>
  <si>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</si>
  <si>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</si>
  <si>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</si>
  <si>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</si>
  <si>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</si>
  <si>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</si>
  <si>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</si>
  <si>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</si>
  <si>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</si>
  <si>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</si>
  <si>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</si>
  <si>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</si>
  <si>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</si>
  <si>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</si>
  <si>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</si>
  <si>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</si>
  <si>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</si>
  <si>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</si>
  <si>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</si>
  <si>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</si>
  <si>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</si>
  <si>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</si>
  <si>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</si>
  <si>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</si>
  <si>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</si>
  <si>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</si>
  <si>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</si>
  <si>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</si>
  <si>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</si>
  <si>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</si>
  <si>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</si>
  <si>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</si>
  <si>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</si>
  <si>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</si>
  <si>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</si>
  <si>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</si>
  <si>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</si>
  <si>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</si>
  <si>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</si>
  <si>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</si>
  <si>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</si>
  <si>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</si>
  <si>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</si>
  <si>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</si>
  <si>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</si>
  <si>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</si>
  <si>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</si>
  <si>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</si>
  <si>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</si>
  <si>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</si>
  <si>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</si>
  <si>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</si>
  <si>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</si>
  <si>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</si>
  <si>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</si>
  <si>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</si>
  <si>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</si>
  <si>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</si>
  <si>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</si>
  <si>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</si>
  <si>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</si>
  <si>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</si>
  <si>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</si>
  <si>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</si>
  <si>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</si>
  <si>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</si>
  <si>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</si>
  <si>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</si>
  <si>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</si>
  <si>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</si>
  <si>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</si>
  <si>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</si>
  <si>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</si>
  <si>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</si>
  <si>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</si>
  <si>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</si>
  <si>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</si>
  <si>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</si>
  <si>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</si>
  <si>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</si>
  <si>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</si>
  <si>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</si>
  <si>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</si>
  <si>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</si>
  <si>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</si>
  <si>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</si>
  <si>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</si>
  <si>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</si>
  <si>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</si>
  <si>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</si>
  <si>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</si>
  <si>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</si>
  <si>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</si>
  <si>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</si>
  <si>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</si>
  <si>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</si>
  <si>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</si>
  <si>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</si>
  <si>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</si>
  <si>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</si>
  <si>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</si>
  <si>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</si>
  <si>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</si>
  <si>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</si>
  <si>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</si>
  <si>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</si>
  <si>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</si>
  <si>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</si>
  <si>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</si>
  <si>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</si>
  <si>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</si>
  <si>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</si>
  <si>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</si>
  <si>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</si>
  <si>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</si>
  <si>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</si>
  <si>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</si>
  <si>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</si>
  <si>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</si>
  <si>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</si>
  <si>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</si>
  <si>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</si>
  <si>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</si>
  <si>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</si>
  <si>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</si>
  <si>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</si>
  <si>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</si>
  <si>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</si>
  <si>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</si>
  <si>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</si>
  <si>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</si>
  <si>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</si>
  <si>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</si>
  <si>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</si>
  <si>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</si>
  <si>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</si>
  <si>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</si>
  <si>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</si>
  <si>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</si>
  <si>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</si>
  <si>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</si>
  <si>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</si>
  <si>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</si>
  <si>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</si>
  <si>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</si>
  <si>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</si>
  <si>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</si>
  <si>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</si>
  <si>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</si>
  <si>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</si>
  <si>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</si>
  <si>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</si>
  <si>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</si>
  <si>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</si>
  <si>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</si>
  <si>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</si>
  <si>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</si>
  <si>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</si>
  <si>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</si>
  <si>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</si>
  <si>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</si>
  <si>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</si>
  <si>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</si>
  <si>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</si>
  <si>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</si>
  <si>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</si>
  <si>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</si>
  <si>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</si>
  <si>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</si>
  <si>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</si>
  <si>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</si>
  <si>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</si>
  <si>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</si>
  <si>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</si>
  <si>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</si>
  <si>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</si>
  <si>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</si>
  <si>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</si>
  <si>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</si>
  <si>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</si>
  <si>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</si>
  <si>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</si>
  <si>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</si>
  <si>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</si>
  <si>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</si>
  <si>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</si>
  <si>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</si>
  <si>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</si>
  <si>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</si>
  <si>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</si>
  <si>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</si>
  <si>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</si>
  <si>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</si>
  <si>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</si>
  <si>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</si>
  <si>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</si>
  <si>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</si>
  <si>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</si>
  <si>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</si>
  <si>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</si>
  <si>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</si>
  <si>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</si>
  <si>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</si>
  <si>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</si>
  <si>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</si>
  <si>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</si>
  <si>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</si>
  <si>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</si>
  <si>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</si>
  <si>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</si>
  <si>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</si>
  <si>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</si>
  <si>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</si>
  <si>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</si>
  <si>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</si>
  <si>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</si>
  <si>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</si>
  <si>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</si>
  <si>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</si>
  <si>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</si>
  <si>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</si>
  <si>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</si>
  <si>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</si>
  <si>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</si>
  <si>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</si>
  <si>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</si>
  <si>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</si>
  <si>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</si>
  <si>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</si>
  <si>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</si>
  <si>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</si>
  <si>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</si>
  <si>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</si>
  <si>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</si>
  <si>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</si>
  <si>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</si>
  <si>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</si>
  <si>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</si>
  <si>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</si>
  <si>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</si>
  <si>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</si>
  <si>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</si>
  <si>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</si>
  <si>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</si>
  <si>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</si>
  <si>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</si>
  <si>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</si>
  <si>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</si>
  <si>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</si>
  <si>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</si>
  <si>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</si>
  <si>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</si>
  <si>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</si>
  <si>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</si>
  <si>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</si>
  <si>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</si>
  <si>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</si>
  <si>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</si>
  <si>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</si>
  <si>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</si>
  <si>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</si>
  <si>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</si>
  <si>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</si>
  <si>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</si>
  <si>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</si>
  <si>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</si>
  <si>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</si>
  <si>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</si>
  <si>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</si>
  <si>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</si>
  <si>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</si>
  <si>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</si>
  <si>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</si>
  <si>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</si>
  <si>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</si>
  <si>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</si>
  <si>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</si>
  <si>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</si>
  <si>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</si>
  <si>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</si>
  <si>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</si>
  <si>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</si>
  <si>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</si>
  <si>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</si>
  <si>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</si>
  <si>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</si>
  <si>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</si>
  <si>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</si>
  <si>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</si>
  <si>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</si>
  <si>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</si>
  <si>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</si>
  <si>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</si>
  <si>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</si>
  <si>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</si>
  <si>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</si>
  <si>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</si>
  <si>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</si>
  <si>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</si>
  <si>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</si>
  <si>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</si>
  <si>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</si>
  <si>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</si>
  <si>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</si>
  <si>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</si>
  <si>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</si>
  <si>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</si>
  <si>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</si>
  <si>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</si>
  <si>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</si>
  <si>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</si>
  <si>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</si>
  <si>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</si>
  <si>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</si>
  <si>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</si>
  <si>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</si>
  <si>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</si>
  <si>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</si>
  <si>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</si>
  <si>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</si>
  <si>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</si>
  <si>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</si>
  <si>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</si>
  <si>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</si>
  <si>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</si>
  <si>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</si>
  <si>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</si>
  <si>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</si>
  <si>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</si>
  <si>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</si>
  <si>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</si>
  <si>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</si>
  <si>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</si>
  <si>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</si>
  <si>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</si>
  <si>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</si>
  <si>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</si>
  <si>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</si>
  <si>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</si>
  <si>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</si>
  <si>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</si>
  <si>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</si>
  <si>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</si>
  <si>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</si>
  <si>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</si>
  <si>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</si>
  <si>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</si>
  <si>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</si>
  <si>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</si>
  <si>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</si>
  <si>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</si>
  <si>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</si>
  <si>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</si>
  <si>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</si>
  <si>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</si>
  <si>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</si>
  <si>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</si>
  <si>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</si>
  <si>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</si>
  <si>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</si>
  <si>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</si>
  <si>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</si>
  <si>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</si>
  <si>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</si>
  <si>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</si>
  <si>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</si>
  <si>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</si>
  <si>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</si>
  <si>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</si>
  <si>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</si>
  <si>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</si>
  <si>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</si>
  <si>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</si>
  <si>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</si>
  <si>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</si>
  <si>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</si>
  <si>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</si>
  <si>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</si>
  <si>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</si>
  <si>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</si>
  <si>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</si>
  <si>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</si>
  <si>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</si>
  <si>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</si>
  <si>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</si>
  <si>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</si>
  <si>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</si>
  <si>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</si>
  <si>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</si>
  <si>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</si>
  <si>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</si>
  <si>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</si>
  <si>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</si>
  <si>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</si>
  <si>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</si>
  <si>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</si>
  <si>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</si>
  <si>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</si>
  <si>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</si>
  <si>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</si>
  <si>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</si>
  <si>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</si>
  <si>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</si>
  <si>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</si>
  <si>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</si>
  <si>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</si>
  <si>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</si>
  <si>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</si>
  <si>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</si>
  <si>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</si>
  <si>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</si>
  <si>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</si>
  <si>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</si>
  <si>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</si>
  <si>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</si>
  <si>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</si>
  <si>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</si>
  <si>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</si>
  <si>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</si>
  <si>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</si>
  <si>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</si>
  <si>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</si>
  <si>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</si>
  <si>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</si>
  <si>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</si>
  <si>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</si>
  <si>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</si>
  <si>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</si>
  <si>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</si>
  <si>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</si>
  <si>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</si>
  <si>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</si>
  <si>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</si>
  <si>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</si>
  <si>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</si>
  <si>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</si>
  <si>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</si>
  <si>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</si>
  <si>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</si>
  <si>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</si>
  <si>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</si>
  <si>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</si>
  <si>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</si>
  <si>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</si>
  <si>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</si>
  <si>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</si>
  <si>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</si>
  <si>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</si>
  <si>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</si>
  <si>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</si>
  <si>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</si>
  <si>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</si>
  <si>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</si>
  <si>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</si>
  <si>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</si>
  <si>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</si>
  <si>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</si>
  <si>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</si>
  <si>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</si>
  <si>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</si>
  <si>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</si>
  <si>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</si>
  <si>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</si>
  <si>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</si>
  <si>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</si>
  <si>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</si>
  <si>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</si>
  <si>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</si>
  <si>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</si>
  <si>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</si>
  <si>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</si>
  <si>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</si>
  <si>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</si>
  <si>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</si>
  <si>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</si>
  <si>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</si>
  <si>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</si>
  <si>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</si>
  <si>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</si>
  <si>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</si>
  <si>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</si>
  <si>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</si>
  <si>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</si>
  <si>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</si>
  <si>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</si>
  <si>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</si>
  <si>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</si>
  <si>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</si>
  <si>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</si>
  <si>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</si>
  <si>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</si>
  <si>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</si>
  <si>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</si>
  <si>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</si>
  <si>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</si>
  <si>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</si>
  <si>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</si>
  <si>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</si>
  <si>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</si>
  <si>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</si>
  <si>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</si>
  <si>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</si>
  <si>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</si>
  <si>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</si>
  <si>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</si>
  <si>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</si>
  <si>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</si>
  <si>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</si>
  <si>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</si>
  <si>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</si>
  <si>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</si>
  <si>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</si>
  <si>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</si>
  <si>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</si>
  <si>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</si>
  <si>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</si>
  <si>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</si>
  <si>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</si>
  <si>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</si>
  <si>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</si>
  <si>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</si>
  <si>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</si>
  <si>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</si>
  <si>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</si>
  <si>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</si>
  <si>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</si>
  <si>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</si>
  <si>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</si>
  <si>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</si>
  <si>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</si>
  <si>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</si>
  <si>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</si>
  <si>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</si>
  <si>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</si>
  <si>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</si>
  <si>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</si>
  <si>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</si>
  <si>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</si>
  <si>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</si>
  <si>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</si>
  <si>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</si>
  <si>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</si>
  <si>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</si>
  <si>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</si>
  <si>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</si>
  <si>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</si>
  <si>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</si>
  <si>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</si>
  <si>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</si>
  <si>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</si>
  <si>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</si>
  <si>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</si>
  <si>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</si>
  <si>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</si>
  <si>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</si>
  <si>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</si>
  <si>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</si>
  <si>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</si>
  <si>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</si>
  <si>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</si>
  <si>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</si>
  <si>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</si>
  <si>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</si>
  <si>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</si>
  <si>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</si>
  <si>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</si>
  <si>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</si>
  <si>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</si>
  <si>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</si>
  <si>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</si>
  <si>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</si>
  <si>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</si>
  <si>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</si>
  <si>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</si>
  <si>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</si>
  <si>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</si>
  <si>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</si>
  <si>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</si>
  <si>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</si>
  <si>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</si>
  <si>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</si>
  <si>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</si>
  <si>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</si>
  <si>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</si>
  <si>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</si>
  <si>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</si>
  <si>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</si>
  <si>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</si>
  <si>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</si>
  <si>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</si>
  <si>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</si>
  <si>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</si>
  <si>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</si>
  <si>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</si>
  <si>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</si>
  <si>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</si>
  <si>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</si>
  <si>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</si>
  <si>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</si>
  <si>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</si>
  <si>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</si>
  <si>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</si>
  <si>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</si>
  <si>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</si>
  <si>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</si>
  <si>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</si>
  <si>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</si>
  <si>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</si>
  <si>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</si>
  <si>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</si>
  <si>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</si>
  <si>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</si>
  <si>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</si>
  <si>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</si>
  <si>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</si>
  <si>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</si>
  <si>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</si>
  <si>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</si>
  <si>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</si>
  <si>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</si>
  <si>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</si>
  <si>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</si>
  <si>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</si>
  <si>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</si>
  <si>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</si>
  <si>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</si>
  <si>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</si>
  <si>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</si>
  <si>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</si>
  <si>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</si>
  <si>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</si>
  <si>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</si>
  <si>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</si>
  <si>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</si>
  <si>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</si>
  <si>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</si>
  <si>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</si>
  <si>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</si>
  <si>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</si>
  <si>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</si>
  <si>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</si>
  <si>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</si>
  <si>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</si>
  <si>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</si>
  <si>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</si>
  <si>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</si>
  <si>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</si>
  <si>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</si>
  <si>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</si>
  <si>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</si>
  <si>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</si>
  <si>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</si>
  <si>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</si>
  <si>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</si>
  <si>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</si>
  <si>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</si>
  <si>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</si>
  <si>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</si>
  <si>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</si>
  <si>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</si>
  <si>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</si>
  <si>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</si>
  <si>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</si>
  <si>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</si>
  <si>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</si>
  <si>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</si>
  <si>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</si>
  <si>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</si>
  <si>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</si>
  <si>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</si>
  <si>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</si>
  <si>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</si>
  <si>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</si>
  <si>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</si>
  <si>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</si>
  <si>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</si>
  <si>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</si>
  <si>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</si>
  <si>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</si>
  <si>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</si>
  <si>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</si>
  <si>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</si>
  <si>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</si>
  <si>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</si>
  <si>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</si>
  <si>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</si>
  <si>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</si>
  <si>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</si>
  <si>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</si>
  <si>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</si>
  <si>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</si>
  <si>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</si>
  <si>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</si>
  <si>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</si>
  <si>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</si>
  <si>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</si>
  <si>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</si>
  <si>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</si>
  <si>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</si>
  <si>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</si>
  <si>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</si>
  <si>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</si>
  <si>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</si>
  <si>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</si>
  <si>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</si>
  <si>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</si>
  <si>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</si>
  <si>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</si>
  <si>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</si>
  <si>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</si>
  <si>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</si>
  <si>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</si>
  <si>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</si>
  <si>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</si>
  <si>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</si>
  <si>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</si>
  <si>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</si>
  <si>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</si>
  <si>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</si>
  <si>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</si>
  <si>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</si>
  <si>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</si>
  <si>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</si>
  <si>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</si>
  <si>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</si>
  <si>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</si>
  <si>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</si>
  <si>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</si>
  <si>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</si>
  <si>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</si>
  <si>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</si>
  <si>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</si>
  <si>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</si>
  <si>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</si>
  <si>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</si>
  <si>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</si>
  <si>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</si>
  <si>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</si>
  <si>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</si>
  <si>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</si>
  <si>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</si>
  <si>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</si>
  <si>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</si>
  <si>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</si>
  <si>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</si>
  <si>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</si>
  <si>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</si>
  <si>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</si>
  <si>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</si>
  <si>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</si>
  <si>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</si>
  <si>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</si>
  <si>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</si>
  <si>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</si>
  <si>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</si>
  <si>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</si>
  <si>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</si>
  <si>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</si>
  <si>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</si>
  <si>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</si>
  <si>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</si>
  <si>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</si>
  <si>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</si>
  <si>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</si>
  <si>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</si>
  <si>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</si>
  <si>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</si>
  <si>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</si>
  <si>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</si>
  <si>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</si>
  <si>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</si>
  <si>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</si>
  <si>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</si>
  <si>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</si>
  <si>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</si>
  <si>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</si>
  <si>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</si>
  <si>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</si>
  <si>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</si>
  <si>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</si>
  <si>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</si>
  <si>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</si>
  <si>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</si>
  <si>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</si>
  <si>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</si>
  <si>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</si>
  <si>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</si>
  <si>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</si>
  <si>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</si>
  <si>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</si>
  <si>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</si>
  <si>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</si>
  <si>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</si>
  <si>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</si>
  <si>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</si>
  <si>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</si>
  <si>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</si>
  <si>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</si>
  <si>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</si>
  <si>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</si>
  <si>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</si>
  <si>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</si>
  <si>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</si>
  <si>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</si>
  <si>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</si>
  <si>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</si>
  <si>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</si>
  <si>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</si>
  <si>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</si>
  <si>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</si>
  <si>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</si>
  <si>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</si>
  <si>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</si>
  <si>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</si>
  <si>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</si>
  <si>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</si>
  <si>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</si>
  <si>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</si>
  <si>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</si>
  <si>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</si>
  <si>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</si>
  <si>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</si>
  <si>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</si>
  <si>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</si>
  <si>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</si>
  <si>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</si>
  <si>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</si>
  <si>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</si>
  <si>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</si>
  <si>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</si>
  <si>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</si>
  <si>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</si>
  <si>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</si>
  <si>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</si>
  <si>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</si>
  <si>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</si>
  <si>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</si>
  <si>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</si>
  <si>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</si>
  <si>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</si>
  <si>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</si>
  <si>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</si>
  <si>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</si>
  <si>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</si>
  <si>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</si>
  <si>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</si>
  <si>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</si>
  <si>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</si>
  <si>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</si>
  <si>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</si>
  <si>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</si>
  <si>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</si>
  <si>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</si>
  <si>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</si>
  <si>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</si>
  <si>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</si>
  <si>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</si>
  <si>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</si>
  <si>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</si>
  <si>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</si>
  <si>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</si>
  <si>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</si>
  <si>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</si>
  <si>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</si>
  <si>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</si>
  <si>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</si>
  <si>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</si>
  <si>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</si>
  <si>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</si>
  <si>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</si>
  <si>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</si>
  <si>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</si>
  <si>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</si>
  <si>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</si>
  <si>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</si>
  <si>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</si>
  <si>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</si>
  <si>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</si>
  <si>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</si>
  <si>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</si>
  <si>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</si>
  <si>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</si>
  <si>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</si>
  <si>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</si>
  <si>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</si>
  <si>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</si>
  <si>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</si>
  <si>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</si>
  <si>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</si>
  <si>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</si>
  <si>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</si>
  <si>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</si>
  <si>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</si>
  <si>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</si>
  <si>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</si>
  <si>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</si>
  <si>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</si>
  <si>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</si>
  <si>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</si>
  <si>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</si>
  <si>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</si>
  <si>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</si>
  <si>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</si>
  <si>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</si>
  <si>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</si>
  <si>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</si>
  <si>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</si>
  <si>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</si>
  <si>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</si>
  <si>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</si>
  <si>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</si>
  <si>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</si>
  <si>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</si>
  <si>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</si>
  <si>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</si>
  <si>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</si>
  <si>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</si>
  <si>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</si>
  <si>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</si>
  <si>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</si>
  <si>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</si>
  <si>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</si>
  <si>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</si>
  <si>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</si>
  <si>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</si>
  <si>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</si>
  <si>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</si>
  <si>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</si>
  <si>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</si>
  <si>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</si>
  <si>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</si>
  <si>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</si>
  <si>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</si>
  <si>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</si>
  <si>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</si>
  <si>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</si>
  <si>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</si>
  <si>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</si>
  <si>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</si>
  <si>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</si>
  <si>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</si>
  <si>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</si>
  <si>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</si>
  <si>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</si>
  <si>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</si>
  <si>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</si>
  <si>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</si>
  <si>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</si>
  <si>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</si>
  <si>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</si>
  <si>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</si>
  <si>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</si>
  <si>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</si>
  <si>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</si>
  <si>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</si>
  <si>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</si>
  <si>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</si>
  <si>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</si>
  <si>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</si>
  <si>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</si>
  <si>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</si>
  <si>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</si>
  <si>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</si>
  <si>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</si>
  <si>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</si>
  <si>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</si>
  <si>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</si>
  <si>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</si>
  <si>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</si>
  <si>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</si>
  <si>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</si>
  <si>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</si>
  <si>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</si>
  <si>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</si>
  <si>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</si>
  <si>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</si>
  <si>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</si>
  <si>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</si>
  <si>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</si>
  <si>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</si>
  <si>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</si>
  <si>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</si>
  <si>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</si>
  <si>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</si>
  <si>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</si>
  <si>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</si>
  <si>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</si>
  <si>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</si>
  <si>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</si>
  <si>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</si>
  <si>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</si>
  <si>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</si>
  <si>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</si>
  <si>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</si>
  <si>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</si>
  <si>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</si>
  <si>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</si>
  <si>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</si>
  <si>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</si>
  <si>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</si>
  <si>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</si>
  <si>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</si>
  <si>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</si>
  <si>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</si>
  <si>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</si>
  <si>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</si>
  <si>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</si>
  <si>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</si>
  <si>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</si>
  <si>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</si>
  <si>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</si>
  <si>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</si>
  <si>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</si>
  <si>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</si>
  <si>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</si>
  <si>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</si>
  <si>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</si>
  <si>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</si>
  <si>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</si>
  <si>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</si>
  <si>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</si>
  <si>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</si>
  <si>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</si>
  <si>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</si>
  <si>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</si>
  <si>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</si>
  <si>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</si>
  <si>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</si>
  <si>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</si>
  <si>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</si>
  <si>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</si>
  <si>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</si>
  <si>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</si>
  <si>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</si>
  <si>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</si>
  <si>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</si>
  <si>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</si>
  <si>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</si>
  <si>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</si>
  <si>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</si>
  <si>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</si>
  <si>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</si>
  <si>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</si>
  <si>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</si>
  <si>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</si>
  <si>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</si>
  <si>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</si>
  <si>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</si>
  <si>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</si>
  <si>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</si>
  <si>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</si>
  <si>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</si>
  <si>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</si>
  <si>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</si>
  <si>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</si>
  <si>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</si>
  <si>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</si>
  <si>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</si>
  <si>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</si>
  <si>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</si>
  <si>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</si>
  <si>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</si>
  <si>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</si>
  <si>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</si>
  <si>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</si>
  <si>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</si>
  <si>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</si>
  <si>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</si>
  <si>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</si>
  <si>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</si>
  <si>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</si>
  <si>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</si>
  <si>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</si>
  <si>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</si>
  <si>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</si>
  <si>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</si>
  <si>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</si>
  <si>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</si>
  <si>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</si>
  <si>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</si>
  <si>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</si>
  <si>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</si>
  <si>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</si>
  <si>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</si>
  <si>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</si>
  <si>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</si>
  <si>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</si>
  <si>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</si>
  <si>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</si>
  <si>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</si>
  <si>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</si>
  <si>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</si>
  <si>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</si>
  <si>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</si>
  <si>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</si>
  <si>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</si>
  <si>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</si>
  <si>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</si>
  <si>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</si>
  <si>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</si>
  <si>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</si>
  <si>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</si>
  <si>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</si>
  <si>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</si>
  <si>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</si>
  <si>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</si>
  <si>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</si>
  <si>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</si>
  <si>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</si>
  <si>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</si>
  <si>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</si>
  <si>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</si>
  <si>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</si>
  <si>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</si>
  <si>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</si>
  <si>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</si>
  <si>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</si>
  <si>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</si>
  <si>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</si>
  <si>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</si>
  <si>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</si>
  <si>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</si>
  <si>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</si>
  <si>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</si>
  <si>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</si>
  <si>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</si>
  <si>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</si>
  <si>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</si>
  <si>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</si>
  <si>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</si>
  <si>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</si>
  <si>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</si>
  <si>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</si>
  <si>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</si>
  <si>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</si>
  <si>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</si>
  <si>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</si>
  <si>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</si>
  <si>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</si>
  <si>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</si>
  <si>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</si>
  <si>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</si>
  <si>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</si>
  <si>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</si>
  <si>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</si>
  <si>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</si>
  <si>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</si>
  <si>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</si>
  <si>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</si>
  <si>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</si>
  <si>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</si>
  <si>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</si>
  <si>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</si>
  <si>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</si>
  <si>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</si>
  <si>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</si>
  <si>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</si>
  <si>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</si>
  <si>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</si>
  <si>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</si>
  <si>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</si>
  <si>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</si>
  <si>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</si>
  <si>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</si>
  <si>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</si>
  <si>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</si>
  <si>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</si>
  <si>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</si>
  <si>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</si>
  <si>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</si>
  <si>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</si>
  <si>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</si>
  <si>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</si>
  <si>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</si>
  <si>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</si>
  <si>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</si>
  <si>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</si>
  <si>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</si>
  <si>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</si>
  <si>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</si>
  <si>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</si>
  <si>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</si>
  <si>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</si>
  <si>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</si>
  <si>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</si>
  <si>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</si>
  <si>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</si>
  <si>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</si>
  <si>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</si>
  <si>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</si>
  <si>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</si>
  <si>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</si>
  <si>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</si>
  <si>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</si>
  <si>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</si>
  <si>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</si>
  <si>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</si>
  <si>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</si>
  <si>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</si>
  <si>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</si>
  <si>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</si>
  <si>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</si>
  <si>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</si>
  <si>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</si>
  <si>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</si>
  <si>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</si>
  <si>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</si>
  <si>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</si>
  <si>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</si>
  <si>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</si>
  <si>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</si>
  <si>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</si>
  <si>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</si>
  <si>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</si>
  <si>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</si>
  <si>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</si>
  <si>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</si>
  <si>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</si>
  <si>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</si>
  <si>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</si>
  <si>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</si>
  <si>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</si>
  <si>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</si>
  <si>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</si>
  <si>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</si>
  <si>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</si>
  <si>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</si>
  <si>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</si>
  <si>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</si>
  <si>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</si>
  <si>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</si>
  <si>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</si>
  <si>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</si>
  <si>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</si>
  <si>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</si>
  <si>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</si>
  <si>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</si>
  <si>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</si>
  <si>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</si>
  <si>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</si>
  <si>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</si>
  <si>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</si>
  <si>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</si>
  <si>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</si>
  <si>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</si>
  <si>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</si>
  <si>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</si>
  <si>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</si>
  <si>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</si>
  <si>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</si>
  <si>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</si>
  <si>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</si>
  <si>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</si>
  <si>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</si>
  <si>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</si>
  <si>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</si>
  <si>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</si>
  <si>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</si>
  <si>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</si>
  <si>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</si>
  <si>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</si>
  <si>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</si>
  <si>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</si>
  <si>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</si>
  <si>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</si>
  <si>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</si>
  <si>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</si>
  <si>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</si>
  <si>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</si>
  <si>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</si>
  <si>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</si>
  <si>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</si>
  <si>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</si>
  <si>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</si>
  <si>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</si>
  <si>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</si>
  <si>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</si>
  <si>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</si>
  <si>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</si>
  <si>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</si>
  <si>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</si>
  <si>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</si>
  <si>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</si>
  <si>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</si>
  <si>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</si>
  <si>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</si>
  <si>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</si>
  <si>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</si>
  <si>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</si>
  <si>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</si>
  <si>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</si>
  <si>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</si>
  <si>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</si>
  <si>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</si>
  <si>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</si>
  <si>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</si>
  <si>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</si>
  <si>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</si>
  <si>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</si>
  <si>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</si>
  <si>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</si>
  <si>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</si>
  <si>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</si>
  <si>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</si>
  <si>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</si>
  <si>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</si>
  <si>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</si>
  <si>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</si>
  <si>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</si>
  <si>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</si>
  <si>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</si>
  <si>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</si>
  <si>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</si>
  <si>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</si>
  <si>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</si>
  <si>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</si>
  <si>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</si>
  <si>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</si>
  <si>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</si>
  <si>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</si>
  <si>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</si>
  <si>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</si>
  <si>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</si>
  <si>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</si>
  <si>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</si>
  <si>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</si>
  <si>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</si>
  <si>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</si>
  <si>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</si>
  <si>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</si>
  <si>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</si>
  <si>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</si>
  <si>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</si>
  <si>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</si>
  <si>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</si>
  <si>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</si>
  <si>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</si>
  <si>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</si>
  <si>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</si>
  <si>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</si>
  <si>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</si>
  <si>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</si>
  <si>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</si>
  <si>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</si>
  <si>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</si>
  <si>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</si>
  <si>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</si>
  <si>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</si>
  <si>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</si>
  <si>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</si>
  <si>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</si>
  <si>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</si>
  <si>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</si>
  <si>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</si>
  <si>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</si>
  <si>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</si>
  <si>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</si>
  <si>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</si>
  <si>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</si>
  <si>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</si>
  <si>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</si>
  <si>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</si>
  <si>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</si>
  <si>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</si>
  <si>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</si>
  <si>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</si>
  <si>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</si>
  <si>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</si>
  <si>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</si>
  <si>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</si>
  <si>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</si>
  <si>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</si>
  <si>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</si>
  <si>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</si>
  <si>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</si>
  <si>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</si>
  <si>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</si>
  <si>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</si>
  <si>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</si>
  <si>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</si>
  <si>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</si>
  <si>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</si>
  <si>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</si>
  <si>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</si>
  <si>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</si>
  <si>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</si>
  <si>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</si>
  <si>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</si>
  <si>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</si>
  <si>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</si>
  <si>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</si>
  <si>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</si>
  <si>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</si>
  <si>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</si>
  <si>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</si>
  <si>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</si>
  <si>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</si>
  <si>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</si>
  <si>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</si>
  <si>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</si>
  <si>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</si>
  <si>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</si>
  <si>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</si>
  <si>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</si>
  <si>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</si>
  <si>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</si>
  <si>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</si>
  <si>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</si>
  <si>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</si>
  <si>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</si>
  <si>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</si>
  <si>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</si>
  <si>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</si>
  <si>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</si>
  <si>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</si>
  <si>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</si>
  <si>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</si>
  <si>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</si>
  <si>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</si>
  <si>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</si>
  <si>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</si>
  <si>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</si>
  <si>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</si>
  <si>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</si>
  <si>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</si>
  <si>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</si>
  <si>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</si>
  <si>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</si>
  <si>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</si>
  <si>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</si>
  <si>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</si>
  <si>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</si>
  <si>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</si>
  <si>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</si>
  <si>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</si>
  <si>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</si>
  <si>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</si>
  <si>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</si>
  <si>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</si>
  <si>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</si>
  <si>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</si>
  <si>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</si>
  <si>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</si>
  <si>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</si>
  <si>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</si>
  <si>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</si>
  <si>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</si>
  <si>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</si>
  <si>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</si>
  <si>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</si>
  <si>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</si>
  <si>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</si>
  <si>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</si>
  <si>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</si>
  <si>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</si>
  <si>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</si>
  <si>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</si>
  <si>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</si>
  <si>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</si>
  <si>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</si>
  <si>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</si>
  <si>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</si>
  <si>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</si>
  <si>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</si>
  <si>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</si>
  <si>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</si>
  <si>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</si>
  <si>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</si>
  <si>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</si>
  <si>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</si>
  <si>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</si>
  <si>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</si>
  <si>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</si>
  <si>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</si>
  <si>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</si>
  <si>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</si>
  <si>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</si>
  <si>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</si>
  <si>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</si>
  <si>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</si>
  <si>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</si>
  <si>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</si>
  <si>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</si>
  <si>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</si>
  <si>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</si>
  <si>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</si>
  <si>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</si>
  <si>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</si>
  <si>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</si>
  <si>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</si>
  <si>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</si>
  <si>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</si>
  <si>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</si>
  <si>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</si>
  <si>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</si>
  <si>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</si>
  <si>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</si>
  <si>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</si>
  <si>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</si>
  <si>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</si>
  <si>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</si>
  <si>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</si>
  <si>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</si>
  <si>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</si>
  <si>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</si>
  <si>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</si>
  <si>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</si>
  <si>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</si>
  <si>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</si>
  <si>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</si>
  <si>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</si>
  <si>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</si>
  <si>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</si>
  <si>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</si>
  <si>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</si>
  <si>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</si>
  <si>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</si>
  <si>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</si>
  <si>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</si>
  <si>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</si>
  <si>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</si>
  <si>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</si>
  <si>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</si>
  <si>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</si>
  <si>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</si>
  <si>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</si>
  <si>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</si>
  <si>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</si>
  <si>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</si>
  <si>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</si>
  <si>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</si>
  <si>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</si>
  <si>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</si>
  <si>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</si>
  <si>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</si>
  <si>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</si>
  <si>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</si>
  <si>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</si>
  <si>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</si>
  <si>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</si>
  <si>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</si>
  <si>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</si>
  <si>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</si>
  <si>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</si>
  <si>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</si>
  <si>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</si>
  <si>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</si>
  <si>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</si>
  <si>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</si>
  <si>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</si>
  <si>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</si>
  <si>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</si>
  <si>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</si>
  <si>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</si>
  <si>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</si>
  <si>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</si>
  <si>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</si>
  <si>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</si>
  <si>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</si>
  <si>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</si>
  <si>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</si>
  <si>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</si>
  <si>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</si>
  <si>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</si>
  <si>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</si>
  <si>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</si>
  <si>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</si>
  <si>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</si>
  <si>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</si>
  <si>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</si>
  <si>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</si>
  <si>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</si>
  <si>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</si>
  <si>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</si>
  <si>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</si>
  <si>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</si>
  <si>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</si>
  <si>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</si>
  <si>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</si>
  <si>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</si>
  <si>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</si>
  <si>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</si>
  <si>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</si>
  <si>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</si>
  <si>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</si>
  <si>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</si>
  <si>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</si>
  <si>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</si>
  <si>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</si>
  <si>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</si>
  <si>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</si>
  <si>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</si>
  <si>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</si>
  <si>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</si>
  <si>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</si>
  <si>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</si>
  <si>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</si>
  <si>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</si>
  <si>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</si>
  <si>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</si>
  <si>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</si>
  <si>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</si>
  <si>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</si>
  <si>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</si>
  <si>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</si>
  <si>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</si>
  <si>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</si>
  <si>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</si>
  <si>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</si>
  <si>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</si>
  <si>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</si>
  <si>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</si>
  <si>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</si>
  <si>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</si>
  <si>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</si>
  <si>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</si>
  <si>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</si>
  <si>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</si>
  <si>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</si>
  <si>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</si>
  <si>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</si>
  <si>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</si>
  <si>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</si>
  <si>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</si>
  <si>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</si>
  <si>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</si>
  <si>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</si>
  <si>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</si>
  <si>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</si>
  <si>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</si>
  <si>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</si>
  <si>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</si>
  <si>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</si>
  <si>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</si>
  <si>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</si>
  <si>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</si>
  <si>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</si>
  <si>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</si>
  <si>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</si>
  <si>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</si>
  <si>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</si>
  <si>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</si>
  <si>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</si>
  <si>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</si>
  <si>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</si>
  <si>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</si>
  <si>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</si>
  <si>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</si>
  <si>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</si>
  <si>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</si>
  <si>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</si>
  <si>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</si>
  <si>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</si>
  <si>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</si>
  <si>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</si>
  <si>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</si>
  <si>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</si>
  <si>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</si>
  <si>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</si>
  <si>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</si>
  <si>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</si>
  <si>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</si>
  <si>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</si>
  <si>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</si>
  <si>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</si>
  <si>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</si>
  <si>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</si>
  <si>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</si>
  <si>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</si>
  <si>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</si>
  <si>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</si>
  <si>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</si>
  <si>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</si>
  <si>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</si>
  <si>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</si>
  <si>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</si>
  <si>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</si>
  <si>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</si>
  <si>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</si>
  <si>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</si>
  <si>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</si>
  <si>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</si>
  <si>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</si>
  <si>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</si>
  <si>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</si>
  <si>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</si>
  <si>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</si>
  <si>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</si>
  <si>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</si>
  <si>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</si>
  <si>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</si>
  <si>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</si>
  <si>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</si>
  <si>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</si>
  <si>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</si>
  <si>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</si>
  <si>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</si>
  <si>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</si>
  <si>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</si>
  <si>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</si>
  <si>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</si>
  <si>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</si>
  <si>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</si>
  <si>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</si>
  <si>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</si>
  <si>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</si>
  <si>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</si>
  <si>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</si>
  <si>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</si>
  <si>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</si>
  <si>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</si>
  <si>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</si>
  <si>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</si>
  <si>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</si>
  <si>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</si>
  <si>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</si>
  <si>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</si>
  <si>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</si>
  <si>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</si>
  <si>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</si>
  <si>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</si>
  <si>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</si>
  <si>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</si>
  <si>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</si>
  <si>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</si>
  <si>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</si>
  <si>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</si>
  <si>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</si>
  <si>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</si>
  <si>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</si>
  <si>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</si>
  <si>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</si>
  <si>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</si>
  <si>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</si>
  <si>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</si>
  <si>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</si>
  <si>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</si>
  <si>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</si>
  <si>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</si>
  <si>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</si>
  <si>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</si>
  <si>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</si>
  <si>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</si>
  <si>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</si>
  <si>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</si>
  <si>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</si>
  <si>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</si>
  <si>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</si>
  <si>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</si>
  <si>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</si>
  <si>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</si>
  <si>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</si>
  <si>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</si>
  <si>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</si>
  <si>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</si>
  <si>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</si>
  <si>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</si>
  <si>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</si>
  <si>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</si>
  <si>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</si>
  <si>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</si>
  <si>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</si>
  <si>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</si>
  <si>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</si>
  <si>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</si>
  <si>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</si>
  <si>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</si>
  <si>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</si>
  <si>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</si>
  <si>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</si>
  <si>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</si>
  <si>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</si>
  <si>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</si>
  <si>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</si>
  <si>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</si>
  <si>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</si>
  <si>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</si>
  <si>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</si>
  <si>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</si>
  <si>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</si>
  <si>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</si>
  <si>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</si>
  <si>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</si>
  <si>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</si>
  <si>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</si>
  <si>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</si>
  <si>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</si>
  <si>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</si>
  <si>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</si>
  <si>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</si>
  <si>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</si>
  <si>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</si>
  <si>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</si>
  <si>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</si>
  <si>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</si>
  <si>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</si>
  <si>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</si>
  <si>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</si>
  <si>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</si>
  <si>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</si>
  <si>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</si>
  <si>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</si>
  <si>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</si>
  <si>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</si>
  <si>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</si>
  <si>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</si>
  <si>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</si>
  <si>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</si>
  <si>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</si>
  <si>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</si>
  <si>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</si>
  <si>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</si>
  <si>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</si>
  <si>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</si>
  <si>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</si>
  <si>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</si>
  <si>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</si>
  <si>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</si>
  <si>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</si>
  <si>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</si>
  <si>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</si>
  <si>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</si>
  <si>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</si>
  <si>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</si>
  <si>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</si>
  <si>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</si>
  <si>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</si>
  <si>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</si>
  <si>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</si>
  <si>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</si>
  <si>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</si>
  <si>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</si>
  <si>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</si>
  <si>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</si>
  <si>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</si>
  <si>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</si>
  <si>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</si>
  <si>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</si>
  <si>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</si>
  <si>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</si>
  <si>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</si>
  <si>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</si>
  <si>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</si>
  <si>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</si>
  <si>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</si>
  <si>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</si>
  <si>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</si>
  <si>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</si>
  <si>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</si>
  <si>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</si>
  <si>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</si>
  <si>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</si>
  <si>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</si>
  <si>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</si>
  <si>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</si>
  <si>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</si>
  <si>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</si>
  <si>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</si>
  <si>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</si>
  <si>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</si>
  <si>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</si>
  <si>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</si>
  <si>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</si>
  <si>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</si>
  <si>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</si>
  <si>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</si>
  <si>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</si>
  <si>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</si>
  <si>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</si>
  <si>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</si>
  <si>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</si>
  <si>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</si>
  <si>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</si>
  <si>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</si>
  <si>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</si>
  <si>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</si>
  <si>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</si>
  <si>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</si>
  <si>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</si>
  <si>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</si>
  <si>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</si>
  <si>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</si>
  <si>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</si>
  <si>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</si>
  <si>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</si>
  <si>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</si>
  <si>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</si>
  <si>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</si>
  <si>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</si>
  <si>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</si>
  <si>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</si>
  <si>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</si>
  <si>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</si>
  <si>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</si>
  <si>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</si>
  <si>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</si>
  <si>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</si>
  <si>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</si>
  <si>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</si>
  <si>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</si>
  <si>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</si>
  <si>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</si>
  <si>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</si>
  <si>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</si>
  <si>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</si>
  <si>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</si>
  <si>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</si>
  <si>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</si>
  <si>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</si>
  <si>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</si>
  <si>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</si>
  <si>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</si>
  <si>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</si>
  <si>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</si>
  <si>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</si>
  <si>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</si>
  <si>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</si>
  <si>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</si>
  <si>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</si>
  <si>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</si>
  <si>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</si>
  <si>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</si>
  <si>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</si>
  <si>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</si>
  <si>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</si>
  <si>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</si>
  <si>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</si>
  <si>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</si>
  <si>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</si>
  <si>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</si>
  <si>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</si>
  <si>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</si>
  <si>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</si>
  <si>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</si>
  <si>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</si>
  <si>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</si>
  <si>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</si>
  <si>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</si>
  <si>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</si>
  <si>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</si>
  <si>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</si>
  <si>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</si>
  <si>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</si>
  <si>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</si>
  <si>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</si>
  <si>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</si>
  <si>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</si>
  <si>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</si>
  <si>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</si>
  <si>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</si>
  <si>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</si>
  <si>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</si>
  <si>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</si>
  <si>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</si>
  <si>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</si>
  <si>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</si>
  <si>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</si>
  <si>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</si>
  <si>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</si>
  <si>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</si>
  <si>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</si>
  <si>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</si>
  <si>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</si>
  <si>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</si>
  <si>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</si>
  <si>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</si>
  <si>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</si>
  <si>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</si>
  <si>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</si>
  <si>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</si>
  <si>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</si>
  <si>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</si>
  <si>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</si>
  <si>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</si>
  <si>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</si>
  <si>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</si>
  <si>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</si>
  <si>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</si>
  <si>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</si>
  <si>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</si>
  <si>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</si>
  <si>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</si>
  <si>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</si>
  <si>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</si>
  <si>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</si>
  <si>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</si>
  <si>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</si>
  <si>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</si>
  <si>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</si>
  <si>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</si>
  <si>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</si>
  <si>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</si>
  <si>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</si>
  <si>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</si>
  <si>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</si>
  <si>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</si>
  <si>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</si>
  <si>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</si>
  <si>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</si>
  <si>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</si>
  <si>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</si>
  <si>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</si>
  <si>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</si>
  <si>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</si>
  <si>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</si>
  <si>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</si>
  <si>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</si>
  <si>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</si>
  <si>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</si>
  <si>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</si>
  <si>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</si>
  <si>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</si>
  <si>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</si>
  <si>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</si>
  <si>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</si>
  <si>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</si>
  <si>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</si>
  <si>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</si>
  <si>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</si>
  <si>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</si>
  <si>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</si>
  <si>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</si>
  <si>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</si>
  <si>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</si>
  <si>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</si>
  <si>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</si>
  <si>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</si>
  <si>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</si>
  <si>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</si>
  <si>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</si>
  <si>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</si>
  <si>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</si>
  <si>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</si>
  <si>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</si>
  <si>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</si>
  <si>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</si>
  <si>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</si>
  <si>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</si>
  <si>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</si>
  <si>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</si>
  <si>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</si>
  <si>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</si>
  <si>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</si>
  <si>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</si>
  <si>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</si>
  <si>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</si>
  <si>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</si>
  <si>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</si>
  <si>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</si>
  <si>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</si>
  <si>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</si>
  <si>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</si>
  <si>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</si>
  <si>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</si>
  <si>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</si>
  <si>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</si>
  <si>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</si>
  <si>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</si>
  <si>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</si>
  <si>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</si>
  <si>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</si>
  <si>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</si>
  <si>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</si>
  <si>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</si>
  <si>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</si>
  <si>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</si>
  <si>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</si>
  <si>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</si>
  <si>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</si>
  <si>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</si>
  <si>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</si>
  <si>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</si>
  <si>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</si>
  <si>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</si>
  <si>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</si>
  <si>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</si>
  <si>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</si>
  <si>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</si>
  <si>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</si>
  <si>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</si>
  <si>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</si>
  <si>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</si>
  <si>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</si>
  <si>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</si>
  <si>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</si>
  <si>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</si>
  <si>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</si>
  <si>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</si>
  <si>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</si>
  <si>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</si>
  <si>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</si>
  <si>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</si>
  <si>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</si>
  <si>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</si>
  <si>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</si>
  <si>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</si>
  <si>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</si>
  <si>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</si>
  <si>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</si>
  <si>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</si>
  <si>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</si>
  <si>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</si>
  <si>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</si>
  <si>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</si>
  <si>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</si>
  <si>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</si>
  <si>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</si>
  <si>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</si>
  <si>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</si>
  <si>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</si>
  <si>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</si>
  <si>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</si>
  <si>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</si>
  <si>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</si>
  <si>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</si>
  <si>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</si>
  <si>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</si>
  <si>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</si>
  <si>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</si>
  <si>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</si>
  <si>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</si>
  <si>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</si>
  <si>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</si>
  <si>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</si>
  <si>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</si>
  <si>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</si>
  <si>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</si>
  <si>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</si>
  <si>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</si>
  <si>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</si>
  <si>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</si>
  <si>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</si>
  <si>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</si>
  <si>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</si>
  <si>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</si>
  <si>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</si>
  <si>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</si>
  <si>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</si>
  <si>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</si>
  <si>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</si>
  <si>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</si>
  <si>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</si>
  <si>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</si>
  <si>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</si>
  <si>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</si>
  <si>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</si>
  <si>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</si>
  <si>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</si>
  <si>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</si>
  <si>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</si>
  <si>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</si>
  <si>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</si>
  <si>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</si>
  <si>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</si>
  <si>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</si>
  <si>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</si>
  <si>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</si>
  <si>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</si>
  <si>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</si>
  <si>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</si>
  <si>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</si>
  <si>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</si>
  <si>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</si>
  <si>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</si>
  <si>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</si>
  <si>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</si>
  <si>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</si>
  <si>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</si>
  <si>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</si>
  <si>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</si>
  <si>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</si>
  <si>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</si>
  <si>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</si>
  <si>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</si>
  <si>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</si>
  <si>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</si>
  <si>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</si>
  <si>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</si>
  <si>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</si>
  <si>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</si>
  <si>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</si>
  <si>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</si>
  <si>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</si>
  <si>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</si>
  <si>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</si>
  <si>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</si>
  <si>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</si>
  <si>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</si>
  <si>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</si>
  <si>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</si>
  <si>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</si>
  <si>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</si>
  <si>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</si>
  <si>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</si>
  <si>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</si>
  <si>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</si>
  <si>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</si>
  <si>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</si>
  <si>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</si>
  <si>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</si>
  <si>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</si>
  <si>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</si>
  <si>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</si>
  <si>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</si>
  <si>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</si>
  <si>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</si>
  <si>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</si>
  <si>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</si>
  <si>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</si>
  <si>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</si>
  <si>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</si>
  <si>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</si>
  <si>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</si>
  <si>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</si>
  <si>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</si>
  <si>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</si>
  <si>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</si>
  <si>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</si>
  <si>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</si>
  <si>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</si>
  <si>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</si>
  <si>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</si>
  <si>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</si>
  <si>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</si>
  <si>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</si>
  <si>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</si>
  <si>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</si>
  <si>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</si>
  <si>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</si>
  <si>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</si>
  <si>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</si>
  <si>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</si>
  <si>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</si>
  <si>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</si>
  <si>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</si>
  <si>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</si>
  <si>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</si>
  <si>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</si>
  <si>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</si>
  <si>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</si>
  <si>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</si>
  <si>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</si>
  <si>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</si>
  <si>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</si>
  <si>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</si>
  <si>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</si>
  <si>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</si>
  <si>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</si>
  <si>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</si>
  <si>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</si>
  <si>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</si>
  <si>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</si>
  <si>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</si>
  <si>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</si>
  <si>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</si>
  <si>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</si>
  <si>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</si>
  <si>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</si>
  <si>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</si>
  <si>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</si>
  <si>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</si>
  <si>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</si>
  <si>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</si>
  <si>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</si>
  <si>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</si>
  <si>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</si>
  <si>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</si>
  <si>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</si>
  <si>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</si>
  <si>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</si>
  <si>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</si>
  <si>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</si>
  <si>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</si>
  <si>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</si>
  <si>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</si>
  <si>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</si>
  <si>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</si>
  <si>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</si>
  <si>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</si>
  <si>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</si>
  <si>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</si>
  <si>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</si>
  <si>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</si>
  <si>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</si>
  <si>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</si>
  <si>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</si>
  <si>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</si>
  <si>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</si>
  <si>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</si>
  <si>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</si>
  <si>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</si>
  <si>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</si>
  <si>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</si>
  <si>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</si>
  <si>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</si>
  <si>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</si>
  <si>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</si>
  <si>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</si>
  <si>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</si>
  <si>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</si>
  <si>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</si>
  <si>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</si>
  <si>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</si>
  <si>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</si>
  <si>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</si>
  <si>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</si>
  <si>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</si>
  <si>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</si>
  <si>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</si>
  <si>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</si>
  <si>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</si>
  <si>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</si>
  <si>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</si>
  <si>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</si>
  <si>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</si>
  <si>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</si>
  <si>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</si>
  <si>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</si>
  <si>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</si>
  <si>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</si>
  <si>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</si>
  <si>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</si>
  <si>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</si>
  <si>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</si>
  <si>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</si>
  <si>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</si>
  <si>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</si>
  <si>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</si>
  <si>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</si>
  <si>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</si>
  <si>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</si>
  <si>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</si>
  <si>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</si>
  <si>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</si>
  <si>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</si>
  <si>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</si>
  <si>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</si>
  <si>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</si>
  <si>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</si>
  <si>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</si>
  <si>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</si>
  <si>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</si>
  <si>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</si>
  <si>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</si>
  <si>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</si>
  <si>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</si>
  <si>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</si>
  <si>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</si>
  <si>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</si>
  <si>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</si>
  <si>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</si>
  <si>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</si>
  <si>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</si>
  <si>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</si>
  <si>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</si>
  <si>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</si>
  <si>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</si>
  <si>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</si>
  <si>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</si>
  <si>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</si>
  <si>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</si>
  <si>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</si>
  <si>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</si>
  <si>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</si>
  <si>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</si>
  <si>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</si>
  <si>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</si>
  <si>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</si>
  <si>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</si>
  <si>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</si>
  <si>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</si>
  <si>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</si>
  <si>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</si>
  <si>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</si>
  <si>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</si>
  <si>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</si>
  <si>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</si>
  <si>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</si>
  <si>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</si>
  <si>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</si>
  <si>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</si>
  <si>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</si>
  <si>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</si>
  <si>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</si>
  <si>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</si>
  <si>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</si>
  <si>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</si>
  <si>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</si>
  <si>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</si>
  <si>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</si>
  <si>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</si>
  <si>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</si>
  <si>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</si>
  <si>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</si>
  <si>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</si>
  <si>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</si>
  <si>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</si>
  <si>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</si>
  <si>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</si>
  <si>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</si>
  <si>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</si>
  <si>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</si>
  <si>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</si>
  <si>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</si>
  <si>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</si>
  <si>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</si>
  <si>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</si>
  <si>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</si>
  <si>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</si>
  <si>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</si>
  <si>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</si>
  <si>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</si>
  <si>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</si>
  <si>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</si>
  <si>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</si>
  <si>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</si>
  <si>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</si>
  <si>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</si>
  <si>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</si>
  <si>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</si>
  <si>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</si>
  <si>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</si>
  <si>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</si>
  <si>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</si>
  <si>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</si>
  <si>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</si>
  <si>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</si>
  <si>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</si>
  <si>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</si>
  <si>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</si>
  <si>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</si>
  <si>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</si>
  <si>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</si>
  <si>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</si>
  <si>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</si>
  <si>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</si>
  <si>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</si>
  <si>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</si>
  <si>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</si>
  <si>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</si>
  <si>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</si>
  <si>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</si>
  <si>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</si>
  <si>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</si>
  <si>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</si>
  <si>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</si>
  <si>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</si>
  <si>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</si>
  <si>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</si>
  <si>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</si>
  <si>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</si>
  <si>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</si>
  <si>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</si>
  <si>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</si>
  <si>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</si>
  <si>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</si>
  <si>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</si>
  <si>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</si>
  <si>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</si>
  <si>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</si>
  <si>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</si>
  <si>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</si>
  <si>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</si>
  <si>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</si>
  <si>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</si>
  <si>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</si>
  <si>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</si>
  <si>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</si>
  <si>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</si>
  <si>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</si>
  <si>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</si>
  <si>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</si>
  <si>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</si>
  <si>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</si>
  <si>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</si>
  <si>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</si>
  <si>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</si>
  <si>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</si>
  <si>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</si>
  <si>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</si>
  <si>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</si>
  <si>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</si>
  <si>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</si>
  <si>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</si>
  <si>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</si>
  <si>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</si>
  <si>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</si>
  <si>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</si>
  <si>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</si>
  <si>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</si>
  <si>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</si>
  <si>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</si>
  <si>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</si>
  <si>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</si>
  <si>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</si>
  <si>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</si>
  <si>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</si>
  <si>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</si>
  <si>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</si>
  <si>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</si>
  <si>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</si>
  <si>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</si>
  <si>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</si>
  <si>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</si>
  <si>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</si>
  <si>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</si>
  <si>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</si>
  <si>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</si>
  <si>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</si>
  <si>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</si>
  <si>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</si>
  <si>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</si>
  <si>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</si>
  <si>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</si>
  <si>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</si>
  <si>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</si>
  <si>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</si>
  <si>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</si>
  <si>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</si>
  <si>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</si>
  <si>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</si>
  <si>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</si>
  <si>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</si>
  <si>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</si>
  <si>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</si>
  <si>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</si>
  <si>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</si>
  <si>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</si>
  <si>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</si>
  <si>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</si>
  <si>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</si>
  <si>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</si>
  <si>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</si>
  <si>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</si>
  <si>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</si>
  <si>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</si>
  <si>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</si>
  <si>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</si>
  <si>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</si>
  <si>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</si>
  <si>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</si>
  <si>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</si>
  <si>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</si>
  <si>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</si>
  <si>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</si>
  <si>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</si>
  <si>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</si>
  <si>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</si>
  <si>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</si>
  <si>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</si>
  <si>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</si>
  <si>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</si>
  <si>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</si>
  <si>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</si>
  <si>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</si>
  <si>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</si>
  <si>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</si>
  <si>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</si>
  <si>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</si>
  <si>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</si>
  <si>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t>
  </si>
  <si>
    <t>2020</t>
  </si>
  <si>
    <t>2021</t>
  </si>
  <si>
    <t>2022</t>
  </si>
  <si>
    <t>Thg1</t>
  </si>
  <si>
    <t>Thg2</t>
  </si>
  <si>
    <t>Thg3</t>
  </si>
  <si>
    <t>Thg4</t>
  </si>
  <si>
    <t>Thg5</t>
  </si>
  <si>
    <t>Thg6</t>
  </si>
  <si>
    <t>Thg7</t>
  </si>
  <si>
    <t>Thg8</t>
  </si>
  <si>
    <t>Thg9</t>
  </si>
  <si>
    <t>Thg10</t>
  </si>
  <si>
    <t>Thg11</t>
  </si>
  <si>
    <t>Thg12</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</si>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</sst>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0.00\ &quot;₫&quot;"/>
    <numFmt numFmtId="169" formatCode="#,##0\ &quot;₫&quot;"/>
    <numFmt numFmtId="170" formatCode="#,##0.00\ 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0" fontId="0" fillId="0" borderId="0" xfId="0" pivotButton="1"/>
    <xf numFmtId="169" fontId="0" fillId="0" borderId="0" xfId="0" applyNumberFormat="1"/>
    <xf numFmtId="170" fontId="0" fillId="0" borderId="0" xfId="0" applyNumberFormat="1"/>
  </cellXfs>
  <cellStyles count="1">
    <cellStyle name="Normal" xfId="0" builtinId="0"/>
  </cellStyles>
  <dxfs count="16">
    <dxf>
      <font>
        <b/>
        <i val="0"/>
        <sz val="11"/>
        <color theme="0"/>
        <name val="Calibri"/>
        <family val="2"/>
        <scheme val="minor"/>
      </font>
      <fill>
        <patternFill>
          <bgColor theme="4" tint="-0.24994659260841701"/>
        </patternFill>
      </fill>
    </dxf>
    <dxf>
      <font>
        <b val="0"/>
        <i val="0"/>
        <sz val="11"/>
        <color theme="0"/>
        <name val="Calibri"/>
        <family val="2"/>
        <scheme val="minor"/>
      </font>
      <fill>
        <patternFill>
          <bgColor theme="4" tint="-0.24994659260841701"/>
        </patternFill>
      </fill>
      <border>
        <left style="thin">
          <color auto="1"/>
        </left>
        <right style="thin">
          <color auto="1"/>
        </right>
        <top style="thin">
          <color auto="1"/>
        </top>
        <bottom style="thin">
          <color auto="1"/>
        </bottom>
      </border>
    </dxf>
    <dxf>
      <numFmt numFmtId="0" formatCode="General"/>
    </dxf>
    <dxf>
      <font>
        <b/>
        <i val="0"/>
        <sz val="11"/>
        <color theme="0"/>
        <name val="Calibri"/>
        <family val="2"/>
        <scheme val="minor"/>
      </font>
      <fill>
        <patternFill>
          <bgColor theme="4" tint="-0.24994659260841701"/>
        </patternFill>
      </fill>
      <border>
        <left style="thin">
          <color auto="1"/>
        </left>
        <right style="thin">
          <color auto="1"/>
        </right>
        <top style="thin">
          <color auto="1"/>
        </top>
        <bottom style="thin">
          <color auto="1"/>
        </bottom>
      </border>
    </dxf>
    <dxf>
      <font>
        <b val="0"/>
        <i val="0"/>
        <sz val="11"/>
        <name val="Calibri"/>
        <family val="2"/>
        <scheme val="minor"/>
      </font>
      <fill>
        <patternFill patternType="solid">
          <fgColor auto="1"/>
          <bgColor theme="4" tint="-0.24994659260841701"/>
        </patternFill>
      </fill>
      <border diagonalUp="0" diagonalDown="0">
        <left style="thin">
          <color rgb="FF87A4D9"/>
        </left>
        <right style="thin">
          <color rgb="FF87A4D9"/>
        </right>
        <top style="thin">
          <color rgb="FF87A4D9"/>
        </top>
        <bottom style="thin">
          <color rgb="FF87A4D9"/>
        </bottom>
        <vertical/>
        <horizontal/>
      </border>
    </dxf>
    <dxf>
      <numFmt numFmtId="170" formatCode="#,##0.00\ _₫"/>
    </dxf>
    <dxf>
      <numFmt numFmtId="170" formatCode="#,##0.00\ 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slicer" pivot="0" table="0" count="6" xr9:uid="{719589EA-6070-4398-8EF4-519E648146BE}">
      <tableStyleElement type="wholeTable" dxfId="1"/>
      <tableStyleElement type="headerRow" dxfId="0"/>
    </tableStyle>
    <tableStyle name="blue timeline" pivot="0" table="0" count="8" xr9:uid="{615BFCDD-18DB-46C1-905B-9BB9D3C5C71A}">
      <tableStyleElement type="wholeTable" dxfId="4"/>
      <tableStyleElement type="headerRow" dxfId="3"/>
    </tableStyle>
  </tableStyles>
  <colors>
    <mruColors>
      <color rgb="FF7EBB55"/>
      <color rgb="FF568636"/>
      <color rgb="FF9148C8"/>
      <color rgb="FFB686DA"/>
      <color rgb="FF9E5ECE"/>
      <color rgb="FF6A2D97"/>
      <color rgb="FF39467F"/>
      <color rgb="FF7E36B4"/>
      <color rgb="FF672C94"/>
      <color rgb="FFAC74D6"/>
    </mruColors>
  </colors>
  <extLst>
    <ext xmlns:x14="http://schemas.microsoft.com/office/spreadsheetml/2009/9/main" uri="{46F421CA-312F-682f-3DD2-61675219B42D}">
      <x14:dxfs count="4">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auto="1"/>
            </left>
            <right style="thin">
              <color auto="1"/>
            </right>
            <top style="thin">
              <color auto="1"/>
            </top>
            <bottom style="thin">
              <color auto="1"/>
            </bottom>
          </border>
        </dxf>
        <dxf>
          <font>
            <b val="0"/>
            <i val="0"/>
            <strike/>
            <sz val="11"/>
            <color theme="0" tint="-4.9989318521683403E-2"/>
            <name val="Calibri"/>
            <family val="2"/>
            <scheme val="minor"/>
          </font>
          <border diagonalUp="0" diagonalDown="0">
            <left style="thin">
              <color auto="1"/>
            </left>
            <right style="thin">
              <color auto="1"/>
            </right>
            <top style="thin">
              <color auto="1"/>
            </top>
            <bottom style="thin">
              <color auto="1"/>
            </bottom>
            <vertical/>
            <horizontal/>
          </border>
        </dxf>
        <dxf>
          <font>
            <b val="0"/>
            <i val="0"/>
            <strike/>
            <sz val="11"/>
            <color theme="0" tint="-4.9989318521683403E-2"/>
            <name val="Calibri"/>
            <family val="2"/>
            <scheme val="minor"/>
          </font>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8458815271462"/>
              <bgColor theme="0"/>
            </patternFill>
          </fill>
        </dxf>
        <dxf>
          <fill>
            <patternFill patternType="solid">
              <fgColor theme="0"/>
              <bgColor rgb="FF75C4FF"/>
            </patternFill>
          </fill>
          <border diagonalUp="0" diagonalDown="0">
            <left/>
            <right/>
            <top/>
            <bottom/>
            <vertical/>
            <horizontal/>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blu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6"/>
  </c:pivotSource>
  <c:chart>
    <c:title>
      <c:tx>
        <c:rich>
          <a:bodyPr rot="0" spcFirstLastPara="1" vertOverflow="ellipsis" vert="horz" wrap="square" anchor="ctr" anchorCtr="1"/>
          <a:lstStyle/>
          <a:p>
            <a:pPr>
              <a:defRPr sz="1400" b="0" i="0" u="none" strike="noStrike" kern="1200" spc="0" baseline="0">
                <a:solidFill>
                  <a:srgbClr val="48599F"/>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8599F"/>
              </a:solidFill>
              <a:latin typeface="+mn-lt"/>
              <a:ea typeface="+mn-ea"/>
              <a:cs typeface="+mn-cs"/>
            </a:defRPr>
          </a:pPr>
          <a:endParaRPr lang="en-US"/>
        </a:p>
      </c:txPr>
    </c:title>
    <c:autoTitleDeleted val="0"/>
    <c:pivotFmts>
      <c:pivotFmt>
        <c:idx val="0"/>
        <c:spPr>
          <a:solidFill>
            <a:schemeClr val="accent1"/>
          </a:solidFill>
          <a:ln w="28575" cap="rnd">
            <a:solidFill>
              <a:srgbClr val="A66BD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A66B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A66B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A66BD3"/>
              </a:solidFill>
              <a:round/>
            </a:ln>
            <a:effectLst/>
          </c:spPr>
          <c:marker>
            <c:symbol val="none"/>
          </c:marker>
          <c:cat>
            <c:multiLvlStrRef>
              <c:f>'Total Sales'!$A$5:$B$52</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 Sales'!$C$5:$C$52</c:f>
              <c:numCache>
                <c:formatCode>#,##0\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2F1-43A7-90B4-AACE349ACA93}"/>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Sales'!$A$5:$B$52</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 Sales'!$D$5:$D$52</c:f>
              <c:numCache>
                <c:formatCode>#,##0\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2F1-43A7-90B4-AACE349ACA93}"/>
            </c:ext>
          </c:extLst>
        </c:ser>
        <c:ser>
          <c:idx val="2"/>
          <c:order val="2"/>
          <c:tx>
            <c:strRef>
              <c:f>'Total Sales'!$E$3:$E$4</c:f>
              <c:strCache>
                <c:ptCount val="1"/>
                <c:pt idx="0">
                  <c:v>Lib</c:v>
                </c:pt>
              </c:strCache>
            </c:strRef>
          </c:tx>
          <c:spPr>
            <a:ln w="28575" cap="rnd">
              <a:solidFill>
                <a:schemeClr val="accent6">
                  <a:lumMod val="75000"/>
                </a:schemeClr>
              </a:solidFill>
              <a:round/>
            </a:ln>
            <a:effectLst/>
          </c:spPr>
          <c:marker>
            <c:symbol val="none"/>
          </c:marker>
          <c:cat>
            <c:multiLvlStrRef>
              <c:f>'Total Sales'!$A$5:$B$52</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 Sales'!$E$5:$E$52</c:f>
              <c:numCache>
                <c:formatCode>#,##0\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2F1-43A7-90B4-AACE349ACA93}"/>
            </c:ext>
          </c:extLst>
        </c:ser>
        <c:ser>
          <c:idx val="3"/>
          <c:order val="3"/>
          <c:tx>
            <c:strRef>
              <c:f>'Total Sales'!$F$3:$F$4</c:f>
              <c:strCache>
                <c:ptCount val="1"/>
                <c:pt idx="0">
                  <c:v>Rob</c:v>
                </c:pt>
              </c:strCache>
            </c:strRef>
          </c:tx>
          <c:spPr>
            <a:ln w="28575" cap="rnd">
              <a:solidFill>
                <a:schemeClr val="accent4">
                  <a:lumMod val="60000"/>
                  <a:lumOff val="40000"/>
                </a:schemeClr>
              </a:solidFill>
              <a:round/>
            </a:ln>
            <a:effectLst/>
          </c:spPr>
          <c:marker>
            <c:symbol val="none"/>
          </c:marker>
          <c:cat>
            <c:multiLvlStrRef>
              <c:f>'Total Sales'!$A$5:$B$52</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 Sales'!$F$5:$F$52</c:f>
              <c:numCache>
                <c:formatCode>#,##0\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2F1-43A7-90B4-AACE349ACA93}"/>
            </c:ext>
          </c:extLst>
        </c:ser>
        <c:dLbls>
          <c:showLegendKey val="0"/>
          <c:showVal val="0"/>
          <c:showCatName val="0"/>
          <c:showSerName val="0"/>
          <c:showPercent val="0"/>
          <c:showBubbleSize val="0"/>
        </c:dLbls>
        <c:smooth val="0"/>
        <c:axId val="2024801119"/>
        <c:axId val="2024799679"/>
      </c:lineChart>
      <c:catAx>
        <c:axId val="202480111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48599F"/>
                </a:solidFill>
                <a:latin typeface="+mn-lt"/>
                <a:ea typeface="+mn-ea"/>
                <a:cs typeface="+mn-cs"/>
              </a:defRPr>
            </a:pPr>
            <a:endParaRPr lang="en-US"/>
          </a:p>
        </c:txPr>
        <c:crossAx val="2024799679"/>
        <c:crosses val="autoZero"/>
        <c:auto val="1"/>
        <c:lblAlgn val="ctr"/>
        <c:lblOffset val="100"/>
        <c:noMultiLvlLbl val="0"/>
      </c:catAx>
      <c:valAx>
        <c:axId val="202479967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48599F"/>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8599F"/>
                  </a:solidFill>
                  <a:latin typeface="+mn-lt"/>
                  <a:ea typeface="+mn-ea"/>
                  <a:cs typeface="+mn-cs"/>
                </a:defRPr>
              </a:pPr>
              <a:endParaRPr lang="en-US"/>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8599F"/>
                </a:solidFill>
                <a:latin typeface="+mn-lt"/>
                <a:ea typeface="+mn-ea"/>
                <a:cs typeface="+mn-cs"/>
              </a:defRPr>
            </a:pPr>
            <a:endParaRPr lang="en-US"/>
          </a:p>
        </c:txPr>
        <c:crossAx val="202480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8599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bg1"/>
      </a:solidFill>
      <a:round/>
    </a:ln>
    <a:effectLst/>
  </c:spPr>
  <c:txPr>
    <a:bodyPr/>
    <a:lstStyle/>
    <a:p>
      <a:pPr>
        <a:defRPr>
          <a:solidFill>
            <a:srgbClr val="48599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0"/>
  </c:pivotSource>
  <c:chart>
    <c:title>
      <c:tx>
        <c:rich>
          <a:bodyPr rot="0" spcFirstLastPara="1" vertOverflow="ellipsis" vert="horz" wrap="square" anchor="ctr" anchorCtr="1"/>
          <a:lstStyle/>
          <a:p>
            <a:pPr>
              <a:defRPr sz="1400" b="0" i="0" u="none" strike="noStrike" kern="1200" spc="0" baseline="0">
                <a:solidFill>
                  <a:srgbClr val="48599F"/>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8599F"/>
              </a:solidFill>
              <a:latin typeface="+mn-lt"/>
              <a:ea typeface="+mn-ea"/>
              <a:cs typeface="+mn-cs"/>
            </a:defRPr>
          </a:pPr>
          <a:endParaRPr lang="en-US"/>
        </a:p>
      </c:txPr>
    </c:title>
    <c:autoTitleDeleted val="0"/>
    <c:pivotFmts>
      <c:pivotFmt>
        <c:idx val="0"/>
        <c:spPr>
          <a:solidFill>
            <a:schemeClr val="accent6">
              <a:lumMod val="50000"/>
            </a:schemeClr>
          </a:solidFill>
          <a:ln w="28575">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48599F"/>
                  </a:solidFill>
                  <a:latin typeface="+mn-lt"/>
                  <a:ea typeface="+mn-ea"/>
                  <a:cs typeface="+mn-cs"/>
                </a:defRPr>
              </a:pPr>
              <a:endParaRPr lang="en-US"/>
            </a:p>
          </c:txPr>
        </c:dLbl>
      </c:pivotFmt>
      <c:pivotFmt>
        <c:idx val="1"/>
        <c:spPr>
          <a:solidFill>
            <a:schemeClr val="accent6">
              <a:lumMod val="50000"/>
            </a:schemeClr>
          </a:solidFill>
          <a:ln w="28575">
            <a:solidFill>
              <a:schemeClr val="bg1">
                <a:lumMod val="95000"/>
              </a:schemeClr>
            </a:solidFill>
          </a:ln>
          <a:effectLst/>
        </c:spPr>
      </c:pivotFmt>
      <c:pivotFmt>
        <c:idx val="2"/>
        <c:spPr>
          <a:solidFill>
            <a:srgbClr val="7EBB55"/>
          </a:solidFill>
          <a:ln w="28575">
            <a:solidFill>
              <a:schemeClr val="bg1">
                <a:lumMod val="95000"/>
              </a:schemeClr>
            </a:solidFill>
          </a:ln>
          <a:effectLst/>
        </c:spPr>
      </c:pivotFmt>
      <c:pivotFmt>
        <c:idx val="3"/>
        <c:spPr>
          <a:solidFill>
            <a:srgbClr val="568636"/>
          </a:solidFill>
          <a:ln w="28575">
            <a:solidFill>
              <a:schemeClr val="bg1">
                <a:lumMod val="95000"/>
              </a:schemeClr>
            </a:solidFill>
          </a:ln>
          <a:effectLst/>
        </c:spPr>
      </c:pivotFmt>
      <c:pivotFmt>
        <c:idx val="4"/>
        <c:spPr>
          <a:solidFill>
            <a:schemeClr val="accent6">
              <a:lumMod val="50000"/>
            </a:schemeClr>
          </a:solidFill>
          <a:ln w="28575">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48599F"/>
                  </a:solidFill>
                  <a:latin typeface="+mn-lt"/>
                  <a:ea typeface="+mn-ea"/>
                  <a:cs typeface="+mn-cs"/>
                </a:defRPr>
              </a:pPr>
              <a:endParaRPr lang="en-US"/>
            </a:p>
          </c:txPr>
        </c:dLbl>
      </c:pivotFmt>
      <c:pivotFmt>
        <c:idx val="5"/>
        <c:spPr>
          <a:solidFill>
            <a:srgbClr val="7EBB55"/>
          </a:solidFill>
          <a:ln w="28575">
            <a:solidFill>
              <a:schemeClr val="bg1">
                <a:lumMod val="95000"/>
              </a:schemeClr>
            </a:solidFill>
          </a:ln>
          <a:effectLst/>
        </c:spPr>
      </c:pivotFmt>
      <c:pivotFmt>
        <c:idx val="6"/>
        <c:spPr>
          <a:solidFill>
            <a:srgbClr val="568636"/>
          </a:solidFill>
          <a:ln w="28575">
            <a:solidFill>
              <a:schemeClr val="bg1">
                <a:lumMod val="95000"/>
              </a:schemeClr>
            </a:solidFill>
          </a:ln>
          <a:effectLst/>
        </c:spPr>
      </c:pivotFmt>
      <c:pivotFmt>
        <c:idx val="7"/>
        <c:spPr>
          <a:solidFill>
            <a:schemeClr val="accent6">
              <a:lumMod val="50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8599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EBB55"/>
          </a:solidFill>
          <a:ln w="28575">
            <a:solidFill>
              <a:schemeClr val="bg1">
                <a:lumMod val="95000"/>
              </a:schemeClr>
            </a:solidFill>
          </a:ln>
          <a:effectLst/>
        </c:spPr>
      </c:pivotFmt>
      <c:pivotFmt>
        <c:idx val="9"/>
        <c:spPr>
          <a:solidFill>
            <a:srgbClr val="568636"/>
          </a:solidFill>
          <a:ln w="28575">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w="28575">
              <a:solidFill>
                <a:schemeClr val="bg1">
                  <a:lumMod val="95000"/>
                </a:schemeClr>
              </a:solidFill>
            </a:ln>
            <a:effectLst/>
          </c:spPr>
          <c:invertIfNegative val="0"/>
          <c:dPt>
            <c:idx val="0"/>
            <c:invertIfNegative val="0"/>
            <c:bubble3D val="0"/>
            <c:spPr>
              <a:solidFill>
                <a:srgbClr val="7EBB55"/>
              </a:solidFill>
              <a:ln w="28575">
                <a:solidFill>
                  <a:schemeClr val="bg1">
                    <a:lumMod val="95000"/>
                  </a:schemeClr>
                </a:solidFill>
              </a:ln>
              <a:effectLst/>
            </c:spPr>
            <c:extLst>
              <c:ext xmlns:c16="http://schemas.microsoft.com/office/drawing/2014/chart" uri="{C3380CC4-5D6E-409C-BE32-E72D297353CC}">
                <c16:uniqueId val="{00000001-7719-44D3-A9FD-E97794F9BC5A}"/>
              </c:ext>
            </c:extLst>
          </c:dPt>
          <c:dPt>
            <c:idx val="1"/>
            <c:invertIfNegative val="0"/>
            <c:bubble3D val="0"/>
            <c:spPr>
              <a:solidFill>
                <a:srgbClr val="568636"/>
              </a:solidFill>
              <a:ln w="28575">
                <a:solidFill>
                  <a:schemeClr val="bg1">
                    <a:lumMod val="95000"/>
                  </a:schemeClr>
                </a:solidFill>
              </a:ln>
              <a:effectLst/>
            </c:spPr>
            <c:extLst>
              <c:ext xmlns:c16="http://schemas.microsoft.com/office/drawing/2014/chart" uri="{C3380CC4-5D6E-409C-BE32-E72D297353CC}">
                <c16:uniqueId val="{00000003-7719-44D3-A9FD-E97794F9BC5A}"/>
              </c:ext>
            </c:extLst>
          </c:dPt>
          <c:dLbls>
            <c:spPr>
              <a:noFill/>
              <a:ln>
                <a:noFill/>
              </a:ln>
              <a:effectLst/>
            </c:spPr>
            <c:txPr>
              <a:bodyPr rot="0" spcFirstLastPara="1" vertOverflow="ellipsis" vert="horz" wrap="square" anchor="ctr" anchorCtr="1"/>
              <a:lstStyle/>
              <a:p>
                <a:pPr>
                  <a:defRPr sz="900" b="0" i="0" u="none" strike="noStrike" kern="1200" baseline="0">
                    <a:solidFill>
                      <a:srgbClr val="48599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719-44D3-A9FD-E97794F9BC5A}"/>
            </c:ext>
          </c:extLst>
        </c:ser>
        <c:dLbls>
          <c:dLblPos val="outEnd"/>
          <c:showLegendKey val="0"/>
          <c:showVal val="1"/>
          <c:showCatName val="0"/>
          <c:showSerName val="0"/>
          <c:showPercent val="0"/>
          <c:showBubbleSize val="0"/>
        </c:dLbls>
        <c:gapWidth val="182"/>
        <c:axId val="2087044975"/>
        <c:axId val="2087042095"/>
      </c:barChart>
      <c:catAx>
        <c:axId val="2087044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8599F"/>
                </a:solidFill>
                <a:latin typeface="+mn-lt"/>
                <a:ea typeface="+mn-ea"/>
                <a:cs typeface="+mn-cs"/>
              </a:defRPr>
            </a:pPr>
            <a:endParaRPr lang="en-US"/>
          </a:p>
        </c:txPr>
        <c:crossAx val="2087042095"/>
        <c:crosses val="autoZero"/>
        <c:auto val="1"/>
        <c:lblAlgn val="ctr"/>
        <c:lblOffset val="100"/>
        <c:noMultiLvlLbl val="0"/>
      </c:catAx>
      <c:valAx>
        <c:axId val="2087042095"/>
        <c:scaling>
          <c:orientation val="minMax"/>
        </c:scaling>
        <c:delete val="0"/>
        <c:axPos val="b"/>
        <c:majorGridlines>
          <c:spPr>
            <a:ln w="9525" cap="flat" cmpd="sng" algn="ctr">
              <a:solidFill>
                <a:schemeClr val="bg1">
                  <a:lumMod val="9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8599F"/>
                </a:solidFill>
                <a:latin typeface="+mn-lt"/>
                <a:ea typeface="+mn-ea"/>
                <a:cs typeface="+mn-cs"/>
              </a:defRPr>
            </a:pPr>
            <a:endParaRPr lang="en-US"/>
          </a:p>
        </c:txPr>
        <c:crossAx val="208704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8599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gs>
        <a:gs pos="42000">
          <a:schemeClr val="accent1">
            <a:lumMod val="45000"/>
            <a:lumOff val="55000"/>
          </a:schemeClr>
        </a:gs>
        <a:gs pos="85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solidFill>
            <a:srgbClr val="48599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customer!PivotTable1</c:name>
    <c:fmtId val="11"/>
  </c:pivotSource>
  <c:chart>
    <c:title>
      <c:tx>
        <c:rich>
          <a:bodyPr rot="0" spcFirstLastPara="1" vertOverflow="ellipsis" vert="horz" wrap="square" anchor="ctr" anchorCtr="1"/>
          <a:lstStyle/>
          <a:p>
            <a:pPr>
              <a:defRPr sz="1400" b="0" i="0" u="none" strike="noStrike" kern="1200" spc="0" baseline="0">
                <a:solidFill>
                  <a:srgbClr val="48599F"/>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8599F"/>
              </a:solidFill>
              <a:latin typeface="+mn-lt"/>
              <a:ea typeface="+mn-ea"/>
              <a:cs typeface="+mn-cs"/>
            </a:defRPr>
          </a:pPr>
          <a:endParaRPr lang="en-US"/>
        </a:p>
      </c:txPr>
    </c:title>
    <c:autoTitleDeleted val="0"/>
    <c:pivotFmts>
      <c:pivotFmt>
        <c:idx val="0"/>
        <c:spPr>
          <a:solidFill>
            <a:schemeClr val="accent6">
              <a:lumMod val="50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8599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lumMod val="95000"/>
              </a:schemeClr>
            </a:solidFill>
          </a:ln>
          <a:effectLst/>
        </c:spPr>
      </c:pivotFmt>
      <c:pivotFmt>
        <c:idx val="2"/>
        <c:spPr>
          <a:solidFill>
            <a:srgbClr val="7EBB55"/>
          </a:solidFill>
          <a:ln w="28575">
            <a:solidFill>
              <a:schemeClr val="bg1">
                <a:lumMod val="95000"/>
              </a:schemeClr>
            </a:solidFill>
          </a:ln>
          <a:effectLst/>
        </c:spPr>
      </c:pivotFmt>
      <c:pivotFmt>
        <c:idx val="3"/>
        <c:spPr>
          <a:solidFill>
            <a:srgbClr val="568636"/>
          </a:solidFill>
          <a:ln w="28575">
            <a:solidFill>
              <a:schemeClr val="bg1">
                <a:lumMod val="95000"/>
              </a:schemeClr>
            </a:solidFill>
          </a:ln>
          <a:effectLst/>
        </c:spPr>
      </c:pivotFmt>
      <c:pivotFmt>
        <c:idx val="4"/>
        <c:spPr>
          <a:solidFill>
            <a:schemeClr val="accent6">
              <a:lumMod val="50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8599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EBB55"/>
          </a:solidFill>
          <a:ln w="28575">
            <a:solidFill>
              <a:schemeClr val="bg1">
                <a:lumMod val="95000"/>
              </a:schemeClr>
            </a:solidFill>
          </a:ln>
          <a:effectLst/>
        </c:spPr>
      </c:pivotFmt>
      <c:pivotFmt>
        <c:idx val="6"/>
        <c:spPr>
          <a:solidFill>
            <a:srgbClr val="568636"/>
          </a:solidFill>
          <a:ln w="28575">
            <a:solidFill>
              <a:schemeClr val="bg1">
                <a:lumMod val="95000"/>
              </a:schemeClr>
            </a:solidFill>
          </a:ln>
          <a:effectLst/>
        </c:spPr>
      </c:pivotFmt>
      <c:pivotFmt>
        <c:idx val="7"/>
        <c:spPr>
          <a:solidFill>
            <a:schemeClr val="accent6">
              <a:lumMod val="50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8599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8599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customer'!$B$3</c:f>
              <c:strCache>
                <c:ptCount val="1"/>
                <c:pt idx="0">
                  <c:v>Total</c:v>
                </c:pt>
              </c:strCache>
            </c:strRef>
          </c:tx>
          <c:spPr>
            <a:solidFill>
              <a:schemeClr val="accent6">
                <a:lumMod val="50000"/>
              </a:schemeClr>
            </a:solidFill>
            <a:ln w="28575">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9160-4A44-8E74-C20FC620CDA0}"/>
              </c:ext>
            </c:extLst>
          </c:dPt>
          <c:dPt>
            <c:idx val="1"/>
            <c:invertIfNegative val="0"/>
            <c:bubble3D val="0"/>
            <c:extLst>
              <c:ext xmlns:c16="http://schemas.microsoft.com/office/drawing/2014/chart" uri="{C3380CC4-5D6E-409C-BE32-E72D297353CC}">
                <c16:uniqueId val="{00000001-9160-4A44-8E74-C20FC620CDA0}"/>
              </c:ext>
            </c:extLst>
          </c:dPt>
          <c:dLbls>
            <c:spPr>
              <a:noFill/>
              <a:ln>
                <a:noFill/>
              </a:ln>
              <a:effectLst/>
            </c:spPr>
            <c:txPr>
              <a:bodyPr rot="0" spcFirstLastPara="1" vertOverflow="ellipsis" vert="horz" wrap="square" anchor="ctr" anchorCtr="1"/>
              <a:lstStyle/>
              <a:p>
                <a:pPr>
                  <a:defRPr sz="900" b="0" i="0" u="none" strike="noStrike" kern="1200" baseline="0">
                    <a:solidFill>
                      <a:srgbClr val="48599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customer'!$A$4:$A$8</c:f>
              <c:strCache>
                <c:ptCount val="5"/>
                <c:pt idx="0">
                  <c:v>Don Flintiff</c:v>
                </c:pt>
                <c:pt idx="1">
                  <c:v>Nealson Cuttler</c:v>
                </c:pt>
                <c:pt idx="2">
                  <c:v>Terri Farra</c:v>
                </c:pt>
                <c:pt idx="3">
                  <c:v>Brenn Dundredge</c:v>
                </c:pt>
                <c:pt idx="4">
                  <c:v>Allis Wilmore</c:v>
                </c:pt>
              </c:strCache>
            </c:strRef>
          </c:cat>
          <c:val>
            <c:numRef>
              <c:f>'TOP5 customer'!$B$4:$B$8</c:f>
              <c:numCache>
                <c:formatCode>#,##0\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9160-4A44-8E74-C20FC620CDA0}"/>
            </c:ext>
          </c:extLst>
        </c:ser>
        <c:dLbls>
          <c:dLblPos val="outEnd"/>
          <c:showLegendKey val="0"/>
          <c:showVal val="1"/>
          <c:showCatName val="0"/>
          <c:showSerName val="0"/>
          <c:showPercent val="0"/>
          <c:showBubbleSize val="0"/>
        </c:dLbls>
        <c:gapWidth val="182"/>
        <c:axId val="2087044975"/>
        <c:axId val="2087042095"/>
      </c:barChart>
      <c:catAx>
        <c:axId val="2087044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8599F"/>
                </a:solidFill>
                <a:latin typeface="+mn-lt"/>
                <a:ea typeface="+mn-ea"/>
                <a:cs typeface="+mn-cs"/>
              </a:defRPr>
            </a:pPr>
            <a:endParaRPr lang="en-US"/>
          </a:p>
        </c:txPr>
        <c:crossAx val="2087042095"/>
        <c:crosses val="autoZero"/>
        <c:auto val="1"/>
        <c:lblAlgn val="ctr"/>
        <c:lblOffset val="100"/>
        <c:noMultiLvlLbl val="0"/>
      </c:catAx>
      <c:valAx>
        <c:axId val="2087042095"/>
        <c:scaling>
          <c:orientation val="minMax"/>
        </c:scaling>
        <c:delete val="0"/>
        <c:axPos val="b"/>
        <c:majorGridlines>
          <c:spPr>
            <a:ln w="9525" cap="flat" cmpd="sng" algn="ctr">
              <a:solidFill>
                <a:schemeClr val="bg1">
                  <a:lumMod val="9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8599F"/>
                </a:solidFill>
                <a:latin typeface="+mn-lt"/>
                <a:ea typeface="+mn-ea"/>
                <a:cs typeface="+mn-cs"/>
              </a:defRPr>
            </a:pPr>
            <a:endParaRPr lang="en-US"/>
          </a:p>
        </c:txPr>
        <c:crossAx val="208704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8599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gs>
        <a:gs pos="42000">
          <a:schemeClr val="accent1">
            <a:lumMod val="45000"/>
            <a:lumOff val="55000"/>
          </a:schemeClr>
        </a:gs>
        <a:gs pos="85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solidFill>
            <a:srgbClr val="48599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12700</xdr:rowOff>
    </xdr:from>
    <xdr:to>
      <xdr:col>22</xdr:col>
      <xdr:colOff>558800</xdr:colOff>
      <xdr:row>6</xdr:row>
      <xdr:rowOff>7620</xdr:rowOff>
    </xdr:to>
    <xdr:sp macro="" textlink="">
      <xdr:nvSpPr>
        <xdr:cNvPr id="4" name="Rectangle: Rounded Corners 3">
          <a:extLst>
            <a:ext uri="{FF2B5EF4-FFF2-40B4-BE49-F238E27FC236}">
              <a16:creationId xmlns:a16="http://schemas.microsoft.com/office/drawing/2014/main" id="{608AF2F5-09E9-A2F7-2759-226415B7DDEA}"/>
            </a:ext>
          </a:extLst>
        </xdr:cNvPr>
        <xdr:cNvSpPr/>
      </xdr:nvSpPr>
      <xdr:spPr>
        <a:xfrm>
          <a:off x="127000" y="139700"/>
          <a:ext cx="13360400" cy="782320"/>
        </a:xfrm>
        <a:prstGeom prst="roundRect">
          <a:avLst/>
        </a:prstGeom>
        <a:solidFill>
          <a:schemeClr val="accent1">
            <a:lumMod val="75000"/>
          </a:schemeClr>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chemeClr val="bg1"/>
              </a:solidFill>
            </a:rPr>
            <a:t>COFFEE</a:t>
          </a:r>
          <a:r>
            <a:rPr lang="en-US" sz="4400" b="1" baseline="0">
              <a:solidFill>
                <a:schemeClr val="bg1"/>
              </a:solidFill>
            </a:rPr>
            <a:t> SALES DASHBOARD</a:t>
          </a:r>
          <a:endParaRPr lang="en-US" sz="4400" b="1">
            <a:solidFill>
              <a:schemeClr val="bg1"/>
            </a:solidFill>
          </a:endParaRPr>
        </a:p>
      </xdr:txBody>
    </xdr:sp>
    <xdr:clientData/>
  </xdr:twoCellAnchor>
  <xdr:twoCellAnchor>
    <xdr:from>
      <xdr:col>1</xdr:col>
      <xdr:colOff>12700</xdr:colOff>
      <xdr:row>17</xdr:row>
      <xdr:rowOff>27940</xdr:rowOff>
    </xdr:from>
    <xdr:to>
      <xdr:col>15</xdr:col>
      <xdr:colOff>12700</xdr:colOff>
      <xdr:row>46</xdr:row>
      <xdr:rowOff>25400</xdr:rowOff>
    </xdr:to>
    <xdr:graphicFrame macro="">
      <xdr:nvGraphicFramePr>
        <xdr:cNvPr id="5" name="Chart 4">
          <a:extLst>
            <a:ext uri="{FF2B5EF4-FFF2-40B4-BE49-F238E27FC236}">
              <a16:creationId xmlns:a16="http://schemas.microsoft.com/office/drawing/2014/main" id="{95CDAE2A-4C06-4AA8-8F21-855D82987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114298</xdr:colOff>
      <xdr:row>6</xdr:row>
      <xdr:rowOff>170907</xdr:rowOff>
    </xdr:from>
    <xdr:to>
      <xdr:col>14</xdr:col>
      <xdr:colOff>596899</xdr:colOff>
      <xdr:row>16</xdr:row>
      <xdr:rowOff>1</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5DA6FADC-C639-4B32-BFF5-11A61DE9C8E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298" y="1106089"/>
              <a:ext cx="8564419" cy="16763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106680</xdr:colOff>
      <xdr:row>7</xdr:row>
      <xdr:rowOff>25038</xdr:rowOff>
    </xdr:from>
    <xdr:to>
      <xdr:col>22</xdr:col>
      <xdr:colOff>449580</xdr:colOff>
      <xdr:row>10</xdr:row>
      <xdr:rowOff>120316</xdr:rowOff>
    </xdr:to>
    <mc:AlternateContent xmlns:mc="http://schemas.openxmlformats.org/markup-compatibility/2006">
      <mc:Choice xmlns:a14="http://schemas.microsoft.com/office/drawing/2010/main" Requires="a14">
        <xdr:graphicFrame macro="">
          <xdr:nvGraphicFramePr>
            <xdr:cNvPr id="7" name="Roast Type">
              <a:extLst>
                <a:ext uri="{FF2B5EF4-FFF2-40B4-BE49-F238E27FC236}">
                  <a16:creationId xmlns:a16="http://schemas.microsoft.com/office/drawing/2014/main" id="{CAC40849-69B1-48D6-A1EB-A04273EA0EC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8800407" y="1144947"/>
              <a:ext cx="4626264" cy="649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123370</xdr:colOff>
      <xdr:row>11</xdr:row>
      <xdr:rowOff>9798</xdr:rowOff>
    </xdr:from>
    <xdr:to>
      <xdr:col>18</xdr:col>
      <xdr:colOff>526570</xdr:colOff>
      <xdr:row>16</xdr:row>
      <xdr:rowOff>10439</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4B13791A-FC30-4537-AADD-00E64B3FC02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817097" y="1868616"/>
              <a:ext cx="2238928" cy="924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4558</xdr:colOff>
      <xdr:row>10</xdr:row>
      <xdr:rowOff>168436</xdr:rowOff>
    </xdr:from>
    <xdr:to>
      <xdr:col>22</xdr:col>
      <xdr:colOff>414876</xdr:colOff>
      <xdr:row>16</xdr:row>
      <xdr:rowOff>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90CD9AC0-F387-4A20-8A25-140305BB5F1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145922" y="1842527"/>
              <a:ext cx="2246045" cy="939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144780</xdr:colOff>
      <xdr:row>17</xdr:row>
      <xdr:rowOff>84666</xdr:rowOff>
    </xdr:from>
    <xdr:to>
      <xdr:col>22</xdr:col>
      <xdr:colOff>474980</xdr:colOff>
      <xdr:row>29</xdr:row>
      <xdr:rowOff>50800</xdr:rowOff>
    </xdr:to>
    <xdr:graphicFrame macro="">
      <xdr:nvGraphicFramePr>
        <xdr:cNvPr id="10" name="Chart 9">
          <a:extLst>
            <a:ext uri="{FF2B5EF4-FFF2-40B4-BE49-F238E27FC236}">
              <a16:creationId xmlns:a16="http://schemas.microsoft.com/office/drawing/2014/main" id="{722DEF53-7E38-481B-A822-F9381A9DD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149860</xdr:colOff>
      <xdr:row>30</xdr:row>
      <xdr:rowOff>53340</xdr:rowOff>
    </xdr:from>
    <xdr:to>
      <xdr:col>22</xdr:col>
      <xdr:colOff>525780</xdr:colOff>
      <xdr:row>46</xdr:row>
      <xdr:rowOff>12700</xdr:rowOff>
    </xdr:to>
    <xdr:graphicFrame macro="">
      <xdr:nvGraphicFramePr>
        <xdr:cNvPr id="11" name="Chart 10">
          <a:extLst>
            <a:ext uri="{FF2B5EF4-FFF2-40B4-BE49-F238E27FC236}">
              <a16:creationId xmlns:a16="http://schemas.microsoft.com/office/drawing/2014/main" id="{095D0194-C35C-4264-AEB9-E8431B8F3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EN KHANH VAN" refreshedDate="45835.420421180555" createdVersion="8" refreshedVersion="8" minRefreshableVersion="3" recordCount="1000" xr:uid="{E1038278-0FCC-4029-9970-06A9E10EB222}">
  <cacheSource type="worksheet">
    <worksheetSource name="orders"/>
  </cacheSource>
  <cacheFields count="16">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5">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Thg1"/>
          <s v="Thg2"/>
          <s v="Thg3"/>
          <s v="Thg4"/>
          <s v="Thg5"/>
          <s v="Thg6"/>
          <s v="Thg7"/>
          <s v="Thg8"/>
          <s v="Thg9"/>
          <s v="Thg10"/>
          <s v="Thg11"/>
          <s v="Thg12"/>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01396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x v="0"/>
    <x v="0"/>
    <x v="0"/>
    <x v="0"/>
    <n v="9.9499999999999993"/>
    <n v="59.699999999999996"/>
    <x v="0"/>
  </r>
  <r>
    <s v="LUO-37559-016"/>
    <x v="32"/>
    <s v="21240-83132-SP"/>
    <s v="L-M-1"/>
    <n v="3"/>
    <x v="35"/>
    <s v=""/>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x v="2"/>
    <x v="0"/>
    <x v="2"/>
    <x v="1"/>
    <n v="5.3699999999999992"/>
    <n v="26.849999999999994"/>
    <x v="0"/>
  </r>
  <r>
    <s v="EEJ-16185-108"/>
    <x v="53"/>
    <s v="65552-60476-KY"/>
    <s v="L-L-0.2"/>
    <n v="5"/>
    <x v="56"/>
    <s v=""/>
    <x v="0"/>
    <x v="3"/>
    <x v="1"/>
    <x v="3"/>
    <n v="4.7549999999999999"/>
    <n v="23.774999999999999"/>
    <x v="0"/>
  </r>
  <r>
    <s v="RWR-77888-800"/>
    <x v="54"/>
    <s v="69904-02729-YS"/>
    <s v="A-M-0.5"/>
    <n v="1"/>
    <x v="57"/>
    <s v="adykes1r@eventbrite.com"/>
    <x v="0"/>
    <x v="2"/>
    <x v="0"/>
    <x v="1"/>
    <n v="6.75"/>
    <n v="6.75"/>
    <x v="1"/>
  </r>
  <r>
    <s v="LHN-75209-742"/>
    <x v="55"/>
    <s v="01433-04270-AX"/>
    <s v="R-M-0.5"/>
    <n v="6"/>
    <x v="58"/>
    <s v=""/>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x v="0"/>
    <x v="2"/>
    <x v="0"/>
    <x v="2"/>
    <n v="25.874999999999996"/>
    <n v="77.624999999999986"/>
    <x v="1"/>
  </r>
  <r>
    <s v="LEF-83057-763"/>
    <x v="64"/>
    <s v="15395-90855-VB"/>
    <s v="L-M-0.2"/>
    <n v="5"/>
    <x v="67"/>
    <s v=""/>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x v="1"/>
    <x v="2"/>
    <x v="1"/>
    <x v="0"/>
    <n v="12.95"/>
    <n v="51.8"/>
    <x v="0"/>
  </r>
  <r>
    <s v="ROV-87448-086"/>
    <x v="81"/>
    <s v="30381-64762-NG"/>
    <s v="A-M-2.5"/>
    <n v="4"/>
    <x v="84"/>
    <s v="agreenhead2j@dailymail.co.uk"/>
    <x v="0"/>
    <x v="2"/>
    <x v="0"/>
    <x v="2"/>
    <n v="25.874999999999996"/>
    <n v="103.49999999999999"/>
    <x v="1"/>
  </r>
  <r>
    <s v="DGY-35773-612"/>
    <x v="82"/>
    <s v="17503-27693-ZH"/>
    <s v="E-L-1"/>
    <n v="3"/>
    <x v="85"/>
    <s v=""/>
    <x v="0"/>
    <x v="1"/>
    <x v="1"/>
    <x v="0"/>
    <n v="14.85"/>
    <n v="44.55"/>
    <x v="0"/>
  </r>
  <r>
    <s v="YWH-50638-556"/>
    <x v="83"/>
    <s v="89442-35633-HJ"/>
    <s v="E-L-0.5"/>
    <n v="4"/>
    <x v="86"/>
    <s v="elangcaster2l@spotify.com"/>
    <x v="2"/>
    <x v="1"/>
    <x v="1"/>
    <x v="1"/>
    <n v="8.91"/>
    <n v="35.64"/>
    <x v="0"/>
  </r>
  <r>
    <s v="ISL-11200-600"/>
    <x v="84"/>
    <s v="13654-85265-IL"/>
    <s v="A-D-0.2"/>
    <n v="6"/>
    <x v="87"/>
    <s v=""/>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x v="1"/>
    <x v="2"/>
    <x v="2"/>
    <x v="3"/>
    <n v="2.9849999999999999"/>
    <n v="2.9849999999999999"/>
    <x v="1"/>
  </r>
  <r>
    <s v="DBC-44122-300"/>
    <x v="88"/>
    <s v="13366-78506-KP"/>
    <s v="L-M-0.2"/>
    <n v="3"/>
    <x v="92"/>
    <s v=""/>
    <x v="0"/>
    <x v="3"/>
    <x v="0"/>
    <x v="3"/>
    <n v="4.3650000000000002"/>
    <n v="13.095000000000001"/>
    <x v="0"/>
  </r>
  <r>
    <s v="FJQ-60035-234"/>
    <x v="89"/>
    <s v="08847-29858-HN"/>
    <s v="A-L-0.2"/>
    <n v="2"/>
    <x v="93"/>
    <s v=""/>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483A4C-760E-46CE-98E8-C9FAA4A31ED4}" name="PivotTable1"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7">
  <location ref="A3:F52" firstHeaderRow="1" firstDataRow="2" firstDataCol="2"/>
  <pivotFields count="16">
    <pivotField compact="0" showAll="0" defaultSubtotal="0"/>
    <pivotField compact="0" numFmtId="1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axis="axisCol" compact="0" showAll="0" defaultSubtotal="0">
      <items count="4">
        <item x="2"/>
        <item x="1"/>
        <item x="3"/>
        <item x="0"/>
      </items>
    </pivotField>
    <pivotField compact="0" showAll="0" defaultSubtotal="0">
      <items count="3">
        <item x="2"/>
        <item x="1"/>
        <item x="0"/>
      </items>
    </pivotField>
    <pivotField compact="0" numFmtId="165" showAll="0" defaultSubtotal="0">
      <items count="4">
        <item x="3"/>
        <item x="1"/>
        <item x="0"/>
        <item x="2"/>
      </items>
    </pivotField>
    <pivotField compact="0" numFmtId="166" showAll="0" defaultSubtotal="0"/>
    <pivotField dataField="1" compact="0" numFmtId="166" showAll="0" defaultSubtotal="0"/>
    <pivotField compact="0" subtotalTop="0" showAll="0" defaultSubtotal="0">
      <items count="2">
        <item x="1"/>
        <item x="0"/>
      </items>
    </pivotField>
    <pivotField axis="axisRow" compact="0" showAll="0" defaultSubtotal="0">
      <items count="14">
        <item x="0"/>
        <item x="1"/>
        <item x="2"/>
        <item x="3"/>
        <item x="4"/>
        <item x="5"/>
        <item x="6"/>
        <item x="7"/>
        <item x="8"/>
        <item x="9"/>
        <item x="10"/>
        <item x="11"/>
        <item x="12"/>
        <item x="13"/>
      </items>
    </pivotField>
    <pivotField axis="axisRow" compact="0" showAll="0" defaultSubtotal="0">
      <items count="6">
        <item x="0"/>
        <item x="1"/>
        <item x="2"/>
        <item x="3"/>
        <item x="4"/>
        <item x="5"/>
      </items>
    </pivotField>
  </pivotFields>
  <rowFields count="2">
    <field x="15"/>
    <field x="14"/>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8"/>
  </colFields>
  <colItems count="4">
    <i>
      <x/>
    </i>
    <i>
      <x v="1"/>
    </i>
    <i>
      <x v="2"/>
    </i>
    <i>
      <x v="3"/>
    </i>
  </colItems>
  <dataFields count="1">
    <dataField name="Sum of Sales" fld="12" baseField="13" baseItem="1" numFmtId="169"/>
  </dataFields>
  <chartFormats count="4">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A30587-1489-4DEE-A0AF-52A1FAD0F181}" name="PivotTable1"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11">
  <location ref="A3:B6" firstHeaderRow="1" firstDataRow="1" firstDataCol="1"/>
  <pivotFields count="16">
    <pivotField compact="0" showAll="0" defaultSubtotal="0"/>
    <pivotField compact="0" numFmtId="1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axis="axisRow"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items count="4">
        <item x="2"/>
        <item x="1"/>
        <item x="3"/>
        <item x="0"/>
      </items>
    </pivotField>
    <pivotField compact="0" showAll="0" defaultSubtotal="0">
      <items count="3">
        <item x="2"/>
        <item h="1" x="1"/>
        <item h="1" x="0"/>
      </items>
    </pivotField>
    <pivotField compact="0" numFmtId="165" showAll="0" defaultSubtotal="0">
      <items count="4">
        <item x="3"/>
        <item x="1"/>
        <item x="0"/>
        <item x="2"/>
      </items>
    </pivotField>
    <pivotField compact="0" numFmtId="166" showAll="0" defaultSubtotal="0"/>
    <pivotField dataField="1" compact="0" numFmtId="166" showAll="0" defaultSubtotal="0"/>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3" baseItem="1" numFmtId="169"/>
  </dataFields>
  <chartFormats count="3">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7" count="1" selected="0">
            <x v="1"/>
          </reference>
        </references>
      </pivotArea>
    </chartFormat>
    <chartFormat chart="10"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3A2E85-6E67-40AE-B394-866A87E6CBFE}" name="PivotTable1"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12">
  <location ref="A3:B8" firstHeaderRow="1" firstDataRow="1" firstDataCol="1"/>
  <pivotFields count="16">
    <pivotField compact="0" showAll="0" defaultSubtotal="0"/>
    <pivotField compact="0" numFmtId="1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axis="axisRow" compact="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625"/>
        <item x="19"/>
        <item x="392"/>
        <item x="57"/>
        <item x="433"/>
        <item x="608"/>
        <item x="171"/>
        <item x="195"/>
        <item x="366"/>
        <item x="419"/>
        <item x="840"/>
        <item x="562"/>
        <item x="59"/>
        <item x="174"/>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877"/>
        <item x="746"/>
        <item x="405"/>
        <item x="479"/>
        <item x="463"/>
        <item x="847"/>
        <item x="622"/>
        <item x="204"/>
        <item x="890"/>
        <item x="596"/>
        <item x="742"/>
        <item x="886"/>
        <item x="409"/>
        <item x="897"/>
        <item x="843"/>
        <item x="721"/>
        <item x="225"/>
        <item x="2"/>
        <item x="262"/>
        <item x="21"/>
        <item x="702"/>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467"/>
        <item x="676"/>
        <item x="871"/>
        <item x="202"/>
        <item x="848"/>
        <item x="736"/>
        <item x="349"/>
        <item x="722"/>
        <item x="371"/>
        <item x="510"/>
        <item x="662"/>
        <item x="443"/>
        <item x="792"/>
        <item x="388"/>
        <item x="368"/>
        <item x="731"/>
        <item x="145"/>
        <item x="735"/>
        <item x="565"/>
        <item x="259"/>
        <item x="834"/>
        <item x="6"/>
        <item x="872"/>
        <item x="138"/>
        <item x="598"/>
        <item x="659"/>
        <item x="383"/>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569"/>
        <item x="874"/>
        <item x="108"/>
        <item x="372"/>
        <item x="45"/>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906"/>
        <item x="798"/>
        <item x="331"/>
        <item x="103"/>
        <item x="464"/>
        <item x="580"/>
        <item x="184"/>
        <item x="592"/>
        <item x="271"/>
        <item x="708"/>
        <item x="357"/>
        <item x="814"/>
        <item x="752"/>
        <item x="601"/>
        <item x="270"/>
        <item x="852"/>
        <item x="38"/>
        <item x="602"/>
        <item x="793"/>
        <item x="70"/>
        <item x="296"/>
        <item x="710"/>
        <item x="691"/>
        <item x="400"/>
        <item x="5"/>
        <item x="234"/>
        <item x="733"/>
        <item x="106"/>
        <item x="839"/>
        <item x="276"/>
        <item x="859"/>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293"/>
        <item x="645"/>
        <item x="518"/>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819"/>
        <item x="12"/>
        <item x="390"/>
        <item x="838"/>
        <item x="147"/>
        <item x="100"/>
        <item x="782"/>
        <item x="284"/>
        <item x="470"/>
        <item x="40"/>
        <item x="553"/>
        <item x="801"/>
        <item x="476"/>
        <item x="214"/>
        <item x="355"/>
        <item x="418"/>
        <item x="181"/>
        <item x="532"/>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169"/>
        <item x="477"/>
        <item x="119"/>
        <item x="495"/>
        <item x="218"/>
        <item x="334"/>
        <item x="82"/>
        <item x="172"/>
        <item x="588"/>
        <item x="533"/>
        <item x="50"/>
        <item x="413"/>
        <item x="628"/>
        <item x="25"/>
        <item x="283"/>
        <item x="305"/>
        <item x="774"/>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501"/>
        <item x="254"/>
        <item x="233"/>
        <item x="805"/>
        <item x="884"/>
        <item x="540"/>
        <item x="31"/>
      </items>
      <autoSortScope>
        <pivotArea dataOnly="0" outline="0" fieldPosition="0">
          <references count="1">
            <reference field="4294967294" count="1" selected="0">
              <x v="0"/>
            </reference>
          </references>
        </pivotArea>
      </autoSortScope>
    </pivotField>
    <pivotField compact="0" showAll="0" defaultSubtotal="0"/>
    <pivotField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items count="4">
        <item x="2"/>
        <item x="1"/>
        <item x="3"/>
        <item x="0"/>
      </items>
    </pivotField>
    <pivotField compact="0" showAll="0" defaultSubtotal="0">
      <items count="3">
        <item x="2"/>
        <item h="1" x="1"/>
        <item h="1" x="0"/>
      </items>
    </pivotField>
    <pivotField compact="0" numFmtId="165" showAll="0" defaultSubtotal="0">
      <items count="4">
        <item x="3"/>
        <item x="1"/>
        <item x="0"/>
        <item x="2"/>
      </items>
    </pivotField>
    <pivotField compact="0" numFmtId="166" showAll="0" defaultSubtotal="0"/>
    <pivotField dataField="1" compact="0" numFmtId="166" showAll="0" defaultSubtotal="0"/>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3" baseItem="1" numFmtId="169"/>
  </dataFields>
  <chartFormats count="4">
    <chartFormat chart="7"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863F2D46-076B-492A-A5D7-DBBFC8A750D1}" sourceName="Roast Type">
  <pivotTables>
    <pivotTable tabId="18" name="PivotTable1"/>
  </pivotTables>
  <data>
    <tabular pivotCacheId="170139669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BD6EA72-8B63-4293-A79C-B0A1E261EADD}" sourceName="Size">
  <pivotTables>
    <pivotTable tabId="18" name="PivotTable1"/>
  </pivotTables>
  <data>
    <tabular pivotCacheId="170139669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D779123-7CA0-4374-BC9A-C7BA417DB54F}" sourceName="Loyalty Card">
  <pivotTables>
    <pivotTable tabId="18" name="PivotTable1"/>
  </pivotTables>
  <data>
    <tabular pivotCacheId="17013966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CE6889CE-D22B-41B0-B14F-AEE5BE50E240}" cache="Slicer_Roast_Type" caption="Roast Type" columnCount="3" style="blue slicer" rowHeight="234950"/>
  <slicer name="Size" xr10:uid="{8EA34F99-BFF9-457A-9EE2-C7F10EB7DDA4}" cache="Slicer_Size" caption="Size" columnCount="2" style="blue slicer" rowHeight="234950"/>
  <slicer name="Loyalty Card" xr10:uid="{B62AE394-7768-4616-B5BF-114D209E33C5}" cache="Slicer_Loyalty_Card" caption="Loyalty Card" style="blu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C0A1C1-D852-405B-A402-91AC52424DFA}" name="orders" displayName="orders" ref="A1:N1001" totalsRowShown="0" headerRowDxfId="15">
  <autoFilter ref="A1:N1001" xr:uid="{05C0A1C1-D852-405B-A402-91AC52424DFA}"/>
  <tableColumns count="14">
    <tableColumn id="1" xr3:uid="{15341321-4A51-42D7-A4E6-0CE7F67C6455}" name="Order ID" dataDxfId="14"/>
    <tableColumn id="2" xr3:uid="{1A1EACF3-26A2-4A1E-B882-CD798E7652B8}" name="Order Date" dataDxfId="13"/>
    <tableColumn id="3" xr3:uid="{1FFAE544-9D51-49B0-9E86-732AE106A54B}" name="Customer ID" dataDxfId="12"/>
    <tableColumn id="4" xr3:uid="{3B4A84A3-D9A3-48DB-8550-09DC0112A4E1}" name="Product ID"/>
    <tableColumn id="5" xr3:uid="{26E22A85-8F4A-4989-B33C-B1B3D9F4E91A}" name="Quantity" dataDxfId="11"/>
    <tableColumn id="6" xr3:uid="{CB4CBD8F-19DE-403B-A781-A2E437FD0495}" name="Customer Name" dataDxfId="10">
      <calculatedColumnFormula>_xlfn.XLOOKUP(C2,customers!$A$1:$A$1001,customers!$B$1:$B$1001,,0)</calculatedColumnFormula>
    </tableColumn>
    <tableColumn id="7" xr3:uid="{D3DE7816-5986-401B-B97C-C7B5C5BB62B5}" name="Email" dataDxfId="9">
      <calculatedColumnFormula>IF(_xlfn.XLOOKUP(C2,customers!$A$1:$A$1001,customers!$C$1:$C$1001,,0)=0,"",_xlfn.XLOOKUP(C2,customers!$A$1:$A$1001,customers!$C$1:$C$1001,,0))</calculatedColumnFormula>
    </tableColumn>
    <tableColumn id="8" xr3:uid="{97E069B7-67E9-41EA-8BD6-2F8B531FC144}" name="Country" dataDxfId="8">
      <calculatedColumnFormula>_xlfn.XLOOKUP(C2,customers!$A$1:$A$1001,customers!$G$1:$G$1001,,0)</calculatedColumnFormula>
    </tableColumn>
    <tableColumn id="9" xr3:uid="{0A2C8A9B-A99B-4559-A45F-316E8885671A}" name="Coffee Type">
      <calculatedColumnFormula>INDEX(products!$A$1:$G$49,MATCH(orders!$D2,products!$A$1:$A$49,0),MATCH(orders!I$1,products!$A$1:$G$1,0))</calculatedColumnFormula>
    </tableColumn>
    <tableColumn id="10" xr3:uid="{DD9AE39B-D720-4605-91BA-9C890373F4CA}" name="Roast Type">
      <calculatedColumnFormula>INDEX(products!$A$1:$G$49,MATCH(orders!$D2,products!$A$1:$A$49,0),MATCH(orders!J$1,products!$A$1:$G$1,0))</calculatedColumnFormula>
    </tableColumn>
    <tableColumn id="11" xr3:uid="{FA4DC8BD-00D6-4172-9441-48DFE9E9BFD4}" name="Size" dataDxfId="7">
      <calculatedColumnFormula>INDEX(products!$A$1:$G$49,MATCH(orders!$D2,products!$A$1:$A$49,0),MATCH(orders!K$1,products!$A$1:$G$1,0))</calculatedColumnFormula>
    </tableColumn>
    <tableColumn id="12" xr3:uid="{ECF630F2-4FB4-47C7-BBD3-2E7D9C24808F}" name="Unit Price" dataDxfId="6">
      <calculatedColumnFormula>INDEX(products!$A$1:$G$49,MATCH(orders!$D2,products!$A$1:$A$49,0),MATCH(orders!L$1,products!$A$1:$G$1,0))</calculatedColumnFormula>
    </tableColumn>
    <tableColumn id="13" xr3:uid="{AE0D228A-0062-44B3-8688-1F1C0F23A757}" name="Sales" dataDxfId="5">
      <calculatedColumnFormula>E2*L2</calculatedColumnFormula>
    </tableColumn>
    <tableColumn id="14" xr3:uid="{418E6CF2-77FB-4836-B552-5F3A0DF492C1}" name="Loyalty Card" dataDxfId="2">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3142F34-056D-4FFD-9D0A-DF949AA935F4}" sourceName="Order Date">
  <pivotTables>
    <pivotTable tabId="18" name="PivotTable1"/>
    <pivotTable tabId="19" name="PivotTable1"/>
    <pivotTable tabId="20" name="PivotTable1"/>
  </pivotTables>
  <state minimalRefreshVersion="6" lastRefreshVersion="6" pivotCacheId="17013966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52E66AC-99DC-4BE0-B425-55C7A499712B}" cache="NativeTimeline_Order_Date" caption="Order Date" level="2" selectionLevel="2" scrollPosition="2020-05-02T00:00:00" style="blu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0621C-66E0-47E3-A949-9410D417C069}">
  <dimension ref="A1:A3"/>
  <sheetViews>
    <sheetView showGridLines="0" tabSelected="1" topLeftCell="A10" zoomScale="66" zoomScaleNormal="73" workbookViewId="0">
      <selection activeCell="AC35" sqref="AC35"/>
    </sheetView>
  </sheetViews>
  <sheetFormatPr defaultRowHeight="14.4" x14ac:dyDescent="0.3"/>
  <cols>
    <col min="1" max="1" width="1.77734375" customWidth="1"/>
  </cols>
  <sheetData>
    <row r="1" customFormat="1" ht="10.050000000000001" customHeight="1" x14ac:dyDescent="0.3"/>
    <row r="2" customFormat="1" ht="10.050000000000001" customHeight="1" x14ac:dyDescent="0.3"/>
    <row r="3" customFormat="1" ht="10.050000000000001"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523A8-67C2-4440-8906-3E5F5DAA95B5}">
  <dimension ref="A3:F52"/>
  <sheetViews>
    <sheetView workbookViewId="0">
      <selection activeCell="L33" sqref="L33"/>
    </sheetView>
  </sheetViews>
  <sheetFormatPr defaultRowHeight="14.4" x14ac:dyDescent="0.3"/>
  <cols>
    <col min="1" max="1" width="12.5546875" bestFit="1" customWidth="1"/>
    <col min="2" max="2" width="20.88671875" bestFit="1" customWidth="1"/>
    <col min="3" max="3" width="13.33203125" bestFit="1" customWidth="1"/>
    <col min="4" max="6" width="5.5546875" bestFit="1" customWidth="1"/>
    <col min="7" max="7" width="4.33203125" bestFit="1" customWidth="1"/>
    <col min="8" max="238" width="13.33203125" bestFit="1" customWidth="1"/>
  </cols>
  <sheetData>
    <row r="3" spans="1:6" x14ac:dyDescent="0.3">
      <c r="A3" s="5" t="s">
        <v>6214</v>
      </c>
      <c r="C3" s="5" t="s">
        <v>9</v>
      </c>
    </row>
    <row r="4" spans="1:6" x14ac:dyDescent="0.3">
      <c r="A4" s="5" t="s">
        <v>6212</v>
      </c>
      <c r="B4" s="5" t="s">
        <v>6213</v>
      </c>
      <c r="C4" t="s">
        <v>6193</v>
      </c>
      <c r="D4" t="s">
        <v>6194</v>
      </c>
      <c r="E4" t="s">
        <v>6195</v>
      </c>
      <c r="F4" t="s">
        <v>6192</v>
      </c>
    </row>
    <row r="5" spans="1:6" x14ac:dyDescent="0.3">
      <c r="A5" t="s">
        <v>6196</v>
      </c>
      <c r="C5" s="6"/>
      <c r="D5" s="6"/>
      <c r="E5" s="6"/>
      <c r="F5" s="6"/>
    </row>
    <row r="6" spans="1:6" x14ac:dyDescent="0.3">
      <c r="B6" t="s">
        <v>6200</v>
      </c>
      <c r="C6" s="6">
        <v>186.85499999999999</v>
      </c>
      <c r="D6" s="6">
        <v>305.97000000000003</v>
      </c>
      <c r="E6" s="6">
        <v>213.15999999999997</v>
      </c>
      <c r="F6" s="6">
        <v>123</v>
      </c>
    </row>
    <row r="7" spans="1:6" x14ac:dyDescent="0.3">
      <c r="B7" t="s">
        <v>6201</v>
      </c>
      <c r="C7" s="6">
        <v>251.96499999999997</v>
      </c>
      <c r="D7" s="6">
        <v>129.46</v>
      </c>
      <c r="E7" s="6">
        <v>434.03999999999996</v>
      </c>
      <c r="F7" s="6">
        <v>171.93999999999997</v>
      </c>
    </row>
    <row r="8" spans="1:6" x14ac:dyDescent="0.3">
      <c r="B8" t="s">
        <v>6202</v>
      </c>
      <c r="C8" s="6">
        <v>224.94499999999999</v>
      </c>
      <c r="D8" s="6">
        <v>349.12</v>
      </c>
      <c r="E8" s="6">
        <v>321.04000000000002</v>
      </c>
      <c r="F8" s="6">
        <v>126.035</v>
      </c>
    </row>
    <row r="9" spans="1:6" x14ac:dyDescent="0.3">
      <c r="B9" t="s">
        <v>6203</v>
      </c>
      <c r="C9" s="6">
        <v>307.12</v>
      </c>
      <c r="D9" s="6">
        <v>681.07499999999993</v>
      </c>
      <c r="E9" s="6">
        <v>533.70499999999993</v>
      </c>
      <c r="F9" s="6">
        <v>158.85</v>
      </c>
    </row>
    <row r="10" spans="1:6" x14ac:dyDescent="0.3">
      <c r="B10" t="s">
        <v>6204</v>
      </c>
      <c r="C10" s="6">
        <v>53.664999999999992</v>
      </c>
      <c r="D10" s="6">
        <v>83.025000000000006</v>
      </c>
      <c r="E10" s="6">
        <v>193.83499999999998</v>
      </c>
      <c r="F10" s="6">
        <v>68.039999999999992</v>
      </c>
    </row>
    <row r="11" spans="1:6" x14ac:dyDescent="0.3">
      <c r="B11" t="s">
        <v>6205</v>
      </c>
      <c r="C11" s="6">
        <v>163.01999999999998</v>
      </c>
      <c r="D11" s="6">
        <v>678.3599999999999</v>
      </c>
      <c r="E11" s="6">
        <v>171.04500000000002</v>
      </c>
      <c r="F11" s="6">
        <v>372.255</v>
      </c>
    </row>
    <row r="12" spans="1:6" x14ac:dyDescent="0.3">
      <c r="B12" t="s">
        <v>6206</v>
      </c>
      <c r="C12" s="6">
        <v>345.02</v>
      </c>
      <c r="D12" s="6">
        <v>273.86999999999995</v>
      </c>
      <c r="E12" s="6">
        <v>184.12999999999997</v>
      </c>
      <c r="F12" s="6">
        <v>201.11499999999998</v>
      </c>
    </row>
    <row r="13" spans="1:6" x14ac:dyDescent="0.3">
      <c r="B13" t="s">
        <v>6207</v>
      </c>
      <c r="C13" s="6">
        <v>334.89</v>
      </c>
      <c r="D13" s="6">
        <v>70.95</v>
      </c>
      <c r="E13" s="6">
        <v>134.23000000000002</v>
      </c>
      <c r="F13" s="6">
        <v>166.27499999999998</v>
      </c>
    </row>
    <row r="14" spans="1:6" x14ac:dyDescent="0.3">
      <c r="B14" t="s">
        <v>6208</v>
      </c>
      <c r="C14" s="6">
        <v>178.70999999999998</v>
      </c>
      <c r="D14" s="6">
        <v>166.1</v>
      </c>
      <c r="E14" s="6">
        <v>439.30999999999995</v>
      </c>
      <c r="F14" s="6">
        <v>492.9</v>
      </c>
    </row>
    <row r="15" spans="1:6" x14ac:dyDescent="0.3">
      <c r="B15" t="s">
        <v>6209</v>
      </c>
      <c r="C15" s="6">
        <v>301.98500000000001</v>
      </c>
      <c r="D15" s="6">
        <v>153.76499999999999</v>
      </c>
      <c r="E15" s="6">
        <v>215.55499999999998</v>
      </c>
      <c r="F15" s="6">
        <v>213.66499999999999</v>
      </c>
    </row>
    <row r="16" spans="1:6" x14ac:dyDescent="0.3">
      <c r="B16" t="s">
        <v>6210</v>
      </c>
      <c r="C16" s="6">
        <v>312.83499999999998</v>
      </c>
      <c r="D16" s="6">
        <v>63.249999999999993</v>
      </c>
      <c r="E16" s="6">
        <v>350.89500000000004</v>
      </c>
      <c r="F16" s="6">
        <v>96.405000000000001</v>
      </c>
    </row>
    <row r="17" spans="1:6" x14ac:dyDescent="0.3">
      <c r="B17" t="s">
        <v>6211</v>
      </c>
      <c r="C17" s="6">
        <v>265.62</v>
      </c>
      <c r="D17" s="6">
        <v>526.51499999999987</v>
      </c>
      <c r="E17" s="6">
        <v>187.06</v>
      </c>
      <c r="F17" s="6">
        <v>210.58999999999997</v>
      </c>
    </row>
    <row r="18" spans="1:6" x14ac:dyDescent="0.3">
      <c r="A18" t="s">
        <v>6197</v>
      </c>
      <c r="C18" s="6"/>
      <c r="D18" s="6"/>
      <c r="E18" s="6"/>
      <c r="F18" s="6"/>
    </row>
    <row r="19" spans="1:6" x14ac:dyDescent="0.3">
      <c r="B19" t="s">
        <v>6200</v>
      </c>
      <c r="C19" s="6">
        <v>47.25</v>
      </c>
      <c r="D19" s="6">
        <v>65.805000000000007</v>
      </c>
      <c r="E19" s="6">
        <v>274.67500000000001</v>
      </c>
      <c r="F19" s="6">
        <v>179.22</v>
      </c>
    </row>
    <row r="20" spans="1:6" x14ac:dyDescent="0.3">
      <c r="B20" t="s">
        <v>6201</v>
      </c>
      <c r="C20" s="6">
        <v>745.44999999999993</v>
      </c>
      <c r="D20" s="6">
        <v>428.88499999999999</v>
      </c>
      <c r="E20" s="6">
        <v>194.17499999999998</v>
      </c>
      <c r="F20" s="6">
        <v>429.82999999999993</v>
      </c>
    </row>
    <row r="21" spans="1:6" x14ac:dyDescent="0.3">
      <c r="B21" t="s">
        <v>6202</v>
      </c>
      <c r="C21" s="6">
        <v>130.47</v>
      </c>
      <c r="D21" s="6">
        <v>271.48500000000001</v>
      </c>
      <c r="E21" s="6">
        <v>281.20499999999998</v>
      </c>
      <c r="F21" s="6">
        <v>231.63000000000002</v>
      </c>
    </row>
    <row r="22" spans="1:6" x14ac:dyDescent="0.3">
      <c r="B22" t="s">
        <v>6203</v>
      </c>
      <c r="C22" s="6">
        <v>27</v>
      </c>
      <c r="D22" s="6">
        <v>347.26</v>
      </c>
      <c r="E22" s="6">
        <v>147.51</v>
      </c>
      <c r="F22" s="6">
        <v>240.04</v>
      </c>
    </row>
    <row r="23" spans="1:6" x14ac:dyDescent="0.3">
      <c r="B23" t="s">
        <v>6204</v>
      </c>
      <c r="C23" s="6">
        <v>255.11499999999995</v>
      </c>
      <c r="D23" s="6">
        <v>541.73</v>
      </c>
      <c r="E23" s="6">
        <v>83.43</v>
      </c>
      <c r="F23" s="6">
        <v>59.079999999999991</v>
      </c>
    </row>
    <row r="24" spans="1:6" x14ac:dyDescent="0.3">
      <c r="B24" t="s">
        <v>6205</v>
      </c>
      <c r="C24" s="6">
        <v>584.78999999999985</v>
      </c>
      <c r="D24" s="6">
        <v>357.42999999999995</v>
      </c>
      <c r="E24" s="6">
        <v>355.34</v>
      </c>
      <c r="F24" s="6">
        <v>140.88</v>
      </c>
    </row>
    <row r="25" spans="1:6" x14ac:dyDescent="0.3">
      <c r="B25" t="s">
        <v>6206</v>
      </c>
      <c r="C25" s="6">
        <v>430.62</v>
      </c>
      <c r="D25" s="6">
        <v>227.42500000000001</v>
      </c>
      <c r="E25" s="6">
        <v>236.315</v>
      </c>
      <c r="F25" s="6">
        <v>414.58499999999992</v>
      </c>
    </row>
    <row r="26" spans="1:6" x14ac:dyDescent="0.3">
      <c r="B26" t="s">
        <v>6207</v>
      </c>
      <c r="C26" s="6">
        <v>22.5</v>
      </c>
      <c r="D26" s="6">
        <v>77.72</v>
      </c>
      <c r="E26" s="6">
        <v>60.5</v>
      </c>
      <c r="F26" s="6">
        <v>139.67999999999998</v>
      </c>
    </row>
    <row r="27" spans="1:6" x14ac:dyDescent="0.3">
      <c r="B27" t="s">
        <v>6208</v>
      </c>
      <c r="C27" s="6">
        <v>126.14999999999999</v>
      </c>
      <c r="D27" s="6">
        <v>195.11</v>
      </c>
      <c r="E27" s="6">
        <v>89.13</v>
      </c>
      <c r="F27" s="6">
        <v>302.65999999999997</v>
      </c>
    </row>
    <row r="28" spans="1:6" x14ac:dyDescent="0.3">
      <c r="B28" t="s">
        <v>6209</v>
      </c>
      <c r="C28" s="6">
        <v>376.03</v>
      </c>
      <c r="D28" s="6">
        <v>523.24</v>
      </c>
      <c r="E28" s="6">
        <v>440.96499999999997</v>
      </c>
      <c r="F28" s="6">
        <v>174.46999999999997</v>
      </c>
    </row>
    <row r="29" spans="1:6" x14ac:dyDescent="0.3">
      <c r="B29" t="s">
        <v>6210</v>
      </c>
      <c r="C29" s="6">
        <v>515.17999999999995</v>
      </c>
      <c r="D29" s="6">
        <v>142.56</v>
      </c>
      <c r="E29" s="6">
        <v>347.03999999999996</v>
      </c>
      <c r="F29" s="6">
        <v>104.08499999999999</v>
      </c>
    </row>
    <row r="30" spans="1:6" x14ac:dyDescent="0.3">
      <c r="B30" t="s">
        <v>6211</v>
      </c>
      <c r="C30" s="6">
        <v>95.859999999999985</v>
      </c>
      <c r="D30" s="6">
        <v>484.76</v>
      </c>
      <c r="E30" s="6">
        <v>94.17</v>
      </c>
      <c r="F30" s="6">
        <v>77.10499999999999</v>
      </c>
    </row>
    <row r="31" spans="1:6" x14ac:dyDescent="0.3">
      <c r="A31" t="s">
        <v>6198</v>
      </c>
      <c r="C31" s="6"/>
      <c r="D31" s="6"/>
      <c r="E31" s="6"/>
      <c r="F31" s="6"/>
    </row>
    <row r="32" spans="1:6" x14ac:dyDescent="0.3">
      <c r="B32" t="s">
        <v>6200</v>
      </c>
      <c r="C32" s="6">
        <v>258.34500000000003</v>
      </c>
      <c r="D32" s="6">
        <v>139.625</v>
      </c>
      <c r="E32" s="6">
        <v>279.52000000000004</v>
      </c>
      <c r="F32" s="6">
        <v>160.19499999999999</v>
      </c>
    </row>
    <row r="33" spans="1:6" x14ac:dyDescent="0.3">
      <c r="B33" t="s">
        <v>6201</v>
      </c>
      <c r="C33" s="6">
        <v>342.2</v>
      </c>
      <c r="D33" s="6">
        <v>284.24999999999994</v>
      </c>
      <c r="E33" s="6">
        <v>251.83</v>
      </c>
      <c r="F33" s="6">
        <v>80.550000000000011</v>
      </c>
    </row>
    <row r="34" spans="1:6" x14ac:dyDescent="0.3">
      <c r="B34" t="s">
        <v>6202</v>
      </c>
      <c r="C34" s="6">
        <v>418.30499999999989</v>
      </c>
      <c r="D34" s="6">
        <v>468.125</v>
      </c>
      <c r="E34" s="6">
        <v>405.05500000000006</v>
      </c>
      <c r="F34" s="6">
        <v>253.15499999999997</v>
      </c>
    </row>
    <row r="35" spans="1:6" x14ac:dyDescent="0.3">
      <c r="B35" t="s">
        <v>6203</v>
      </c>
      <c r="C35" s="6">
        <v>102.32999999999998</v>
      </c>
      <c r="D35" s="6">
        <v>242.14000000000001</v>
      </c>
      <c r="E35" s="6">
        <v>554.875</v>
      </c>
      <c r="F35" s="6">
        <v>106.23999999999998</v>
      </c>
    </row>
    <row r="36" spans="1:6" x14ac:dyDescent="0.3">
      <c r="B36" t="s">
        <v>6204</v>
      </c>
      <c r="C36" s="6">
        <v>234.71999999999997</v>
      </c>
      <c r="D36" s="6">
        <v>133.08000000000001</v>
      </c>
      <c r="E36" s="6">
        <v>267.2</v>
      </c>
      <c r="F36" s="6">
        <v>272.68999999999994</v>
      </c>
    </row>
    <row r="37" spans="1:6" x14ac:dyDescent="0.3">
      <c r="B37" t="s">
        <v>6205</v>
      </c>
      <c r="C37" s="6">
        <v>430.39</v>
      </c>
      <c r="D37" s="6">
        <v>136.20500000000001</v>
      </c>
      <c r="E37" s="6">
        <v>209.6</v>
      </c>
      <c r="F37" s="6">
        <v>88.334999999999994</v>
      </c>
    </row>
    <row r="38" spans="1:6" x14ac:dyDescent="0.3">
      <c r="B38" t="s">
        <v>6206</v>
      </c>
      <c r="C38" s="6">
        <v>109.005</v>
      </c>
      <c r="D38" s="6">
        <v>393.57499999999999</v>
      </c>
      <c r="E38" s="6">
        <v>61.034999999999997</v>
      </c>
      <c r="F38" s="6">
        <v>199.48999999999998</v>
      </c>
    </row>
    <row r="39" spans="1:6" x14ac:dyDescent="0.3">
      <c r="B39" t="s">
        <v>6207</v>
      </c>
      <c r="C39" s="6">
        <v>287.52499999999998</v>
      </c>
      <c r="D39" s="6">
        <v>288.67</v>
      </c>
      <c r="E39" s="6">
        <v>125.58</v>
      </c>
      <c r="F39" s="6">
        <v>374.13499999999999</v>
      </c>
    </row>
    <row r="40" spans="1:6" x14ac:dyDescent="0.3">
      <c r="B40" t="s">
        <v>6208</v>
      </c>
      <c r="C40" s="6">
        <v>840.92999999999984</v>
      </c>
      <c r="D40" s="6">
        <v>409.875</v>
      </c>
      <c r="E40" s="6">
        <v>171.32999999999998</v>
      </c>
      <c r="F40" s="6">
        <v>221.43999999999997</v>
      </c>
    </row>
    <row r="41" spans="1:6" x14ac:dyDescent="0.3">
      <c r="B41" t="s">
        <v>6209</v>
      </c>
      <c r="C41" s="6">
        <v>299.07</v>
      </c>
      <c r="D41" s="6">
        <v>260.32499999999999</v>
      </c>
      <c r="E41" s="6">
        <v>584.64</v>
      </c>
      <c r="F41" s="6">
        <v>256.36500000000001</v>
      </c>
    </row>
    <row r="42" spans="1:6" x14ac:dyDescent="0.3">
      <c r="B42" t="s">
        <v>6210</v>
      </c>
      <c r="C42" s="6">
        <v>323.32499999999999</v>
      </c>
      <c r="D42" s="6">
        <v>565.57000000000005</v>
      </c>
      <c r="E42" s="6">
        <v>537.80999999999995</v>
      </c>
      <c r="F42" s="6">
        <v>189.47499999999999</v>
      </c>
    </row>
    <row r="43" spans="1:6" x14ac:dyDescent="0.3">
      <c r="B43" t="s">
        <v>6211</v>
      </c>
      <c r="C43" s="6">
        <v>399.48499999999996</v>
      </c>
      <c r="D43" s="6">
        <v>148.19999999999999</v>
      </c>
      <c r="E43" s="6">
        <v>388.21999999999997</v>
      </c>
      <c r="F43" s="6">
        <v>212.07499999999999</v>
      </c>
    </row>
    <row r="44" spans="1:6" x14ac:dyDescent="0.3">
      <c r="A44" t="s">
        <v>6199</v>
      </c>
      <c r="C44" s="6"/>
      <c r="D44" s="6"/>
      <c r="E44" s="6"/>
      <c r="F44" s="6"/>
    </row>
    <row r="45" spans="1:6" x14ac:dyDescent="0.3">
      <c r="B45" t="s">
        <v>6200</v>
      </c>
      <c r="C45" s="6">
        <v>112.69499999999999</v>
      </c>
      <c r="D45" s="6">
        <v>166.32</v>
      </c>
      <c r="E45" s="6">
        <v>843.71499999999992</v>
      </c>
      <c r="F45" s="6">
        <v>146.685</v>
      </c>
    </row>
    <row r="46" spans="1:6" x14ac:dyDescent="0.3">
      <c r="B46" t="s">
        <v>6201</v>
      </c>
      <c r="C46" s="6">
        <v>114.87999999999998</v>
      </c>
      <c r="D46" s="6">
        <v>133.815</v>
      </c>
      <c r="E46" s="6">
        <v>91.175000000000011</v>
      </c>
      <c r="F46" s="6">
        <v>53.759999999999991</v>
      </c>
    </row>
    <row r="47" spans="1:6" x14ac:dyDescent="0.3">
      <c r="B47" t="s">
        <v>6202</v>
      </c>
      <c r="C47" s="6">
        <v>277.76</v>
      </c>
      <c r="D47" s="6">
        <v>175.41</v>
      </c>
      <c r="E47" s="6">
        <v>462.50999999999993</v>
      </c>
      <c r="F47" s="6">
        <v>399.52499999999998</v>
      </c>
    </row>
    <row r="48" spans="1:6" x14ac:dyDescent="0.3">
      <c r="B48" t="s">
        <v>6203</v>
      </c>
      <c r="C48" s="6">
        <v>197.89499999999998</v>
      </c>
      <c r="D48" s="6">
        <v>289.755</v>
      </c>
      <c r="E48" s="6">
        <v>88.545000000000002</v>
      </c>
      <c r="F48" s="6">
        <v>200.25499999999997</v>
      </c>
    </row>
    <row r="49" spans="2:6" x14ac:dyDescent="0.3">
      <c r="B49" t="s">
        <v>6204</v>
      </c>
      <c r="C49" s="6">
        <v>193.11499999999998</v>
      </c>
      <c r="D49" s="6">
        <v>212.49499999999998</v>
      </c>
      <c r="E49" s="6">
        <v>292.29000000000002</v>
      </c>
      <c r="F49" s="6">
        <v>304.46999999999997</v>
      </c>
    </row>
    <row r="50" spans="2:6" x14ac:dyDescent="0.3">
      <c r="B50" t="s">
        <v>6205</v>
      </c>
      <c r="C50" s="6">
        <v>179.79</v>
      </c>
      <c r="D50" s="6">
        <v>426.2</v>
      </c>
      <c r="E50" s="6">
        <v>170.08999999999997</v>
      </c>
      <c r="F50" s="6">
        <v>379.31</v>
      </c>
    </row>
    <row r="51" spans="2:6" x14ac:dyDescent="0.3">
      <c r="B51" t="s">
        <v>6206</v>
      </c>
      <c r="C51" s="6">
        <v>247.28999999999996</v>
      </c>
      <c r="D51" s="6">
        <v>246.685</v>
      </c>
      <c r="E51" s="6">
        <v>271.05499999999995</v>
      </c>
      <c r="F51" s="6">
        <v>141.69999999999999</v>
      </c>
    </row>
    <row r="52" spans="2:6" x14ac:dyDescent="0.3">
      <c r="B52" t="s">
        <v>6207</v>
      </c>
      <c r="C52" s="6">
        <v>116.39499999999998</v>
      </c>
      <c r="D52" s="6">
        <v>41.25</v>
      </c>
      <c r="E52" s="6">
        <v>15.54</v>
      </c>
      <c r="F52" s="6">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C3364-42A2-430E-BDF4-101B2A423E5B}">
  <dimension ref="A3:B6"/>
  <sheetViews>
    <sheetView workbookViewId="0">
      <selection activeCell="H23" sqref="H23"/>
    </sheetView>
  </sheetViews>
  <sheetFormatPr defaultRowHeight="14.4" x14ac:dyDescent="0.3"/>
  <cols>
    <col min="1" max="1" width="14" bestFit="1" customWidth="1"/>
    <col min="2" max="2" width="11.6640625" bestFit="1" customWidth="1"/>
    <col min="3" max="3" width="14.77734375" bestFit="1" customWidth="1"/>
    <col min="4" max="4" width="12.21875" bestFit="1" customWidth="1"/>
    <col min="5" max="6" width="5.5546875" bestFit="1" customWidth="1"/>
    <col min="7" max="7" width="4.33203125" bestFit="1" customWidth="1"/>
    <col min="8" max="238" width="13.33203125" bestFit="1" customWidth="1"/>
  </cols>
  <sheetData>
    <row r="3" spans="1:2" x14ac:dyDescent="0.3">
      <c r="A3" s="5" t="s">
        <v>7</v>
      </c>
      <c r="B3" t="s">
        <v>6214</v>
      </c>
    </row>
    <row r="4" spans="1:2" x14ac:dyDescent="0.3">
      <c r="A4" t="s">
        <v>28</v>
      </c>
      <c r="B4" s="6">
        <v>2798.5050000000001</v>
      </c>
    </row>
    <row r="5" spans="1:2" x14ac:dyDescent="0.3">
      <c r="A5" t="s">
        <v>318</v>
      </c>
      <c r="B5" s="6">
        <v>6696.8649999999989</v>
      </c>
    </row>
    <row r="6" spans="1:2" x14ac:dyDescent="0.3">
      <c r="A6" t="s">
        <v>19</v>
      </c>
      <c r="B6" s="6">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E31CD-7068-4E86-AC2E-8DFFF9AD4C8C}">
  <dimension ref="A3:B8"/>
  <sheetViews>
    <sheetView workbookViewId="0">
      <selection activeCell="I27" sqref="I27"/>
    </sheetView>
  </sheetViews>
  <sheetFormatPr defaultRowHeight="14.4" x14ac:dyDescent="0.3"/>
  <cols>
    <col min="1" max="1" width="16.88671875" bestFit="1" customWidth="1"/>
    <col min="2" max="2" width="11.6640625" bestFit="1" customWidth="1"/>
    <col min="3" max="3" width="14.77734375" bestFit="1" customWidth="1"/>
    <col min="4" max="4" width="12.21875" bestFit="1" customWidth="1"/>
    <col min="5" max="6" width="5.5546875" bestFit="1" customWidth="1"/>
    <col min="7" max="7" width="4.33203125" bestFit="1" customWidth="1"/>
    <col min="8" max="238" width="13.33203125" bestFit="1" customWidth="1"/>
  </cols>
  <sheetData>
    <row r="3" spans="1:2" x14ac:dyDescent="0.3">
      <c r="A3" s="5" t="s">
        <v>4</v>
      </c>
      <c r="B3" t="s">
        <v>6214</v>
      </c>
    </row>
    <row r="4" spans="1:2" x14ac:dyDescent="0.3">
      <c r="A4" t="s">
        <v>3753</v>
      </c>
      <c r="B4" s="6">
        <v>278.01</v>
      </c>
    </row>
    <row r="5" spans="1:2" x14ac:dyDescent="0.3">
      <c r="A5" t="s">
        <v>1598</v>
      </c>
      <c r="B5" s="6">
        <v>281.67499999999995</v>
      </c>
    </row>
    <row r="6" spans="1:2" x14ac:dyDescent="0.3">
      <c r="A6" t="s">
        <v>2587</v>
      </c>
      <c r="B6" s="6">
        <v>289.11</v>
      </c>
    </row>
    <row r="7" spans="1:2" x14ac:dyDescent="0.3">
      <c r="A7" t="s">
        <v>5765</v>
      </c>
      <c r="B7" s="6">
        <v>307.04499999999996</v>
      </c>
    </row>
    <row r="8" spans="1:2" x14ac:dyDescent="0.3">
      <c r="A8" t="s">
        <v>5114</v>
      </c>
      <c r="B8" s="6">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zoomScale="86" zoomScaleNormal="86" workbookViewId="0">
      <selection activeCell="P14" sqref="P14"/>
    </sheetView>
  </sheetViews>
  <sheetFormatPr defaultRowHeight="14.4" x14ac:dyDescent="0.3"/>
  <cols>
    <col min="1" max="1" width="16.5546875" bestFit="1" customWidth="1"/>
    <col min="2" max="2" width="12.77734375" customWidth="1"/>
    <col min="3" max="3" width="17.44140625" bestFit="1" customWidth="1"/>
    <col min="4" max="4" width="12.44140625" customWidth="1"/>
    <col min="5" max="5" width="10.88671875" customWidth="1"/>
    <col min="6" max="6" width="17" customWidth="1"/>
    <col min="7" max="7" width="36.44140625" bestFit="1" customWidth="1"/>
    <col min="8" max="8" width="22.109375" customWidth="1"/>
    <col min="9" max="9" width="13.33203125" customWidth="1"/>
    <col min="10" max="10" width="12.6640625" customWidth="1"/>
    <col min="11" max="11" width="7" bestFit="1" customWidth="1"/>
    <col min="12" max="12" width="13.21875" customWidth="1"/>
    <col min="13" max="13" width="10.21875" customWidth="1"/>
    <col min="14" max="14" width="14.44140625" bestFit="1" customWidth="1"/>
  </cols>
  <sheetData>
    <row r="1" spans="1:14" x14ac:dyDescent="0.3">
      <c r="A1" s="2" t="s">
        <v>0</v>
      </c>
      <c r="B1" s="2" t="s">
        <v>1</v>
      </c>
      <c r="C1" s="2" t="s">
        <v>3</v>
      </c>
      <c r="D1" s="2" t="s">
        <v>11</v>
      </c>
      <c r="E1" s="2" t="s">
        <v>14</v>
      </c>
      <c r="F1" s="2" t="s">
        <v>4</v>
      </c>
      <c r="G1" s="2" t="s">
        <v>2</v>
      </c>
      <c r="H1" s="2" t="s">
        <v>7</v>
      </c>
      <c r="I1" s="2" t="s">
        <v>9</v>
      </c>
      <c r="J1" s="2" t="s">
        <v>10</v>
      </c>
      <c r="K1" s="2" t="s">
        <v>12</v>
      </c>
      <c r="L1" s="2" t="s">
        <v>13</v>
      </c>
      <c r="M1" s="2" t="s">
        <v>15</v>
      </c>
      <c r="N1" s="2" t="s">
        <v>6189</v>
      </c>
    </row>
    <row r="2" spans="1:14"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7">
        <f>INDEX(products!$A$1:$G$49,MATCH(orders!$D2,products!$A$1:$A$49,0),MATCH(orders!L$1,products!$A$1:$G$1,0))</f>
        <v>9.9499999999999993</v>
      </c>
      <c r="M2" s="7">
        <f>E2*L2</f>
        <v>19.899999999999999</v>
      </c>
      <c r="N2" t="str">
        <f>_xlfn.XLOOKUP(orders[[#This Row],[Customer ID]],customers!$A$1:$A$1001,customers!$I$1:$I$1001,,0)</f>
        <v>Yes</v>
      </c>
    </row>
    <row r="3" spans="1:14"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7">
        <f>INDEX(products!$A$1:$G$49,MATCH(orders!$D3,products!$A$1:$A$49,0),MATCH(orders!L$1,products!$A$1:$G$1,0))</f>
        <v>8.25</v>
      </c>
      <c r="M3" s="7">
        <f t="shared" ref="M3:M66" si="0">E3*L3</f>
        <v>41.25</v>
      </c>
      <c r="N3" t="str">
        <f>_xlfn.XLOOKUP(orders[[#This Row],[Customer ID]],customers!$A$1:$A$1001,customers!$I$1:$I$1001,,0)</f>
        <v>Yes</v>
      </c>
    </row>
    <row r="4" spans="1:14"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7">
        <f>INDEX(products!$A$1:$G$49,MATCH(orders!$D4,products!$A$1:$A$49,0),MATCH(orders!L$1,products!$A$1:$G$1,0))</f>
        <v>12.95</v>
      </c>
      <c r="M4" s="7">
        <f t="shared" si="0"/>
        <v>12.95</v>
      </c>
      <c r="N4" t="str">
        <f>_xlfn.XLOOKUP(orders[[#This Row],[Customer ID]],customers!$A$1:$A$1001,customers!$I$1:$I$1001,,0)</f>
        <v>Yes</v>
      </c>
    </row>
    <row r="5" spans="1:14"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7">
        <f>INDEX(products!$A$1:$G$49,MATCH(orders!$D5,products!$A$1:$A$49,0),MATCH(orders!L$1,products!$A$1:$G$1,0))</f>
        <v>13.75</v>
      </c>
      <c r="M5" s="7">
        <f t="shared" si="0"/>
        <v>27.5</v>
      </c>
      <c r="N5" t="str">
        <f>_xlfn.XLOOKUP(orders[[#This Row],[Customer ID]],customers!$A$1:$A$1001,customers!$I$1:$I$1001,,0)</f>
        <v>No</v>
      </c>
    </row>
    <row r="6" spans="1:14"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7">
        <f>INDEX(products!$A$1:$G$49,MATCH(orders!$D6,products!$A$1:$A$49,0),MATCH(orders!L$1,products!$A$1:$G$1,0))</f>
        <v>27.484999999999996</v>
      </c>
      <c r="M6" s="7">
        <f t="shared" si="0"/>
        <v>54.969999999999992</v>
      </c>
      <c r="N6" t="str">
        <f>_xlfn.XLOOKUP(orders[[#This Row],[Customer ID]],customers!$A$1:$A$1001,customers!$I$1:$I$1001,,0)</f>
        <v>No</v>
      </c>
    </row>
    <row r="7" spans="1:14"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7">
        <f>INDEX(products!$A$1:$G$49,MATCH(orders!$D7,products!$A$1:$A$49,0),MATCH(orders!L$1,products!$A$1:$G$1,0))</f>
        <v>12.95</v>
      </c>
      <c r="M7" s="7">
        <f t="shared" si="0"/>
        <v>38.849999999999994</v>
      </c>
      <c r="N7" t="str">
        <f>_xlfn.XLOOKUP(orders[[#This Row],[Customer ID]],customers!$A$1:$A$1001,customers!$I$1:$I$1001,,0)</f>
        <v>No</v>
      </c>
    </row>
    <row r="8" spans="1:14"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7">
        <f>INDEX(products!$A$1:$G$49,MATCH(orders!$D8,products!$A$1:$A$49,0),MATCH(orders!L$1,products!$A$1:$G$1,0))</f>
        <v>7.29</v>
      </c>
      <c r="M8" s="7">
        <f t="shared" si="0"/>
        <v>21.87</v>
      </c>
      <c r="N8" t="str">
        <f>_xlfn.XLOOKUP(orders[[#This Row],[Customer ID]],customers!$A$1:$A$1001,customers!$I$1:$I$1001,,0)</f>
        <v>Yes</v>
      </c>
    </row>
    <row r="9" spans="1:14"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7">
        <f>INDEX(products!$A$1:$G$49,MATCH(orders!$D9,products!$A$1:$A$49,0),MATCH(orders!L$1,products!$A$1:$G$1,0))</f>
        <v>4.7549999999999999</v>
      </c>
      <c r="M9" s="7">
        <f t="shared" si="0"/>
        <v>4.7549999999999999</v>
      </c>
      <c r="N9" t="str">
        <f>_xlfn.XLOOKUP(orders[[#This Row],[Customer ID]],customers!$A$1:$A$1001,customers!$I$1:$I$1001,,0)</f>
        <v>Yes</v>
      </c>
    </row>
    <row r="10" spans="1:14"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7">
        <f>INDEX(products!$A$1:$G$49,MATCH(orders!$D10,products!$A$1:$A$49,0),MATCH(orders!L$1,products!$A$1:$G$1,0))</f>
        <v>5.97</v>
      </c>
      <c r="M10" s="7">
        <f t="shared" si="0"/>
        <v>17.91</v>
      </c>
      <c r="N10" t="str">
        <f>_xlfn.XLOOKUP(orders[[#This Row],[Customer ID]],customers!$A$1:$A$1001,customers!$I$1:$I$1001,,0)</f>
        <v>No</v>
      </c>
    </row>
    <row r="11" spans="1:14"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7">
        <f>INDEX(products!$A$1:$G$49,MATCH(orders!$D11,products!$A$1:$A$49,0),MATCH(orders!L$1,products!$A$1:$G$1,0))</f>
        <v>5.97</v>
      </c>
      <c r="M11" s="7">
        <f t="shared" si="0"/>
        <v>5.97</v>
      </c>
      <c r="N11" t="str">
        <f>_xlfn.XLOOKUP(orders[[#This Row],[Customer ID]],customers!$A$1:$A$1001,customers!$I$1:$I$1001,,0)</f>
        <v>No</v>
      </c>
    </row>
    <row r="12" spans="1:14"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7">
        <f>INDEX(products!$A$1:$G$49,MATCH(orders!$D12,products!$A$1:$A$49,0),MATCH(orders!L$1,products!$A$1:$G$1,0))</f>
        <v>9.9499999999999993</v>
      </c>
      <c r="M12" s="7">
        <f t="shared" si="0"/>
        <v>39.799999999999997</v>
      </c>
      <c r="N12" t="str">
        <f>_xlfn.XLOOKUP(orders[[#This Row],[Customer ID]],customers!$A$1:$A$1001,customers!$I$1:$I$1001,,0)</f>
        <v>No</v>
      </c>
    </row>
    <row r="13" spans="1:14"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7">
        <f>INDEX(products!$A$1:$G$49,MATCH(orders!$D13,products!$A$1:$A$49,0),MATCH(orders!L$1,products!$A$1:$G$1,0))</f>
        <v>34.154999999999994</v>
      </c>
      <c r="M13" s="7">
        <f t="shared" si="0"/>
        <v>170.77499999999998</v>
      </c>
      <c r="N13" t="str">
        <f>_xlfn.XLOOKUP(orders[[#This Row],[Customer ID]],customers!$A$1:$A$1001,customers!$I$1:$I$1001,,0)</f>
        <v>Yes</v>
      </c>
    </row>
    <row r="14" spans="1:14"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7">
        <f>INDEX(products!$A$1:$G$49,MATCH(orders!$D14,products!$A$1:$A$49,0),MATCH(orders!L$1,products!$A$1:$G$1,0))</f>
        <v>9.9499999999999993</v>
      </c>
      <c r="M14" s="7">
        <f t="shared" si="0"/>
        <v>49.75</v>
      </c>
      <c r="N14" t="str">
        <f>_xlfn.XLOOKUP(orders[[#This Row],[Customer ID]],customers!$A$1:$A$1001,customers!$I$1:$I$1001,,0)</f>
        <v>No</v>
      </c>
    </row>
    <row r="15" spans="1:14"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7">
        <f>INDEX(products!$A$1:$G$49,MATCH(orders!$D15,products!$A$1:$A$49,0),MATCH(orders!L$1,products!$A$1:$G$1,0))</f>
        <v>20.584999999999997</v>
      </c>
      <c r="M15" s="7">
        <f t="shared" si="0"/>
        <v>41.169999999999995</v>
      </c>
      <c r="N15" t="str">
        <f>_xlfn.XLOOKUP(orders[[#This Row],[Customer ID]],customers!$A$1:$A$1001,customers!$I$1:$I$1001,,0)</f>
        <v>No</v>
      </c>
    </row>
    <row r="16" spans="1:14"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7">
        <f>INDEX(products!$A$1:$G$49,MATCH(orders!$D16,products!$A$1:$A$49,0),MATCH(orders!L$1,products!$A$1:$G$1,0))</f>
        <v>3.8849999999999998</v>
      </c>
      <c r="M16" s="7">
        <f t="shared" si="0"/>
        <v>11.654999999999999</v>
      </c>
      <c r="N16" t="str">
        <f>_xlfn.XLOOKUP(orders[[#This Row],[Customer ID]],customers!$A$1:$A$1001,customers!$I$1:$I$1001,,0)</f>
        <v>Yes</v>
      </c>
    </row>
    <row r="17" spans="1:14"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7">
        <f>INDEX(products!$A$1:$G$49,MATCH(orders!$D17,products!$A$1:$A$49,0),MATCH(orders!L$1,products!$A$1:$G$1,0))</f>
        <v>22.884999999999998</v>
      </c>
      <c r="M17" s="7">
        <f t="shared" si="0"/>
        <v>114.42499999999998</v>
      </c>
      <c r="N17" t="str">
        <f>_xlfn.XLOOKUP(orders[[#This Row],[Customer ID]],customers!$A$1:$A$1001,customers!$I$1:$I$1001,,0)</f>
        <v>No</v>
      </c>
    </row>
    <row r="18" spans="1:14"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7">
        <f>INDEX(products!$A$1:$G$49,MATCH(orders!$D18,products!$A$1:$A$49,0),MATCH(orders!L$1,products!$A$1:$G$1,0))</f>
        <v>3.375</v>
      </c>
      <c r="M18" s="7">
        <f t="shared" si="0"/>
        <v>20.25</v>
      </c>
      <c r="N18" t="str">
        <f>_xlfn.XLOOKUP(orders[[#This Row],[Customer ID]],customers!$A$1:$A$1001,customers!$I$1:$I$1001,,0)</f>
        <v>No</v>
      </c>
    </row>
    <row r="19" spans="1:14"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7">
        <f>INDEX(products!$A$1:$G$49,MATCH(orders!$D19,products!$A$1:$A$49,0),MATCH(orders!L$1,products!$A$1:$G$1,0))</f>
        <v>12.95</v>
      </c>
      <c r="M19" s="7">
        <f t="shared" si="0"/>
        <v>77.699999999999989</v>
      </c>
      <c r="N19" t="str">
        <f>_xlfn.XLOOKUP(orders[[#This Row],[Customer ID]],customers!$A$1:$A$1001,customers!$I$1:$I$1001,,0)</f>
        <v>No</v>
      </c>
    </row>
    <row r="20" spans="1:14"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7">
        <f>INDEX(products!$A$1:$G$49,MATCH(orders!$D20,products!$A$1:$A$49,0),MATCH(orders!L$1,products!$A$1:$G$1,0))</f>
        <v>20.584999999999997</v>
      </c>
      <c r="M20" s="7">
        <f t="shared" si="0"/>
        <v>82.339999999999989</v>
      </c>
      <c r="N20" t="str">
        <f>_xlfn.XLOOKUP(orders[[#This Row],[Customer ID]],customers!$A$1:$A$1001,customers!$I$1:$I$1001,,0)</f>
        <v>Yes</v>
      </c>
    </row>
    <row r="21" spans="1:14"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7">
        <f>INDEX(products!$A$1:$G$49,MATCH(orders!$D21,products!$A$1:$A$49,0),MATCH(orders!L$1,products!$A$1:$G$1,0))</f>
        <v>3.375</v>
      </c>
      <c r="M21" s="7">
        <f t="shared" si="0"/>
        <v>16.875</v>
      </c>
      <c r="N21" t="str">
        <f>_xlfn.XLOOKUP(orders[[#This Row],[Customer ID]],customers!$A$1:$A$1001,customers!$I$1:$I$1001,,0)</f>
        <v>Yes</v>
      </c>
    </row>
    <row r="22" spans="1:14"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7">
        <f>INDEX(products!$A$1:$G$49,MATCH(orders!$D22,products!$A$1:$A$49,0),MATCH(orders!L$1,products!$A$1:$G$1,0))</f>
        <v>3.645</v>
      </c>
      <c r="M22" s="7">
        <f t="shared" si="0"/>
        <v>14.58</v>
      </c>
      <c r="N22" t="str">
        <f>_xlfn.XLOOKUP(orders[[#This Row],[Customer ID]],customers!$A$1:$A$1001,customers!$I$1:$I$1001,,0)</f>
        <v>Yes</v>
      </c>
    </row>
    <row r="23" spans="1:14"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7">
        <f>INDEX(products!$A$1:$G$49,MATCH(orders!$D23,products!$A$1:$A$49,0),MATCH(orders!L$1,products!$A$1:$G$1,0))</f>
        <v>2.9849999999999999</v>
      </c>
      <c r="M23" s="7">
        <f t="shared" si="0"/>
        <v>17.91</v>
      </c>
      <c r="N23" t="str">
        <f>_xlfn.XLOOKUP(orders[[#This Row],[Customer ID]],customers!$A$1:$A$1001,customers!$I$1:$I$1001,,0)</f>
        <v>No</v>
      </c>
    </row>
    <row r="24" spans="1:14"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7">
        <f>INDEX(products!$A$1:$G$49,MATCH(orders!$D24,products!$A$1:$A$49,0),MATCH(orders!L$1,products!$A$1:$G$1,0))</f>
        <v>22.884999999999998</v>
      </c>
      <c r="M24" s="7">
        <f t="shared" si="0"/>
        <v>91.539999999999992</v>
      </c>
      <c r="N24" t="str">
        <f>_xlfn.XLOOKUP(orders[[#This Row],[Customer ID]],customers!$A$1:$A$1001,customers!$I$1:$I$1001,,0)</f>
        <v>Yes</v>
      </c>
    </row>
    <row r="25" spans="1:14"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7">
        <f>INDEX(products!$A$1:$G$49,MATCH(orders!$D25,products!$A$1:$A$49,0),MATCH(orders!L$1,products!$A$1:$G$1,0))</f>
        <v>2.9849999999999999</v>
      </c>
      <c r="M25" s="7">
        <f t="shared" si="0"/>
        <v>11.94</v>
      </c>
      <c r="N25" t="str">
        <f>_xlfn.XLOOKUP(orders[[#This Row],[Customer ID]],customers!$A$1:$A$1001,customers!$I$1:$I$1001,,0)</f>
        <v>Yes</v>
      </c>
    </row>
    <row r="26" spans="1:14"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7">
        <f>INDEX(products!$A$1:$G$49,MATCH(orders!$D26,products!$A$1:$A$49,0),MATCH(orders!L$1,products!$A$1:$G$1,0))</f>
        <v>11.25</v>
      </c>
      <c r="M26" s="7">
        <f t="shared" si="0"/>
        <v>11.25</v>
      </c>
      <c r="N26" t="str">
        <f>_xlfn.XLOOKUP(orders[[#This Row],[Customer ID]],customers!$A$1:$A$1001,customers!$I$1:$I$1001,,0)</f>
        <v>No</v>
      </c>
    </row>
    <row r="27" spans="1:14"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7">
        <f>INDEX(products!$A$1:$G$49,MATCH(orders!$D27,products!$A$1:$A$49,0),MATCH(orders!L$1,products!$A$1:$G$1,0))</f>
        <v>4.125</v>
      </c>
      <c r="M27" s="7">
        <f t="shared" si="0"/>
        <v>12.375</v>
      </c>
      <c r="N27" t="str">
        <f>_xlfn.XLOOKUP(orders[[#This Row],[Customer ID]],customers!$A$1:$A$1001,customers!$I$1:$I$1001,,0)</f>
        <v>Yes</v>
      </c>
    </row>
    <row r="28" spans="1:14"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7">
        <f>INDEX(products!$A$1:$G$49,MATCH(orders!$D28,products!$A$1:$A$49,0),MATCH(orders!L$1,products!$A$1:$G$1,0))</f>
        <v>6.75</v>
      </c>
      <c r="M28" s="7">
        <f t="shared" si="0"/>
        <v>27</v>
      </c>
      <c r="N28" t="str">
        <f>_xlfn.XLOOKUP(orders[[#This Row],[Customer ID]],customers!$A$1:$A$1001,customers!$I$1:$I$1001,,0)</f>
        <v>Yes</v>
      </c>
    </row>
    <row r="29" spans="1:14"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7">
        <f>INDEX(products!$A$1:$G$49,MATCH(orders!$D29,products!$A$1:$A$49,0),MATCH(orders!L$1,products!$A$1:$G$1,0))</f>
        <v>3.375</v>
      </c>
      <c r="M29" s="7">
        <f t="shared" si="0"/>
        <v>16.875</v>
      </c>
      <c r="N29" t="str">
        <f>_xlfn.XLOOKUP(orders[[#This Row],[Customer ID]],customers!$A$1:$A$1001,customers!$I$1:$I$1001,,0)</f>
        <v>No</v>
      </c>
    </row>
    <row r="30" spans="1:14"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7">
        <f>INDEX(products!$A$1:$G$49,MATCH(orders!$D30,products!$A$1:$A$49,0),MATCH(orders!L$1,products!$A$1:$G$1,0))</f>
        <v>5.97</v>
      </c>
      <c r="M30" s="7">
        <f t="shared" si="0"/>
        <v>17.91</v>
      </c>
      <c r="N30" t="str">
        <f>_xlfn.XLOOKUP(orders[[#This Row],[Customer ID]],customers!$A$1:$A$1001,customers!$I$1:$I$1001,,0)</f>
        <v>No</v>
      </c>
    </row>
    <row r="31" spans="1:14"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7">
        <f>INDEX(products!$A$1:$G$49,MATCH(orders!$D31,products!$A$1:$A$49,0),MATCH(orders!L$1,products!$A$1:$G$1,0))</f>
        <v>9.9499999999999993</v>
      </c>
      <c r="M31" s="7">
        <f t="shared" si="0"/>
        <v>39.799999999999997</v>
      </c>
      <c r="N31" t="str">
        <f>_xlfn.XLOOKUP(orders[[#This Row],[Customer ID]],customers!$A$1:$A$1001,customers!$I$1:$I$1001,,0)</f>
        <v>Yes</v>
      </c>
    </row>
    <row r="32" spans="1:14"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7">
        <f>INDEX(products!$A$1:$G$49,MATCH(orders!$D32,products!$A$1:$A$49,0),MATCH(orders!L$1,products!$A$1:$G$1,0))</f>
        <v>4.3650000000000002</v>
      </c>
      <c r="M32" s="7">
        <f t="shared" si="0"/>
        <v>21.825000000000003</v>
      </c>
      <c r="N32" t="str">
        <f>_xlfn.XLOOKUP(orders[[#This Row],[Customer ID]],customers!$A$1:$A$1001,customers!$I$1:$I$1001,,0)</f>
        <v>No</v>
      </c>
    </row>
    <row r="33" spans="1:14"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7">
        <f>INDEX(products!$A$1:$G$49,MATCH(orders!$D33,products!$A$1:$A$49,0),MATCH(orders!L$1,products!$A$1:$G$1,0))</f>
        <v>5.97</v>
      </c>
      <c r="M33" s="7">
        <f t="shared" si="0"/>
        <v>35.82</v>
      </c>
      <c r="N33" t="str">
        <f>_xlfn.XLOOKUP(orders[[#This Row],[Customer ID]],customers!$A$1:$A$1001,customers!$I$1:$I$1001,,0)</f>
        <v>No</v>
      </c>
    </row>
    <row r="34" spans="1:14"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7">
        <f>INDEX(products!$A$1:$G$49,MATCH(orders!$D34,products!$A$1:$A$49,0),MATCH(orders!L$1,products!$A$1:$G$1,0))</f>
        <v>8.73</v>
      </c>
      <c r="M34" s="7">
        <f t="shared" si="0"/>
        <v>52.38</v>
      </c>
      <c r="N34" t="str">
        <f>_xlfn.XLOOKUP(orders[[#This Row],[Customer ID]],customers!$A$1:$A$1001,customers!$I$1:$I$1001,,0)</f>
        <v>No</v>
      </c>
    </row>
    <row r="35" spans="1:14"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7">
        <f>INDEX(products!$A$1:$G$49,MATCH(orders!$D35,products!$A$1:$A$49,0),MATCH(orders!L$1,products!$A$1:$G$1,0))</f>
        <v>4.7549999999999999</v>
      </c>
      <c r="M35" s="7">
        <f t="shared" si="0"/>
        <v>23.774999999999999</v>
      </c>
      <c r="N35" t="str">
        <f>_xlfn.XLOOKUP(orders[[#This Row],[Customer ID]],customers!$A$1:$A$1001,customers!$I$1:$I$1001,,0)</f>
        <v>No</v>
      </c>
    </row>
    <row r="36" spans="1:14"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7">
        <f>INDEX(products!$A$1:$G$49,MATCH(orders!$D36,products!$A$1:$A$49,0),MATCH(orders!L$1,products!$A$1:$G$1,0))</f>
        <v>9.51</v>
      </c>
      <c r="M36" s="7">
        <f t="shared" si="0"/>
        <v>57.06</v>
      </c>
      <c r="N36" t="str">
        <f>_xlfn.XLOOKUP(orders[[#This Row],[Customer ID]],customers!$A$1:$A$1001,customers!$I$1:$I$1001,,0)</f>
        <v>Yes</v>
      </c>
    </row>
    <row r="37" spans="1:14"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7">
        <f>INDEX(products!$A$1:$G$49,MATCH(orders!$D37,products!$A$1:$A$49,0),MATCH(orders!L$1,products!$A$1:$G$1,0))</f>
        <v>5.97</v>
      </c>
      <c r="M37" s="7">
        <f t="shared" si="0"/>
        <v>35.82</v>
      </c>
      <c r="N37" t="str">
        <f>_xlfn.XLOOKUP(orders[[#This Row],[Customer ID]],customers!$A$1:$A$1001,customers!$I$1:$I$1001,,0)</f>
        <v>No</v>
      </c>
    </row>
    <row r="38" spans="1:14"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7">
        <f>INDEX(products!$A$1:$G$49,MATCH(orders!$D38,products!$A$1:$A$49,0),MATCH(orders!L$1,products!$A$1:$G$1,0))</f>
        <v>4.3650000000000002</v>
      </c>
      <c r="M38" s="7">
        <f t="shared" si="0"/>
        <v>8.73</v>
      </c>
      <c r="N38" t="str">
        <f>_xlfn.XLOOKUP(orders[[#This Row],[Customer ID]],customers!$A$1:$A$1001,customers!$I$1:$I$1001,,0)</f>
        <v>No</v>
      </c>
    </row>
    <row r="39" spans="1:14"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7">
        <f>INDEX(products!$A$1:$G$49,MATCH(orders!$D39,products!$A$1:$A$49,0),MATCH(orders!L$1,products!$A$1:$G$1,0))</f>
        <v>9.51</v>
      </c>
      <c r="M39" s="7">
        <f t="shared" si="0"/>
        <v>28.53</v>
      </c>
      <c r="N39" t="str">
        <f>_xlfn.XLOOKUP(orders[[#This Row],[Customer ID]],customers!$A$1:$A$1001,customers!$I$1:$I$1001,,0)</f>
        <v>No</v>
      </c>
    </row>
    <row r="40" spans="1:14"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7">
        <f>INDEX(products!$A$1:$G$49,MATCH(orders!$D40,products!$A$1:$A$49,0),MATCH(orders!L$1,products!$A$1:$G$1,0))</f>
        <v>22.884999999999998</v>
      </c>
      <c r="M40" s="7">
        <f t="shared" si="0"/>
        <v>114.42499999999998</v>
      </c>
      <c r="N40" t="str">
        <f>_xlfn.XLOOKUP(orders[[#This Row],[Customer ID]],customers!$A$1:$A$1001,customers!$I$1:$I$1001,,0)</f>
        <v>No</v>
      </c>
    </row>
    <row r="41" spans="1:14"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7">
        <f>INDEX(products!$A$1:$G$49,MATCH(orders!$D41,products!$A$1:$A$49,0),MATCH(orders!L$1,products!$A$1:$G$1,0))</f>
        <v>9.9499999999999993</v>
      </c>
      <c r="M41" s="7">
        <f t="shared" si="0"/>
        <v>59.699999999999996</v>
      </c>
      <c r="N41" t="str">
        <f>_xlfn.XLOOKUP(orders[[#This Row],[Customer ID]],customers!$A$1:$A$1001,customers!$I$1:$I$1001,,0)</f>
        <v>Yes</v>
      </c>
    </row>
    <row r="42" spans="1:14"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7">
        <f>INDEX(products!$A$1:$G$49,MATCH(orders!$D42,products!$A$1:$A$49,0),MATCH(orders!L$1,products!$A$1:$G$1,0))</f>
        <v>14.55</v>
      </c>
      <c r="M42" s="7">
        <f t="shared" si="0"/>
        <v>43.650000000000006</v>
      </c>
      <c r="N42" t="str">
        <f>_xlfn.XLOOKUP(orders[[#This Row],[Customer ID]],customers!$A$1:$A$1001,customers!$I$1:$I$1001,,0)</f>
        <v>No</v>
      </c>
    </row>
    <row r="43" spans="1:14"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7">
        <f>INDEX(products!$A$1:$G$49,MATCH(orders!$D43,products!$A$1:$A$49,0),MATCH(orders!L$1,products!$A$1:$G$1,0))</f>
        <v>3.645</v>
      </c>
      <c r="M43" s="7">
        <f t="shared" si="0"/>
        <v>7.29</v>
      </c>
      <c r="N43" t="str">
        <f>_xlfn.XLOOKUP(orders[[#This Row],[Customer ID]],customers!$A$1:$A$1001,customers!$I$1:$I$1001,,0)</f>
        <v>Yes</v>
      </c>
    </row>
    <row r="44" spans="1:14"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7">
        <f>INDEX(products!$A$1:$G$49,MATCH(orders!$D44,products!$A$1:$A$49,0),MATCH(orders!L$1,products!$A$1:$G$1,0))</f>
        <v>2.6849999999999996</v>
      </c>
      <c r="M44" s="7">
        <f t="shared" si="0"/>
        <v>8.0549999999999997</v>
      </c>
      <c r="N44" t="str">
        <f>_xlfn.XLOOKUP(orders[[#This Row],[Customer ID]],customers!$A$1:$A$1001,customers!$I$1:$I$1001,,0)</f>
        <v>Yes</v>
      </c>
    </row>
    <row r="45" spans="1:14"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7">
        <f>INDEX(products!$A$1:$G$49,MATCH(orders!$D45,products!$A$1:$A$49,0),MATCH(orders!L$1,products!$A$1:$G$1,0))</f>
        <v>36.454999999999998</v>
      </c>
      <c r="M45" s="7">
        <f t="shared" si="0"/>
        <v>72.91</v>
      </c>
      <c r="N45" t="str">
        <f>_xlfn.XLOOKUP(orders[[#This Row],[Customer ID]],customers!$A$1:$A$1001,customers!$I$1:$I$1001,,0)</f>
        <v>No</v>
      </c>
    </row>
    <row r="46" spans="1:14"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7">
        <f>INDEX(products!$A$1:$G$49,MATCH(orders!$D46,products!$A$1:$A$49,0),MATCH(orders!L$1,products!$A$1:$G$1,0))</f>
        <v>8.25</v>
      </c>
      <c r="M46" s="7">
        <f t="shared" si="0"/>
        <v>16.5</v>
      </c>
      <c r="N46" t="str">
        <f>_xlfn.XLOOKUP(orders[[#This Row],[Customer ID]],customers!$A$1:$A$1001,customers!$I$1:$I$1001,,0)</f>
        <v>Yes</v>
      </c>
    </row>
    <row r="47" spans="1:14"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7">
        <f>INDEX(products!$A$1:$G$49,MATCH(orders!$D47,products!$A$1:$A$49,0),MATCH(orders!L$1,products!$A$1:$G$1,0))</f>
        <v>29.784999999999997</v>
      </c>
      <c r="M47" s="7">
        <f t="shared" si="0"/>
        <v>178.70999999999998</v>
      </c>
      <c r="N47" t="str">
        <f>_xlfn.XLOOKUP(orders[[#This Row],[Customer ID]],customers!$A$1:$A$1001,customers!$I$1:$I$1001,,0)</f>
        <v>No</v>
      </c>
    </row>
    <row r="48" spans="1:14"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7">
        <f>INDEX(products!$A$1:$G$49,MATCH(orders!$D48,products!$A$1:$A$49,0),MATCH(orders!L$1,products!$A$1:$G$1,0))</f>
        <v>31.624999999999996</v>
      </c>
      <c r="M48" s="7">
        <f t="shared" si="0"/>
        <v>63.249999999999993</v>
      </c>
      <c r="N48" t="str">
        <f>_xlfn.XLOOKUP(orders[[#This Row],[Customer ID]],customers!$A$1:$A$1001,customers!$I$1:$I$1001,,0)</f>
        <v>Yes</v>
      </c>
    </row>
    <row r="49" spans="1:14"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7">
        <f>INDEX(products!$A$1:$G$49,MATCH(orders!$D49,products!$A$1:$A$49,0),MATCH(orders!L$1,products!$A$1:$G$1,0))</f>
        <v>3.8849999999999998</v>
      </c>
      <c r="M49" s="7">
        <f t="shared" si="0"/>
        <v>7.77</v>
      </c>
      <c r="N49" t="str">
        <f>_xlfn.XLOOKUP(orders[[#This Row],[Customer ID]],customers!$A$1:$A$1001,customers!$I$1:$I$1001,,0)</f>
        <v>Yes</v>
      </c>
    </row>
    <row r="50" spans="1:14"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7">
        <f>INDEX(products!$A$1:$G$49,MATCH(orders!$D50,products!$A$1:$A$49,0),MATCH(orders!L$1,products!$A$1:$G$1,0))</f>
        <v>22.884999999999998</v>
      </c>
      <c r="M50" s="7">
        <f t="shared" si="0"/>
        <v>91.539999999999992</v>
      </c>
      <c r="N50" t="str">
        <f>_xlfn.XLOOKUP(orders[[#This Row],[Customer ID]],customers!$A$1:$A$1001,customers!$I$1:$I$1001,,0)</f>
        <v>No</v>
      </c>
    </row>
    <row r="51" spans="1:14"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7">
        <f>INDEX(products!$A$1:$G$49,MATCH(orders!$D51,products!$A$1:$A$49,0),MATCH(orders!L$1,products!$A$1:$G$1,0))</f>
        <v>12.95</v>
      </c>
      <c r="M51" s="7">
        <f t="shared" si="0"/>
        <v>38.849999999999994</v>
      </c>
      <c r="N51" t="str">
        <f>_xlfn.XLOOKUP(orders[[#This Row],[Customer ID]],customers!$A$1:$A$1001,customers!$I$1:$I$1001,,0)</f>
        <v>No</v>
      </c>
    </row>
    <row r="52" spans="1:14"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7">
        <f>INDEX(products!$A$1:$G$49,MATCH(orders!$D52,products!$A$1:$A$49,0),MATCH(orders!L$1,products!$A$1:$G$1,0))</f>
        <v>7.77</v>
      </c>
      <c r="M52" s="7">
        <f t="shared" si="0"/>
        <v>15.54</v>
      </c>
      <c r="N52" t="str">
        <f>_xlfn.XLOOKUP(orders[[#This Row],[Customer ID]],customers!$A$1:$A$1001,customers!$I$1:$I$1001,,0)</f>
        <v>No</v>
      </c>
    </row>
    <row r="53" spans="1:14"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7">
        <f>INDEX(products!$A$1:$G$49,MATCH(orders!$D53,products!$A$1:$A$49,0),MATCH(orders!L$1,products!$A$1:$G$1,0))</f>
        <v>36.454999999999998</v>
      </c>
      <c r="M53" s="7">
        <f t="shared" si="0"/>
        <v>145.82</v>
      </c>
      <c r="N53" t="str">
        <f>_xlfn.XLOOKUP(orders[[#This Row],[Customer ID]],customers!$A$1:$A$1001,customers!$I$1:$I$1001,,0)</f>
        <v>Yes</v>
      </c>
    </row>
    <row r="54" spans="1:14"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7">
        <f>INDEX(products!$A$1:$G$49,MATCH(orders!$D54,products!$A$1:$A$49,0),MATCH(orders!L$1,products!$A$1:$G$1,0))</f>
        <v>5.97</v>
      </c>
      <c r="M54" s="7">
        <f t="shared" si="0"/>
        <v>29.849999999999998</v>
      </c>
      <c r="N54" t="str">
        <f>_xlfn.XLOOKUP(orders[[#This Row],[Customer ID]],customers!$A$1:$A$1001,customers!$I$1:$I$1001,,0)</f>
        <v>No</v>
      </c>
    </row>
    <row r="55" spans="1:14"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7">
        <f>INDEX(products!$A$1:$G$49,MATCH(orders!$D55,products!$A$1:$A$49,0),MATCH(orders!L$1,products!$A$1:$G$1,0))</f>
        <v>36.454999999999998</v>
      </c>
      <c r="M55" s="7">
        <f t="shared" si="0"/>
        <v>72.91</v>
      </c>
      <c r="N55" t="str">
        <f>_xlfn.XLOOKUP(orders[[#This Row],[Customer ID]],customers!$A$1:$A$1001,customers!$I$1:$I$1001,,0)</f>
        <v>No</v>
      </c>
    </row>
    <row r="56" spans="1:14"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7">
        <f>INDEX(products!$A$1:$G$49,MATCH(orders!$D56,products!$A$1:$A$49,0),MATCH(orders!L$1,products!$A$1:$G$1,0))</f>
        <v>14.55</v>
      </c>
      <c r="M56" s="7">
        <f t="shared" si="0"/>
        <v>72.75</v>
      </c>
      <c r="N56" t="str">
        <f>_xlfn.XLOOKUP(orders[[#This Row],[Customer ID]],customers!$A$1:$A$1001,customers!$I$1:$I$1001,,0)</f>
        <v>No</v>
      </c>
    </row>
    <row r="57" spans="1:14"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7">
        <f>INDEX(products!$A$1:$G$49,MATCH(orders!$D57,products!$A$1:$A$49,0),MATCH(orders!L$1,products!$A$1:$G$1,0))</f>
        <v>15.85</v>
      </c>
      <c r="M57" s="7">
        <f t="shared" si="0"/>
        <v>47.55</v>
      </c>
      <c r="N57" t="str">
        <f>_xlfn.XLOOKUP(orders[[#This Row],[Customer ID]],customers!$A$1:$A$1001,customers!$I$1:$I$1001,,0)</f>
        <v>No</v>
      </c>
    </row>
    <row r="58" spans="1:14"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7">
        <f>INDEX(products!$A$1:$G$49,MATCH(orders!$D58,products!$A$1:$A$49,0),MATCH(orders!L$1,products!$A$1:$G$1,0))</f>
        <v>3.645</v>
      </c>
      <c r="M58" s="7">
        <f t="shared" si="0"/>
        <v>10.935</v>
      </c>
      <c r="N58" t="str">
        <f>_xlfn.XLOOKUP(orders[[#This Row],[Customer ID]],customers!$A$1:$A$1001,customers!$I$1:$I$1001,,0)</f>
        <v>Yes</v>
      </c>
    </row>
    <row r="59" spans="1:14"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7">
        <f>INDEX(products!$A$1:$G$49,MATCH(orders!$D59,products!$A$1:$A$49,0),MATCH(orders!L$1,products!$A$1:$G$1,0))</f>
        <v>14.85</v>
      </c>
      <c r="M59" s="7">
        <f t="shared" si="0"/>
        <v>59.4</v>
      </c>
      <c r="N59" t="str">
        <f>_xlfn.XLOOKUP(orders[[#This Row],[Customer ID]],customers!$A$1:$A$1001,customers!$I$1:$I$1001,,0)</f>
        <v>No</v>
      </c>
    </row>
    <row r="60" spans="1:14"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7">
        <f>INDEX(products!$A$1:$G$49,MATCH(orders!$D60,products!$A$1:$A$49,0),MATCH(orders!L$1,products!$A$1:$G$1,0))</f>
        <v>29.784999999999997</v>
      </c>
      <c r="M60" s="7">
        <f t="shared" si="0"/>
        <v>89.35499999999999</v>
      </c>
      <c r="N60" t="str">
        <f>_xlfn.XLOOKUP(orders[[#This Row],[Customer ID]],customers!$A$1:$A$1001,customers!$I$1:$I$1001,,0)</f>
        <v>Yes</v>
      </c>
    </row>
    <row r="61" spans="1:14"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7">
        <f>INDEX(products!$A$1:$G$49,MATCH(orders!$D61,products!$A$1:$A$49,0),MATCH(orders!L$1,products!$A$1:$G$1,0))</f>
        <v>8.73</v>
      </c>
      <c r="M61" s="7">
        <f t="shared" si="0"/>
        <v>26.19</v>
      </c>
      <c r="N61" t="str">
        <f>_xlfn.XLOOKUP(orders[[#This Row],[Customer ID]],customers!$A$1:$A$1001,customers!$I$1:$I$1001,,0)</f>
        <v>Yes</v>
      </c>
    </row>
    <row r="62" spans="1:14"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7">
        <f>INDEX(products!$A$1:$G$49,MATCH(orders!$D62,products!$A$1:$A$49,0),MATCH(orders!L$1,products!$A$1:$G$1,0))</f>
        <v>22.884999999999998</v>
      </c>
      <c r="M62" s="7">
        <f t="shared" si="0"/>
        <v>114.42499999999998</v>
      </c>
      <c r="N62" t="str">
        <f>_xlfn.XLOOKUP(orders[[#This Row],[Customer ID]],customers!$A$1:$A$1001,customers!$I$1:$I$1001,,0)</f>
        <v>No</v>
      </c>
    </row>
    <row r="63" spans="1:14"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7">
        <f>INDEX(products!$A$1:$G$49,MATCH(orders!$D63,products!$A$1:$A$49,0),MATCH(orders!L$1,products!$A$1:$G$1,0))</f>
        <v>5.3699999999999992</v>
      </c>
      <c r="M63" s="7">
        <f t="shared" si="0"/>
        <v>26.849999999999994</v>
      </c>
      <c r="N63" t="str">
        <f>_xlfn.XLOOKUP(orders[[#This Row],[Customer ID]],customers!$A$1:$A$1001,customers!$I$1:$I$1001,,0)</f>
        <v>Yes</v>
      </c>
    </row>
    <row r="64" spans="1:14"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7">
        <f>INDEX(products!$A$1:$G$49,MATCH(orders!$D64,products!$A$1:$A$49,0),MATCH(orders!L$1,products!$A$1:$G$1,0))</f>
        <v>4.7549999999999999</v>
      </c>
      <c r="M64" s="7">
        <f t="shared" si="0"/>
        <v>23.774999999999999</v>
      </c>
      <c r="N64" t="str">
        <f>_xlfn.XLOOKUP(orders[[#This Row],[Customer ID]],customers!$A$1:$A$1001,customers!$I$1:$I$1001,,0)</f>
        <v>Yes</v>
      </c>
    </row>
    <row r="65" spans="1:14"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7">
        <f>INDEX(products!$A$1:$G$49,MATCH(orders!$D65,products!$A$1:$A$49,0),MATCH(orders!L$1,products!$A$1:$G$1,0))</f>
        <v>6.75</v>
      </c>
      <c r="M65" s="7">
        <f t="shared" si="0"/>
        <v>6.75</v>
      </c>
      <c r="N65" t="str">
        <f>_xlfn.XLOOKUP(orders[[#This Row],[Customer ID]],customers!$A$1:$A$1001,customers!$I$1:$I$1001,,0)</f>
        <v>No</v>
      </c>
    </row>
    <row r="66" spans="1:14"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7">
        <f>INDEX(products!$A$1:$G$49,MATCH(orders!$D66,products!$A$1:$A$49,0),MATCH(orders!L$1,products!$A$1:$G$1,0))</f>
        <v>5.97</v>
      </c>
      <c r="M66" s="7">
        <f t="shared" si="0"/>
        <v>35.82</v>
      </c>
      <c r="N66" t="str">
        <f>_xlfn.XLOOKUP(orders[[#This Row],[Customer ID]],customers!$A$1:$A$1001,customers!$I$1:$I$1001,,0)</f>
        <v>Yes</v>
      </c>
    </row>
    <row r="67" spans="1:14"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7">
        <f>INDEX(products!$A$1:$G$49,MATCH(orders!$D67,products!$A$1:$A$49,0),MATCH(orders!L$1,products!$A$1:$G$1,0))</f>
        <v>20.584999999999997</v>
      </c>
      <c r="M67" s="7">
        <f t="shared" ref="M67:M130" si="1">E67*L67</f>
        <v>82.339999999999989</v>
      </c>
      <c r="N67" t="str">
        <f>_xlfn.XLOOKUP(orders[[#This Row],[Customer ID]],customers!$A$1:$A$1001,customers!$I$1:$I$1001,,0)</f>
        <v>Yes</v>
      </c>
    </row>
    <row r="68" spans="1:14"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7">
        <f>INDEX(products!$A$1:$G$49,MATCH(orders!$D68,products!$A$1:$A$49,0),MATCH(orders!L$1,products!$A$1:$G$1,0))</f>
        <v>7.169999999999999</v>
      </c>
      <c r="M68" s="7">
        <f t="shared" si="1"/>
        <v>7.169999999999999</v>
      </c>
      <c r="N68" t="str">
        <f>_xlfn.XLOOKUP(orders[[#This Row],[Customer ID]],customers!$A$1:$A$1001,customers!$I$1:$I$1001,,0)</f>
        <v>Yes</v>
      </c>
    </row>
    <row r="69" spans="1:14"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7">
        <f>INDEX(products!$A$1:$G$49,MATCH(orders!$D69,products!$A$1:$A$49,0),MATCH(orders!L$1,products!$A$1:$G$1,0))</f>
        <v>4.7549999999999999</v>
      </c>
      <c r="M69" s="7">
        <f t="shared" si="1"/>
        <v>9.51</v>
      </c>
      <c r="N69" t="str">
        <f>_xlfn.XLOOKUP(orders[[#This Row],[Customer ID]],customers!$A$1:$A$1001,customers!$I$1:$I$1001,,0)</f>
        <v>No</v>
      </c>
    </row>
    <row r="70" spans="1:14"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7">
        <f>INDEX(products!$A$1:$G$49,MATCH(orders!$D70,products!$A$1:$A$49,0),MATCH(orders!L$1,products!$A$1:$G$1,0))</f>
        <v>2.9849999999999999</v>
      </c>
      <c r="M70" s="7">
        <f t="shared" si="1"/>
        <v>2.9849999999999999</v>
      </c>
      <c r="N70" t="str">
        <f>_xlfn.XLOOKUP(orders[[#This Row],[Customer ID]],customers!$A$1:$A$1001,customers!$I$1:$I$1001,,0)</f>
        <v>No</v>
      </c>
    </row>
    <row r="71" spans="1:14"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7">
        <f>INDEX(products!$A$1:$G$49,MATCH(orders!$D71,products!$A$1:$A$49,0),MATCH(orders!L$1,products!$A$1:$G$1,0))</f>
        <v>9.9499999999999993</v>
      </c>
      <c r="M71" s="7">
        <f t="shared" si="1"/>
        <v>59.699999999999996</v>
      </c>
      <c r="N71" t="str">
        <f>_xlfn.XLOOKUP(orders[[#This Row],[Customer ID]],customers!$A$1:$A$1001,customers!$I$1:$I$1001,,0)</f>
        <v>Yes</v>
      </c>
    </row>
    <row r="72" spans="1:14"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7">
        <f>INDEX(products!$A$1:$G$49,MATCH(orders!$D72,products!$A$1:$A$49,0),MATCH(orders!L$1,products!$A$1:$G$1,0))</f>
        <v>34.154999999999994</v>
      </c>
      <c r="M72" s="7">
        <f t="shared" si="1"/>
        <v>136.61999999999998</v>
      </c>
      <c r="N72" t="str">
        <f>_xlfn.XLOOKUP(orders[[#This Row],[Customer ID]],customers!$A$1:$A$1001,customers!$I$1:$I$1001,,0)</f>
        <v>No</v>
      </c>
    </row>
    <row r="73" spans="1:14"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7">
        <f>INDEX(products!$A$1:$G$49,MATCH(orders!$D73,products!$A$1:$A$49,0),MATCH(orders!L$1,products!$A$1:$G$1,0))</f>
        <v>4.7549999999999999</v>
      </c>
      <c r="M73" s="7">
        <f t="shared" si="1"/>
        <v>9.51</v>
      </c>
      <c r="N73" t="str">
        <f>_xlfn.XLOOKUP(orders[[#This Row],[Customer ID]],customers!$A$1:$A$1001,customers!$I$1:$I$1001,,0)</f>
        <v>No</v>
      </c>
    </row>
    <row r="74" spans="1:14"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7">
        <f>INDEX(products!$A$1:$G$49,MATCH(orders!$D74,products!$A$1:$A$49,0),MATCH(orders!L$1,products!$A$1:$G$1,0))</f>
        <v>25.874999999999996</v>
      </c>
      <c r="M74" s="7">
        <f t="shared" si="1"/>
        <v>77.624999999999986</v>
      </c>
      <c r="N74" t="str">
        <f>_xlfn.XLOOKUP(orders[[#This Row],[Customer ID]],customers!$A$1:$A$1001,customers!$I$1:$I$1001,,0)</f>
        <v>No</v>
      </c>
    </row>
    <row r="75" spans="1:14"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7">
        <f>INDEX(products!$A$1:$G$49,MATCH(orders!$D75,products!$A$1:$A$49,0),MATCH(orders!L$1,products!$A$1:$G$1,0))</f>
        <v>4.3650000000000002</v>
      </c>
      <c r="M75" s="7">
        <f t="shared" si="1"/>
        <v>21.825000000000003</v>
      </c>
      <c r="N75" t="str">
        <f>_xlfn.XLOOKUP(orders[[#This Row],[Customer ID]],customers!$A$1:$A$1001,customers!$I$1:$I$1001,,0)</f>
        <v>Yes</v>
      </c>
    </row>
    <row r="76" spans="1:14"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7">
        <f>INDEX(products!$A$1:$G$49,MATCH(orders!$D76,products!$A$1:$A$49,0),MATCH(orders!L$1,products!$A$1:$G$1,0))</f>
        <v>8.91</v>
      </c>
      <c r="M76" s="7">
        <f t="shared" si="1"/>
        <v>17.82</v>
      </c>
      <c r="N76" t="str">
        <f>_xlfn.XLOOKUP(orders[[#This Row],[Customer ID]],customers!$A$1:$A$1001,customers!$I$1:$I$1001,,0)</f>
        <v>Yes</v>
      </c>
    </row>
    <row r="77" spans="1:14"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7">
        <f>INDEX(products!$A$1:$G$49,MATCH(orders!$D77,products!$A$1:$A$49,0),MATCH(orders!L$1,products!$A$1:$G$1,0))</f>
        <v>8.9499999999999993</v>
      </c>
      <c r="M77" s="7">
        <f t="shared" si="1"/>
        <v>53.699999999999996</v>
      </c>
      <c r="N77" t="str">
        <f>_xlfn.XLOOKUP(orders[[#This Row],[Customer ID]],customers!$A$1:$A$1001,customers!$I$1:$I$1001,,0)</f>
        <v>Yes</v>
      </c>
    </row>
    <row r="78" spans="1:14"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7">
        <f>INDEX(products!$A$1:$G$49,MATCH(orders!$D78,products!$A$1:$A$49,0),MATCH(orders!L$1,products!$A$1:$G$1,0))</f>
        <v>3.5849999999999995</v>
      </c>
      <c r="M78" s="7">
        <f t="shared" si="1"/>
        <v>3.5849999999999995</v>
      </c>
      <c r="N78" t="str">
        <f>_xlfn.XLOOKUP(orders[[#This Row],[Customer ID]],customers!$A$1:$A$1001,customers!$I$1:$I$1001,,0)</f>
        <v>Yes</v>
      </c>
    </row>
    <row r="79" spans="1:14"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7">
        <f>INDEX(products!$A$1:$G$49,MATCH(orders!$D79,products!$A$1:$A$49,0),MATCH(orders!L$1,products!$A$1:$G$1,0))</f>
        <v>3.645</v>
      </c>
      <c r="M79" s="7">
        <f t="shared" si="1"/>
        <v>7.29</v>
      </c>
      <c r="N79" t="str">
        <f>_xlfn.XLOOKUP(orders[[#This Row],[Customer ID]],customers!$A$1:$A$1001,customers!$I$1:$I$1001,,0)</f>
        <v>No</v>
      </c>
    </row>
    <row r="80" spans="1:14"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7">
        <f>INDEX(products!$A$1:$G$49,MATCH(orders!$D80,products!$A$1:$A$49,0),MATCH(orders!L$1,products!$A$1:$G$1,0))</f>
        <v>6.75</v>
      </c>
      <c r="M80" s="7">
        <f t="shared" si="1"/>
        <v>40.5</v>
      </c>
      <c r="N80" t="str">
        <f>_xlfn.XLOOKUP(orders[[#This Row],[Customer ID]],customers!$A$1:$A$1001,customers!$I$1:$I$1001,,0)</f>
        <v>Yes</v>
      </c>
    </row>
    <row r="81" spans="1:14"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7">
        <f>INDEX(products!$A$1:$G$49,MATCH(orders!$D81,products!$A$1:$A$49,0),MATCH(orders!L$1,products!$A$1:$G$1,0))</f>
        <v>11.95</v>
      </c>
      <c r="M81" s="7">
        <f t="shared" si="1"/>
        <v>47.8</v>
      </c>
      <c r="N81" t="str">
        <f>_xlfn.XLOOKUP(orders[[#This Row],[Customer ID]],customers!$A$1:$A$1001,customers!$I$1:$I$1001,,0)</f>
        <v>No</v>
      </c>
    </row>
    <row r="82" spans="1:14"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7">
        <f>INDEX(products!$A$1:$G$49,MATCH(orders!$D82,products!$A$1:$A$49,0),MATCH(orders!L$1,products!$A$1:$G$1,0))</f>
        <v>7.77</v>
      </c>
      <c r="M82" s="7">
        <f t="shared" si="1"/>
        <v>38.849999999999994</v>
      </c>
      <c r="N82" t="str">
        <f>_xlfn.XLOOKUP(orders[[#This Row],[Customer ID]],customers!$A$1:$A$1001,customers!$I$1:$I$1001,,0)</f>
        <v>Yes</v>
      </c>
    </row>
    <row r="83" spans="1:14"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7">
        <f>INDEX(products!$A$1:$G$49,MATCH(orders!$D83,products!$A$1:$A$49,0),MATCH(orders!L$1,products!$A$1:$G$1,0))</f>
        <v>36.454999999999998</v>
      </c>
      <c r="M83" s="7">
        <f t="shared" si="1"/>
        <v>109.36499999999999</v>
      </c>
      <c r="N83" t="str">
        <f>_xlfn.XLOOKUP(orders[[#This Row],[Customer ID]],customers!$A$1:$A$1001,customers!$I$1:$I$1001,,0)</f>
        <v>Yes</v>
      </c>
    </row>
    <row r="84" spans="1:14"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7">
        <f>INDEX(products!$A$1:$G$49,MATCH(orders!$D84,products!$A$1:$A$49,0),MATCH(orders!L$1,products!$A$1:$G$1,0))</f>
        <v>33.464999999999996</v>
      </c>
      <c r="M84" s="7">
        <f t="shared" si="1"/>
        <v>100.39499999999998</v>
      </c>
      <c r="N84" t="str">
        <f>_xlfn.XLOOKUP(orders[[#This Row],[Customer ID]],customers!$A$1:$A$1001,customers!$I$1:$I$1001,,0)</f>
        <v>Yes</v>
      </c>
    </row>
    <row r="85" spans="1:14"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7">
        <f>INDEX(products!$A$1:$G$49,MATCH(orders!$D85,products!$A$1:$A$49,0),MATCH(orders!L$1,products!$A$1:$G$1,0))</f>
        <v>20.584999999999997</v>
      </c>
      <c r="M85" s="7">
        <f t="shared" si="1"/>
        <v>82.339999999999989</v>
      </c>
      <c r="N85" t="str">
        <f>_xlfn.XLOOKUP(orders[[#This Row],[Customer ID]],customers!$A$1:$A$1001,customers!$I$1:$I$1001,,0)</f>
        <v>Yes</v>
      </c>
    </row>
    <row r="86" spans="1:14"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7">
        <f>INDEX(products!$A$1:$G$49,MATCH(orders!$D86,products!$A$1:$A$49,0),MATCH(orders!L$1,products!$A$1:$G$1,0))</f>
        <v>9.51</v>
      </c>
      <c r="M86" s="7">
        <f t="shared" si="1"/>
        <v>9.51</v>
      </c>
      <c r="N86" t="str">
        <f>_xlfn.XLOOKUP(orders[[#This Row],[Customer ID]],customers!$A$1:$A$1001,customers!$I$1:$I$1001,,0)</f>
        <v>No</v>
      </c>
    </row>
    <row r="87" spans="1:14"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7">
        <f>INDEX(products!$A$1:$G$49,MATCH(orders!$D87,products!$A$1:$A$49,0),MATCH(orders!L$1,products!$A$1:$G$1,0))</f>
        <v>29.784999999999997</v>
      </c>
      <c r="M87" s="7">
        <f t="shared" si="1"/>
        <v>89.35499999999999</v>
      </c>
      <c r="N87" t="str">
        <f>_xlfn.XLOOKUP(orders[[#This Row],[Customer ID]],customers!$A$1:$A$1001,customers!$I$1:$I$1001,,0)</f>
        <v>No</v>
      </c>
    </row>
    <row r="88" spans="1:14"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7">
        <f>INDEX(products!$A$1:$G$49,MATCH(orders!$D88,products!$A$1:$A$49,0),MATCH(orders!L$1,products!$A$1:$G$1,0))</f>
        <v>2.9849999999999999</v>
      </c>
      <c r="M88" s="7">
        <f t="shared" si="1"/>
        <v>11.94</v>
      </c>
      <c r="N88" t="str">
        <f>_xlfn.XLOOKUP(orders[[#This Row],[Customer ID]],customers!$A$1:$A$1001,customers!$I$1:$I$1001,,0)</f>
        <v>No</v>
      </c>
    </row>
    <row r="89" spans="1:14"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7">
        <f>INDEX(products!$A$1:$G$49,MATCH(orders!$D89,products!$A$1:$A$49,0),MATCH(orders!L$1,products!$A$1:$G$1,0))</f>
        <v>11.25</v>
      </c>
      <c r="M89" s="7">
        <f t="shared" si="1"/>
        <v>33.75</v>
      </c>
      <c r="N89" t="str">
        <f>_xlfn.XLOOKUP(orders[[#This Row],[Customer ID]],customers!$A$1:$A$1001,customers!$I$1:$I$1001,,0)</f>
        <v>No</v>
      </c>
    </row>
    <row r="90" spans="1:14"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7">
        <f>INDEX(products!$A$1:$G$49,MATCH(orders!$D90,products!$A$1:$A$49,0),MATCH(orders!L$1,products!$A$1:$G$1,0))</f>
        <v>11.95</v>
      </c>
      <c r="M90" s="7">
        <f t="shared" si="1"/>
        <v>35.849999999999994</v>
      </c>
      <c r="N90" t="str">
        <f>_xlfn.XLOOKUP(orders[[#This Row],[Customer ID]],customers!$A$1:$A$1001,customers!$I$1:$I$1001,,0)</f>
        <v>No</v>
      </c>
    </row>
    <row r="91" spans="1:14"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7">
        <f>INDEX(products!$A$1:$G$49,MATCH(orders!$D91,products!$A$1:$A$49,0),MATCH(orders!L$1,products!$A$1:$G$1,0))</f>
        <v>12.95</v>
      </c>
      <c r="M91" s="7">
        <f t="shared" si="1"/>
        <v>77.699999999999989</v>
      </c>
      <c r="N91" t="str">
        <f>_xlfn.XLOOKUP(orders[[#This Row],[Customer ID]],customers!$A$1:$A$1001,customers!$I$1:$I$1001,,0)</f>
        <v>No</v>
      </c>
    </row>
    <row r="92" spans="1:14"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7">
        <f>INDEX(products!$A$1:$G$49,MATCH(orders!$D92,products!$A$1:$A$49,0),MATCH(orders!L$1,products!$A$1:$G$1,0))</f>
        <v>12.95</v>
      </c>
      <c r="M92" s="7">
        <f t="shared" si="1"/>
        <v>51.8</v>
      </c>
      <c r="N92" t="str">
        <f>_xlfn.XLOOKUP(orders[[#This Row],[Customer ID]],customers!$A$1:$A$1001,customers!$I$1:$I$1001,,0)</f>
        <v>Yes</v>
      </c>
    </row>
    <row r="93" spans="1:14"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7">
        <f>INDEX(products!$A$1:$G$49,MATCH(orders!$D93,products!$A$1:$A$49,0),MATCH(orders!L$1,products!$A$1:$G$1,0))</f>
        <v>25.874999999999996</v>
      </c>
      <c r="M93" s="7">
        <f t="shared" si="1"/>
        <v>103.49999999999999</v>
      </c>
      <c r="N93" t="str">
        <f>_xlfn.XLOOKUP(orders[[#This Row],[Customer ID]],customers!$A$1:$A$1001,customers!$I$1:$I$1001,,0)</f>
        <v>No</v>
      </c>
    </row>
    <row r="94" spans="1:14"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7">
        <f>INDEX(products!$A$1:$G$49,MATCH(orders!$D94,products!$A$1:$A$49,0),MATCH(orders!L$1,products!$A$1:$G$1,0))</f>
        <v>14.85</v>
      </c>
      <c r="M94" s="7">
        <f t="shared" si="1"/>
        <v>44.55</v>
      </c>
      <c r="N94" t="str">
        <f>_xlfn.XLOOKUP(orders[[#This Row],[Customer ID]],customers!$A$1:$A$1001,customers!$I$1:$I$1001,,0)</f>
        <v>Yes</v>
      </c>
    </row>
    <row r="95" spans="1:14"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7">
        <f>INDEX(products!$A$1:$G$49,MATCH(orders!$D95,products!$A$1:$A$49,0),MATCH(orders!L$1,products!$A$1:$G$1,0))</f>
        <v>8.91</v>
      </c>
      <c r="M95" s="7">
        <f t="shared" si="1"/>
        <v>35.64</v>
      </c>
      <c r="N95" t="str">
        <f>_xlfn.XLOOKUP(orders[[#This Row],[Customer ID]],customers!$A$1:$A$1001,customers!$I$1:$I$1001,,0)</f>
        <v>Yes</v>
      </c>
    </row>
    <row r="96" spans="1:14"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7">
        <f>INDEX(products!$A$1:$G$49,MATCH(orders!$D96,products!$A$1:$A$49,0),MATCH(orders!L$1,products!$A$1:$G$1,0))</f>
        <v>2.9849999999999999</v>
      </c>
      <c r="M96" s="7">
        <f t="shared" si="1"/>
        <v>17.91</v>
      </c>
      <c r="N96" t="str">
        <f>_xlfn.XLOOKUP(orders[[#This Row],[Customer ID]],customers!$A$1:$A$1001,customers!$I$1:$I$1001,,0)</f>
        <v>Yes</v>
      </c>
    </row>
    <row r="97" spans="1:14"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7">
        <f>INDEX(products!$A$1:$G$49,MATCH(orders!$D97,products!$A$1:$A$49,0),MATCH(orders!L$1,products!$A$1:$G$1,0))</f>
        <v>25.874999999999996</v>
      </c>
      <c r="M97" s="7">
        <f t="shared" si="1"/>
        <v>155.24999999999997</v>
      </c>
      <c r="N97" t="str">
        <f>_xlfn.XLOOKUP(orders[[#This Row],[Customer ID]],customers!$A$1:$A$1001,customers!$I$1:$I$1001,,0)</f>
        <v>No</v>
      </c>
    </row>
    <row r="98" spans="1:14"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7">
        <f>INDEX(products!$A$1:$G$49,MATCH(orders!$D98,products!$A$1:$A$49,0),MATCH(orders!L$1,products!$A$1:$G$1,0))</f>
        <v>2.9849999999999999</v>
      </c>
      <c r="M98" s="7">
        <f t="shared" si="1"/>
        <v>5.97</v>
      </c>
      <c r="N98" t="str">
        <f>_xlfn.XLOOKUP(orders[[#This Row],[Customer ID]],customers!$A$1:$A$1001,customers!$I$1:$I$1001,,0)</f>
        <v>No</v>
      </c>
    </row>
    <row r="99" spans="1:14"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7">
        <f>INDEX(products!$A$1:$G$49,MATCH(orders!$D99,products!$A$1:$A$49,0),MATCH(orders!L$1,products!$A$1:$G$1,0))</f>
        <v>6.75</v>
      </c>
      <c r="M99" s="7">
        <f t="shared" si="1"/>
        <v>13.5</v>
      </c>
      <c r="N99" t="str">
        <f>_xlfn.XLOOKUP(orders[[#This Row],[Customer ID]],customers!$A$1:$A$1001,customers!$I$1:$I$1001,,0)</f>
        <v>No</v>
      </c>
    </row>
    <row r="100" spans="1:14"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7">
        <f>INDEX(products!$A$1:$G$49,MATCH(orders!$D100,products!$A$1:$A$49,0),MATCH(orders!L$1,products!$A$1:$G$1,0))</f>
        <v>2.9849999999999999</v>
      </c>
      <c r="M100" s="7">
        <f t="shared" si="1"/>
        <v>2.9849999999999999</v>
      </c>
      <c r="N100" t="str">
        <f>_xlfn.XLOOKUP(orders[[#This Row],[Customer ID]],customers!$A$1:$A$1001,customers!$I$1:$I$1001,,0)</f>
        <v>No</v>
      </c>
    </row>
    <row r="101" spans="1:14"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7">
        <f>INDEX(products!$A$1:$G$49,MATCH(orders!$D101,products!$A$1:$A$49,0),MATCH(orders!L$1,products!$A$1:$G$1,0))</f>
        <v>4.3650000000000002</v>
      </c>
      <c r="M101" s="7">
        <f t="shared" si="1"/>
        <v>13.095000000000001</v>
      </c>
      <c r="N101" t="str">
        <f>_xlfn.XLOOKUP(orders[[#This Row],[Customer ID]],customers!$A$1:$A$1001,customers!$I$1:$I$1001,,0)</f>
        <v>Yes</v>
      </c>
    </row>
    <row r="102" spans="1:14"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7">
        <f>INDEX(products!$A$1:$G$49,MATCH(orders!$D102,products!$A$1:$A$49,0),MATCH(orders!L$1,products!$A$1:$G$1,0))</f>
        <v>3.8849999999999998</v>
      </c>
      <c r="M102" s="7">
        <f t="shared" si="1"/>
        <v>7.77</v>
      </c>
      <c r="N102" t="str">
        <f>_xlfn.XLOOKUP(orders[[#This Row],[Customer ID]],customers!$A$1:$A$1001,customers!$I$1:$I$1001,,0)</f>
        <v>Yes</v>
      </c>
    </row>
    <row r="103" spans="1:14"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7">
        <f>INDEX(products!$A$1:$G$49,MATCH(orders!$D103,products!$A$1:$A$49,0),MATCH(orders!L$1,products!$A$1:$G$1,0))</f>
        <v>29.784999999999997</v>
      </c>
      <c r="M103" s="7">
        <f t="shared" si="1"/>
        <v>148.92499999999998</v>
      </c>
      <c r="N103" t="str">
        <f>_xlfn.XLOOKUP(orders[[#This Row],[Customer ID]],customers!$A$1:$A$1001,customers!$I$1:$I$1001,,0)</f>
        <v>Yes</v>
      </c>
    </row>
    <row r="104" spans="1:14"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7">
        <f>INDEX(products!$A$1:$G$49,MATCH(orders!$D104,products!$A$1:$A$49,0),MATCH(orders!L$1,products!$A$1:$G$1,0))</f>
        <v>12.95</v>
      </c>
      <c r="M104" s="7">
        <f t="shared" si="1"/>
        <v>38.849999999999994</v>
      </c>
      <c r="N104" t="str">
        <f>_xlfn.XLOOKUP(orders[[#This Row],[Customer ID]],customers!$A$1:$A$1001,customers!$I$1:$I$1001,,0)</f>
        <v>Yes</v>
      </c>
    </row>
    <row r="105" spans="1:14"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7">
        <f>INDEX(products!$A$1:$G$49,MATCH(orders!$D105,products!$A$1:$A$49,0),MATCH(orders!L$1,products!$A$1:$G$1,0))</f>
        <v>2.9849999999999999</v>
      </c>
      <c r="M105" s="7">
        <f t="shared" si="1"/>
        <v>11.94</v>
      </c>
      <c r="N105" t="str">
        <f>_xlfn.XLOOKUP(orders[[#This Row],[Customer ID]],customers!$A$1:$A$1001,customers!$I$1:$I$1001,,0)</f>
        <v>No</v>
      </c>
    </row>
    <row r="106" spans="1:14"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7">
        <f>INDEX(products!$A$1:$G$49,MATCH(orders!$D106,products!$A$1:$A$49,0),MATCH(orders!L$1,products!$A$1:$G$1,0))</f>
        <v>14.55</v>
      </c>
      <c r="M106" s="7">
        <f t="shared" si="1"/>
        <v>87.300000000000011</v>
      </c>
      <c r="N106" t="str">
        <f>_xlfn.XLOOKUP(orders[[#This Row],[Customer ID]],customers!$A$1:$A$1001,customers!$I$1:$I$1001,,0)</f>
        <v>No</v>
      </c>
    </row>
    <row r="107" spans="1:14"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7">
        <f>INDEX(products!$A$1:$G$49,MATCH(orders!$D107,products!$A$1:$A$49,0),MATCH(orders!L$1,products!$A$1:$G$1,0))</f>
        <v>6.75</v>
      </c>
      <c r="M107" s="7">
        <f t="shared" si="1"/>
        <v>40.5</v>
      </c>
      <c r="N107" t="str">
        <f>_xlfn.XLOOKUP(orders[[#This Row],[Customer ID]],customers!$A$1:$A$1001,customers!$I$1:$I$1001,,0)</f>
        <v>Yes</v>
      </c>
    </row>
    <row r="108" spans="1:14"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7">
        <f>INDEX(products!$A$1:$G$49,MATCH(orders!$D108,products!$A$1:$A$49,0),MATCH(orders!L$1,products!$A$1:$G$1,0))</f>
        <v>12.15</v>
      </c>
      <c r="M108" s="7">
        <f t="shared" si="1"/>
        <v>24.3</v>
      </c>
      <c r="N108" t="str">
        <f>_xlfn.XLOOKUP(orders[[#This Row],[Customer ID]],customers!$A$1:$A$1001,customers!$I$1:$I$1001,,0)</f>
        <v>No</v>
      </c>
    </row>
    <row r="109" spans="1:14"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7">
        <f>INDEX(products!$A$1:$G$49,MATCH(orders!$D109,products!$A$1:$A$49,0),MATCH(orders!L$1,products!$A$1:$G$1,0))</f>
        <v>5.97</v>
      </c>
      <c r="M109" s="7">
        <f t="shared" si="1"/>
        <v>17.91</v>
      </c>
      <c r="N109" t="str">
        <f>_xlfn.XLOOKUP(orders[[#This Row],[Customer ID]],customers!$A$1:$A$1001,customers!$I$1:$I$1001,,0)</f>
        <v>Yes</v>
      </c>
    </row>
    <row r="110" spans="1:14"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7">
        <f>INDEX(products!$A$1:$G$49,MATCH(orders!$D110,products!$A$1:$A$49,0),MATCH(orders!L$1,products!$A$1:$G$1,0))</f>
        <v>6.75</v>
      </c>
      <c r="M110" s="7">
        <f t="shared" si="1"/>
        <v>27</v>
      </c>
      <c r="N110" t="str">
        <f>_xlfn.XLOOKUP(orders[[#This Row],[Customer ID]],customers!$A$1:$A$1001,customers!$I$1:$I$1001,,0)</f>
        <v>No</v>
      </c>
    </row>
    <row r="111" spans="1:14"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7">
        <f>INDEX(products!$A$1:$G$49,MATCH(orders!$D111,products!$A$1:$A$49,0),MATCH(orders!L$1,products!$A$1:$G$1,0))</f>
        <v>7.77</v>
      </c>
      <c r="M111" s="7">
        <f t="shared" si="1"/>
        <v>7.77</v>
      </c>
      <c r="N111" t="str">
        <f>_xlfn.XLOOKUP(orders[[#This Row],[Customer ID]],customers!$A$1:$A$1001,customers!$I$1:$I$1001,,0)</f>
        <v>Yes</v>
      </c>
    </row>
    <row r="112" spans="1:14"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7">
        <f>INDEX(products!$A$1:$G$49,MATCH(orders!$D112,products!$A$1:$A$49,0),MATCH(orders!L$1,products!$A$1:$G$1,0))</f>
        <v>4.4550000000000001</v>
      </c>
      <c r="M112" s="7">
        <f t="shared" si="1"/>
        <v>13.365</v>
      </c>
      <c r="N112" t="str">
        <f>_xlfn.XLOOKUP(orders[[#This Row],[Customer ID]],customers!$A$1:$A$1001,customers!$I$1:$I$1001,,0)</f>
        <v>Yes</v>
      </c>
    </row>
    <row r="113" spans="1:14"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7">
        <f>INDEX(products!$A$1:$G$49,MATCH(orders!$D113,products!$A$1:$A$49,0),MATCH(orders!L$1,products!$A$1:$G$1,0))</f>
        <v>5.3699999999999992</v>
      </c>
      <c r="M113" s="7">
        <f t="shared" si="1"/>
        <v>26.849999999999994</v>
      </c>
      <c r="N113" t="str">
        <f>_xlfn.XLOOKUP(orders[[#This Row],[Customer ID]],customers!$A$1:$A$1001,customers!$I$1:$I$1001,,0)</f>
        <v>No</v>
      </c>
    </row>
    <row r="114" spans="1:14"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7">
        <f>INDEX(products!$A$1:$G$49,MATCH(orders!$D114,products!$A$1:$A$49,0),MATCH(orders!L$1,products!$A$1:$G$1,0))</f>
        <v>11.25</v>
      </c>
      <c r="M114" s="7">
        <f t="shared" si="1"/>
        <v>11.25</v>
      </c>
      <c r="N114" t="str">
        <f>_xlfn.XLOOKUP(orders[[#This Row],[Customer ID]],customers!$A$1:$A$1001,customers!$I$1:$I$1001,,0)</f>
        <v>No</v>
      </c>
    </row>
    <row r="115" spans="1:14"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7">
        <f>INDEX(products!$A$1:$G$49,MATCH(orders!$D115,products!$A$1:$A$49,0),MATCH(orders!L$1,products!$A$1:$G$1,0))</f>
        <v>14.55</v>
      </c>
      <c r="M115" s="7">
        <f t="shared" si="1"/>
        <v>14.55</v>
      </c>
      <c r="N115" t="str">
        <f>_xlfn.XLOOKUP(orders[[#This Row],[Customer ID]],customers!$A$1:$A$1001,customers!$I$1:$I$1001,,0)</f>
        <v>No</v>
      </c>
    </row>
    <row r="116" spans="1:14"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7">
        <f>INDEX(products!$A$1:$G$49,MATCH(orders!$D116,products!$A$1:$A$49,0),MATCH(orders!L$1,products!$A$1:$G$1,0))</f>
        <v>3.5849999999999995</v>
      </c>
      <c r="M116" s="7">
        <f t="shared" si="1"/>
        <v>14.339999999999998</v>
      </c>
      <c r="N116" t="str">
        <f>_xlfn.XLOOKUP(orders[[#This Row],[Customer ID]],customers!$A$1:$A$1001,customers!$I$1:$I$1001,,0)</f>
        <v>No</v>
      </c>
    </row>
    <row r="117" spans="1:14"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7">
        <f>INDEX(products!$A$1:$G$49,MATCH(orders!$D117,products!$A$1:$A$49,0),MATCH(orders!L$1,products!$A$1:$G$1,0))</f>
        <v>15.85</v>
      </c>
      <c r="M117" s="7">
        <f t="shared" si="1"/>
        <v>15.85</v>
      </c>
      <c r="N117" t="str">
        <f>_xlfn.XLOOKUP(orders[[#This Row],[Customer ID]],customers!$A$1:$A$1001,customers!$I$1:$I$1001,,0)</f>
        <v>No</v>
      </c>
    </row>
    <row r="118" spans="1:14"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7">
        <f>INDEX(products!$A$1:$G$49,MATCH(orders!$D118,products!$A$1:$A$49,0),MATCH(orders!L$1,products!$A$1:$G$1,0))</f>
        <v>4.7549999999999999</v>
      </c>
      <c r="M118" s="7">
        <f t="shared" si="1"/>
        <v>19.02</v>
      </c>
      <c r="N118" t="str">
        <f>_xlfn.XLOOKUP(orders[[#This Row],[Customer ID]],customers!$A$1:$A$1001,customers!$I$1:$I$1001,,0)</f>
        <v>Yes</v>
      </c>
    </row>
    <row r="119" spans="1:14"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7">
        <f>INDEX(products!$A$1:$G$49,MATCH(orders!$D119,products!$A$1:$A$49,0),MATCH(orders!L$1,products!$A$1:$G$1,0))</f>
        <v>9.51</v>
      </c>
      <c r="M119" s="7">
        <f t="shared" si="1"/>
        <v>38.04</v>
      </c>
      <c r="N119" t="str">
        <f>_xlfn.XLOOKUP(orders[[#This Row],[Customer ID]],customers!$A$1:$A$1001,customers!$I$1:$I$1001,,0)</f>
        <v>No</v>
      </c>
    </row>
    <row r="120" spans="1:14"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7">
        <f>INDEX(products!$A$1:$G$49,MATCH(orders!$D120,products!$A$1:$A$49,0),MATCH(orders!L$1,products!$A$1:$G$1,0))</f>
        <v>7.29</v>
      </c>
      <c r="M120" s="7">
        <f t="shared" si="1"/>
        <v>21.87</v>
      </c>
      <c r="N120" t="str">
        <f>_xlfn.XLOOKUP(orders[[#This Row],[Customer ID]],customers!$A$1:$A$1001,customers!$I$1:$I$1001,,0)</f>
        <v>Yes</v>
      </c>
    </row>
    <row r="121" spans="1:14"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7">
        <f>INDEX(products!$A$1:$G$49,MATCH(orders!$D121,products!$A$1:$A$49,0),MATCH(orders!L$1,products!$A$1:$G$1,0))</f>
        <v>4.125</v>
      </c>
      <c r="M121" s="7">
        <f t="shared" si="1"/>
        <v>4.125</v>
      </c>
      <c r="N121" t="str">
        <f>_xlfn.XLOOKUP(orders[[#This Row],[Customer ID]],customers!$A$1:$A$1001,customers!$I$1:$I$1001,,0)</f>
        <v>No</v>
      </c>
    </row>
    <row r="122" spans="1:14"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7">
        <f>INDEX(products!$A$1:$G$49,MATCH(orders!$D122,products!$A$1:$A$49,0),MATCH(orders!L$1,products!$A$1:$G$1,0))</f>
        <v>3.8849999999999998</v>
      </c>
      <c r="M122" s="7">
        <f t="shared" si="1"/>
        <v>3.8849999999999998</v>
      </c>
      <c r="N122" t="str">
        <f>_xlfn.XLOOKUP(orders[[#This Row],[Customer ID]],customers!$A$1:$A$1001,customers!$I$1:$I$1001,,0)</f>
        <v>No</v>
      </c>
    </row>
    <row r="123" spans="1:14"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7">
        <f>INDEX(products!$A$1:$G$49,MATCH(orders!$D123,products!$A$1:$A$49,0),MATCH(orders!L$1,products!$A$1:$G$1,0))</f>
        <v>13.75</v>
      </c>
      <c r="M123" s="7">
        <f t="shared" si="1"/>
        <v>68.75</v>
      </c>
      <c r="N123" t="str">
        <f>_xlfn.XLOOKUP(orders[[#This Row],[Customer ID]],customers!$A$1:$A$1001,customers!$I$1:$I$1001,,0)</f>
        <v>No</v>
      </c>
    </row>
    <row r="124" spans="1:14"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7">
        <f>INDEX(products!$A$1:$G$49,MATCH(orders!$D124,products!$A$1:$A$49,0),MATCH(orders!L$1,products!$A$1:$G$1,0))</f>
        <v>5.97</v>
      </c>
      <c r="M124" s="7">
        <f t="shared" si="1"/>
        <v>23.88</v>
      </c>
      <c r="N124" t="str">
        <f>_xlfn.XLOOKUP(orders[[#This Row],[Customer ID]],customers!$A$1:$A$1001,customers!$I$1:$I$1001,,0)</f>
        <v>Yes</v>
      </c>
    </row>
    <row r="125" spans="1:14"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7">
        <f>INDEX(products!$A$1:$G$49,MATCH(orders!$D125,products!$A$1:$A$49,0),MATCH(orders!L$1,products!$A$1:$G$1,0))</f>
        <v>36.454999999999998</v>
      </c>
      <c r="M125" s="7">
        <f t="shared" si="1"/>
        <v>145.82</v>
      </c>
      <c r="N125" t="str">
        <f>_xlfn.XLOOKUP(orders[[#This Row],[Customer ID]],customers!$A$1:$A$1001,customers!$I$1:$I$1001,,0)</f>
        <v>No</v>
      </c>
    </row>
    <row r="126" spans="1:14"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7">
        <f>INDEX(products!$A$1:$G$49,MATCH(orders!$D126,products!$A$1:$A$49,0),MATCH(orders!L$1,products!$A$1:$G$1,0))</f>
        <v>4.3650000000000002</v>
      </c>
      <c r="M126" s="7">
        <f t="shared" si="1"/>
        <v>21.825000000000003</v>
      </c>
      <c r="N126" t="str">
        <f>_xlfn.XLOOKUP(orders[[#This Row],[Customer ID]],customers!$A$1:$A$1001,customers!$I$1:$I$1001,,0)</f>
        <v>Yes</v>
      </c>
    </row>
    <row r="127" spans="1:14"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7">
        <f>INDEX(products!$A$1:$G$49,MATCH(orders!$D127,products!$A$1:$A$49,0),MATCH(orders!L$1,products!$A$1:$G$1,0))</f>
        <v>8.73</v>
      </c>
      <c r="M127" s="7">
        <f t="shared" si="1"/>
        <v>26.19</v>
      </c>
      <c r="N127" t="str">
        <f>_xlfn.XLOOKUP(orders[[#This Row],[Customer ID]],customers!$A$1:$A$1001,customers!$I$1:$I$1001,,0)</f>
        <v>Yes</v>
      </c>
    </row>
    <row r="128" spans="1:14"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7">
        <f>INDEX(products!$A$1:$G$49,MATCH(orders!$D128,products!$A$1:$A$49,0),MATCH(orders!L$1,products!$A$1:$G$1,0))</f>
        <v>11.25</v>
      </c>
      <c r="M128" s="7">
        <f t="shared" si="1"/>
        <v>11.25</v>
      </c>
      <c r="N128" t="str">
        <f>_xlfn.XLOOKUP(orders[[#This Row],[Customer ID]],customers!$A$1:$A$1001,customers!$I$1:$I$1001,,0)</f>
        <v>No</v>
      </c>
    </row>
    <row r="129" spans="1:14"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7">
        <f>INDEX(products!$A$1:$G$49,MATCH(orders!$D129,products!$A$1:$A$49,0),MATCH(orders!L$1,products!$A$1:$G$1,0))</f>
        <v>12.95</v>
      </c>
      <c r="M129" s="7">
        <f t="shared" si="1"/>
        <v>77.699999999999989</v>
      </c>
      <c r="N129" t="str">
        <f>_xlfn.XLOOKUP(orders[[#This Row],[Customer ID]],customers!$A$1:$A$1001,customers!$I$1:$I$1001,,0)</f>
        <v>No</v>
      </c>
    </row>
    <row r="130" spans="1:14"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7">
        <f>INDEX(products!$A$1:$G$49,MATCH(orders!$D130,products!$A$1:$A$49,0),MATCH(orders!L$1,products!$A$1:$G$1,0))</f>
        <v>6.75</v>
      </c>
      <c r="M130" s="7">
        <f t="shared" si="1"/>
        <v>6.75</v>
      </c>
      <c r="N130" t="str">
        <f>_xlfn.XLOOKUP(orders[[#This Row],[Customer ID]],customers!$A$1:$A$1001,customers!$I$1:$I$1001,,0)</f>
        <v>No</v>
      </c>
    </row>
    <row r="131" spans="1:14"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7">
        <f>INDEX(products!$A$1:$G$49,MATCH(orders!$D131,products!$A$1:$A$49,0),MATCH(orders!L$1,products!$A$1:$G$1,0))</f>
        <v>12.15</v>
      </c>
      <c r="M131" s="7">
        <f t="shared" ref="M131:M194" si="2">E131*L131</f>
        <v>12.15</v>
      </c>
      <c r="N131" t="str">
        <f>_xlfn.XLOOKUP(orders[[#This Row],[Customer ID]],customers!$A$1:$A$1001,customers!$I$1:$I$1001,,0)</f>
        <v>Yes</v>
      </c>
    </row>
    <row r="132" spans="1:14"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7">
        <f>INDEX(products!$A$1:$G$49,MATCH(orders!$D132,products!$A$1:$A$49,0),MATCH(orders!L$1,products!$A$1:$G$1,0))</f>
        <v>29.784999999999997</v>
      </c>
      <c r="M132" s="7">
        <f t="shared" si="2"/>
        <v>148.92499999999998</v>
      </c>
      <c r="N132" t="str">
        <f>_xlfn.XLOOKUP(orders[[#This Row],[Customer ID]],customers!$A$1:$A$1001,customers!$I$1:$I$1001,,0)</f>
        <v>Yes</v>
      </c>
    </row>
    <row r="133" spans="1:14"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7">
        <f>INDEX(products!$A$1:$G$49,MATCH(orders!$D133,products!$A$1:$A$49,0),MATCH(orders!L$1,products!$A$1:$G$1,0))</f>
        <v>7.29</v>
      </c>
      <c r="M133" s="7">
        <f t="shared" si="2"/>
        <v>14.58</v>
      </c>
      <c r="N133" t="str">
        <f>_xlfn.XLOOKUP(orders[[#This Row],[Customer ID]],customers!$A$1:$A$1001,customers!$I$1:$I$1001,,0)</f>
        <v>Yes</v>
      </c>
    </row>
    <row r="134" spans="1:14"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7">
        <f>INDEX(products!$A$1:$G$49,MATCH(orders!$D134,products!$A$1:$A$49,0),MATCH(orders!L$1,products!$A$1:$G$1,0))</f>
        <v>29.784999999999997</v>
      </c>
      <c r="M134" s="7">
        <f t="shared" si="2"/>
        <v>148.92499999999998</v>
      </c>
      <c r="N134" t="str">
        <f>_xlfn.XLOOKUP(orders[[#This Row],[Customer ID]],customers!$A$1:$A$1001,customers!$I$1:$I$1001,,0)</f>
        <v>Yes</v>
      </c>
    </row>
    <row r="135" spans="1:14"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7">
        <f>INDEX(products!$A$1:$G$49,MATCH(orders!$D135,products!$A$1:$A$49,0),MATCH(orders!L$1,products!$A$1:$G$1,0))</f>
        <v>12.95</v>
      </c>
      <c r="M135" s="7">
        <f t="shared" si="2"/>
        <v>12.95</v>
      </c>
      <c r="N135" t="str">
        <f>_xlfn.XLOOKUP(orders[[#This Row],[Customer ID]],customers!$A$1:$A$1001,customers!$I$1:$I$1001,,0)</f>
        <v>No</v>
      </c>
    </row>
    <row r="136" spans="1:14"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7">
        <f>INDEX(products!$A$1:$G$49,MATCH(orders!$D136,products!$A$1:$A$49,0),MATCH(orders!L$1,products!$A$1:$G$1,0))</f>
        <v>31.624999999999996</v>
      </c>
      <c r="M136" s="7">
        <f t="shared" si="2"/>
        <v>94.874999999999986</v>
      </c>
      <c r="N136" t="str">
        <f>_xlfn.XLOOKUP(orders[[#This Row],[Customer ID]],customers!$A$1:$A$1001,customers!$I$1:$I$1001,,0)</f>
        <v>Yes</v>
      </c>
    </row>
    <row r="137" spans="1:14"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7">
        <f>INDEX(products!$A$1:$G$49,MATCH(orders!$D137,products!$A$1:$A$49,0),MATCH(orders!L$1,products!$A$1:$G$1,0))</f>
        <v>7.77</v>
      </c>
      <c r="M137" s="7">
        <f t="shared" si="2"/>
        <v>38.849999999999994</v>
      </c>
      <c r="N137" t="str">
        <f>_xlfn.XLOOKUP(orders[[#This Row],[Customer ID]],customers!$A$1:$A$1001,customers!$I$1:$I$1001,,0)</f>
        <v>Yes</v>
      </c>
    </row>
    <row r="138" spans="1:14"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7">
        <f>INDEX(products!$A$1:$G$49,MATCH(orders!$D138,products!$A$1:$A$49,0),MATCH(orders!L$1,products!$A$1:$G$1,0))</f>
        <v>2.9849999999999999</v>
      </c>
      <c r="M138" s="7">
        <f t="shared" si="2"/>
        <v>11.94</v>
      </c>
      <c r="N138" t="str">
        <f>_xlfn.XLOOKUP(orders[[#This Row],[Customer ID]],customers!$A$1:$A$1001,customers!$I$1:$I$1001,,0)</f>
        <v>No</v>
      </c>
    </row>
    <row r="139" spans="1:14"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7">
        <f>INDEX(products!$A$1:$G$49,MATCH(orders!$D139,products!$A$1:$A$49,0),MATCH(orders!L$1,products!$A$1:$G$1,0))</f>
        <v>34.154999999999994</v>
      </c>
      <c r="M139" s="7">
        <f t="shared" si="2"/>
        <v>102.46499999999997</v>
      </c>
      <c r="N139" t="str">
        <f>_xlfn.XLOOKUP(orders[[#This Row],[Customer ID]],customers!$A$1:$A$1001,customers!$I$1:$I$1001,,0)</f>
        <v>No</v>
      </c>
    </row>
    <row r="140" spans="1:14"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7">
        <f>INDEX(products!$A$1:$G$49,MATCH(orders!$D140,products!$A$1:$A$49,0),MATCH(orders!L$1,products!$A$1:$G$1,0))</f>
        <v>12.15</v>
      </c>
      <c r="M140" s="7">
        <f t="shared" si="2"/>
        <v>48.6</v>
      </c>
      <c r="N140" t="str">
        <f>_xlfn.XLOOKUP(orders[[#This Row],[Customer ID]],customers!$A$1:$A$1001,customers!$I$1:$I$1001,,0)</f>
        <v>No</v>
      </c>
    </row>
    <row r="141" spans="1:14"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7">
        <f>INDEX(products!$A$1:$G$49,MATCH(orders!$D141,products!$A$1:$A$49,0),MATCH(orders!L$1,products!$A$1:$G$1,0))</f>
        <v>12.95</v>
      </c>
      <c r="M141" s="7">
        <f t="shared" si="2"/>
        <v>77.699999999999989</v>
      </c>
      <c r="N141" t="str">
        <f>_xlfn.XLOOKUP(orders[[#This Row],[Customer ID]],customers!$A$1:$A$1001,customers!$I$1:$I$1001,,0)</f>
        <v>Yes</v>
      </c>
    </row>
    <row r="142" spans="1:14"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7">
        <f>INDEX(products!$A$1:$G$49,MATCH(orders!$D142,products!$A$1:$A$49,0),MATCH(orders!L$1,products!$A$1:$G$1,0))</f>
        <v>29.784999999999997</v>
      </c>
      <c r="M142" s="7">
        <f t="shared" si="2"/>
        <v>29.784999999999997</v>
      </c>
      <c r="N142" t="str">
        <f>_xlfn.XLOOKUP(orders[[#This Row],[Customer ID]],customers!$A$1:$A$1001,customers!$I$1:$I$1001,,0)</f>
        <v>Yes</v>
      </c>
    </row>
    <row r="143" spans="1:14"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7">
        <f>INDEX(products!$A$1:$G$49,MATCH(orders!$D143,products!$A$1:$A$49,0),MATCH(orders!L$1,products!$A$1:$G$1,0))</f>
        <v>3.8849999999999998</v>
      </c>
      <c r="M143" s="7">
        <f t="shared" si="2"/>
        <v>15.54</v>
      </c>
      <c r="N143" t="str">
        <f>_xlfn.XLOOKUP(orders[[#This Row],[Customer ID]],customers!$A$1:$A$1001,customers!$I$1:$I$1001,,0)</f>
        <v>Yes</v>
      </c>
    </row>
    <row r="144" spans="1:14"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7">
        <f>INDEX(products!$A$1:$G$49,MATCH(orders!$D144,products!$A$1:$A$49,0),MATCH(orders!L$1,products!$A$1:$G$1,0))</f>
        <v>34.154999999999994</v>
      </c>
      <c r="M144" s="7">
        <f t="shared" si="2"/>
        <v>136.61999999999998</v>
      </c>
      <c r="N144" t="str">
        <f>_xlfn.XLOOKUP(orders[[#This Row],[Customer ID]],customers!$A$1:$A$1001,customers!$I$1:$I$1001,,0)</f>
        <v>Yes</v>
      </c>
    </row>
    <row r="145" spans="1:14"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7">
        <f>INDEX(products!$A$1:$G$49,MATCH(orders!$D145,products!$A$1:$A$49,0),MATCH(orders!L$1,products!$A$1:$G$1,0))</f>
        <v>8.73</v>
      </c>
      <c r="M145" s="7">
        <f t="shared" si="2"/>
        <v>17.46</v>
      </c>
      <c r="N145" t="str">
        <f>_xlfn.XLOOKUP(orders[[#This Row],[Customer ID]],customers!$A$1:$A$1001,customers!$I$1:$I$1001,,0)</f>
        <v>No</v>
      </c>
    </row>
    <row r="146" spans="1:14"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7">
        <f>INDEX(products!$A$1:$G$49,MATCH(orders!$D146,products!$A$1:$A$49,0),MATCH(orders!L$1,products!$A$1:$G$1,0))</f>
        <v>34.154999999999994</v>
      </c>
      <c r="M146" s="7">
        <f t="shared" si="2"/>
        <v>68.309999999999988</v>
      </c>
      <c r="N146" t="str">
        <f>_xlfn.XLOOKUP(orders[[#This Row],[Customer ID]],customers!$A$1:$A$1001,customers!$I$1:$I$1001,,0)</f>
        <v>Yes</v>
      </c>
    </row>
    <row r="147" spans="1:14"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7">
        <f>INDEX(products!$A$1:$G$49,MATCH(orders!$D147,products!$A$1:$A$49,0),MATCH(orders!L$1,products!$A$1:$G$1,0))</f>
        <v>4.3650000000000002</v>
      </c>
      <c r="M147" s="7">
        <f t="shared" si="2"/>
        <v>17.46</v>
      </c>
      <c r="N147" t="str">
        <f>_xlfn.XLOOKUP(orders[[#This Row],[Customer ID]],customers!$A$1:$A$1001,customers!$I$1:$I$1001,,0)</f>
        <v>No</v>
      </c>
    </row>
    <row r="148" spans="1:14"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7">
        <f>INDEX(products!$A$1:$G$49,MATCH(orders!$D148,products!$A$1:$A$49,0),MATCH(orders!L$1,products!$A$1:$G$1,0))</f>
        <v>14.55</v>
      </c>
      <c r="M148" s="7">
        <f t="shared" si="2"/>
        <v>43.650000000000006</v>
      </c>
      <c r="N148" t="str">
        <f>_xlfn.XLOOKUP(orders[[#This Row],[Customer ID]],customers!$A$1:$A$1001,customers!$I$1:$I$1001,,0)</f>
        <v>No</v>
      </c>
    </row>
    <row r="149" spans="1:14"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7">
        <f>INDEX(products!$A$1:$G$49,MATCH(orders!$D149,products!$A$1:$A$49,0),MATCH(orders!L$1,products!$A$1:$G$1,0))</f>
        <v>13.75</v>
      </c>
      <c r="M149" s="7">
        <f t="shared" si="2"/>
        <v>27.5</v>
      </c>
      <c r="N149" t="str">
        <f>_xlfn.XLOOKUP(orders[[#This Row],[Customer ID]],customers!$A$1:$A$1001,customers!$I$1:$I$1001,,0)</f>
        <v>No</v>
      </c>
    </row>
    <row r="150" spans="1:14"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7">
        <f>INDEX(products!$A$1:$G$49,MATCH(orders!$D150,products!$A$1:$A$49,0),MATCH(orders!L$1,products!$A$1:$G$1,0))</f>
        <v>3.645</v>
      </c>
      <c r="M150" s="7">
        <f t="shared" si="2"/>
        <v>18.225000000000001</v>
      </c>
      <c r="N150" t="str">
        <f>_xlfn.XLOOKUP(orders[[#This Row],[Customer ID]],customers!$A$1:$A$1001,customers!$I$1:$I$1001,,0)</f>
        <v>Yes</v>
      </c>
    </row>
    <row r="151" spans="1:14"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7">
        <f>INDEX(products!$A$1:$G$49,MATCH(orders!$D151,products!$A$1:$A$49,0),MATCH(orders!L$1,products!$A$1:$G$1,0))</f>
        <v>25.874999999999996</v>
      </c>
      <c r="M151" s="7">
        <f t="shared" si="2"/>
        <v>51.749999999999993</v>
      </c>
      <c r="N151" t="str">
        <f>_xlfn.XLOOKUP(orders[[#This Row],[Customer ID]],customers!$A$1:$A$1001,customers!$I$1:$I$1001,,0)</f>
        <v>Yes</v>
      </c>
    </row>
    <row r="152" spans="1:14"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7">
        <f>INDEX(products!$A$1:$G$49,MATCH(orders!$D152,products!$A$1:$A$49,0),MATCH(orders!L$1,products!$A$1:$G$1,0))</f>
        <v>12.95</v>
      </c>
      <c r="M152" s="7">
        <f t="shared" si="2"/>
        <v>12.95</v>
      </c>
      <c r="N152" t="str">
        <f>_xlfn.XLOOKUP(orders[[#This Row],[Customer ID]],customers!$A$1:$A$1001,customers!$I$1:$I$1001,,0)</f>
        <v>Yes</v>
      </c>
    </row>
    <row r="153" spans="1:14"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7">
        <f>INDEX(products!$A$1:$G$49,MATCH(orders!$D153,products!$A$1:$A$49,0),MATCH(orders!L$1,products!$A$1:$G$1,0))</f>
        <v>11.25</v>
      </c>
      <c r="M153" s="7">
        <f t="shared" si="2"/>
        <v>33.75</v>
      </c>
      <c r="N153" t="str">
        <f>_xlfn.XLOOKUP(orders[[#This Row],[Customer ID]],customers!$A$1:$A$1001,customers!$I$1:$I$1001,,0)</f>
        <v>Yes</v>
      </c>
    </row>
    <row r="154" spans="1:14"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7">
        <f>INDEX(products!$A$1:$G$49,MATCH(orders!$D154,products!$A$1:$A$49,0),MATCH(orders!L$1,products!$A$1:$G$1,0))</f>
        <v>22.884999999999998</v>
      </c>
      <c r="M154" s="7">
        <f t="shared" si="2"/>
        <v>68.655000000000001</v>
      </c>
      <c r="N154" t="str">
        <f>_xlfn.XLOOKUP(orders[[#This Row],[Customer ID]],customers!$A$1:$A$1001,customers!$I$1:$I$1001,,0)</f>
        <v>Yes</v>
      </c>
    </row>
    <row r="155" spans="1:14"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7">
        <f>INDEX(products!$A$1:$G$49,MATCH(orders!$D155,products!$A$1:$A$49,0),MATCH(orders!L$1,products!$A$1:$G$1,0))</f>
        <v>2.6849999999999996</v>
      </c>
      <c r="M155" s="7">
        <f t="shared" si="2"/>
        <v>2.6849999999999996</v>
      </c>
      <c r="N155" t="str">
        <f>_xlfn.XLOOKUP(orders[[#This Row],[Customer ID]],customers!$A$1:$A$1001,customers!$I$1:$I$1001,,0)</f>
        <v>No</v>
      </c>
    </row>
    <row r="156" spans="1:14"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7">
        <f>INDEX(products!$A$1:$G$49,MATCH(orders!$D156,products!$A$1:$A$49,0),MATCH(orders!L$1,products!$A$1:$G$1,0))</f>
        <v>22.884999999999998</v>
      </c>
      <c r="M156" s="7">
        <f t="shared" si="2"/>
        <v>114.42499999999998</v>
      </c>
      <c r="N156" t="str">
        <f>_xlfn.XLOOKUP(orders[[#This Row],[Customer ID]],customers!$A$1:$A$1001,customers!$I$1:$I$1001,,0)</f>
        <v>No</v>
      </c>
    </row>
    <row r="157" spans="1:14"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7">
        <f>INDEX(products!$A$1:$G$49,MATCH(orders!$D157,products!$A$1:$A$49,0),MATCH(orders!L$1,products!$A$1:$G$1,0))</f>
        <v>25.874999999999996</v>
      </c>
      <c r="M157" s="7">
        <f t="shared" si="2"/>
        <v>155.24999999999997</v>
      </c>
      <c r="N157" t="str">
        <f>_xlfn.XLOOKUP(orders[[#This Row],[Customer ID]],customers!$A$1:$A$1001,customers!$I$1:$I$1001,,0)</f>
        <v>Yes</v>
      </c>
    </row>
    <row r="158" spans="1:14"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7">
        <f>INDEX(products!$A$1:$G$49,MATCH(orders!$D158,products!$A$1:$A$49,0),MATCH(orders!L$1,products!$A$1:$G$1,0))</f>
        <v>25.874999999999996</v>
      </c>
      <c r="M158" s="7">
        <f t="shared" si="2"/>
        <v>77.624999999999986</v>
      </c>
      <c r="N158" t="str">
        <f>_xlfn.XLOOKUP(orders[[#This Row],[Customer ID]],customers!$A$1:$A$1001,customers!$I$1:$I$1001,,0)</f>
        <v>Yes</v>
      </c>
    </row>
    <row r="159" spans="1:14"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7">
        <f>INDEX(products!$A$1:$G$49,MATCH(orders!$D159,products!$A$1:$A$49,0),MATCH(orders!L$1,products!$A$1:$G$1,0))</f>
        <v>20.584999999999997</v>
      </c>
      <c r="M159" s="7">
        <f t="shared" si="2"/>
        <v>61.754999999999995</v>
      </c>
      <c r="N159" t="str">
        <f>_xlfn.XLOOKUP(orders[[#This Row],[Customer ID]],customers!$A$1:$A$1001,customers!$I$1:$I$1001,,0)</f>
        <v>No</v>
      </c>
    </row>
    <row r="160" spans="1:14"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7">
        <f>INDEX(products!$A$1:$G$49,MATCH(orders!$D160,products!$A$1:$A$49,0),MATCH(orders!L$1,products!$A$1:$G$1,0))</f>
        <v>20.584999999999997</v>
      </c>
      <c r="M160" s="7">
        <f t="shared" si="2"/>
        <v>123.50999999999999</v>
      </c>
      <c r="N160" t="str">
        <f>_xlfn.XLOOKUP(orders[[#This Row],[Customer ID]],customers!$A$1:$A$1001,customers!$I$1:$I$1001,,0)</f>
        <v>Yes</v>
      </c>
    </row>
    <row r="161" spans="1:14"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7">
        <f>INDEX(products!$A$1:$G$49,MATCH(orders!$D161,products!$A$1:$A$49,0),MATCH(orders!L$1,products!$A$1:$G$1,0))</f>
        <v>36.454999999999998</v>
      </c>
      <c r="M161" s="7">
        <f t="shared" si="2"/>
        <v>218.73</v>
      </c>
      <c r="N161" t="str">
        <f>_xlfn.XLOOKUP(orders[[#This Row],[Customer ID]],customers!$A$1:$A$1001,customers!$I$1:$I$1001,,0)</f>
        <v>No</v>
      </c>
    </row>
    <row r="162" spans="1:14"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7">
        <f>INDEX(products!$A$1:$G$49,MATCH(orders!$D162,products!$A$1:$A$49,0),MATCH(orders!L$1,products!$A$1:$G$1,0))</f>
        <v>8.25</v>
      </c>
      <c r="M162" s="7">
        <f t="shared" si="2"/>
        <v>33</v>
      </c>
      <c r="N162" t="str">
        <f>_xlfn.XLOOKUP(orders[[#This Row],[Customer ID]],customers!$A$1:$A$1001,customers!$I$1:$I$1001,,0)</f>
        <v>No</v>
      </c>
    </row>
    <row r="163" spans="1:14"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7">
        <f>INDEX(products!$A$1:$G$49,MATCH(orders!$D163,products!$A$1:$A$49,0),MATCH(orders!L$1,products!$A$1:$G$1,0))</f>
        <v>7.77</v>
      </c>
      <c r="M163" s="7">
        <f t="shared" si="2"/>
        <v>23.31</v>
      </c>
      <c r="N163" t="str">
        <f>_xlfn.XLOOKUP(orders[[#This Row],[Customer ID]],customers!$A$1:$A$1001,customers!$I$1:$I$1001,,0)</f>
        <v>No</v>
      </c>
    </row>
    <row r="164" spans="1:14"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7">
        <f>INDEX(products!$A$1:$G$49,MATCH(orders!$D164,products!$A$1:$A$49,0),MATCH(orders!L$1,products!$A$1:$G$1,0))</f>
        <v>7.29</v>
      </c>
      <c r="M164" s="7">
        <f t="shared" si="2"/>
        <v>21.87</v>
      </c>
      <c r="N164" t="str">
        <f>_xlfn.XLOOKUP(orders[[#This Row],[Customer ID]],customers!$A$1:$A$1001,customers!$I$1:$I$1001,,0)</f>
        <v>Yes</v>
      </c>
    </row>
    <row r="165" spans="1:14"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7">
        <f>INDEX(products!$A$1:$G$49,MATCH(orders!$D165,products!$A$1:$A$49,0),MATCH(orders!L$1,products!$A$1:$G$1,0))</f>
        <v>2.6849999999999996</v>
      </c>
      <c r="M165" s="7">
        <f t="shared" si="2"/>
        <v>16.11</v>
      </c>
      <c r="N165" t="str">
        <f>_xlfn.XLOOKUP(orders[[#This Row],[Customer ID]],customers!$A$1:$A$1001,customers!$I$1:$I$1001,,0)</f>
        <v>No</v>
      </c>
    </row>
    <row r="166" spans="1:14"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7">
        <f>INDEX(products!$A$1:$G$49,MATCH(orders!$D166,products!$A$1:$A$49,0),MATCH(orders!L$1,products!$A$1:$G$1,0))</f>
        <v>7.29</v>
      </c>
      <c r="M166" s="7">
        <f t="shared" si="2"/>
        <v>29.16</v>
      </c>
      <c r="N166" t="str">
        <f>_xlfn.XLOOKUP(orders[[#This Row],[Customer ID]],customers!$A$1:$A$1001,customers!$I$1:$I$1001,,0)</f>
        <v>No</v>
      </c>
    </row>
    <row r="167" spans="1:14"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7">
        <f>INDEX(products!$A$1:$G$49,MATCH(orders!$D167,products!$A$1:$A$49,0),MATCH(orders!L$1,products!$A$1:$G$1,0))</f>
        <v>8.9499999999999993</v>
      </c>
      <c r="M167" s="7">
        <f t="shared" si="2"/>
        <v>53.699999999999996</v>
      </c>
      <c r="N167" t="str">
        <f>_xlfn.XLOOKUP(orders[[#This Row],[Customer ID]],customers!$A$1:$A$1001,customers!$I$1:$I$1001,,0)</f>
        <v>Yes</v>
      </c>
    </row>
    <row r="168" spans="1:14"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7">
        <f>INDEX(products!$A$1:$G$49,MATCH(orders!$D168,products!$A$1:$A$49,0),MATCH(orders!L$1,products!$A$1:$G$1,0))</f>
        <v>5.3699999999999992</v>
      </c>
      <c r="M168" s="7">
        <f t="shared" si="2"/>
        <v>26.849999999999994</v>
      </c>
      <c r="N168" t="str">
        <f>_xlfn.XLOOKUP(orders[[#This Row],[Customer ID]],customers!$A$1:$A$1001,customers!$I$1:$I$1001,,0)</f>
        <v>Yes</v>
      </c>
    </row>
    <row r="169" spans="1:14"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7">
        <f>INDEX(products!$A$1:$G$49,MATCH(orders!$D169,products!$A$1:$A$49,0),MATCH(orders!L$1,products!$A$1:$G$1,0))</f>
        <v>8.25</v>
      </c>
      <c r="M169" s="7">
        <f t="shared" si="2"/>
        <v>41.25</v>
      </c>
      <c r="N169" t="str">
        <f>_xlfn.XLOOKUP(orders[[#This Row],[Customer ID]],customers!$A$1:$A$1001,customers!$I$1:$I$1001,,0)</f>
        <v>Yes</v>
      </c>
    </row>
    <row r="170" spans="1:14"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7">
        <f>INDEX(products!$A$1:$G$49,MATCH(orders!$D170,products!$A$1:$A$49,0),MATCH(orders!L$1,products!$A$1:$G$1,0))</f>
        <v>6.75</v>
      </c>
      <c r="M170" s="7">
        <f t="shared" si="2"/>
        <v>40.5</v>
      </c>
      <c r="N170" t="str">
        <f>_xlfn.XLOOKUP(orders[[#This Row],[Customer ID]],customers!$A$1:$A$1001,customers!$I$1:$I$1001,,0)</f>
        <v>No</v>
      </c>
    </row>
    <row r="171" spans="1:14"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7">
        <f>INDEX(products!$A$1:$G$49,MATCH(orders!$D171,products!$A$1:$A$49,0),MATCH(orders!L$1,products!$A$1:$G$1,0))</f>
        <v>8.9499999999999993</v>
      </c>
      <c r="M171" s="7">
        <f t="shared" si="2"/>
        <v>17.899999999999999</v>
      </c>
      <c r="N171" t="str">
        <f>_xlfn.XLOOKUP(orders[[#This Row],[Customer ID]],customers!$A$1:$A$1001,customers!$I$1:$I$1001,,0)</f>
        <v>No</v>
      </c>
    </row>
    <row r="172" spans="1:14"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7">
        <f>INDEX(products!$A$1:$G$49,MATCH(orders!$D172,products!$A$1:$A$49,0),MATCH(orders!L$1,products!$A$1:$G$1,0))</f>
        <v>34.154999999999994</v>
      </c>
      <c r="M172" s="7">
        <f t="shared" si="2"/>
        <v>68.309999999999988</v>
      </c>
      <c r="N172" t="str">
        <f>_xlfn.XLOOKUP(orders[[#This Row],[Customer ID]],customers!$A$1:$A$1001,customers!$I$1:$I$1001,,0)</f>
        <v>No</v>
      </c>
    </row>
    <row r="173" spans="1:14"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7">
        <f>INDEX(products!$A$1:$G$49,MATCH(orders!$D173,products!$A$1:$A$49,0),MATCH(orders!L$1,products!$A$1:$G$1,0))</f>
        <v>31.624999999999996</v>
      </c>
      <c r="M173" s="7">
        <f t="shared" si="2"/>
        <v>63.249999999999993</v>
      </c>
      <c r="N173" t="str">
        <f>_xlfn.XLOOKUP(orders[[#This Row],[Customer ID]],customers!$A$1:$A$1001,customers!$I$1:$I$1001,,0)</f>
        <v>Yes</v>
      </c>
    </row>
    <row r="174" spans="1:14"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7">
        <f>INDEX(products!$A$1:$G$49,MATCH(orders!$D174,products!$A$1:$A$49,0),MATCH(orders!L$1,products!$A$1:$G$1,0))</f>
        <v>7.29</v>
      </c>
      <c r="M174" s="7">
        <f t="shared" si="2"/>
        <v>21.87</v>
      </c>
      <c r="N174" t="str">
        <f>_xlfn.XLOOKUP(orders[[#This Row],[Customer ID]],customers!$A$1:$A$1001,customers!$I$1:$I$1001,,0)</f>
        <v>No</v>
      </c>
    </row>
    <row r="175" spans="1:14"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7">
        <f>INDEX(products!$A$1:$G$49,MATCH(orders!$D175,products!$A$1:$A$49,0),MATCH(orders!L$1,products!$A$1:$G$1,0))</f>
        <v>22.884999999999998</v>
      </c>
      <c r="M175" s="7">
        <f t="shared" si="2"/>
        <v>91.539999999999992</v>
      </c>
      <c r="N175" t="str">
        <f>_xlfn.XLOOKUP(orders[[#This Row],[Customer ID]],customers!$A$1:$A$1001,customers!$I$1:$I$1001,,0)</f>
        <v>No</v>
      </c>
    </row>
    <row r="176" spans="1:14"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7">
        <f>INDEX(products!$A$1:$G$49,MATCH(orders!$D176,products!$A$1:$A$49,0),MATCH(orders!L$1,products!$A$1:$G$1,0))</f>
        <v>34.154999999999994</v>
      </c>
      <c r="M176" s="7">
        <f t="shared" si="2"/>
        <v>204.92999999999995</v>
      </c>
      <c r="N176" t="str">
        <f>_xlfn.XLOOKUP(orders[[#This Row],[Customer ID]],customers!$A$1:$A$1001,customers!$I$1:$I$1001,,0)</f>
        <v>Yes</v>
      </c>
    </row>
    <row r="177" spans="1:14"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7">
        <f>INDEX(products!$A$1:$G$49,MATCH(orders!$D177,products!$A$1:$A$49,0),MATCH(orders!L$1,products!$A$1:$G$1,0))</f>
        <v>31.624999999999996</v>
      </c>
      <c r="M177" s="7">
        <f t="shared" si="2"/>
        <v>63.249999999999993</v>
      </c>
      <c r="N177" t="str">
        <f>_xlfn.XLOOKUP(orders[[#This Row],[Customer ID]],customers!$A$1:$A$1001,customers!$I$1:$I$1001,,0)</f>
        <v>Yes</v>
      </c>
    </row>
    <row r="178" spans="1:14"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7">
        <f>INDEX(products!$A$1:$G$49,MATCH(orders!$D178,products!$A$1:$A$49,0),MATCH(orders!L$1,products!$A$1:$G$1,0))</f>
        <v>34.154999999999994</v>
      </c>
      <c r="M178" s="7">
        <f t="shared" si="2"/>
        <v>34.154999999999994</v>
      </c>
      <c r="N178" t="str">
        <f>_xlfn.XLOOKUP(orders[[#This Row],[Customer ID]],customers!$A$1:$A$1001,customers!$I$1:$I$1001,,0)</f>
        <v>Yes</v>
      </c>
    </row>
    <row r="179" spans="1:14"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7">
        <f>INDEX(products!$A$1:$G$49,MATCH(orders!$D179,products!$A$1:$A$49,0),MATCH(orders!L$1,products!$A$1:$G$1,0))</f>
        <v>27.484999999999996</v>
      </c>
      <c r="M179" s="7">
        <f t="shared" si="2"/>
        <v>109.93999999999998</v>
      </c>
      <c r="N179" t="str">
        <f>_xlfn.XLOOKUP(orders[[#This Row],[Customer ID]],customers!$A$1:$A$1001,customers!$I$1:$I$1001,,0)</f>
        <v>Yes</v>
      </c>
    </row>
    <row r="180" spans="1:14"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7">
        <f>INDEX(products!$A$1:$G$49,MATCH(orders!$D180,products!$A$1:$A$49,0),MATCH(orders!L$1,products!$A$1:$G$1,0))</f>
        <v>12.95</v>
      </c>
      <c r="M180" s="7">
        <f t="shared" si="2"/>
        <v>25.9</v>
      </c>
      <c r="N180" t="str">
        <f>_xlfn.XLOOKUP(orders[[#This Row],[Customer ID]],customers!$A$1:$A$1001,customers!$I$1:$I$1001,,0)</f>
        <v>No</v>
      </c>
    </row>
    <row r="181" spans="1:14"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7">
        <f>INDEX(products!$A$1:$G$49,MATCH(orders!$D181,products!$A$1:$A$49,0),MATCH(orders!L$1,products!$A$1:$G$1,0))</f>
        <v>2.9849999999999999</v>
      </c>
      <c r="M181" s="7">
        <f t="shared" si="2"/>
        <v>2.9849999999999999</v>
      </c>
      <c r="N181" t="str">
        <f>_xlfn.XLOOKUP(orders[[#This Row],[Customer ID]],customers!$A$1:$A$1001,customers!$I$1:$I$1001,,0)</f>
        <v>No</v>
      </c>
    </row>
    <row r="182" spans="1:14"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7">
        <f>INDEX(products!$A$1:$G$49,MATCH(orders!$D182,products!$A$1:$A$49,0),MATCH(orders!L$1,products!$A$1:$G$1,0))</f>
        <v>4.4550000000000001</v>
      </c>
      <c r="M182" s="7">
        <f t="shared" si="2"/>
        <v>22.274999999999999</v>
      </c>
      <c r="N182" t="str">
        <f>_xlfn.XLOOKUP(orders[[#This Row],[Customer ID]],customers!$A$1:$A$1001,customers!$I$1:$I$1001,,0)</f>
        <v>No</v>
      </c>
    </row>
    <row r="183" spans="1:14"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7">
        <f>INDEX(products!$A$1:$G$49,MATCH(orders!$D183,products!$A$1:$A$49,0),MATCH(orders!L$1,products!$A$1:$G$1,0))</f>
        <v>5.97</v>
      </c>
      <c r="M183" s="7">
        <f t="shared" si="2"/>
        <v>29.849999999999998</v>
      </c>
      <c r="N183" t="str">
        <f>_xlfn.XLOOKUP(orders[[#This Row],[Customer ID]],customers!$A$1:$A$1001,customers!$I$1:$I$1001,,0)</f>
        <v>No</v>
      </c>
    </row>
    <row r="184" spans="1:14"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7">
        <f>INDEX(products!$A$1:$G$49,MATCH(orders!$D184,products!$A$1:$A$49,0),MATCH(orders!L$1,products!$A$1:$G$1,0))</f>
        <v>5.3699999999999992</v>
      </c>
      <c r="M184" s="7">
        <f t="shared" si="2"/>
        <v>32.22</v>
      </c>
      <c r="N184" t="str">
        <f>_xlfn.XLOOKUP(orders[[#This Row],[Customer ID]],customers!$A$1:$A$1001,customers!$I$1:$I$1001,,0)</f>
        <v>No</v>
      </c>
    </row>
    <row r="185" spans="1:14"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7">
        <f>INDEX(products!$A$1:$G$49,MATCH(orders!$D185,products!$A$1:$A$49,0),MATCH(orders!L$1,products!$A$1:$G$1,0))</f>
        <v>4.125</v>
      </c>
      <c r="M185" s="7">
        <f t="shared" si="2"/>
        <v>8.25</v>
      </c>
      <c r="N185" t="str">
        <f>_xlfn.XLOOKUP(orders[[#This Row],[Customer ID]],customers!$A$1:$A$1001,customers!$I$1:$I$1001,,0)</f>
        <v>No</v>
      </c>
    </row>
    <row r="186" spans="1:14"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7">
        <f>INDEX(products!$A$1:$G$49,MATCH(orders!$D186,products!$A$1:$A$49,0),MATCH(orders!L$1,products!$A$1:$G$1,0))</f>
        <v>7.77</v>
      </c>
      <c r="M186" s="7">
        <f t="shared" si="2"/>
        <v>31.08</v>
      </c>
      <c r="N186" t="str">
        <f>_xlfn.XLOOKUP(orders[[#This Row],[Customer ID]],customers!$A$1:$A$1001,customers!$I$1:$I$1001,,0)</f>
        <v>No</v>
      </c>
    </row>
    <row r="187" spans="1:14"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7">
        <f>INDEX(products!$A$1:$G$49,MATCH(orders!$D187,products!$A$1:$A$49,0),MATCH(orders!L$1,products!$A$1:$G$1,0))</f>
        <v>7.29</v>
      </c>
      <c r="M187" s="7">
        <f t="shared" si="2"/>
        <v>36.450000000000003</v>
      </c>
      <c r="N187" t="str">
        <f>_xlfn.XLOOKUP(orders[[#This Row],[Customer ID]],customers!$A$1:$A$1001,customers!$I$1:$I$1001,,0)</f>
        <v>Yes</v>
      </c>
    </row>
    <row r="188" spans="1:14"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7">
        <f>INDEX(products!$A$1:$G$49,MATCH(orders!$D188,products!$A$1:$A$49,0),MATCH(orders!L$1,products!$A$1:$G$1,0))</f>
        <v>22.884999999999998</v>
      </c>
      <c r="M188" s="7">
        <f t="shared" si="2"/>
        <v>68.655000000000001</v>
      </c>
      <c r="N188" t="str">
        <f>_xlfn.XLOOKUP(orders[[#This Row],[Customer ID]],customers!$A$1:$A$1001,customers!$I$1:$I$1001,,0)</f>
        <v>No</v>
      </c>
    </row>
    <row r="189" spans="1:14"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7">
        <f>INDEX(products!$A$1:$G$49,MATCH(orders!$D189,products!$A$1:$A$49,0),MATCH(orders!L$1,products!$A$1:$G$1,0))</f>
        <v>8.73</v>
      </c>
      <c r="M189" s="7">
        <f t="shared" si="2"/>
        <v>43.650000000000006</v>
      </c>
      <c r="N189" t="str">
        <f>_xlfn.XLOOKUP(orders[[#This Row],[Customer ID]],customers!$A$1:$A$1001,customers!$I$1:$I$1001,,0)</f>
        <v>Yes</v>
      </c>
    </row>
    <row r="190" spans="1:14"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7">
        <f>INDEX(products!$A$1:$G$49,MATCH(orders!$D190,products!$A$1:$A$49,0),MATCH(orders!L$1,products!$A$1:$G$1,0))</f>
        <v>4.4550000000000001</v>
      </c>
      <c r="M190" s="7">
        <f t="shared" si="2"/>
        <v>4.4550000000000001</v>
      </c>
      <c r="N190" t="str">
        <f>_xlfn.XLOOKUP(orders[[#This Row],[Customer ID]],customers!$A$1:$A$1001,customers!$I$1:$I$1001,,0)</f>
        <v>Yes</v>
      </c>
    </row>
    <row r="191" spans="1:14"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7">
        <f>INDEX(products!$A$1:$G$49,MATCH(orders!$D191,products!$A$1:$A$49,0),MATCH(orders!L$1,products!$A$1:$G$1,0))</f>
        <v>14.55</v>
      </c>
      <c r="M191" s="7">
        <f t="shared" si="2"/>
        <v>43.650000000000006</v>
      </c>
      <c r="N191" t="str">
        <f>_xlfn.XLOOKUP(orders[[#This Row],[Customer ID]],customers!$A$1:$A$1001,customers!$I$1:$I$1001,,0)</f>
        <v>Yes</v>
      </c>
    </row>
    <row r="192" spans="1:14"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7">
        <f>INDEX(products!$A$1:$G$49,MATCH(orders!$D192,products!$A$1:$A$49,0),MATCH(orders!L$1,products!$A$1:$G$1,0))</f>
        <v>33.464999999999996</v>
      </c>
      <c r="M192" s="7">
        <f t="shared" si="2"/>
        <v>33.464999999999996</v>
      </c>
      <c r="N192" t="str">
        <f>_xlfn.XLOOKUP(orders[[#This Row],[Customer ID]],customers!$A$1:$A$1001,customers!$I$1:$I$1001,,0)</f>
        <v>Yes</v>
      </c>
    </row>
    <row r="193" spans="1:14"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7">
        <f>INDEX(products!$A$1:$G$49,MATCH(orders!$D193,products!$A$1:$A$49,0),MATCH(orders!L$1,products!$A$1:$G$1,0))</f>
        <v>3.8849999999999998</v>
      </c>
      <c r="M193" s="7">
        <f t="shared" si="2"/>
        <v>19.424999999999997</v>
      </c>
      <c r="N193" t="str">
        <f>_xlfn.XLOOKUP(orders[[#This Row],[Customer ID]],customers!$A$1:$A$1001,customers!$I$1:$I$1001,,0)</f>
        <v>Yes</v>
      </c>
    </row>
    <row r="194" spans="1:14"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7">
        <f>INDEX(products!$A$1:$G$49,MATCH(orders!$D194,products!$A$1:$A$49,0),MATCH(orders!L$1,products!$A$1:$G$1,0))</f>
        <v>12.15</v>
      </c>
      <c r="M194" s="7">
        <f t="shared" si="2"/>
        <v>72.900000000000006</v>
      </c>
      <c r="N194" t="str">
        <f>_xlfn.XLOOKUP(orders[[#This Row],[Customer ID]],customers!$A$1:$A$1001,customers!$I$1:$I$1001,,0)</f>
        <v>Yes</v>
      </c>
    </row>
    <row r="195" spans="1:14"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7">
        <f>INDEX(products!$A$1:$G$49,MATCH(orders!$D195,products!$A$1:$A$49,0),MATCH(orders!L$1,products!$A$1:$G$1,0))</f>
        <v>14.85</v>
      </c>
      <c r="M195" s="7">
        <f t="shared" ref="M195:M258" si="3">E195*L195</f>
        <v>44.55</v>
      </c>
      <c r="N195" t="str">
        <f>_xlfn.XLOOKUP(orders[[#This Row],[Customer ID]],customers!$A$1:$A$1001,customers!$I$1:$I$1001,,0)</f>
        <v>No</v>
      </c>
    </row>
    <row r="196" spans="1:14"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7">
        <f>INDEX(products!$A$1:$G$49,MATCH(orders!$D196,products!$A$1:$A$49,0),MATCH(orders!L$1,products!$A$1:$G$1,0))</f>
        <v>7.29</v>
      </c>
      <c r="M196" s="7">
        <f t="shared" si="3"/>
        <v>36.450000000000003</v>
      </c>
      <c r="N196" t="str">
        <f>_xlfn.XLOOKUP(orders[[#This Row],[Customer ID]],customers!$A$1:$A$1001,customers!$I$1:$I$1001,,0)</f>
        <v>No</v>
      </c>
    </row>
    <row r="197" spans="1:14"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7">
        <f>INDEX(products!$A$1:$G$49,MATCH(orders!$D197,products!$A$1:$A$49,0),MATCH(orders!L$1,products!$A$1:$G$1,0))</f>
        <v>12.95</v>
      </c>
      <c r="M197" s="7">
        <f t="shared" si="3"/>
        <v>38.849999999999994</v>
      </c>
      <c r="N197" t="str">
        <f>_xlfn.XLOOKUP(orders[[#This Row],[Customer ID]],customers!$A$1:$A$1001,customers!$I$1:$I$1001,,0)</f>
        <v>No</v>
      </c>
    </row>
    <row r="198" spans="1:14"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7">
        <f>INDEX(products!$A$1:$G$49,MATCH(orders!$D198,products!$A$1:$A$49,0),MATCH(orders!L$1,products!$A$1:$G$1,0))</f>
        <v>8.91</v>
      </c>
      <c r="M198" s="7">
        <f t="shared" si="3"/>
        <v>53.46</v>
      </c>
      <c r="N198" t="str">
        <f>_xlfn.XLOOKUP(orders[[#This Row],[Customer ID]],customers!$A$1:$A$1001,customers!$I$1:$I$1001,,0)</f>
        <v>No</v>
      </c>
    </row>
    <row r="199" spans="1:14"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7">
        <f>INDEX(products!$A$1:$G$49,MATCH(orders!$D199,products!$A$1:$A$49,0),MATCH(orders!L$1,products!$A$1:$G$1,0))</f>
        <v>29.784999999999997</v>
      </c>
      <c r="M199" s="7">
        <f t="shared" si="3"/>
        <v>59.569999999999993</v>
      </c>
      <c r="N199" t="str">
        <f>_xlfn.XLOOKUP(orders[[#This Row],[Customer ID]],customers!$A$1:$A$1001,customers!$I$1:$I$1001,,0)</f>
        <v>No</v>
      </c>
    </row>
    <row r="200" spans="1:14"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7">
        <f>INDEX(products!$A$1:$G$49,MATCH(orders!$D200,products!$A$1:$A$49,0),MATCH(orders!L$1,products!$A$1:$G$1,0))</f>
        <v>29.784999999999997</v>
      </c>
      <c r="M200" s="7">
        <f t="shared" si="3"/>
        <v>89.35499999999999</v>
      </c>
      <c r="N200" t="str">
        <f>_xlfn.XLOOKUP(orders[[#This Row],[Customer ID]],customers!$A$1:$A$1001,customers!$I$1:$I$1001,,0)</f>
        <v>No</v>
      </c>
    </row>
    <row r="201" spans="1:14"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7">
        <f>INDEX(products!$A$1:$G$49,MATCH(orders!$D201,products!$A$1:$A$49,0),MATCH(orders!L$1,products!$A$1:$G$1,0))</f>
        <v>9.51</v>
      </c>
      <c r="M201" s="7">
        <f t="shared" si="3"/>
        <v>38.04</v>
      </c>
      <c r="N201" t="str">
        <f>_xlfn.XLOOKUP(orders[[#This Row],[Customer ID]],customers!$A$1:$A$1001,customers!$I$1:$I$1001,,0)</f>
        <v>No</v>
      </c>
    </row>
    <row r="202" spans="1:14"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7">
        <f>INDEX(products!$A$1:$G$49,MATCH(orders!$D202,products!$A$1:$A$49,0),MATCH(orders!L$1,products!$A$1:$G$1,0))</f>
        <v>13.75</v>
      </c>
      <c r="M202" s="7">
        <f t="shared" si="3"/>
        <v>41.25</v>
      </c>
      <c r="N202" t="str">
        <f>_xlfn.XLOOKUP(orders[[#This Row],[Customer ID]],customers!$A$1:$A$1001,customers!$I$1:$I$1001,,0)</f>
        <v>No</v>
      </c>
    </row>
    <row r="203" spans="1:14"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7">
        <f>INDEX(products!$A$1:$G$49,MATCH(orders!$D203,products!$A$1:$A$49,0),MATCH(orders!L$1,products!$A$1:$G$1,0))</f>
        <v>9.51</v>
      </c>
      <c r="M203" s="7">
        <f t="shared" si="3"/>
        <v>57.06</v>
      </c>
      <c r="N203" t="str">
        <f>_xlfn.XLOOKUP(orders[[#This Row],[Customer ID]],customers!$A$1:$A$1001,customers!$I$1:$I$1001,,0)</f>
        <v>No</v>
      </c>
    </row>
    <row r="204" spans="1:14"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7">
        <f>INDEX(products!$A$1:$G$49,MATCH(orders!$D204,products!$A$1:$A$49,0),MATCH(orders!L$1,products!$A$1:$G$1,0))</f>
        <v>29.784999999999997</v>
      </c>
      <c r="M204" s="7">
        <f t="shared" si="3"/>
        <v>178.70999999999998</v>
      </c>
      <c r="N204" t="str">
        <f>_xlfn.XLOOKUP(orders[[#This Row],[Customer ID]],customers!$A$1:$A$1001,customers!$I$1:$I$1001,,0)</f>
        <v>Yes</v>
      </c>
    </row>
    <row r="205" spans="1:14"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7">
        <f>INDEX(products!$A$1:$G$49,MATCH(orders!$D205,products!$A$1:$A$49,0),MATCH(orders!L$1,products!$A$1:$G$1,0))</f>
        <v>4.7549999999999999</v>
      </c>
      <c r="M205" s="7">
        <f t="shared" si="3"/>
        <v>4.7549999999999999</v>
      </c>
      <c r="N205" t="str">
        <f>_xlfn.XLOOKUP(orders[[#This Row],[Customer ID]],customers!$A$1:$A$1001,customers!$I$1:$I$1001,,0)</f>
        <v>No</v>
      </c>
    </row>
    <row r="206" spans="1:14"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7">
        <f>INDEX(products!$A$1:$G$49,MATCH(orders!$D206,products!$A$1:$A$49,0),MATCH(orders!L$1,products!$A$1:$G$1,0))</f>
        <v>13.75</v>
      </c>
      <c r="M206" s="7">
        <f t="shared" si="3"/>
        <v>82.5</v>
      </c>
      <c r="N206" t="str">
        <f>_xlfn.XLOOKUP(orders[[#This Row],[Customer ID]],customers!$A$1:$A$1001,customers!$I$1:$I$1001,,0)</f>
        <v>No</v>
      </c>
    </row>
    <row r="207" spans="1:14"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7">
        <f>INDEX(products!$A$1:$G$49,MATCH(orders!$D207,products!$A$1:$A$49,0),MATCH(orders!L$1,products!$A$1:$G$1,0))</f>
        <v>2.6849999999999996</v>
      </c>
      <c r="M207" s="7">
        <f t="shared" si="3"/>
        <v>8.0549999999999997</v>
      </c>
      <c r="N207" t="str">
        <f>_xlfn.XLOOKUP(orders[[#This Row],[Customer ID]],customers!$A$1:$A$1001,customers!$I$1:$I$1001,,0)</f>
        <v>Yes</v>
      </c>
    </row>
    <row r="208" spans="1:14"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7">
        <f>INDEX(products!$A$1:$G$49,MATCH(orders!$D208,products!$A$1:$A$49,0),MATCH(orders!L$1,products!$A$1:$G$1,0))</f>
        <v>11.25</v>
      </c>
      <c r="M208" s="7">
        <f t="shared" si="3"/>
        <v>22.5</v>
      </c>
      <c r="N208" t="str">
        <f>_xlfn.XLOOKUP(orders[[#This Row],[Customer ID]],customers!$A$1:$A$1001,customers!$I$1:$I$1001,,0)</f>
        <v>No</v>
      </c>
    </row>
    <row r="209" spans="1:14"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7">
        <f>INDEX(products!$A$1:$G$49,MATCH(orders!$D209,products!$A$1:$A$49,0),MATCH(orders!L$1,products!$A$1:$G$1,0))</f>
        <v>6.75</v>
      </c>
      <c r="M209" s="7">
        <f t="shared" si="3"/>
        <v>40.5</v>
      </c>
      <c r="N209" t="str">
        <f>_xlfn.XLOOKUP(orders[[#This Row],[Customer ID]],customers!$A$1:$A$1001,customers!$I$1:$I$1001,,0)</f>
        <v>Yes</v>
      </c>
    </row>
    <row r="210" spans="1:14"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7">
        <f>INDEX(products!$A$1:$G$49,MATCH(orders!$D210,products!$A$1:$A$49,0),MATCH(orders!L$1,products!$A$1:$G$1,0))</f>
        <v>7.29</v>
      </c>
      <c r="M210" s="7">
        <f t="shared" si="3"/>
        <v>29.16</v>
      </c>
      <c r="N210" t="str">
        <f>_xlfn.XLOOKUP(orders[[#This Row],[Customer ID]],customers!$A$1:$A$1001,customers!$I$1:$I$1001,,0)</f>
        <v>Yes</v>
      </c>
    </row>
    <row r="211" spans="1:14"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7">
        <f>INDEX(products!$A$1:$G$49,MATCH(orders!$D211,products!$A$1:$A$49,0),MATCH(orders!L$1,products!$A$1:$G$1,0))</f>
        <v>6.75</v>
      </c>
      <c r="M211" s="7">
        <f t="shared" si="3"/>
        <v>6.75</v>
      </c>
      <c r="N211" t="str">
        <f>_xlfn.XLOOKUP(orders[[#This Row],[Customer ID]],customers!$A$1:$A$1001,customers!$I$1:$I$1001,,0)</f>
        <v>No</v>
      </c>
    </row>
    <row r="212" spans="1:14"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7">
        <f>INDEX(products!$A$1:$G$49,MATCH(orders!$D212,products!$A$1:$A$49,0),MATCH(orders!L$1,products!$A$1:$G$1,0))</f>
        <v>12.95</v>
      </c>
      <c r="M212" s="7">
        <f t="shared" si="3"/>
        <v>51.8</v>
      </c>
      <c r="N212" t="str">
        <f>_xlfn.XLOOKUP(orders[[#This Row],[Customer ID]],customers!$A$1:$A$1001,customers!$I$1:$I$1001,,0)</f>
        <v>Yes</v>
      </c>
    </row>
    <row r="213" spans="1:14"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7">
        <f>INDEX(products!$A$1:$G$49,MATCH(orders!$D213,products!$A$1:$A$49,0),MATCH(orders!L$1,products!$A$1:$G$1,0))</f>
        <v>8.91</v>
      </c>
      <c r="M213" s="7">
        <f t="shared" si="3"/>
        <v>53.46</v>
      </c>
      <c r="N213" t="str">
        <f>_xlfn.XLOOKUP(orders[[#This Row],[Customer ID]],customers!$A$1:$A$1001,customers!$I$1:$I$1001,,0)</f>
        <v>No</v>
      </c>
    </row>
    <row r="214" spans="1:14"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7">
        <f>INDEX(products!$A$1:$G$49,MATCH(orders!$D214,products!$A$1:$A$49,0),MATCH(orders!L$1,products!$A$1:$G$1,0))</f>
        <v>3.645</v>
      </c>
      <c r="M214" s="7">
        <f t="shared" si="3"/>
        <v>14.58</v>
      </c>
      <c r="N214" t="str">
        <f>_xlfn.XLOOKUP(orders[[#This Row],[Customer ID]],customers!$A$1:$A$1001,customers!$I$1:$I$1001,,0)</f>
        <v>Yes</v>
      </c>
    </row>
    <row r="215" spans="1:14"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7">
        <f>INDEX(products!$A$1:$G$49,MATCH(orders!$D215,products!$A$1:$A$49,0),MATCH(orders!L$1,products!$A$1:$G$1,0))</f>
        <v>20.584999999999997</v>
      </c>
      <c r="M215" s="7">
        <f t="shared" si="3"/>
        <v>20.584999999999997</v>
      </c>
      <c r="N215" t="str">
        <f>_xlfn.XLOOKUP(orders[[#This Row],[Customer ID]],customers!$A$1:$A$1001,customers!$I$1:$I$1001,,0)</f>
        <v>No</v>
      </c>
    </row>
    <row r="216" spans="1:14"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7">
        <f>INDEX(products!$A$1:$G$49,MATCH(orders!$D216,products!$A$1:$A$49,0),MATCH(orders!L$1,products!$A$1:$G$1,0))</f>
        <v>15.85</v>
      </c>
      <c r="M216" s="7">
        <f t="shared" si="3"/>
        <v>31.7</v>
      </c>
      <c r="N216" t="str">
        <f>_xlfn.XLOOKUP(orders[[#This Row],[Customer ID]],customers!$A$1:$A$1001,customers!$I$1:$I$1001,,0)</f>
        <v>No</v>
      </c>
    </row>
    <row r="217" spans="1:14"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7">
        <f>INDEX(products!$A$1:$G$49,MATCH(orders!$D217,products!$A$1:$A$49,0),MATCH(orders!L$1,products!$A$1:$G$1,0))</f>
        <v>3.8849999999999998</v>
      </c>
      <c r="M217" s="7">
        <f t="shared" si="3"/>
        <v>23.31</v>
      </c>
      <c r="N217" t="str">
        <f>_xlfn.XLOOKUP(orders[[#This Row],[Customer ID]],customers!$A$1:$A$1001,customers!$I$1:$I$1001,,0)</f>
        <v>No</v>
      </c>
    </row>
    <row r="218" spans="1:14"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7">
        <f>INDEX(products!$A$1:$G$49,MATCH(orders!$D218,products!$A$1:$A$49,0),MATCH(orders!L$1,products!$A$1:$G$1,0))</f>
        <v>14.55</v>
      </c>
      <c r="M218" s="7">
        <f t="shared" si="3"/>
        <v>58.2</v>
      </c>
      <c r="N218" t="str">
        <f>_xlfn.XLOOKUP(orders[[#This Row],[Customer ID]],customers!$A$1:$A$1001,customers!$I$1:$I$1001,,0)</f>
        <v>Yes</v>
      </c>
    </row>
    <row r="219" spans="1:14"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7">
        <f>INDEX(products!$A$1:$G$49,MATCH(orders!$D219,products!$A$1:$A$49,0),MATCH(orders!L$1,products!$A$1:$G$1,0))</f>
        <v>8.91</v>
      </c>
      <c r="M219" s="7">
        <f t="shared" si="3"/>
        <v>35.64</v>
      </c>
      <c r="N219" t="str">
        <f>_xlfn.XLOOKUP(orders[[#This Row],[Customer ID]],customers!$A$1:$A$1001,customers!$I$1:$I$1001,,0)</f>
        <v>No</v>
      </c>
    </row>
    <row r="220" spans="1:14"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7">
        <f>INDEX(products!$A$1:$G$49,MATCH(orders!$D220,products!$A$1:$A$49,0),MATCH(orders!L$1,products!$A$1:$G$1,0))</f>
        <v>11.25</v>
      </c>
      <c r="M220" s="7">
        <f t="shared" si="3"/>
        <v>56.25</v>
      </c>
      <c r="N220" t="str">
        <f>_xlfn.XLOOKUP(orders[[#This Row],[Customer ID]],customers!$A$1:$A$1001,customers!$I$1:$I$1001,,0)</f>
        <v>Yes</v>
      </c>
    </row>
    <row r="221" spans="1:14"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7">
        <f>INDEX(products!$A$1:$G$49,MATCH(orders!$D221,products!$A$1:$A$49,0),MATCH(orders!L$1,products!$A$1:$G$1,0))</f>
        <v>3.5849999999999995</v>
      </c>
      <c r="M221" s="7">
        <f t="shared" si="3"/>
        <v>10.754999999999999</v>
      </c>
      <c r="N221" t="str">
        <f>_xlfn.XLOOKUP(orders[[#This Row],[Customer ID]],customers!$A$1:$A$1001,customers!$I$1:$I$1001,,0)</f>
        <v>No</v>
      </c>
    </row>
    <row r="222" spans="1:14"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7">
        <f>INDEX(products!$A$1:$G$49,MATCH(orders!$D222,products!$A$1:$A$49,0),MATCH(orders!L$1,products!$A$1:$G$1,0))</f>
        <v>2.9849999999999999</v>
      </c>
      <c r="M222" s="7">
        <f t="shared" si="3"/>
        <v>14.924999999999999</v>
      </c>
      <c r="N222" t="str">
        <f>_xlfn.XLOOKUP(orders[[#This Row],[Customer ID]],customers!$A$1:$A$1001,customers!$I$1:$I$1001,,0)</f>
        <v>No</v>
      </c>
    </row>
    <row r="223" spans="1:14"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7">
        <f>INDEX(products!$A$1:$G$49,MATCH(orders!$D223,products!$A$1:$A$49,0),MATCH(orders!L$1,products!$A$1:$G$1,0))</f>
        <v>12.95</v>
      </c>
      <c r="M223" s="7">
        <f t="shared" si="3"/>
        <v>77.699999999999989</v>
      </c>
      <c r="N223" t="str">
        <f>_xlfn.XLOOKUP(orders[[#This Row],[Customer ID]],customers!$A$1:$A$1001,customers!$I$1:$I$1001,,0)</f>
        <v>Yes</v>
      </c>
    </row>
    <row r="224" spans="1:14"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7">
        <f>INDEX(products!$A$1:$G$49,MATCH(orders!$D224,products!$A$1:$A$49,0),MATCH(orders!L$1,products!$A$1:$G$1,0))</f>
        <v>7.77</v>
      </c>
      <c r="M224" s="7">
        <f t="shared" si="3"/>
        <v>23.31</v>
      </c>
      <c r="N224" t="str">
        <f>_xlfn.XLOOKUP(orders[[#This Row],[Customer ID]],customers!$A$1:$A$1001,customers!$I$1:$I$1001,,0)</f>
        <v>No</v>
      </c>
    </row>
    <row r="225" spans="1:14"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7">
        <f>INDEX(products!$A$1:$G$49,MATCH(orders!$D225,products!$A$1:$A$49,0),MATCH(orders!L$1,products!$A$1:$G$1,0))</f>
        <v>14.85</v>
      </c>
      <c r="M225" s="7">
        <f t="shared" si="3"/>
        <v>59.4</v>
      </c>
      <c r="N225" t="str">
        <f>_xlfn.XLOOKUP(orders[[#This Row],[Customer ID]],customers!$A$1:$A$1001,customers!$I$1:$I$1001,,0)</f>
        <v>Yes</v>
      </c>
    </row>
    <row r="226" spans="1:14"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7">
        <f>INDEX(products!$A$1:$G$49,MATCH(orders!$D226,products!$A$1:$A$49,0),MATCH(orders!L$1,products!$A$1:$G$1,0))</f>
        <v>29.784999999999997</v>
      </c>
      <c r="M226" s="7">
        <f t="shared" si="3"/>
        <v>119.13999999999999</v>
      </c>
      <c r="N226" t="str">
        <f>_xlfn.XLOOKUP(orders[[#This Row],[Customer ID]],customers!$A$1:$A$1001,customers!$I$1:$I$1001,,0)</f>
        <v>Yes</v>
      </c>
    </row>
    <row r="227" spans="1:14"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7">
        <f>INDEX(products!$A$1:$G$49,MATCH(orders!$D227,products!$A$1:$A$49,0),MATCH(orders!L$1,products!$A$1:$G$1,0))</f>
        <v>3.5849999999999995</v>
      </c>
      <c r="M227" s="7">
        <f t="shared" si="3"/>
        <v>14.339999999999998</v>
      </c>
      <c r="N227" t="str">
        <f>_xlfn.XLOOKUP(orders[[#This Row],[Customer ID]],customers!$A$1:$A$1001,customers!$I$1:$I$1001,,0)</f>
        <v>No</v>
      </c>
    </row>
    <row r="228" spans="1:14"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7">
        <f>INDEX(products!$A$1:$G$49,MATCH(orders!$D228,products!$A$1:$A$49,0),MATCH(orders!L$1,products!$A$1:$G$1,0))</f>
        <v>25.874999999999996</v>
      </c>
      <c r="M228" s="7">
        <f t="shared" si="3"/>
        <v>129.37499999999997</v>
      </c>
      <c r="N228" t="str">
        <f>_xlfn.XLOOKUP(orders[[#This Row],[Customer ID]],customers!$A$1:$A$1001,customers!$I$1:$I$1001,,0)</f>
        <v>No</v>
      </c>
    </row>
    <row r="229" spans="1:14"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7">
        <f>INDEX(products!$A$1:$G$49,MATCH(orders!$D229,products!$A$1:$A$49,0),MATCH(orders!L$1,products!$A$1:$G$1,0))</f>
        <v>2.6849999999999996</v>
      </c>
      <c r="M229" s="7">
        <f t="shared" si="3"/>
        <v>16.11</v>
      </c>
      <c r="N229" t="str">
        <f>_xlfn.XLOOKUP(orders[[#This Row],[Customer ID]],customers!$A$1:$A$1001,customers!$I$1:$I$1001,,0)</f>
        <v>Yes</v>
      </c>
    </row>
    <row r="230" spans="1:14"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7">
        <f>INDEX(products!$A$1:$G$49,MATCH(orders!$D230,products!$A$1:$A$49,0),MATCH(orders!L$1,products!$A$1:$G$1,0))</f>
        <v>3.5849999999999995</v>
      </c>
      <c r="M230" s="7">
        <f t="shared" si="3"/>
        <v>17.924999999999997</v>
      </c>
      <c r="N230" t="str">
        <f>_xlfn.XLOOKUP(orders[[#This Row],[Customer ID]],customers!$A$1:$A$1001,customers!$I$1:$I$1001,,0)</f>
        <v>No</v>
      </c>
    </row>
    <row r="231" spans="1:14"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7">
        <f>INDEX(products!$A$1:$G$49,MATCH(orders!$D231,products!$A$1:$A$49,0),MATCH(orders!L$1,products!$A$1:$G$1,0))</f>
        <v>4.3650000000000002</v>
      </c>
      <c r="M231" s="7">
        <f t="shared" si="3"/>
        <v>8.73</v>
      </c>
      <c r="N231" t="str">
        <f>_xlfn.XLOOKUP(orders[[#This Row],[Customer ID]],customers!$A$1:$A$1001,customers!$I$1:$I$1001,,0)</f>
        <v>No</v>
      </c>
    </row>
    <row r="232" spans="1:14"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7">
        <f>INDEX(products!$A$1:$G$49,MATCH(orders!$D232,products!$A$1:$A$49,0),MATCH(orders!L$1,products!$A$1:$G$1,0))</f>
        <v>25.874999999999996</v>
      </c>
      <c r="M232" s="7">
        <f t="shared" si="3"/>
        <v>51.749999999999993</v>
      </c>
      <c r="N232" t="str">
        <f>_xlfn.XLOOKUP(orders[[#This Row],[Customer ID]],customers!$A$1:$A$1001,customers!$I$1:$I$1001,,0)</f>
        <v>No</v>
      </c>
    </row>
    <row r="233" spans="1:14"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7">
        <f>INDEX(products!$A$1:$G$49,MATCH(orders!$D233,products!$A$1:$A$49,0),MATCH(orders!L$1,products!$A$1:$G$1,0))</f>
        <v>4.3650000000000002</v>
      </c>
      <c r="M233" s="7">
        <f t="shared" si="3"/>
        <v>8.73</v>
      </c>
      <c r="N233" t="str">
        <f>_xlfn.XLOOKUP(orders[[#This Row],[Customer ID]],customers!$A$1:$A$1001,customers!$I$1:$I$1001,,0)</f>
        <v>Yes</v>
      </c>
    </row>
    <row r="234" spans="1:14"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7">
        <f>INDEX(products!$A$1:$G$49,MATCH(orders!$D234,products!$A$1:$A$49,0),MATCH(orders!L$1,products!$A$1:$G$1,0))</f>
        <v>4.7549999999999999</v>
      </c>
      <c r="M234" s="7">
        <f t="shared" si="3"/>
        <v>23.774999999999999</v>
      </c>
      <c r="N234" t="str">
        <f>_xlfn.XLOOKUP(orders[[#This Row],[Customer ID]],customers!$A$1:$A$1001,customers!$I$1:$I$1001,,0)</f>
        <v>No</v>
      </c>
    </row>
    <row r="235" spans="1:14"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7">
        <f>INDEX(products!$A$1:$G$49,MATCH(orders!$D235,products!$A$1:$A$49,0),MATCH(orders!L$1,products!$A$1:$G$1,0))</f>
        <v>4.125</v>
      </c>
      <c r="M235" s="7">
        <f t="shared" si="3"/>
        <v>20.625</v>
      </c>
      <c r="N235" t="str">
        <f>_xlfn.XLOOKUP(orders[[#This Row],[Customer ID]],customers!$A$1:$A$1001,customers!$I$1:$I$1001,,0)</f>
        <v>No</v>
      </c>
    </row>
    <row r="236" spans="1:14"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7">
        <f>INDEX(products!$A$1:$G$49,MATCH(orders!$D236,products!$A$1:$A$49,0),MATCH(orders!L$1,products!$A$1:$G$1,0))</f>
        <v>36.454999999999998</v>
      </c>
      <c r="M236" s="7">
        <f t="shared" si="3"/>
        <v>36.454999999999998</v>
      </c>
      <c r="N236" t="str">
        <f>_xlfn.XLOOKUP(orders[[#This Row],[Customer ID]],customers!$A$1:$A$1001,customers!$I$1:$I$1001,,0)</f>
        <v>No</v>
      </c>
    </row>
    <row r="237" spans="1:14"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7">
        <f>INDEX(products!$A$1:$G$49,MATCH(orders!$D237,products!$A$1:$A$49,0),MATCH(orders!L$1,products!$A$1:$G$1,0))</f>
        <v>36.454999999999998</v>
      </c>
      <c r="M237" s="7">
        <f t="shared" si="3"/>
        <v>182.27499999999998</v>
      </c>
      <c r="N237" t="str">
        <f>_xlfn.XLOOKUP(orders[[#This Row],[Customer ID]],customers!$A$1:$A$1001,customers!$I$1:$I$1001,,0)</f>
        <v>No</v>
      </c>
    </row>
    <row r="238" spans="1:14"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7">
        <f>INDEX(products!$A$1:$G$49,MATCH(orders!$D238,products!$A$1:$A$49,0),MATCH(orders!L$1,products!$A$1:$G$1,0))</f>
        <v>29.784999999999997</v>
      </c>
      <c r="M238" s="7">
        <f t="shared" si="3"/>
        <v>89.35499999999999</v>
      </c>
      <c r="N238" t="str">
        <f>_xlfn.XLOOKUP(orders[[#This Row],[Customer ID]],customers!$A$1:$A$1001,customers!$I$1:$I$1001,,0)</f>
        <v>No</v>
      </c>
    </row>
    <row r="239" spans="1:14"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7">
        <f>INDEX(products!$A$1:$G$49,MATCH(orders!$D239,products!$A$1:$A$49,0),MATCH(orders!L$1,products!$A$1:$G$1,0))</f>
        <v>3.5849999999999995</v>
      </c>
      <c r="M239" s="7">
        <f t="shared" si="3"/>
        <v>3.5849999999999995</v>
      </c>
      <c r="N239" t="str">
        <f>_xlfn.XLOOKUP(orders[[#This Row],[Customer ID]],customers!$A$1:$A$1001,customers!$I$1:$I$1001,,0)</f>
        <v>Yes</v>
      </c>
    </row>
    <row r="240" spans="1:14"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7">
        <f>INDEX(products!$A$1:$G$49,MATCH(orders!$D240,products!$A$1:$A$49,0),MATCH(orders!L$1,products!$A$1:$G$1,0))</f>
        <v>22.884999999999998</v>
      </c>
      <c r="M240" s="7">
        <f t="shared" si="3"/>
        <v>45.769999999999996</v>
      </c>
      <c r="N240" t="str">
        <f>_xlfn.XLOOKUP(orders[[#This Row],[Customer ID]],customers!$A$1:$A$1001,customers!$I$1:$I$1001,,0)</f>
        <v>Yes</v>
      </c>
    </row>
    <row r="241" spans="1:14"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7">
        <f>INDEX(products!$A$1:$G$49,MATCH(orders!$D241,products!$A$1:$A$49,0),MATCH(orders!L$1,products!$A$1:$G$1,0))</f>
        <v>14.85</v>
      </c>
      <c r="M241" s="7">
        <f t="shared" si="3"/>
        <v>59.4</v>
      </c>
      <c r="N241" t="str">
        <f>_xlfn.XLOOKUP(orders[[#This Row],[Customer ID]],customers!$A$1:$A$1001,customers!$I$1:$I$1001,,0)</f>
        <v>No</v>
      </c>
    </row>
    <row r="242" spans="1:14"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7">
        <f>INDEX(products!$A$1:$G$49,MATCH(orders!$D242,products!$A$1:$A$49,0),MATCH(orders!L$1,products!$A$1:$G$1,0))</f>
        <v>25.874999999999996</v>
      </c>
      <c r="M242" s="7">
        <f t="shared" si="3"/>
        <v>155.24999999999997</v>
      </c>
      <c r="N242" t="str">
        <f>_xlfn.XLOOKUP(orders[[#This Row],[Customer ID]],customers!$A$1:$A$1001,customers!$I$1:$I$1001,,0)</f>
        <v>Yes</v>
      </c>
    </row>
    <row r="243" spans="1:14"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7">
        <f>INDEX(products!$A$1:$G$49,MATCH(orders!$D243,products!$A$1:$A$49,0),MATCH(orders!L$1,products!$A$1:$G$1,0))</f>
        <v>22.884999999999998</v>
      </c>
      <c r="M243" s="7">
        <f t="shared" si="3"/>
        <v>45.769999999999996</v>
      </c>
      <c r="N243" t="str">
        <f>_xlfn.XLOOKUP(orders[[#This Row],[Customer ID]],customers!$A$1:$A$1001,customers!$I$1:$I$1001,,0)</f>
        <v>No</v>
      </c>
    </row>
    <row r="244" spans="1:14"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7">
        <f>INDEX(products!$A$1:$G$49,MATCH(orders!$D244,products!$A$1:$A$49,0),MATCH(orders!L$1,products!$A$1:$G$1,0))</f>
        <v>12.15</v>
      </c>
      <c r="M244" s="7">
        <f t="shared" si="3"/>
        <v>36.450000000000003</v>
      </c>
      <c r="N244" t="str">
        <f>_xlfn.XLOOKUP(orders[[#This Row],[Customer ID]],customers!$A$1:$A$1001,customers!$I$1:$I$1001,,0)</f>
        <v>Yes</v>
      </c>
    </row>
    <row r="245" spans="1:14"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7">
        <f>INDEX(products!$A$1:$G$49,MATCH(orders!$D245,products!$A$1:$A$49,0),MATCH(orders!L$1,products!$A$1:$G$1,0))</f>
        <v>7.29</v>
      </c>
      <c r="M245" s="7">
        <f t="shared" si="3"/>
        <v>29.16</v>
      </c>
      <c r="N245" t="str">
        <f>_xlfn.XLOOKUP(orders[[#This Row],[Customer ID]],customers!$A$1:$A$1001,customers!$I$1:$I$1001,,0)</f>
        <v>Yes</v>
      </c>
    </row>
    <row r="246" spans="1:14"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7">
        <f>INDEX(products!$A$1:$G$49,MATCH(orders!$D246,products!$A$1:$A$49,0),MATCH(orders!L$1,products!$A$1:$G$1,0))</f>
        <v>33.464999999999996</v>
      </c>
      <c r="M246" s="7">
        <f t="shared" si="3"/>
        <v>133.85999999999999</v>
      </c>
      <c r="N246" t="str">
        <f>_xlfn.XLOOKUP(orders[[#This Row],[Customer ID]],customers!$A$1:$A$1001,customers!$I$1:$I$1001,,0)</f>
        <v>No</v>
      </c>
    </row>
    <row r="247" spans="1:14"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7">
        <f>INDEX(products!$A$1:$G$49,MATCH(orders!$D247,products!$A$1:$A$49,0),MATCH(orders!L$1,products!$A$1:$G$1,0))</f>
        <v>4.7549999999999999</v>
      </c>
      <c r="M247" s="7">
        <f t="shared" si="3"/>
        <v>23.774999999999999</v>
      </c>
      <c r="N247" t="str">
        <f>_xlfn.XLOOKUP(orders[[#This Row],[Customer ID]],customers!$A$1:$A$1001,customers!$I$1:$I$1001,,0)</f>
        <v>Yes</v>
      </c>
    </row>
    <row r="248" spans="1:14"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7">
        <f>INDEX(products!$A$1:$G$49,MATCH(orders!$D248,products!$A$1:$A$49,0),MATCH(orders!L$1,products!$A$1:$G$1,0))</f>
        <v>12.95</v>
      </c>
      <c r="M248" s="7">
        <f t="shared" si="3"/>
        <v>38.849999999999994</v>
      </c>
      <c r="N248" t="str">
        <f>_xlfn.XLOOKUP(orders[[#This Row],[Customer ID]],customers!$A$1:$A$1001,customers!$I$1:$I$1001,,0)</f>
        <v>No</v>
      </c>
    </row>
    <row r="249" spans="1:14"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7">
        <f>INDEX(products!$A$1:$G$49,MATCH(orders!$D249,products!$A$1:$A$49,0),MATCH(orders!L$1,products!$A$1:$G$1,0))</f>
        <v>3.5849999999999995</v>
      </c>
      <c r="M249" s="7">
        <f t="shared" si="3"/>
        <v>21.509999999999998</v>
      </c>
      <c r="N249" t="str">
        <f>_xlfn.XLOOKUP(orders[[#This Row],[Customer ID]],customers!$A$1:$A$1001,customers!$I$1:$I$1001,,0)</f>
        <v>Yes</v>
      </c>
    </row>
    <row r="250" spans="1:14"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7">
        <f>INDEX(products!$A$1:$G$49,MATCH(orders!$D250,products!$A$1:$A$49,0),MATCH(orders!L$1,products!$A$1:$G$1,0))</f>
        <v>9.9499999999999993</v>
      </c>
      <c r="M250" s="7">
        <f t="shared" si="3"/>
        <v>9.9499999999999993</v>
      </c>
      <c r="N250" t="str">
        <f>_xlfn.XLOOKUP(orders[[#This Row],[Customer ID]],customers!$A$1:$A$1001,customers!$I$1:$I$1001,,0)</f>
        <v>Yes</v>
      </c>
    </row>
    <row r="251" spans="1:14"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7">
        <f>INDEX(products!$A$1:$G$49,MATCH(orders!$D251,products!$A$1:$A$49,0),MATCH(orders!L$1,products!$A$1:$G$1,0))</f>
        <v>15.85</v>
      </c>
      <c r="M251" s="7">
        <f t="shared" si="3"/>
        <v>15.85</v>
      </c>
      <c r="N251" t="str">
        <f>_xlfn.XLOOKUP(orders[[#This Row],[Customer ID]],customers!$A$1:$A$1001,customers!$I$1:$I$1001,,0)</f>
        <v>Yes</v>
      </c>
    </row>
    <row r="252" spans="1:14"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7">
        <f>INDEX(products!$A$1:$G$49,MATCH(orders!$D252,products!$A$1:$A$49,0),MATCH(orders!L$1,products!$A$1:$G$1,0))</f>
        <v>2.9849999999999999</v>
      </c>
      <c r="M252" s="7">
        <f t="shared" si="3"/>
        <v>2.9849999999999999</v>
      </c>
      <c r="N252" t="str">
        <f>_xlfn.XLOOKUP(orders[[#This Row],[Customer ID]],customers!$A$1:$A$1001,customers!$I$1:$I$1001,,0)</f>
        <v>Yes</v>
      </c>
    </row>
    <row r="253" spans="1:14"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7">
        <f>INDEX(products!$A$1:$G$49,MATCH(orders!$D253,products!$A$1:$A$49,0),MATCH(orders!L$1,products!$A$1:$G$1,0))</f>
        <v>13.75</v>
      </c>
      <c r="M253" s="7">
        <f t="shared" si="3"/>
        <v>68.75</v>
      </c>
      <c r="N253" t="str">
        <f>_xlfn.XLOOKUP(orders[[#This Row],[Customer ID]],customers!$A$1:$A$1001,customers!$I$1:$I$1001,,0)</f>
        <v>Yes</v>
      </c>
    </row>
    <row r="254" spans="1:14"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7">
        <f>INDEX(products!$A$1:$G$49,MATCH(orders!$D254,products!$A$1:$A$49,0),MATCH(orders!L$1,products!$A$1:$G$1,0))</f>
        <v>9.9499999999999993</v>
      </c>
      <c r="M254" s="7">
        <f t="shared" si="3"/>
        <v>29.849999999999998</v>
      </c>
      <c r="N254" t="str">
        <f>_xlfn.XLOOKUP(orders[[#This Row],[Customer ID]],customers!$A$1:$A$1001,customers!$I$1:$I$1001,,0)</f>
        <v>No</v>
      </c>
    </row>
    <row r="255" spans="1:14"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7">
        <f>INDEX(products!$A$1:$G$49,MATCH(orders!$D255,products!$A$1:$A$49,0),MATCH(orders!L$1,products!$A$1:$G$1,0))</f>
        <v>14.55</v>
      </c>
      <c r="M255" s="7">
        <f t="shared" si="3"/>
        <v>58.2</v>
      </c>
      <c r="N255" t="str">
        <f>_xlfn.XLOOKUP(orders[[#This Row],[Customer ID]],customers!$A$1:$A$1001,customers!$I$1:$I$1001,,0)</f>
        <v>No</v>
      </c>
    </row>
    <row r="256" spans="1:14"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7">
        <f>INDEX(products!$A$1:$G$49,MATCH(orders!$D256,products!$A$1:$A$49,0),MATCH(orders!L$1,products!$A$1:$G$1,0))</f>
        <v>7.169999999999999</v>
      </c>
      <c r="M256" s="7">
        <f t="shared" si="3"/>
        <v>28.679999999999996</v>
      </c>
      <c r="N256" t="str">
        <f>_xlfn.XLOOKUP(orders[[#This Row],[Customer ID]],customers!$A$1:$A$1001,customers!$I$1:$I$1001,,0)</f>
        <v>No</v>
      </c>
    </row>
    <row r="257" spans="1:14"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7">
        <f>INDEX(products!$A$1:$G$49,MATCH(orders!$D257,products!$A$1:$A$49,0),MATCH(orders!L$1,products!$A$1:$G$1,0))</f>
        <v>7.169999999999999</v>
      </c>
      <c r="M257" s="7">
        <f t="shared" si="3"/>
        <v>21.509999999999998</v>
      </c>
      <c r="N257" t="str">
        <f>_xlfn.XLOOKUP(orders[[#This Row],[Customer ID]],customers!$A$1:$A$1001,customers!$I$1:$I$1001,,0)</f>
        <v>No</v>
      </c>
    </row>
    <row r="258" spans="1:14"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7">
        <f>INDEX(products!$A$1:$G$49,MATCH(orders!$D258,products!$A$1:$A$49,0),MATCH(orders!L$1,products!$A$1:$G$1,0))</f>
        <v>8.73</v>
      </c>
      <c r="M258" s="7">
        <f t="shared" si="3"/>
        <v>17.46</v>
      </c>
      <c r="N258" t="str">
        <f>_xlfn.XLOOKUP(orders[[#This Row],[Customer ID]],customers!$A$1:$A$1001,customers!$I$1:$I$1001,,0)</f>
        <v>Yes</v>
      </c>
    </row>
    <row r="259" spans="1:14"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7">
        <f>INDEX(products!$A$1:$G$49,MATCH(orders!$D259,products!$A$1:$A$49,0),MATCH(orders!L$1,products!$A$1:$G$1,0))</f>
        <v>27.945</v>
      </c>
      <c r="M259" s="7">
        <f t="shared" ref="M259:M322" si="4">E259*L259</f>
        <v>27.945</v>
      </c>
      <c r="N259" t="str">
        <f>_xlfn.XLOOKUP(orders[[#This Row],[Customer ID]],customers!$A$1:$A$1001,customers!$I$1:$I$1001,,0)</f>
        <v>Yes</v>
      </c>
    </row>
    <row r="260" spans="1:14"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7">
        <f>INDEX(products!$A$1:$G$49,MATCH(orders!$D260,products!$A$1:$A$49,0),MATCH(orders!L$1,products!$A$1:$G$1,0))</f>
        <v>27.945</v>
      </c>
      <c r="M260" s="7">
        <f t="shared" si="4"/>
        <v>139.72499999999999</v>
      </c>
      <c r="N260" t="str">
        <f>_xlfn.XLOOKUP(orders[[#This Row],[Customer ID]],customers!$A$1:$A$1001,customers!$I$1:$I$1001,,0)</f>
        <v>No</v>
      </c>
    </row>
    <row r="261" spans="1:14"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7">
        <f>INDEX(products!$A$1:$G$49,MATCH(orders!$D261,products!$A$1:$A$49,0),MATCH(orders!L$1,products!$A$1:$G$1,0))</f>
        <v>2.9849999999999999</v>
      </c>
      <c r="M261" s="7">
        <f t="shared" si="4"/>
        <v>5.97</v>
      </c>
      <c r="N261" t="str">
        <f>_xlfn.XLOOKUP(orders[[#This Row],[Customer ID]],customers!$A$1:$A$1001,customers!$I$1:$I$1001,,0)</f>
        <v>No</v>
      </c>
    </row>
    <row r="262" spans="1:14"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7">
        <f>INDEX(products!$A$1:$G$49,MATCH(orders!$D262,products!$A$1:$A$49,0),MATCH(orders!L$1,products!$A$1:$G$1,0))</f>
        <v>27.484999999999996</v>
      </c>
      <c r="M262" s="7">
        <f t="shared" si="4"/>
        <v>27.484999999999996</v>
      </c>
      <c r="N262" t="str">
        <f>_xlfn.XLOOKUP(orders[[#This Row],[Customer ID]],customers!$A$1:$A$1001,customers!$I$1:$I$1001,,0)</f>
        <v>Yes</v>
      </c>
    </row>
    <row r="263" spans="1:14"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7">
        <f>INDEX(products!$A$1:$G$49,MATCH(orders!$D263,products!$A$1:$A$49,0),MATCH(orders!L$1,products!$A$1:$G$1,0))</f>
        <v>11.95</v>
      </c>
      <c r="M263" s="7">
        <f t="shared" si="4"/>
        <v>59.75</v>
      </c>
      <c r="N263" t="str">
        <f>_xlfn.XLOOKUP(orders[[#This Row],[Customer ID]],customers!$A$1:$A$1001,customers!$I$1:$I$1001,,0)</f>
        <v>Yes</v>
      </c>
    </row>
    <row r="264" spans="1:14"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7">
        <f>INDEX(products!$A$1:$G$49,MATCH(orders!$D264,products!$A$1:$A$49,0),MATCH(orders!L$1,products!$A$1:$G$1,0))</f>
        <v>13.75</v>
      </c>
      <c r="M264" s="7">
        <f t="shared" si="4"/>
        <v>41.25</v>
      </c>
      <c r="N264" t="str">
        <f>_xlfn.XLOOKUP(orders[[#This Row],[Customer ID]],customers!$A$1:$A$1001,customers!$I$1:$I$1001,,0)</f>
        <v>No</v>
      </c>
    </row>
    <row r="265" spans="1:14"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7">
        <f>INDEX(products!$A$1:$G$49,MATCH(orders!$D265,products!$A$1:$A$49,0),MATCH(orders!L$1,products!$A$1:$G$1,0))</f>
        <v>33.464999999999996</v>
      </c>
      <c r="M265" s="7">
        <f t="shared" si="4"/>
        <v>133.85999999999999</v>
      </c>
      <c r="N265" t="str">
        <f>_xlfn.XLOOKUP(orders[[#This Row],[Customer ID]],customers!$A$1:$A$1001,customers!$I$1:$I$1001,,0)</f>
        <v>No</v>
      </c>
    </row>
    <row r="266" spans="1:14"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7">
        <f>INDEX(products!$A$1:$G$49,MATCH(orders!$D266,products!$A$1:$A$49,0),MATCH(orders!L$1,products!$A$1:$G$1,0))</f>
        <v>11.95</v>
      </c>
      <c r="M266" s="7">
        <f t="shared" si="4"/>
        <v>59.75</v>
      </c>
      <c r="N266" t="str">
        <f>_xlfn.XLOOKUP(orders[[#This Row],[Customer ID]],customers!$A$1:$A$1001,customers!$I$1:$I$1001,,0)</f>
        <v>Yes</v>
      </c>
    </row>
    <row r="267" spans="1:14"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7">
        <f>INDEX(products!$A$1:$G$49,MATCH(orders!$D267,products!$A$1:$A$49,0),MATCH(orders!L$1,products!$A$1:$G$1,0))</f>
        <v>5.97</v>
      </c>
      <c r="M267" s="7">
        <f t="shared" si="4"/>
        <v>5.97</v>
      </c>
      <c r="N267" t="str">
        <f>_xlfn.XLOOKUP(orders[[#This Row],[Customer ID]],customers!$A$1:$A$1001,customers!$I$1:$I$1001,,0)</f>
        <v>Yes</v>
      </c>
    </row>
    <row r="268" spans="1:14"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7">
        <f>INDEX(products!$A$1:$G$49,MATCH(orders!$D268,products!$A$1:$A$49,0),MATCH(orders!L$1,products!$A$1:$G$1,0))</f>
        <v>12.15</v>
      </c>
      <c r="M268" s="7">
        <f t="shared" si="4"/>
        <v>24.3</v>
      </c>
      <c r="N268" t="str">
        <f>_xlfn.XLOOKUP(orders[[#This Row],[Customer ID]],customers!$A$1:$A$1001,customers!$I$1:$I$1001,,0)</f>
        <v>No</v>
      </c>
    </row>
    <row r="269" spans="1:14"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7">
        <f>INDEX(products!$A$1:$G$49,MATCH(orders!$D269,products!$A$1:$A$49,0),MATCH(orders!L$1,products!$A$1:$G$1,0))</f>
        <v>3.645</v>
      </c>
      <c r="M269" s="7">
        <f t="shared" si="4"/>
        <v>21.87</v>
      </c>
      <c r="N269" t="str">
        <f>_xlfn.XLOOKUP(orders[[#This Row],[Customer ID]],customers!$A$1:$A$1001,customers!$I$1:$I$1001,,0)</f>
        <v>Yes</v>
      </c>
    </row>
    <row r="270" spans="1:14"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7">
        <f>INDEX(products!$A$1:$G$49,MATCH(orders!$D270,products!$A$1:$A$49,0),MATCH(orders!L$1,products!$A$1:$G$1,0))</f>
        <v>9.9499999999999993</v>
      </c>
      <c r="M270" s="7">
        <f t="shared" si="4"/>
        <v>19.899999999999999</v>
      </c>
      <c r="N270" t="str">
        <f>_xlfn.XLOOKUP(orders[[#This Row],[Customer ID]],customers!$A$1:$A$1001,customers!$I$1:$I$1001,,0)</f>
        <v>Yes</v>
      </c>
    </row>
    <row r="271" spans="1:14"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7">
        <f>INDEX(products!$A$1:$G$49,MATCH(orders!$D271,products!$A$1:$A$49,0),MATCH(orders!L$1,products!$A$1:$G$1,0))</f>
        <v>2.9849999999999999</v>
      </c>
      <c r="M271" s="7">
        <f t="shared" si="4"/>
        <v>5.97</v>
      </c>
      <c r="N271" t="str">
        <f>_xlfn.XLOOKUP(orders[[#This Row],[Customer ID]],customers!$A$1:$A$1001,customers!$I$1:$I$1001,,0)</f>
        <v>No</v>
      </c>
    </row>
    <row r="272" spans="1:14"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7">
        <f>INDEX(products!$A$1:$G$49,MATCH(orders!$D272,products!$A$1:$A$49,0),MATCH(orders!L$1,products!$A$1:$G$1,0))</f>
        <v>7.29</v>
      </c>
      <c r="M272" s="7">
        <f t="shared" si="4"/>
        <v>7.29</v>
      </c>
      <c r="N272" t="str">
        <f>_xlfn.XLOOKUP(orders[[#This Row],[Customer ID]],customers!$A$1:$A$1001,customers!$I$1:$I$1001,,0)</f>
        <v>Yes</v>
      </c>
    </row>
    <row r="273" spans="1:14"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7">
        <f>INDEX(products!$A$1:$G$49,MATCH(orders!$D273,products!$A$1:$A$49,0),MATCH(orders!L$1,products!$A$1:$G$1,0))</f>
        <v>2.9849999999999999</v>
      </c>
      <c r="M273" s="7">
        <f t="shared" si="4"/>
        <v>11.94</v>
      </c>
      <c r="N273" t="str">
        <f>_xlfn.XLOOKUP(orders[[#This Row],[Customer ID]],customers!$A$1:$A$1001,customers!$I$1:$I$1001,,0)</f>
        <v>Yes</v>
      </c>
    </row>
    <row r="274" spans="1:14"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7">
        <f>INDEX(products!$A$1:$G$49,MATCH(orders!$D274,products!$A$1:$A$49,0),MATCH(orders!L$1,products!$A$1:$G$1,0))</f>
        <v>11.95</v>
      </c>
      <c r="M274" s="7">
        <f t="shared" si="4"/>
        <v>71.699999999999989</v>
      </c>
      <c r="N274" t="str">
        <f>_xlfn.XLOOKUP(orders[[#This Row],[Customer ID]],customers!$A$1:$A$1001,customers!$I$1:$I$1001,,0)</f>
        <v>Yes</v>
      </c>
    </row>
    <row r="275" spans="1:14"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7">
        <f>INDEX(products!$A$1:$G$49,MATCH(orders!$D275,products!$A$1:$A$49,0),MATCH(orders!L$1,products!$A$1:$G$1,0))</f>
        <v>3.8849999999999998</v>
      </c>
      <c r="M275" s="7">
        <f t="shared" si="4"/>
        <v>7.77</v>
      </c>
      <c r="N275" t="str">
        <f>_xlfn.XLOOKUP(orders[[#This Row],[Customer ID]],customers!$A$1:$A$1001,customers!$I$1:$I$1001,,0)</f>
        <v>No</v>
      </c>
    </row>
    <row r="276" spans="1:14"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7">
        <f>INDEX(products!$A$1:$G$49,MATCH(orders!$D276,products!$A$1:$A$49,0),MATCH(orders!L$1,products!$A$1:$G$1,0))</f>
        <v>25.874999999999996</v>
      </c>
      <c r="M276" s="7">
        <f t="shared" si="4"/>
        <v>25.874999999999996</v>
      </c>
      <c r="N276" t="str">
        <f>_xlfn.XLOOKUP(orders[[#This Row],[Customer ID]],customers!$A$1:$A$1001,customers!$I$1:$I$1001,,0)</f>
        <v>No</v>
      </c>
    </row>
    <row r="277" spans="1:14"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7">
        <f>INDEX(products!$A$1:$G$49,MATCH(orders!$D277,products!$A$1:$A$49,0),MATCH(orders!L$1,products!$A$1:$G$1,0))</f>
        <v>34.154999999999994</v>
      </c>
      <c r="M277" s="7">
        <f t="shared" si="4"/>
        <v>204.92999999999995</v>
      </c>
      <c r="N277" t="str">
        <f>_xlfn.XLOOKUP(orders[[#This Row],[Customer ID]],customers!$A$1:$A$1001,customers!$I$1:$I$1001,,0)</f>
        <v>No</v>
      </c>
    </row>
    <row r="278" spans="1:14"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7">
        <f>INDEX(products!$A$1:$G$49,MATCH(orders!$D278,products!$A$1:$A$49,0),MATCH(orders!L$1,products!$A$1:$G$1,0))</f>
        <v>27.484999999999996</v>
      </c>
      <c r="M278" s="7">
        <f t="shared" si="4"/>
        <v>109.93999999999998</v>
      </c>
      <c r="N278" t="str">
        <f>_xlfn.XLOOKUP(orders[[#This Row],[Customer ID]],customers!$A$1:$A$1001,customers!$I$1:$I$1001,,0)</f>
        <v>Yes</v>
      </c>
    </row>
    <row r="279" spans="1:14"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7">
        <f>INDEX(products!$A$1:$G$49,MATCH(orders!$D279,products!$A$1:$A$49,0),MATCH(orders!L$1,products!$A$1:$G$1,0))</f>
        <v>14.85</v>
      </c>
      <c r="M279" s="7">
        <f t="shared" si="4"/>
        <v>89.1</v>
      </c>
      <c r="N279" t="str">
        <f>_xlfn.XLOOKUP(orders[[#This Row],[Customer ID]],customers!$A$1:$A$1001,customers!$I$1:$I$1001,,0)</f>
        <v>No</v>
      </c>
    </row>
    <row r="280" spans="1:14"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7">
        <f>INDEX(products!$A$1:$G$49,MATCH(orders!$D280,products!$A$1:$A$49,0),MATCH(orders!L$1,products!$A$1:$G$1,0))</f>
        <v>3.8849999999999998</v>
      </c>
      <c r="M280" s="7">
        <f t="shared" si="4"/>
        <v>7.77</v>
      </c>
      <c r="N280" t="str">
        <f>_xlfn.XLOOKUP(orders[[#This Row],[Customer ID]],customers!$A$1:$A$1001,customers!$I$1:$I$1001,,0)</f>
        <v>Yes</v>
      </c>
    </row>
    <row r="281" spans="1:14"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7">
        <f>INDEX(products!$A$1:$G$49,MATCH(orders!$D281,products!$A$1:$A$49,0),MATCH(orders!L$1,products!$A$1:$G$1,0))</f>
        <v>33.464999999999996</v>
      </c>
      <c r="M281" s="7">
        <f t="shared" si="4"/>
        <v>33.464999999999996</v>
      </c>
      <c r="N281" t="str">
        <f>_xlfn.XLOOKUP(orders[[#This Row],[Customer ID]],customers!$A$1:$A$1001,customers!$I$1:$I$1001,,0)</f>
        <v>Yes</v>
      </c>
    </row>
    <row r="282" spans="1:14"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7">
        <f>INDEX(products!$A$1:$G$49,MATCH(orders!$D282,products!$A$1:$A$49,0),MATCH(orders!L$1,products!$A$1:$G$1,0))</f>
        <v>8.25</v>
      </c>
      <c r="M282" s="7">
        <f t="shared" si="4"/>
        <v>41.25</v>
      </c>
      <c r="N282" t="str">
        <f>_xlfn.XLOOKUP(orders[[#This Row],[Customer ID]],customers!$A$1:$A$1001,customers!$I$1:$I$1001,,0)</f>
        <v>Yes</v>
      </c>
    </row>
    <row r="283" spans="1:14"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7">
        <f>INDEX(products!$A$1:$G$49,MATCH(orders!$D283,products!$A$1:$A$49,0),MATCH(orders!L$1,products!$A$1:$G$1,0))</f>
        <v>14.85</v>
      </c>
      <c r="M283" s="7">
        <f t="shared" si="4"/>
        <v>59.4</v>
      </c>
      <c r="N283" t="str">
        <f>_xlfn.XLOOKUP(orders[[#This Row],[Customer ID]],customers!$A$1:$A$1001,customers!$I$1:$I$1001,,0)</f>
        <v>Yes</v>
      </c>
    </row>
    <row r="284" spans="1:14"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7">
        <f>INDEX(products!$A$1:$G$49,MATCH(orders!$D284,products!$A$1:$A$49,0),MATCH(orders!L$1,products!$A$1:$G$1,0))</f>
        <v>7.77</v>
      </c>
      <c r="M284" s="7">
        <f t="shared" si="4"/>
        <v>7.77</v>
      </c>
      <c r="N284" t="str">
        <f>_xlfn.XLOOKUP(orders[[#This Row],[Customer ID]],customers!$A$1:$A$1001,customers!$I$1:$I$1001,,0)</f>
        <v>No</v>
      </c>
    </row>
    <row r="285" spans="1:14"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7">
        <f>INDEX(products!$A$1:$G$49,MATCH(orders!$D285,products!$A$1:$A$49,0),MATCH(orders!L$1,products!$A$1:$G$1,0))</f>
        <v>5.3699999999999992</v>
      </c>
      <c r="M285" s="7">
        <f t="shared" si="4"/>
        <v>5.3699999999999992</v>
      </c>
      <c r="N285" t="str">
        <f>_xlfn.XLOOKUP(orders[[#This Row],[Customer ID]],customers!$A$1:$A$1001,customers!$I$1:$I$1001,,0)</f>
        <v>Yes</v>
      </c>
    </row>
    <row r="286" spans="1:14"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7">
        <f>INDEX(products!$A$1:$G$49,MATCH(orders!$D286,products!$A$1:$A$49,0),MATCH(orders!L$1,products!$A$1:$G$1,0))</f>
        <v>31.624999999999996</v>
      </c>
      <c r="M286" s="7">
        <f t="shared" si="4"/>
        <v>94.874999999999986</v>
      </c>
      <c r="N286" t="str">
        <f>_xlfn.XLOOKUP(orders[[#This Row],[Customer ID]],customers!$A$1:$A$1001,customers!$I$1:$I$1001,,0)</f>
        <v>No</v>
      </c>
    </row>
    <row r="287" spans="1:14"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7">
        <f>INDEX(products!$A$1:$G$49,MATCH(orders!$D287,products!$A$1:$A$49,0),MATCH(orders!L$1,products!$A$1:$G$1,0))</f>
        <v>36.454999999999998</v>
      </c>
      <c r="M287" s="7">
        <f t="shared" si="4"/>
        <v>36.454999999999998</v>
      </c>
      <c r="N287" t="str">
        <f>_xlfn.XLOOKUP(orders[[#This Row],[Customer ID]],customers!$A$1:$A$1001,customers!$I$1:$I$1001,,0)</f>
        <v>No</v>
      </c>
    </row>
    <row r="288" spans="1:14"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7">
        <f>INDEX(products!$A$1:$G$49,MATCH(orders!$D288,products!$A$1:$A$49,0),MATCH(orders!L$1,products!$A$1:$G$1,0))</f>
        <v>3.375</v>
      </c>
      <c r="M288" s="7">
        <f t="shared" si="4"/>
        <v>13.5</v>
      </c>
      <c r="N288" t="str">
        <f>_xlfn.XLOOKUP(orders[[#This Row],[Customer ID]],customers!$A$1:$A$1001,customers!$I$1:$I$1001,,0)</f>
        <v>Yes</v>
      </c>
    </row>
    <row r="289" spans="1:14"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7">
        <f>INDEX(products!$A$1:$G$49,MATCH(orders!$D289,products!$A$1:$A$49,0),MATCH(orders!L$1,products!$A$1:$G$1,0))</f>
        <v>3.5849999999999995</v>
      </c>
      <c r="M289" s="7">
        <f t="shared" si="4"/>
        <v>14.339999999999998</v>
      </c>
      <c r="N289" t="str">
        <f>_xlfn.XLOOKUP(orders[[#This Row],[Customer ID]],customers!$A$1:$A$1001,customers!$I$1:$I$1001,,0)</f>
        <v>No</v>
      </c>
    </row>
    <row r="290" spans="1:14"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7">
        <f>INDEX(products!$A$1:$G$49,MATCH(orders!$D290,products!$A$1:$A$49,0),MATCH(orders!L$1,products!$A$1:$G$1,0))</f>
        <v>8.25</v>
      </c>
      <c r="M290" s="7">
        <f t="shared" si="4"/>
        <v>8.25</v>
      </c>
      <c r="N290" t="str">
        <f>_xlfn.XLOOKUP(orders[[#This Row],[Customer ID]],customers!$A$1:$A$1001,customers!$I$1:$I$1001,,0)</f>
        <v>Yes</v>
      </c>
    </row>
    <row r="291" spans="1:14"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7">
        <f>INDEX(products!$A$1:$G$49,MATCH(orders!$D291,products!$A$1:$A$49,0),MATCH(orders!L$1,products!$A$1:$G$1,0))</f>
        <v>2.6849999999999996</v>
      </c>
      <c r="M291" s="7">
        <f t="shared" si="4"/>
        <v>13.424999999999997</v>
      </c>
      <c r="N291" t="str">
        <f>_xlfn.XLOOKUP(orders[[#This Row],[Customer ID]],customers!$A$1:$A$1001,customers!$I$1:$I$1001,,0)</f>
        <v>Yes</v>
      </c>
    </row>
    <row r="292" spans="1:14"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7">
        <f>INDEX(products!$A$1:$G$49,MATCH(orders!$D292,products!$A$1:$A$49,0),MATCH(orders!L$1,products!$A$1:$G$1,0))</f>
        <v>9.9499999999999993</v>
      </c>
      <c r="M292" s="7">
        <f t="shared" si="4"/>
        <v>49.75</v>
      </c>
      <c r="N292" t="str">
        <f>_xlfn.XLOOKUP(orders[[#This Row],[Customer ID]],customers!$A$1:$A$1001,customers!$I$1:$I$1001,,0)</f>
        <v>No</v>
      </c>
    </row>
    <row r="293" spans="1:14"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7">
        <f>INDEX(products!$A$1:$G$49,MATCH(orders!$D293,products!$A$1:$A$49,0),MATCH(orders!L$1,products!$A$1:$G$1,0))</f>
        <v>8.25</v>
      </c>
      <c r="M293" s="7">
        <f t="shared" si="4"/>
        <v>16.5</v>
      </c>
      <c r="N293" t="str">
        <f>_xlfn.XLOOKUP(orders[[#This Row],[Customer ID]],customers!$A$1:$A$1001,customers!$I$1:$I$1001,,0)</f>
        <v>No</v>
      </c>
    </row>
    <row r="294" spans="1:14"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7">
        <f>INDEX(products!$A$1:$G$49,MATCH(orders!$D294,products!$A$1:$A$49,0),MATCH(orders!L$1,products!$A$1:$G$1,0))</f>
        <v>5.97</v>
      </c>
      <c r="M294" s="7">
        <f t="shared" si="4"/>
        <v>17.91</v>
      </c>
      <c r="N294" t="str">
        <f>_xlfn.XLOOKUP(orders[[#This Row],[Customer ID]],customers!$A$1:$A$1001,customers!$I$1:$I$1001,,0)</f>
        <v>No</v>
      </c>
    </row>
    <row r="295" spans="1:14"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7">
        <f>INDEX(products!$A$1:$G$49,MATCH(orders!$D295,products!$A$1:$A$49,0),MATCH(orders!L$1,products!$A$1:$G$1,0))</f>
        <v>5.97</v>
      </c>
      <c r="M295" s="7">
        <f t="shared" si="4"/>
        <v>29.849999999999998</v>
      </c>
      <c r="N295" t="str">
        <f>_xlfn.XLOOKUP(orders[[#This Row],[Customer ID]],customers!$A$1:$A$1001,customers!$I$1:$I$1001,,0)</f>
        <v>No</v>
      </c>
    </row>
    <row r="296" spans="1:14"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7">
        <f>INDEX(products!$A$1:$G$49,MATCH(orders!$D296,products!$A$1:$A$49,0),MATCH(orders!L$1,products!$A$1:$G$1,0))</f>
        <v>14.85</v>
      </c>
      <c r="M296" s="7">
        <f t="shared" si="4"/>
        <v>44.55</v>
      </c>
      <c r="N296" t="str">
        <f>_xlfn.XLOOKUP(orders[[#This Row],[Customer ID]],customers!$A$1:$A$1001,customers!$I$1:$I$1001,,0)</f>
        <v>No</v>
      </c>
    </row>
    <row r="297" spans="1:14"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7">
        <f>INDEX(products!$A$1:$G$49,MATCH(orders!$D297,products!$A$1:$A$49,0),MATCH(orders!L$1,products!$A$1:$G$1,0))</f>
        <v>13.75</v>
      </c>
      <c r="M297" s="7">
        <f t="shared" si="4"/>
        <v>27.5</v>
      </c>
      <c r="N297" t="str">
        <f>_xlfn.XLOOKUP(orders[[#This Row],[Customer ID]],customers!$A$1:$A$1001,customers!$I$1:$I$1001,,0)</f>
        <v>No</v>
      </c>
    </row>
    <row r="298" spans="1:14"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7">
        <f>INDEX(products!$A$1:$G$49,MATCH(orders!$D298,products!$A$1:$A$49,0),MATCH(orders!L$1,products!$A$1:$G$1,0))</f>
        <v>5.97</v>
      </c>
      <c r="M298" s="7">
        <f t="shared" si="4"/>
        <v>35.82</v>
      </c>
      <c r="N298" t="str">
        <f>_xlfn.XLOOKUP(orders[[#This Row],[Customer ID]],customers!$A$1:$A$1001,customers!$I$1:$I$1001,,0)</f>
        <v>Yes</v>
      </c>
    </row>
    <row r="299" spans="1:14"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7">
        <f>INDEX(products!$A$1:$G$49,MATCH(orders!$D299,products!$A$1:$A$49,0),MATCH(orders!L$1,products!$A$1:$G$1,0))</f>
        <v>5.3699999999999992</v>
      </c>
      <c r="M299" s="7">
        <f t="shared" si="4"/>
        <v>16.11</v>
      </c>
      <c r="N299" t="str">
        <f>_xlfn.XLOOKUP(orders[[#This Row],[Customer ID]],customers!$A$1:$A$1001,customers!$I$1:$I$1001,,0)</f>
        <v>Yes</v>
      </c>
    </row>
    <row r="300" spans="1:14"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7">
        <f>INDEX(products!$A$1:$G$49,MATCH(orders!$D300,products!$A$1:$A$49,0),MATCH(orders!L$1,products!$A$1:$G$1,0))</f>
        <v>4.4550000000000001</v>
      </c>
      <c r="M300" s="7">
        <f t="shared" si="4"/>
        <v>26.73</v>
      </c>
      <c r="N300" t="str">
        <f>_xlfn.XLOOKUP(orders[[#This Row],[Customer ID]],customers!$A$1:$A$1001,customers!$I$1:$I$1001,,0)</f>
        <v>Yes</v>
      </c>
    </row>
    <row r="301" spans="1:14"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7">
        <f>INDEX(products!$A$1:$G$49,MATCH(orders!$D301,products!$A$1:$A$49,0),MATCH(orders!L$1,products!$A$1:$G$1,0))</f>
        <v>34.154999999999994</v>
      </c>
      <c r="M301" s="7">
        <f t="shared" si="4"/>
        <v>204.92999999999995</v>
      </c>
      <c r="N301" t="str">
        <f>_xlfn.XLOOKUP(orders[[#This Row],[Customer ID]],customers!$A$1:$A$1001,customers!$I$1:$I$1001,,0)</f>
        <v>Yes</v>
      </c>
    </row>
    <row r="302" spans="1:14"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7">
        <f>INDEX(products!$A$1:$G$49,MATCH(orders!$D302,products!$A$1:$A$49,0),MATCH(orders!L$1,products!$A$1:$G$1,0))</f>
        <v>12.95</v>
      </c>
      <c r="M302" s="7">
        <f t="shared" si="4"/>
        <v>38.849999999999994</v>
      </c>
      <c r="N302" t="str">
        <f>_xlfn.XLOOKUP(orders[[#This Row],[Customer ID]],customers!$A$1:$A$1001,customers!$I$1:$I$1001,,0)</f>
        <v>Yes</v>
      </c>
    </row>
    <row r="303" spans="1:14"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7">
        <f>INDEX(products!$A$1:$G$49,MATCH(orders!$D303,products!$A$1:$A$49,0),MATCH(orders!L$1,products!$A$1:$G$1,0))</f>
        <v>3.8849999999999998</v>
      </c>
      <c r="M303" s="7">
        <f t="shared" si="4"/>
        <v>15.54</v>
      </c>
      <c r="N303" t="str">
        <f>_xlfn.XLOOKUP(orders[[#This Row],[Customer ID]],customers!$A$1:$A$1001,customers!$I$1:$I$1001,,0)</f>
        <v>Yes</v>
      </c>
    </row>
    <row r="304" spans="1:14"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7">
        <f>INDEX(products!$A$1:$G$49,MATCH(orders!$D304,products!$A$1:$A$49,0),MATCH(orders!L$1,products!$A$1:$G$1,0))</f>
        <v>6.75</v>
      </c>
      <c r="M304" s="7">
        <f t="shared" si="4"/>
        <v>6.75</v>
      </c>
      <c r="N304" t="str">
        <f>_xlfn.XLOOKUP(orders[[#This Row],[Customer ID]],customers!$A$1:$A$1001,customers!$I$1:$I$1001,,0)</f>
        <v>No</v>
      </c>
    </row>
    <row r="305" spans="1:14"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7">
        <f>INDEX(products!$A$1:$G$49,MATCH(orders!$D305,products!$A$1:$A$49,0),MATCH(orders!L$1,products!$A$1:$G$1,0))</f>
        <v>27.945</v>
      </c>
      <c r="M305" s="7">
        <f t="shared" si="4"/>
        <v>111.78</v>
      </c>
      <c r="N305" t="str">
        <f>_xlfn.XLOOKUP(orders[[#This Row],[Customer ID]],customers!$A$1:$A$1001,customers!$I$1:$I$1001,,0)</f>
        <v>Yes</v>
      </c>
    </row>
    <row r="306" spans="1:14"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7">
        <f>INDEX(products!$A$1:$G$49,MATCH(orders!$D306,products!$A$1:$A$49,0),MATCH(orders!L$1,products!$A$1:$G$1,0))</f>
        <v>3.8849999999999998</v>
      </c>
      <c r="M306" s="7">
        <f t="shared" si="4"/>
        <v>3.8849999999999998</v>
      </c>
      <c r="N306" t="str">
        <f>_xlfn.XLOOKUP(orders[[#This Row],[Customer ID]],customers!$A$1:$A$1001,customers!$I$1:$I$1001,,0)</f>
        <v>Yes</v>
      </c>
    </row>
    <row r="307" spans="1:14"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7">
        <f>INDEX(products!$A$1:$G$49,MATCH(orders!$D307,products!$A$1:$A$49,0),MATCH(orders!L$1,products!$A$1:$G$1,0))</f>
        <v>4.3650000000000002</v>
      </c>
      <c r="M307" s="7">
        <f t="shared" si="4"/>
        <v>21.825000000000003</v>
      </c>
      <c r="N307" t="str">
        <f>_xlfn.XLOOKUP(orders[[#This Row],[Customer ID]],customers!$A$1:$A$1001,customers!$I$1:$I$1001,,0)</f>
        <v>No</v>
      </c>
    </row>
    <row r="308" spans="1:14"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7">
        <f>INDEX(products!$A$1:$G$49,MATCH(orders!$D308,products!$A$1:$A$49,0),MATCH(orders!L$1,products!$A$1:$G$1,0))</f>
        <v>2.9849999999999999</v>
      </c>
      <c r="M308" s="7">
        <f t="shared" si="4"/>
        <v>14.924999999999999</v>
      </c>
      <c r="N308" t="str">
        <f>_xlfn.XLOOKUP(orders[[#This Row],[Customer ID]],customers!$A$1:$A$1001,customers!$I$1:$I$1001,,0)</f>
        <v>No</v>
      </c>
    </row>
    <row r="309" spans="1:14"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7">
        <f>INDEX(products!$A$1:$G$49,MATCH(orders!$D309,products!$A$1:$A$49,0),MATCH(orders!L$1,products!$A$1:$G$1,0))</f>
        <v>11.25</v>
      </c>
      <c r="M309" s="7">
        <f t="shared" si="4"/>
        <v>33.75</v>
      </c>
      <c r="N309" t="str">
        <f>_xlfn.XLOOKUP(orders[[#This Row],[Customer ID]],customers!$A$1:$A$1001,customers!$I$1:$I$1001,,0)</f>
        <v>Yes</v>
      </c>
    </row>
    <row r="310" spans="1:14"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7">
        <f>INDEX(products!$A$1:$G$49,MATCH(orders!$D310,products!$A$1:$A$49,0),MATCH(orders!L$1,products!$A$1:$G$1,0))</f>
        <v>11.25</v>
      </c>
      <c r="M310" s="7">
        <f t="shared" si="4"/>
        <v>33.75</v>
      </c>
      <c r="N310" t="str">
        <f>_xlfn.XLOOKUP(orders[[#This Row],[Customer ID]],customers!$A$1:$A$1001,customers!$I$1:$I$1001,,0)</f>
        <v>No</v>
      </c>
    </row>
    <row r="311" spans="1:14"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7">
        <f>INDEX(products!$A$1:$G$49,MATCH(orders!$D311,products!$A$1:$A$49,0),MATCH(orders!L$1,products!$A$1:$G$1,0))</f>
        <v>4.3650000000000002</v>
      </c>
      <c r="M311" s="7">
        <f t="shared" si="4"/>
        <v>26.19</v>
      </c>
      <c r="N311" t="str">
        <f>_xlfn.XLOOKUP(orders[[#This Row],[Customer ID]],customers!$A$1:$A$1001,customers!$I$1:$I$1001,,0)</f>
        <v>Yes</v>
      </c>
    </row>
    <row r="312" spans="1:14"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7">
        <f>INDEX(products!$A$1:$G$49,MATCH(orders!$D312,products!$A$1:$A$49,0),MATCH(orders!L$1,products!$A$1:$G$1,0))</f>
        <v>14.85</v>
      </c>
      <c r="M312" s="7">
        <f t="shared" si="4"/>
        <v>14.85</v>
      </c>
      <c r="N312" t="str">
        <f>_xlfn.XLOOKUP(orders[[#This Row],[Customer ID]],customers!$A$1:$A$1001,customers!$I$1:$I$1001,,0)</f>
        <v>No</v>
      </c>
    </row>
    <row r="313" spans="1:14"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7">
        <f>INDEX(products!$A$1:$G$49,MATCH(orders!$D313,products!$A$1:$A$49,0),MATCH(orders!L$1,products!$A$1:$G$1,0))</f>
        <v>31.624999999999996</v>
      </c>
      <c r="M313" s="7">
        <f t="shared" si="4"/>
        <v>189.74999999999997</v>
      </c>
      <c r="N313" t="str">
        <f>_xlfn.XLOOKUP(orders[[#This Row],[Customer ID]],customers!$A$1:$A$1001,customers!$I$1:$I$1001,,0)</f>
        <v>Yes</v>
      </c>
    </row>
    <row r="314" spans="1:14"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7">
        <f>INDEX(products!$A$1:$G$49,MATCH(orders!$D314,products!$A$1:$A$49,0),MATCH(orders!L$1,products!$A$1:$G$1,0))</f>
        <v>5.97</v>
      </c>
      <c r="M314" s="7">
        <f t="shared" si="4"/>
        <v>5.97</v>
      </c>
      <c r="N314" t="str">
        <f>_xlfn.XLOOKUP(orders[[#This Row],[Customer ID]],customers!$A$1:$A$1001,customers!$I$1:$I$1001,,0)</f>
        <v>Yes</v>
      </c>
    </row>
    <row r="315" spans="1:14"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7">
        <f>INDEX(products!$A$1:$G$49,MATCH(orders!$D315,products!$A$1:$A$49,0),MATCH(orders!L$1,products!$A$1:$G$1,0))</f>
        <v>9.9499999999999993</v>
      </c>
      <c r="M315" s="7">
        <f t="shared" si="4"/>
        <v>29.849999999999998</v>
      </c>
      <c r="N315" t="str">
        <f>_xlfn.XLOOKUP(orders[[#This Row],[Customer ID]],customers!$A$1:$A$1001,customers!$I$1:$I$1001,,0)</f>
        <v>Yes</v>
      </c>
    </row>
    <row r="316" spans="1:14"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7">
        <f>INDEX(products!$A$1:$G$49,MATCH(orders!$D316,products!$A$1:$A$49,0),MATCH(orders!L$1,products!$A$1:$G$1,0))</f>
        <v>8.9499999999999993</v>
      </c>
      <c r="M316" s="7">
        <f t="shared" si="4"/>
        <v>44.75</v>
      </c>
      <c r="N316" t="str">
        <f>_xlfn.XLOOKUP(orders[[#This Row],[Customer ID]],customers!$A$1:$A$1001,customers!$I$1:$I$1001,,0)</f>
        <v>No</v>
      </c>
    </row>
    <row r="317" spans="1:14"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7">
        <f>INDEX(products!$A$1:$G$49,MATCH(orders!$D317,products!$A$1:$A$49,0),MATCH(orders!L$1,products!$A$1:$G$1,0))</f>
        <v>34.154999999999994</v>
      </c>
      <c r="M317" s="7">
        <f t="shared" si="4"/>
        <v>34.154999999999994</v>
      </c>
      <c r="N317" t="str">
        <f>_xlfn.XLOOKUP(orders[[#This Row],[Customer ID]],customers!$A$1:$A$1001,customers!$I$1:$I$1001,,0)</f>
        <v>Yes</v>
      </c>
    </row>
    <row r="318" spans="1:14"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7">
        <f>INDEX(products!$A$1:$G$49,MATCH(orders!$D318,products!$A$1:$A$49,0),MATCH(orders!L$1,products!$A$1:$G$1,0))</f>
        <v>34.154999999999994</v>
      </c>
      <c r="M318" s="7">
        <f t="shared" si="4"/>
        <v>204.92999999999995</v>
      </c>
      <c r="N318" t="str">
        <f>_xlfn.XLOOKUP(orders[[#This Row],[Customer ID]],customers!$A$1:$A$1001,customers!$I$1:$I$1001,,0)</f>
        <v>No</v>
      </c>
    </row>
    <row r="319" spans="1:14"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7">
        <f>INDEX(products!$A$1:$G$49,MATCH(orders!$D319,products!$A$1:$A$49,0),MATCH(orders!L$1,products!$A$1:$G$1,0))</f>
        <v>7.29</v>
      </c>
      <c r="M319" s="7">
        <f t="shared" si="4"/>
        <v>21.87</v>
      </c>
      <c r="N319" t="str">
        <f>_xlfn.XLOOKUP(orders[[#This Row],[Customer ID]],customers!$A$1:$A$1001,customers!$I$1:$I$1001,,0)</f>
        <v>No</v>
      </c>
    </row>
    <row r="320" spans="1:14"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7">
        <f>INDEX(products!$A$1:$G$49,MATCH(orders!$D320,products!$A$1:$A$49,0),MATCH(orders!L$1,products!$A$1:$G$1,0))</f>
        <v>25.874999999999996</v>
      </c>
      <c r="M320" s="7">
        <f t="shared" si="4"/>
        <v>51.749999999999993</v>
      </c>
      <c r="N320" t="str">
        <f>_xlfn.XLOOKUP(orders[[#This Row],[Customer ID]],customers!$A$1:$A$1001,customers!$I$1:$I$1001,,0)</f>
        <v>Yes</v>
      </c>
    </row>
    <row r="321" spans="1:14"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7">
        <f>INDEX(products!$A$1:$G$49,MATCH(orders!$D321,products!$A$1:$A$49,0),MATCH(orders!L$1,products!$A$1:$G$1,0))</f>
        <v>4.125</v>
      </c>
      <c r="M321" s="7">
        <f t="shared" si="4"/>
        <v>8.25</v>
      </c>
      <c r="N321" t="str">
        <f>_xlfn.XLOOKUP(orders[[#This Row],[Customer ID]],customers!$A$1:$A$1001,customers!$I$1:$I$1001,,0)</f>
        <v>Yes</v>
      </c>
    </row>
    <row r="322" spans="1:14"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7">
        <f>INDEX(products!$A$1:$G$49,MATCH(orders!$D322,products!$A$1:$A$49,0),MATCH(orders!L$1,products!$A$1:$G$1,0))</f>
        <v>3.8849999999999998</v>
      </c>
      <c r="M322" s="7">
        <f t="shared" si="4"/>
        <v>19.424999999999997</v>
      </c>
      <c r="N322" t="str">
        <f>_xlfn.XLOOKUP(orders[[#This Row],[Customer ID]],customers!$A$1:$A$1001,customers!$I$1:$I$1001,,0)</f>
        <v>Yes</v>
      </c>
    </row>
    <row r="323" spans="1:14"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7">
        <f>INDEX(products!$A$1:$G$49,MATCH(orders!$D323,products!$A$1:$A$49,0),MATCH(orders!L$1,products!$A$1:$G$1,0))</f>
        <v>3.375</v>
      </c>
      <c r="M323" s="7">
        <f t="shared" ref="M323:M386" si="5">E323*L323</f>
        <v>20.25</v>
      </c>
      <c r="N323" t="str">
        <f>_xlfn.XLOOKUP(orders[[#This Row],[Customer ID]],customers!$A$1:$A$1001,customers!$I$1:$I$1001,,0)</f>
        <v>Yes</v>
      </c>
    </row>
    <row r="324" spans="1:14"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7">
        <f>INDEX(products!$A$1:$G$49,MATCH(orders!$D324,products!$A$1:$A$49,0),MATCH(orders!L$1,products!$A$1:$G$1,0))</f>
        <v>7.77</v>
      </c>
      <c r="M324" s="7">
        <f t="shared" si="5"/>
        <v>23.31</v>
      </c>
      <c r="N324" t="str">
        <f>_xlfn.XLOOKUP(orders[[#This Row],[Customer ID]],customers!$A$1:$A$1001,customers!$I$1:$I$1001,,0)</f>
        <v>No</v>
      </c>
    </row>
    <row r="325" spans="1:14"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7">
        <f>INDEX(products!$A$1:$G$49,MATCH(orders!$D325,products!$A$1:$A$49,0),MATCH(orders!L$1,products!$A$1:$G$1,0))</f>
        <v>3.645</v>
      </c>
      <c r="M325" s="7">
        <f t="shared" si="5"/>
        <v>18.225000000000001</v>
      </c>
      <c r="N325" t="str">
        <f>_xlfn.XLOOKUP(orders[[#This Row],[Customer ID]],customers!$A$1:$A$1001,customers!$I$1:$I$1001,,0)</f>
        <v>Yes</v>
      </c>
    </row>
    <row r="326" spans="1:14"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7">
        <f>INDEX(products!$A$1:$G$49,MATCH(orders!$D326,products!$A$1:$A$49,0),MATCH(orders!L$1,products!$A$1:$G$1,0))</f>
        <v>13.75</v>
      </c>
      <c r="M326" s="7">
        <f t="shared" si="5"/>
        <v>13.75</v>
      </c>
      <c r="N326" t="str">
        <f>_xlfn.XLOOKUP(orders[[#This Row],[Customer ID]],customers!$A$1:$A$1001,customers!$I$1:$I$1001,,0)</f>
        <v>No</v>
      </c>
    </row>
    <row r="327" spans="1:14"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7">
        <f>INDEX(products!$A$1:$G$49,MATCH(orders!$D327,products!$A$1:$A$49,0),MATCH(orders!L$1,products!$A$1:$G$1,0))</f>
        <v>29.784999999999997</v>
      </c>
      <c r="M327" s="7">
        <f t="shared" si="5"/>
        <v>29.784999999999997</v>
      </c>
      <c r="N327" t="str">
        <f>_xlfn.XLOOKUP(orders[[#This Row],[Customer ID]],customers!$A$1:$A$1001,customers!$I$1:$I$1001,,0)</f>
        <v>Yes</v>
      </c>
    </row>
    <row r="328" spans="1:14"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7">
        <f>INDEX(products!$A$1:$G$49,MATCH(orders!$D328,products!$A$1:$A$49,0),MATCH(orders!L$1,products!$A$1:$G$1,0))</f>
        <v>8.9499999999999993</v>
      </c>
      <c r="M328" s="7">
        <f t="shared" si="5"/>
        <v>44.75</v>
      </c>
      <c r="N328" t="str">
        <f>_xlfn.XLOOKUP(orders[[#This Row],[Customer ID]],customers!$A$1:$A$1001,customers!$I$1:$I$1001,,0)</f>
        <v>No</v>
      </c>
    </row>
    <row r="329" spans="1:14"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7">
        <f>INDEX(products!$A$1:$G$49,MATCH(orders!$D329,products!$A$1:$A$49,0),MATCH(orders!L$1,products!$A$1:$G$1,0))</f>
        <v>8.9499999999999993</v>
      </c>
      <c r="M329" s="7">
        <f t="shared" si="5"/>
        <v>44.75</v>
      </c>
      <c r="N329" t="str">
        <f>_xlfn.XLOOKUP(orders[[#This Row],[Customer ID]],customers!$A$1:$A$1001,customers!$I$1:$I$1001,,0)</f>
        <v>Yes</v>
      </c>
    </row>
    <row r="330" spans="1:14"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7">
        <f>INDEX(products!$A$1:$G$49,MATCH(orders!$D330,products!$A$1:$A$49,0),MATCH(orders!L$1,products!$A$1:$G$1,0))</f>
        <v>9.51</v>
      </c>
      <c r="M330" s="7">
        <f t="shared" si="5"/>
        <v>38.04</v>
      </c>
      <c r="N330" t="str">
        <f>_xlfn.XLOOKUP(orders[[#This Row],[Customer ID]],customers!$A$1:$A$1001,customers!$I$1:$I$1001,,0)</f>
        <v>Yes</v>
      </c>
    </row>
    <row r="331" spans="1:14"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7">
        <f>INDEX(products!$A$1:$G$49,MATCH(orders!$D331,products!$A$1:$A$49,0),MATCH(orders!L$1,products!$A$1:$G$1,0))</f>
        <v>5.3699999999999992</v>
      </c>
      <c r="M331" s="7">
        <f t="shared" si="5"/>
        <v>21.479999999999997</v>
      </c>
      <c r="N331" t="str">
        <f>_xlfn.XLOOKUP(orders[[#This Row],[Customer ID]],customers!$A$1:$A$1001,customers!$I$1:$I$1001,,0)</f>
        <v>Yes</v>
      </c>
    </row>
    <row r="332" spans="1:14"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7">
        <f>INDEX(products!$A$1:$G$49,MATCH(orders!$D332,products!$A$1:$A$49,0),MATCH(orders!L$1,products!$A$1:$G$1,0))</f>
        <v>5.3699999999999992</v>
      </c>
      <c r="M332" s="7">
        <f t="shared" si="5"/>
        <v>16.11</v>
      </c>
      <c r="N332" t="str">
        <f>_xlfn.XLOOKUP(orders[[#This Row],[Customer ID]],customers!$A$1:$A$1001,customers!$I$1:$I$1001,,0)</f>
        <v>No</v>
      </c>
    </row>
    <row r="333" spans="1:14"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7">
        <f>INDEX(products!$A$1:$G$49,MATCH(orders!$D333,products!$A$1:$A$49,0),MATCH(orders!L$1,products!$A$1:$G$1,0))</f>
        <v>22.884999999999998</v>
      </c>
      <c r="M333" s="7">
        <f t="shared" si="5"/>
        <v>22.884999999999998</v>
      </c>
      <c r="N333" t="str">
        <f>_xlfn.XLOOKUP(orders[[#This Row],[Customer ID]],customers!$A$1:$A$1001,customers!$I$1:$I$1001,,0)</f>
        <v>Yes</v>
      </c>
    </row>
    <row r="334" spans="1:14"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7">
        <f>INDEX(products!$A$1:$G$49,MATCH(orders!$D334,products!$A$1:$A$49,0),MATCH(orders!L$1,products!$A$1:$G$1,0))</f>
        <v>5.97</v>
      </c>
      <c r="M334" s="7">
        <f t="shared" si="5"/>
        <v>17.91</v>
      </c>
      <c r="N334" t="str">
        <f>_xlfn.XLOOKUP(orders[[#This Row],[Customer ID]],customers!$A$1:$A$1001,customers!$I$1:$I$1001,,0)</f>
        <v>Yes</v>
      </c>
    </row>
    <row r="335" spans="1:14"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7">
        <f>INDEX(products!$A$1:$G$49,MATCH(orders!$D335,products!$A$1:$A$49,0),MATCH(orders!L$1,products!$A$1:$G$1,0))</f>
        <v>5.97</v>
      </c>
      <c r="M335" s="7">
        <f t="shared" si="5"/>
        <v>23.88</v>
      </c>
      <c r="N335" t="str">
        <f>_xlfn.XLOOKUP(orders[[#This Row],[Customer ID]],customers!$A$1:$A$1001,customers!$I$1:$I$1001,,0)</f>
        <v>Yes</v>
      </c>
    </row>
    <row r="336" spans="1:14"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7">
        <f>INDEX(products!$A$1:$G$49,MATCH(orders!$D336,products!$A$1:$A$49,0),MATCH(orders!L$1,products!$A$1:$G$1,0))</f>
        <v>11.95</v>
      </c>
      <c r="M336" s="7">
        <f t="shared" si="5"/>
        <v>59.75</v>
      </c>
      <c r="N336" t="str">
        <f>_xlfn.XLOOKUP(orders[[#This Row],[Customer ID]],customers!$A$1:$A$1001,customers!$I$1:$I$1001,,0)</f>
        <v>No</v>
      </c>
    </row>
    <row r="337" spans="1:14"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7">
        <f>INDEX(products!$A$1:$G$49,MATCH(orders!$D337,products!$A$1:$A$49,0),MATCH(orders!L$1,products!$A$1:$G$1,0))</f>
        <v>4.7549999999999999</v>
      </c>
      <c r="M337" s="7">
        <f t="shared" si="5"/>
        <v>28.53</v>
      </c>
      <c r="N337" t="str">
        <f>_xlfn.XLOOKUP(orders[[#This Row],[Customer ID]],customers!$A$1:$A$1001,customers!$I$1:$I$1001,,0)</f>
        <v>Yes</v>
      </c>
    </row>
    <row r="338" spans="1:14"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7">
        <f>INDEX(products!$A$1:$G$49,MATCH(orders!$D338,products!$A$1:$A$49,0),MATCH(orders!L$1,products!$A$1:$G$1,0))</f>
        <v>11.25</v>
      </c>
      <c r="M338" s="7">
        <f t="shared" si="5"/>
        <v>45</v>
      </c>
      <c r="N338" t="str">
        <f>_xlfn.XLOOKUP(orders[[#This Row],[Customer ID]],customers!$A$1:$A$1001,customers!$I$1:$I$1001,,0)</f>
        <v>No</v>
      </c>
    </row>
    <row r="339" spans="1:14"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7">
        <f>INDEX(products!$A$1:$G$49,MATCH(orders!$D339,products!$A$1:$A$49,0),MATCH(orders!L$1,products!$A$1:$G$1,0))</f>
        <v>27.945</v>
      </c>
      <c r="M339" s="7">
        <f t="shared" si="5"/>
        <v>55.89</v>
      </c>
      <c r="N339" t="str">
        <f>_xlfn.XLOOKUP(orders[[#This Row],[Customer ID]],customers!$A$1:$A$1001,customers!$I$1:$I$1001,,0)</f>
        <v>No</v>
      </c>
    </row>
    <row r="340" spans="1:14"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7">
        <f>INDEX(products!$A$1:$G$49,MATCH(orders!$D340,products!$A$1:$A$49,0),MATCH(orders!L$1,products!$A$1:$G$1,0))</f>
        <v>14.85</v>
      </c>
      <c r="M340" s="7">
        <f t="shared" si="5"/>
        <v>59.4</v>
      </c>
      <c r="N340" t="str">
        <f>_xlfn.XLOOKUP(orders[[#This Row],[Customer ID]],customers!$A$1:$A$1001,customers!$I$1:$I$1001,,0)</f>
        <v>No</v>
      </c>
    </row>
    <row r="341" spans="1:14"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7">
        <f>INDEX(products!$A$1:$G$49,MATCH(orders!$D341,products!$A$1:$A$49,0),MATCH(orders!L$1,products!$A$1:$G$1,0))</f>
        <v>3.645</v>
      </c>
      <c r="M341" s="7">
        <f t="shared" si="5"/>
        <v>7.29</v>
      </c>
      <c r="N341" t="str">
        <f>_xlfn.XLOOKUP(orders[[#This Row],[Customer ID]],customers!$A$1:$A$1001,customers!$I$1:$I$1001,,0)</f>
        <v>Yes</v>
      </c>
    </row>
    <row r="342" spans="1:14"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7">
        <f>INDEX(products!$A$1:$G$49,MATCH(orders!$D342,products!$A$1:$A$49,0),MATCH(orders!L$1,products!$A$1:$G$1,0))</f>
        <v>7.29</v>
      </c>
      <c r="M342" s="7">
        <f t="shared" si="5"/>
        <v>7.29</v>
      </c>
      <c r="N342" t="str">
        <f>_xlfn.XLOOKUP(orders[[#This Row],[Customer ID]],customers!$A$1:$A$1001,customers!$I$1:$I$1001,,0)</f>
        <v>Yes</v>
      </c>
    </row>
    <row r="343" spans="1:14"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7">
        <f>INDEX(products!$A$1:$G$49,MATCH(orders!$D343,products!$A$1:$A$49,0),MATCH(orders!L$1,products!$A$1:$G$1,0))</f>
        <v>8.91</v>
      </c>
      <c r="M343" s="7">
        <f t="shared" si="5"/>
        <v>17.82</v>
      </c>
      <c r="N343" t="str">
        <f>_xlfn.XLOOKUP(orders[[#This Row],[Customer ID]],customers!$A$1:$A$1001,customers!$I$1:$I$1001,,0)</f>
        <v>No</v>
      </c>
    </row>
    <row r="344" spans="1:14"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7">
        <f>INDEX(products!$A$1:$G$49,MATCH(orders!$D344,products!$A$1:$A$49,0),MATCH(orders!L$1,products!$A$1:$G$1,0))</f>
        <v>7.77</v>
      </c>
      <c r="M344" s="7">
        <f t="shared" si="5"/>
        <v>38.849999999999994</v>
      </c>
      <c r="N344" t="str">
        <f>_xlfn.XLOOKUP(orders[[#This Row],[Customer ID]],customers!$A$1:$A$1001,customers!$I$1:$I$1001,,0)</f>
        <v>No</v>
      </c>
    </row>
    <row r="345" spans="1:14"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7">
        <f>INDEX(products!$A$1:$G$49,MATCH(orders!$D345,products!$A$1:$A$49,0),MATCH(orders!L$1,products!$A$1:$G$1,0))</f>
        <v>5.3699999999999992</v>
      </c>
      <c r="M345" s="7">
        <f t="shared" si="5"/>
        <v>32.22</v>
      </c>
      <c r="N345" t="str">
        <f>_xlfn.XLOOKUP(orders[[#This Row],[Customer ID]],customers!$A$1:$A$1001,customers!$I$1:$I$1001,,0)</f>
        <v>No</v>
      </c>
    </row>
    <row r="346" spans="1:14"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7">
        <f>INDEX(products!$A$1:$G$49,MATCH(orders!$D346,products!$A$1:$A$49,0),MATCH(orders!L$1,products!$A$1:$G$1,0))</f>
        <v>9.9499999999999993</v>
      </c>
      <c r="M346" s="7">
        <f t="shared" si="5"/>
        <v>19.899999999999999</v>
      </c>
      <c r="N346" t="str">
        <f>_xlfn.XLOOKUP(orders[[#This Row],[Customer ID]],customers!$A$1:$A$1001,customers!$I$1:$I$1001,,0)</f>
        <v>Yes</v>
      </c>
    </row>
    <row r="347" spans="1:14"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7">
        <f>INDEX(products!$A$1:$G$49,MATCH(orders!$D347,products!$A$1:$A$49,0),MATCH(orders!L$1,products!$A$1:$G$1,0))</f>
        <v>11.95</v>
      </c>
      <c r="M347" s="7">
        <f t="shared" si="5"/>
        <v>59.75</v>
      </c>
      <c r="N347" t="str">
        <f>_xlfn.XLOOKUP(orders[[#This Row],[Customer ID]],customers!$A$1:$A$1001,customers!$I$1:$I$1001,,0)</f>
        <v>No</v>
      </c>
    </row>
    <row r="348" spans="1:14"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7">
        <f>INDEX(products!$A$1:$G$49,MATCH(orders!$D348,products!$A$1:$A$49,0),MATCH(orders!L$1,products!$A$1:$G$1,0))</f>
        <v>7.77</v>
      </c>
      <c r="M348" s="7">
        <f t="shared" si="5"/>
        <v>23.31</v>
      </c>
      <c r="N348" t="str">
        <f>_xlfn.XLOOKUP(orders[[#This Row],[Customer ID]],customers!$A$1:$A$1001,customers!$I$1:$I$1001,,0)</f>
        <v>Yes</v>
      </c>
    </row>
    <row r="349" spans="1:14"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7">
        <f>INDEX(products!$A$1:$G$49,MATCH(orders!$D349,products!$A$1:$A$49,0),MATCH(orders!L$1,products!$A$1:$G$1,0))</f>
        <v>14.55</v>
      </c>
      <c r="M349" s="7">
        <f t="shared" si="5"/>
        <v>43.650000000000006</v>
      </c>
      <c r="N349" t="str">
        <f>_xlfn.XLOOKUP(orders[[#This Row],[Customer ID]],customers!$A$1:$A$1001,customers!$I$1:$I$1001,,0)</f>
        <v>No</v>
      </c>
    </row>
    <row r="350" spans="1:14"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7">
        <f>INDEX(products!$A$1:$G$49,MATCH(orders!$D350,products!$A$1:$A$49,0),MATCH(orders!L$1,products!$A$1:$G$1,0))</f>
        <v>34.154999999999994</v>
      </c>
      <c r="M350" s="7">
        <f t="shared" si="5"/>
        <v>204.92999999999995</v>
      </c>
      <c r="N350" t="str">
        <f>_xlfn.XLOOKUP(orders[[#This Row],[Customer ID]],customers!$A$1:$A$1001,customers!$I$1:$I$1001,,0)</f>
        <v>No</v>
      </c>
    </row>
    <row r="351" spans="1:14"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7">
        <f>INDEX(products!$A$1:$G$49,MATCH(orders!$D351,products!$A$1:$A$49,0),MATCH(orders!L$1,products!$A$1:$G$1,0))</f>
        <v>3.5849999999999995</v>
      </c>
      <c r="M351" s="7">
        <f t="shared" si="5"/>
        <v>14.339999999999998</v>
      </c>
      <c r="N351" t="str">
        <f>_xlfn.XLOOKUP(orders[[#This Row],[Customer ID]],customers!$A$1:$A$1001,customers!$I$1:$I$1001,,0)</f>
        <v>No</v>
      </c>
    </row>
    <row r="352" spans="1:14"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7">
        <f>INDEX(products!$A$1:$G$49,MATCH(orders!$D352,products!$A$1:$A$49,0),MATCH(orders!L$1,products!$A$1:$G$1,0))</f>
        <v>5.97</v>
      </c>
      <c r="M352" s="7">
        <f t="shared" si="5"/>
        <v>23.88</v>
      </c>
      <c r="N352" t="str">
        <f>_xlfn.XLOOKUP(orders[[#This Row],[Customer ID]],customers!$A$1:$A$1001,customers!$I$1:$I$1001,,0)</f>
        <v>No</v>
      </c>
    </row>
    <row r="353" spans="1:14"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7">
        <f>INDEX(products!$A$1:$G$49,MATCH(orders!$D353,products!$A$1:$A$49,0),MATCH(orders!L$1,products!$A$1:$G$1,0))</f>
        <v>11.25</v>
      </c>
      <c r="M353" s="7">
        <f t="shared" si="5"/>
        <v>22.5</v>
      </c>
      <c r="N353" t="str">
        <f>_xlfn.XLOOKUP(orders[[#This Row],[Customer ID]],customers!$A$1:$A$1001,customers!$I$1:$I$1001,,0)</f>
        <v>No</v>
      </c>
    </row>
    <row r="354" spans="1:14"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7">
        <f>INDEX(products!$A$1:$G$49,MATCH(orders!$D354,products!$A$1:$A$49,0),MATCH(orders!L$1,products!$A$1:$G$1,0))</f>
        <v>7.29</v>
      </c>
      <c r="M354" s="7">
        <f t="shared" si="5"/>
        <v>36.450000000000003</v>
      </c>
      <c r="N354" t="str">
        <f>_xlfn.XLOOKUP(orders[[#This Row],[Customer ID]],customers!$A$1:$A$1001,customers!$I$1:$I$1001,,0)</f>
        <v>No</v>
      </c>
    </row>
    <row r="355" spans="1:14"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7">
        <f>INDEX(products!$A$1:$G$49,MATCH(orders!$D355,products!$A$1:$A$49,0),MATCH(orders!L$1,products!$A$1:$G$1,0))</f>
        <v>6.75</v>
      </c>
      <c r="M355" s="7">
        <f t="shared" si="5"/>
        <v>27</v>
      </c>
      <c r="N355" t="str">
        <f>_xlfn.XLOOKUP(orders[[#This Row],[Customer ID]],customers!$A$1:$A$1001,customers!$I$1:$I$1001,,0)</f>
        <v>Yes</v>
      </c>
    </row>
    <row r="356" spans="1:14"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7">
        <f>INDEX(products!$A$1:$G$49,MATCH(orders!$D356,products!$A$1:$A$49,0),MATCH(orders!L$1,products!$A$1:$G$1,0))</f>
        <v>25.874999999999996</v>
      </c>
      <c r="M356" s="7">
        <f t="shared" si="5"/>
        <v>155.24999999999997</v>
      </c>
      <c r="N356" t="str">
        <f>_xlfn.XLOOKUP(orders[[#This Row],[Customer ID]],customers!$A$1:$A$1001,customers!$I$1:$I$1001,,0)</f>
        <v>No</v>
      </c>
    </row>
    <row r="357" spans="1:14"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7">
        <f>INDEX(products!$A$1:$G$49,MATCH(orders!$D357,products!$A$1:$A$49,0),MATCH(orders!L$1,products!$A$1:$G$1,0))</f>
        <v>22.884999999999998</v>
      </c>
      <c r="M357" s="7">
        <f t="shared" si="5"/>
        <v>114.42499999999998</v>
      </c>
      <c r="N357" t="str">
        <f>_xlfn.XLOOKUP(orders[[#This Row],[Customer ID]],customers!$A$1:$A$1001,customers!$I$1:$I$1001,,0)</f>
        <v>Yes</v>
      </c>
    </row>
    <row r="358" spans="1:14"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7">
        <f>INDEX(products!$A$1:$G$49,MATCH(orders!$D358,products!$A$1:$A$49,0),MATCH(orders!L$1,products!$A$1:$G$1,0))</f>
        <v>12.95</v>
      </c>
      <c r="M358" s="7">
        <f t="shared" si="5"/>
        <v>51.8</v>
      </c>
      <c r="N358" t="str">
        <f>_xlfn.XLOOKUP(orders[[#This Row],[Customer ID]],customers!$A$1:$A$1001,customers!$I$1:$I$1001,,0)</f>
        <v>Yes</v>
      </c>
    </row>
    <row r="359" spans="1:14"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7">
        <f>INDEX(products!$A$1:$G$49,MATCH(orders!$D359,products!$A$1:$A$49,0),MATCH(orders!L$1,products!$A$1:$G$1,0))</f>
        <v>25.874999999999996</v>
      </c>
      <c r="M359" s="7">
        <f t="shared" si="5"/>
        <v>155.24999999999997</v>
      </c>
      <c r="N359" t="str">
        <f>_xlfn.XLOOKUP(orders[[#This Row],[Customer ID]],customers!$A$1:$A$1001,customers!$I$1:$I$1001,,0)</f>
        <v>No</v>
      </c>
    </row>
    <row r="360" spans="1:14"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7">
        <f>INDEX(products!$A$1:$G$49,MATCH(orders!$D360,products!$A$1:$A$49,0),MATCH(orders!L$1,products!$A$1:$G$1,0))</f>
        <v>29.784999999999997</v>
      </c>
      <c r="M360" s="7">
        <f t="shared" si="5"/>
        <v>29.784999999999997</v>
      </c>
      <c r="N360" t="str">
        <f>_xlfn.XLOOKUP(orders[[#This Row],[Customer ID]],customers!$A$1:$A$1001,customers!$I$1:$I$1001,,0)</f>
        <v>No</v>
      </c>
    </row>
    <row r="361" spans="1:14"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7">
        <f>INDEX(products!$A$1:$G$49,MATCH(orders!$D361,products!$A$1:$A$49,0),MATCH(orders!L$1,products!$A$1:$G$1,0))</f>
        <v>3.5849999999999995</v>
      </c>
      <c r="M361" s="7">
        <f t="shared" si="5"/>
        <v>21.509999999999998</v>
      </c>
      <c r="N361" t="str">
        <f>_xlfn.XLOOKUP(orders[[#This Row],[Customer ID]],customers!$A$1:$A$1001,customers!$I$1:$I$1001,,0)</f>
        <v>No</v>
      </c>
    </row>
    <row r="362" spans="1:14"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7">
        <f>INDEX(products!$A$1:$G$49,MATCH(orders!$D362,products!$A$1:$A$49,0),MATCH(orders!L$1,products!$A$1:$G$1,0))</f>
        <v>20.584999999999997</v>
      </c>
      <c r="M362" s="7">
        <f t="shared" si="5"/>
        <v>41.169999999999995</v>
      </c>
      <c r="N362" t="str">
        <f>_xlfn.XLOOKUP(orders[[#This Row],[Customer ID]],customers!$A$1:$A$1001,customers!$I$1:$I$1001,,0)</f>
        <v>No</v>
      </c>
    </row>
    <row r="363" spans="1:14"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7">
        <f>INDEX(products!$A$1:$G$49,MATCH(orders!$D363,products!$A$1:$A$49,0),MATCH(orders!L$1,products!$A$1:$G$1,0))</f>
        <v>5.97</v>
      </c>
      <c r="M363" s="7">
        <f t="shared" si="5"/>
        <v>5.97</v>
      </c>
      <c r="N363" t="str">
        <f>_xlfn.XLOOKUP(orders[[#This Row],[Customer ID]],customers!$A$1:$A$1001,customers!$I$1:$I$1001,,0)</f>
        <v>No</v>
      </c>
    </row>
    <row r="364" spans="1:14"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7">
        <f>INDEX(products!$A$1:$G$49,MATCH(orders!$D364,products!$A$1:$A$49,0),MATCH(orders!L$1,products!$A$1:$G$1,0))</f>
        <v>14.85</v>
      </c>
      <c r="M364" s="7">
        <f t="shared" si="5"/>
        <v>74.25</v>
      </c>
      <c r="N364" t="str">
        <f>_xlfn.XLOOKUP(orders[[#This Row],[Customer ID]],customers!$A$1:$A$1001,customers!$I$1:$I$1001,,0)</f>
        <v>Yes</v>
      </c>
    </row>
    <row r="365" spans="1:14"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7">
        <f>INDEX(products!$A$1:$G$49,MATCH(orders!$D365,products!$A$1:$A$49,0),MATCH(orders!L$1,products!$A$1:$G$1,0))</f>
        <v>14.55</v>
      </c>
      <c r="M365" s="7">
        <f t="shared" si="5"/>
        <v>87.300000000000011</v>
      </c>
      <c r="N365" t="str">
        <f>_xlfn.XLOOKUP(orders[[#This Row],[Customer ID]],customers!$A$1:$A$1001,customers!$I$1:$I$1001,,0)</f>
        <v>No</v>
      </c>
    </row>
    <row r="366" spans="1:14"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7">
        <f>INDEX(products!$A$1:$G$49,MATCH(orders!$D366,products!$A$1:$A$49,0),MATCH(orders!L$1,products!$A$1:$G$1,0))</f>
        <v>12.15</v>
      </c>
      <c r="M366" s="7">
        <f t="shared" si="5"/>
        <v>72.900000000000006</v>
      </c>
      <c r="N366" t="str">
        <f>_xlfn.XLOOKUP(orders[[#This Row],[Customer ID]],customers!$A$1:$A$1001,customers!$I$1:$I$1001,,0)</f>
        <v>Yes</v>
      </c>
    </row>
    <row r="367" spans="1:14"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7">
        <f>INDEX(products!$A$1:$G$49,MATCH(orders!$D367,products!$A$1:$A$49,0),MATCH(orders!L$1,products!$A$1:$G$1,0))</f>
        <v>7.77</v>
      </c>
      <c r="M367" s="7">
        <f t="shared" si="5"/>
        <v>7.77</v>
      </c>
      <c r="N367" t="str">
        <f>_xlfn.XLOOKUP(orders[[#This Row],[Customer ID]],customers!$A$1:$A$1001,customers!$I$1:$I$1001,,0)</f>
        <v>No</v>
      </c>
    </row>
    <row r="368" spans="1:14"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7">
        <f>INDEX(products!$A$1:$G$49,MATCH(orders!$D368,products!$A$1:$A$49,0),MATCH(orders!L$1,products!$A$1:$G$1,0))</f>
        <v>7.29</v>
      </c>
      <c r="M368" s="7">
        <f t="shared" si="5"/>
        <v>43.74</v>
      </c>
      <c r="N368" t="str">
        <f>_xlfn.XLOOKUP(orders[[#This Row],[Customer ID]],customers!$A$1:$A$1001,customers!$I$1:$I$1001,,0)</f>
        <v>No</v>
      </c>
    </row>
    <row r="369" spans="1:14"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7">
        <f>INDEX(products!$A$1:$G$49,MATCH(orders!$D369,products!$A$1:$A$49,0),MATCH(orders!L$1,products!$A$1:$G$1,0))</f>
        <v>4.3650000000000002</v>
      </c>
      <c r="M369" s="7">
        <f t="shared" si="5"/>
        <v>8.73</v>
      </c>
      <c r="N369" t="str">
        <f>_xlfn.XLOOKUP(orders[[#This Row],[Customer ID]],customers!$A$1:$A$1001,customers!$I$1:$I$1001,,0)</f>
        <v>Yes</v>
      </c>
    </row>
    <row r="370" spans="1:14"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7">
        <f>INDEX(products!$A$1:$G$49,MATCH(orders!$D370,products!$A$1:$A$49,0),MATCH(orders!L$1,products!$A$1:$G$1,0))</f>
        <v>31.624999999999996</v>
      </c>
      <c r="M370" s="7">
        <f t="shared" si="5"/>
        <v>63.249999999999993</v>
      </c>
      <c r="N370" t="str">
        <f>_xlfn.XLOOKUP(orders[[#This Row],[Customer ID]],customers!$A$1:$A$1001,customers!$I$1:$I$1001,,0)</f>
        <v>No</v>
      </c>
    </row>
    <row r="371" spans="1:14"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7">
        <f>INDEX(products!$A$1:$G$49,MATCH(orders!$D371,products!$A$1:$A$49,0),MATCH(orders!L$1,products!$A$1:$G$1,0))</f>
        <v>8.91</v>
      </c>
      <c r="M371" s="7">
        <f t="shared" si="5"/>
        <v>8.91</v>
      </c>
      <c r="N371" t="str">
        <f>_xlfn.XLOOKUP(orders[[#This Row],[Customer ID]],customers!$A$1:$A$1001,customers!$I$1:$I$1001,,0)</f>
        <v>Yes</v>
      </c>
    </row>
    <row r="372" spans="1:14"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7">
        <f>INDEX(products!$A$1:$G$49,MATCH(orders!$D372,products!$A$1:$A$49,0),MATCH(orders!L$1,products!$A$1:$G$1,0))</f>
        <v>12.15</v>
      </c>
      <c r="M372" s="7">
        <f t="shared" si="5"/>
        <v>24.3</v>
      </c>
      <c r="N372" t="str">
        <f>_xlfn.XLOOKUP(orders[[#This Row],[Customer ID]],customers!$A$1:$A$1001,customers!$I$1:$I$1001,,0)</f>
        <v>Yes</v>
      </c>
    </row>
    <row r="373" spans="1:14"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7">
        <f>INDEX(products!$A$1:$G$49,MATCH(orders!$D373,products!$A$1:$A$49,0),MATCH(orders!L$1,products!$A$1:$G$1,0))</f>
        <v>7.77</v>
      </c>
      <c r="M373" s="7">
        <f t="shared" si="5"/>
        <v>46.62</v>
      </c>
      <c r="N373" t="str">
        <f>_xlfn.XLOOKUP(orders[[#This Row],[Customer ID]],customers!$A$1:$A$1001,customers!$I$1:$I$1001,,0)</f>
        <v>Yes</v>
      </c>
    </row>
    <row r="374" spans="1:14"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7">
        <f>INDEX(products!$A$1:$G$49,MATCH(orders!$D374,products!$A$1:$A$49,0),MATCH(orders!L$1,products!$A$1:$G$1,0))</f>
        <v>7.169999999999999</v>
      </c>
      <c r="M374" s="7">
        <f t="shared" si="5"/>
        <v>43.019999999999996</v>
      </c>
      <c r="N374" t="str">
        <f>_xlfn.XLOOKUP(orders[[#This Row],[Customer ID]],customers!$A$1:$A$1001,customers!$I$1:$I$1001,,0)</f>
        <v>No</v>
      </c>
    </row>
    <row r="375" spans="1:14"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7">
        <f>INDEX(products!$A$1:$G$49,MATCH(orders!$D375,products!$A$1:$A$49,0),MATCH(orders!L$1,products!$A$1:$G$1,0))</f>
        <v>5.97</v>
      </c>
      <c r="M375" s="7">
        <f t="shared" si="5"/>
        <v>17.91</v>
      </c>
      <c r="N375" t="str">
        <f>_xlfn.XLOOKUP(orders[[#This Row],[Customer ID]],customers!$A$1:$A$1001,customers!$I$1:$I$1001,,0)</f>
        <v>Yes</v>
      </c>
    </row>
    <row r="376" spans="1:14"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7">
        <f>INDEX(products!$A$1:$G$49,MATCH(orders!$D376,products!$A$1:$A$49,0),MATCH(orders!L$1,products!$A$1:$G$1,0))</f>
        <v>9.51</v>
      </c>
      <c r="M376" s="7">
        <f t="shared" si="5"/>
        <v>38.04</v>
      </c>
      <c r="N376" t="str">
        <f>_xlfn.XLOOKUP(orders[[#This Row],[Customer ID]],customers!$A$1:$A$1001,customers!$I$1:$I$1001,,0)</f>
        <v>Yes</v>
      </c>
    </row>
    <row r="377" spans="1:14"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7">
        <f>INDEX(products!$A$1:$G$49,MATCH(orders!$D377,products!$A$1:$A$49,0),MATCH(orders!L$1,products!$A$1:$G$1,0))</f>
        <v>3.375</v>
      </c>
      <c r="M377" s="7">
        <f t="shared" si="5"/>
        <v>6.75</v>
      </c>
      <c r="N377" t="str">
        <f>_xlfn.XLOOKUP(orders[[#This Row],[Customer ID]],customers!$A$1:$A$1001,customers!$I$1:$I$1001,,0)</f>
        <v>Yes</v>
      </c>
    </row>
    <row r="378" spans="1:14"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7">
        <f>INDEX(products!$A$1:$G$49,MATCH(orders!$D378,products!$A$1:$A$49,0),MATCH(orders!L$1,products!$A$1:$G$1,0))</f>
        <v>5.97</v>
      </c>
      <c r="M378" s="7">
        <f t="shared" si="5"/>
        <v>5.97</v>
      </c>
      <c r="N378" t="str">
        <f>_xlfn.XLOOKUP(orders[[#This Row],[Customer ID]],customers!$A$1:$A$1001,customers!$I$1:$I$1001,,0)</f>
        <v>Yes</v>
      </c>
    </row>
    <row r="379" spans="1:14"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7">
        <f>INDEX(products!$A$1:$G$49,MATCH(orders!$D379,products!$A$1:$A$49,0),MATCH(orders!L$1,products!$A$1:$G$1,0))</f>
        <v>2.6849999999999996</v>
      </c>
      <c r="M379" s="7">
        <f t="shared" si="5"/>
        <v>8.0549999999999997</v>
      </c>
      <c r="N379" t="str">
        <f>_xlfn.XLOOKUP(orders[[#This Row],[Customer ID]],customers!$A$1:$A$1001,customers!$I$1:$I$1001,,0)</f>
        <v>No</v>
      </c>
    </row>
    <row r="380" spans="1:14"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7">
        <f>INDEX(products!$A$1:$G$49,MATCH(orders!$D380,products!$A$1:$A$49,0),MATCH(orders!L$1,products!$A$1:$G$1,0))</f>
        <v>7.77</v>
      </c>
      <c r="M380" s="7">
        <f t="shared" si="5"/>
        <v>23.31</v>
      </c>
      <c r="N380" t="str">
        <f>_xlfn.XLOOKUP(orders[[#This Row],[Customer ID]],customers!$A$1:$A$1001,customers!$I$1:$I$1001,,0)</f>
        <v>Yes</v>
      </c>
    </row>
    <row r="381" spans="1:14"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7">
        <f>INDEX(products!$A$1:$G$49,MATCH(orders!$D381,products!$A$1:$A$49,0),MATCH(orders!L$1,products!$A$1:$G$1,0))</f>
        <v>7.169999999999999</v>
      </c>
      <c r="M381" s="7">
        <f t="shared" si="5"/>
        <v>43.019999999999996</v>
      </c>
      <c r="N381" t="str">
        <f>_xlfn.XLOOKUP(orders[[#This Row],[Customer ID]],customers!$A$1:$A$1001,customers!$I$1:$I$1001,,0)</f>
        <v>Yes</v>
      </c>
    </row>
    <row r="382" spans="1:14"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7">
        <f>INDEX(products!$A$1:$G$49,MATCH(orders!$D382,products!$A$1:$A$49,0),MATCH(orders!L$1,products!$A$1:$G$1,0))</f>
        <v>7.77</v>
      </c>
      <c r="M382" s="7">
        <f t="shared" si="5"/>
        <v>23.31</v>
      </c>
      <c r="N382" t="str">
        <f>_xlfn.XLOOKUP(orders[[#This Row],[Customer ID]],customers!$A$1:$A$1001,customers!$I$1:$I$1001,,0)</f>
        <v>No</v>
      </c>
    </row>
    <row r="383" spans="1:14"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7">
        <f>INDEX(products!$A$1:$G$49,MATCH(orders!$D383,products!$A$1:$A$49,0),MATCH(orders!L$1,products!$A$1:$G$1,0))</f>
        <v>2.9849999999999999</v>
      </c>
      <c r="M383" s="7">
        <f t="shared" si="5"/>
        <v>14.924999999999999</v>
      </c>
      <c r="N383" t="str">
        <f>_xlfn.XLOOKUP(orders[[#This Row],[Customer ID]],customers!$A$1:$A$1001,customers!$I$1:$I$1001,,0)</f>
        <v>Yes</v>
      </c>
    </row>
    <row r="384" spans="1:14"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7">
        <f>INDEX(products!$A$1:$G$49,MATCH(orders!$D384,products!$A$1:$A$49,0),MATCH(orders!L$1,products!$A$1:$G$1,0))</f>
        <v>7.29</v>
      </c>
      <c r="M384" s="7">
        <f t="shared" si="5"/>
        <v>21.87</v>
      </c>
      <c r="N384" t="str">
        <f>_xlfn.XLOOKUP(orders[[#This Row],[Customer ID]],customers!$A$1:$A$1001,customers!$I$1:$I$1001,,0)</f>
        <v>No</v>
      </c>
    </row>
    <row r="385" spans="1:14"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7">
        <f>INDEX(products!$A$1:$G$49,MATCH(orders!$D385,products!$A$1:$A$49,0),MATCH(orders!L$1,products!$A$1:$G$1,0))</f>
        <v>8.91</v>
      </c>
      <c r="M385" s="7">
        <f t="shared" si="5"/>
        <v>53.46</v>
      </c>
      <c r="N385" t="str">
        <f>_xlfn.XLOOKUP(orders[[#This Row],[Customer ID]],customers!$A$1:$A$1001,customers!$I$1:$I$1001,,0)</f>
        <v>Yes</v>
      </c>
    </row>
    <row r="386" spans="1:14"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7">
        <f>INDEX(products!$A$1:$G$49,MATCH(orders!$D386,products!$A$1:$A$49,0),MATCH(orders!L$1,products!$A$1:$G$1,0))</f>
        <v>29.784999999999997</v>
      </c>
      <c r="M386" s="7">
        <f t="shared" si="5"/>
        <v>119.13999999999999</v>
      </c>
      <c r="N386" t="str">
        <f>_xlfn.XLOOKUP(orders[[#This Row],[Customer ID]],customers!$A$1:$A$1001,customers!$I$1:$I$1001,,0)</f>
        <v>No</v>
      </c>
    </row>
    <row r="387" spans="1:14"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7">
        <f>INDEX(products!$A$1:$G$49,MATCH(orders!$D387,products!$A$1:$A$49,0),MATCH(orders!L$1,products!$A$1:$G$1,0))</f>
        <v>8.73</v>
      </c>
      <c r="M387" s="7">
        <f t="shared" ref="M387:M450" si="6">E387*L387</f>
        <v>43.650000000000006</v>
      </c>
      <c r="N387" t="str">
        <f>_xlfn.XLOOKUP(orders[[#This Row],[Customer ID]],customers!$A$1:$A$1001,customers!$I$1:$I$1001,,0)</f>
        <v>Yes</v>
      </c>
    </row>
    <row r="388" spans="1:14"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7">
        <f>INDEX(products!$A$1:$G$49,MATCH(orders!$D388,products!$A$1:$A$49,0),MATCH(orders!L$1,products!$A$1:$G$1,0))</f>
        <v>2.9849999999999999</v>
      </c>
      <c r="M388" s="7">
        <f t="shared" si="6"/>
        <v>17.91</v>
      </c>
      <c r="N388" t="str">
        <f>_xlfn.XLOOKUP(orders[[#This Row],[Customer ID]],customers!$A$1:$A$1001,customers!$I$1:$I$1001,,0)</f>
        <v>Yes</v>
      </c>
    </row>
    <row r="389" spans="1:14"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7">
        <f>INDEX(products!$A$1:$G$49,MATCH(orders!$D389,products!$A$1:$A$49,0),MATCH(orders!L$1,products!$A$1:$G$1,0))</f>
        <v>14.85</v>
      </c>
      <c r="M389" s="7">
        <f t="shared" si="6"/>
        <v>74.25</v>
      </c>
      <c r="N389" t="str">
        <f>_xlfn.XLOOKUP(orders[[#This Row],[Customer ID]],customers!$A$1:$A$1001,customers!$I$1:$I$1001,,0)</f>
        <v>Yes</v>
      </c>
    </row>
    <row r="390" spans="1:14"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7">
        <f>INDEX(products!$A$1:$G$49,MATCH(orders!$D390,products!$A$1:$A$49,0),MATCH(orders!L$1,products!$A$1:$G$1,0))</f>
        <v>3.8849999999999998</v>
      </c>
      <c r="M390" s="7">
        <f t="shared" si="6"/>
        <v>11.654999999999999</v>
      </c>
      <c r="N390" t="str">
        <f>_xlfn.XLOOKUP(orders[[#This Row],[Customer ID]],customers!$A$1:$A$1001,customers!$I$1:$I$1001,,0)</f>
        <v>Yes</v>
      </c>
    </row>
    <row r="391" spans="1:14"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7">
        <f>INDEX(products!$A$1:$G$49,MATCH(orders!$D391,products!$A$1:$A$49,0),MATCH(orders!L$1,products!$A$1:$G$1,0))</f>
        <v>7.77</v>
      </c>
      <c r="M391" s="7">
        <f t="shared" si="6"/>
        <v>23.31</v>
      </c>
      <c r="N391" t="str">
        <f>_xlfn.XLOOKUP(orders[[#This Row],[Customer ID]],customers!$A$1:$A$1001,customers!$I$1:$I$1001,,0)</f>
        <v>Yes</v>
      </c>
    </row>
    <row r="392" spans="1:14"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7">
        <f>INDEX(products!$A$1:$G$49,MATCH(orders!$D392,products!$A$1:$A$49,0),MATCH(orders!L$1,products!$A$1:$G$1,0))</f>
        <v>7.29</v>
      </c>
      <c r="M392" s="7">
        <f t="shared" si="6"/>
        <v>14.58</v>
      </c>
      <c r="N392" t="str">
        <f>_xlfn.XLOOKUP(orders[[#This Row],[Customer ID]],customers!$A$1:$A$1001,customers!$I$1:$I$1001,,0)</f>
        <v>Yes</v>
      </c>
    </row>
    <row r="393" spans="1:14"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7">
        <f>INDEX(products!$A$1:$G$49,MATCH(orders!$D393,products!$A$1:$A$49,0),MATCH(orders!L$1,products!$A$1:$G$1,0))</f>
        <v>6.75</v>
      </c>
      <c r="M393" s="7">
        <f t="shared" si="6"/>
        <v>13.5</v>
      </c>
      <c r="N393" t="str">
        <f>_xlfn.XLOOKUP(orders[[#This Row],[Customer ID]],customers!$A$1:$A$1001,customers!$I$1:$I$1001,,0)</f>
        <v>No</v>
      </c>
    </row>
    <row r="394" spans="1:14"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7">
        <f>INDEX(products!$A$1:$G$49,MATCH(orders!$D394,products!$A$1:$A$49,0),MATCH(orders!L$1,products!$A$1:$G$1,0))</f>
        <v>14.85</v>
      </c>
      <c r="M394" s="7">
        <f t="shared" si="6"/>
        <v>89.1</v>
      </c>
      <c r="N394" t="str">
        <f>_xlfn.XLOOKUP(orders[[#This Row],[Customer ID]],customers!$A$1:$A$1001,customers!$I$1:$I$1001,,0)</f>
        <v>No</v>
      </c>
    </row>
    <row r="395" spans="1:14"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7">
        <f>INDEX(products!$A$1:$G$49,MATCH(orders!$D395,products!$A$1:$A$49,0),MATCH(orders!L$1,products!$A$1:$G$1,0))</f>
        <v>3.8849999999999998</v>
      </c>
      <c r="M395" s="7">
        <f t="shared" si="6"/>
        <v>3.8849999999999998</v>
      </c>
      <c r="N395" t="str">
        <f>_xlfn.XLOOKUP(orders[[#This Row],[Customer ID]],customers!$A$1:$A$1001,customers!$I$1:$I$1001,,0)</f>
        <v>No</v>
      </c>
    </row>
    <row r="396" spans="1:14"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7">
        <f>INDEX(products!$A$1:$G$49,MATCH(orders!$D396,products!$A$1:$A$49,0),MATCH(orders!L$1,products!$A$1:$G$1,0))</f>
        <v>27.484999999999996</v>
      </c>
      <c r="M396" s="7">
        <f t="shared" si="6"/>
        <v>109.93999999999998</v>
      </c>
      <c r="N396" t="str">
        <f>_xlfn.XLOOKUP(orders[[#This Row],[Customer ID]],customers!$A$1:$A$1001,customers!$I$1:$I$1001,,0)</f>
        <v>No</v>
      </c>
    </row>
    <row r="397" spans="1:14"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7">
        <f>INDEX(products!$A$1:$G$49,MATCH(orders!$D397,products!$A$1:$A$49,0),MATCH(orders!L$1,products!$A$1:$G$1,0))</f>
        <v>7.77</v>
      </c>
      <c r="M397" s="7">
        <f t="shared" si="6"/>
        <v>46.62</v>
      </c>
      <c r="N397" t="str">
        <f>_xlfn.XLOOKUP(orders[[#This Row],[Customer ID]],customers!$A$1:$A$1001,customers!$I$1:$I$1001,,0)</f>
        <v>Yes</v>
      </c>
    </row>
    <row r="398" spans="1:14"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7">
        <f>INDEX(products!$A$1:$G$49,MATCH(orders!$D398,products!$A$1:$A$49,0),MATCH(orders!L$1,products!$A$1:$G$1,0))</f>
        <v>7.77</v>
      </c>
      <c r="M398" s="7">
        <f t="shared" si="6"/>
        <v>38.849999999999994</v>
      </c>
      <c r="N398" t="str">
        <f>_xlfn.XLOOKUP(orders[[#This Row],[Customer ID]],customers!$A$1:$A$1001,customers!$I$1:$I$1001,,0)</f>
        <v>No</v>
      </c>
    </row>
    <row r="399" spans="1:14"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7">
        <f>INDEX(products!$A$1:$G$49,MATCH(orders!$D399,products!$A$1:$A$49,0),MATCH(orders!L$1,products!$A$1:$G$1,0))</f>
        <v>7.77</v>
      </c>
      <c r="M399" s="7">
        <f t="shared" si="6"/>
        <v>31.08</v>
      </c>
      <c r="N399" t="str">
        <f>_xlfn.XLOOKUP(orders[[#This Row],[Customer ID]],customers!$A$1:$A$1001,customers!$I$1:$I$1001,,0)</f>
        <v>Yes</v>
      </c>
    </row>
    <row r="400" spans="1:14"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7">
        <f>INDEX(products!$A$1:$G$49,MATCH(orders!$D400,products!$A$1:$A$49,0),MATCH(orders!L$1,products!$A$1:$G$1,0))</f>
        <v>2.9849999999999999</v>
      </c>
      <c r="M400" s="7">
        <f t="shared" si="6"/>
        <v>17.91</v>
      </c>
      <c r="N400" t="str">
        <f>_xlfn.XLOOKUP(orders[[#This Row],[Customer ID]],customers!$A$1:$A$1001,customers!$I$1:$I$1001,,0)</f>
        <v>Yes</v>
      </c>
    </row>
    <row r="401" spans="1:14"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7">
        <f>INDEX(products!$A$1:$G$49,MATCH(orders!$D401,products!$A$1:$A$49,0),MATCH(orders!L$1,products!$A$1:$G$1,0))</f>
        <v>27.945</v>
      </c>
      <c r="M401" s="7">
        <f t="shared" si="6"/>
        <v>167.67000000000002</v>
      </c>
      <c r="N401" t="str">
        <f>_xlfn.XLOOKUP(orders[[#This Row],[Customer ID]],customers!$A$1:$A$1001,customers!$I$1:$I$1001,,0)</f>
        <v>No</v>
      </c>
    </row>
    <row r="402" spans="1:14"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7">
        <f>INDEX(products!$A$1:$G$49,MATCH(orders!$D402,products!$A$1:$A$49,0),MATCH(orders!L$1,products!$A$1:$G$1,0))</f>
        <v>15.85</v>
      </c>
      <c r="M402" s="7">
        <f t="shared" si="6"/>
        <v>63.4</v>
      </c>
      <c r="N402" t="str">
        <f>_xlfn.XLOOKUP(orders[[#This Row],[Customer ID]],customers!$A$1:$A$1001,customers!$I$1:$I$1001,,0)</f>
        <v>No</v>
      </c>
    </row>
    <row r="403" spans="1:14"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7">
        <f>INDEX(products!$A$1:$G$49,MATCH(orders!$D403,products!$A$1:$A$49,0),MATCH(orders!L$1,products!$A$1:$G$1,0))</f>
        <v>4.3650000000000002</v>
      </c>
      <c r="M403" s="7">
        <f t="shared" si="6"/>
        <v>8.73</v>
      </c>
      <c r="N403" t="str">
        <f>_xlfn.XLOOKUP(orders[[#This Row],[Customer ID]],customers!$A$1:$A$1001,customers!$I$1:$I$1001,,0)</f>
        <v>Yes</v>
      </c>
    </row>
    <row r="404" spans="1:14"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7">
        <f>INDEX(products!$A$1:$G$49,MATCH(orders!$D404,products!$A$1:$A$49,0),MATCH(orders!L$1,products!$A$1:$G$1,0))</f>
        <v>8.9499999999999993</v>
      </c>
      <c r="M404" s="7">
        <f t="shared" si="6"/>
        <v>26.849999999999998</v>
      </c>
      <c r="N404" t="str">
        <f>_xlfn.XLOOKUP(orders[[#This Row],[Customer ID]],customers!$A$1:$A$1001,customers!$I$1:$I$1001,,0)</f>
        <v>Yes</v>
      </c>
    </row>
    <row r="405" spans="1:14"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7">
        <f>INDEX(products!$A$1:$G$49,MATCH(orders!$D405,products!$A$1:$A$49,0),MATCH(orders!L$1,products!$A$1:$G$1,0))</f>
        <v>4.7549999999999999</v>
      </c>
      <c r="M405" s="7">
        <f t="shared" si="6"/>
        <v>9.51</v>
      </c>
      <c r="N405" t="str">
        <f>_xlfn.XLOOKUP(orders[[#This Row],[Customer ID]],customers!$A$1:$A$1001,customers!$I$1:$I$1001,,0)</f>
        <v>No</v>
      </c>
    </row>
    <row r="406" spans="1:14"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7">
        <f>INDEX(products!$A$1:$G$49,MATCH(orders!$D406,products!$A$1:$A$49,0),MATCH(orders!L$1,products!$A$1:$G$1,0))</f>
        <v>9.9499999999999993</v>
      </c>
      <c r="M406" s="7">
        <f t="shared" si="6"/>
        <v>39.799999999999997</v>
      </c>
      <c r="N406" t="str">
        <f>_xlfn.XLOOKUP(orders[[#This Row],[Customer ID]],customers!$A$1:$A$1001,customers!$I$1:$I$1001,,0)</f>
        <v>No</v>
      </c>
    </row>
    <row r="407" spans="1:14"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7">
        <f>INDEX(products!$A$1:$G$49,MATCH(orders!$D407,products!$A$1:$A$49,0),MATCH(orders!L$1,products!$A$1:$G$1,0))</f>
        <v>8.25</v>
      </c>
      <c r="M407" s="7">
        <f t="shared" si="6"/>
        <v>24.75</v>
      </c>
      <c r="N407" t="str">
        <f>_xlfn.XLOOKUP(orders[[#This Row],[Customer ID]],customers!$A$1:$A$1001,customers!$I$1:$I$1001,,0)</f>
        <v>Yes</v>
      </c>
    </row>
    <row r="408" spans="1:14"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7">
        <f>INDEX(products!$A$1:$G$49,MATCH(orders!$D408,products!$A$1:$A$49,0),MATCH(orders!L$1,products!$A$1:$G$1,0))</f>
        <v>13.75</v>
      </c>
      <c r="M408" s="7">
        <f t="shared" si="6"/>
        <v>68.75</v>
      </c>
      <c r="N408" t="str">
        <f>_xlfn.XLOOKUP(orders[[#This Row],[Customer ID]],customers!$A$1:$A$1001,customers!$I$1:$I$1001,,0)</f>
        <v>Yes</v>
      </c>
    </row>
    <row r="409" spans="1:14"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7">
        <f>INDEX(products!$A$1:$G$49,MATCH(orders!$D409,products!$A$1:$A$49,0),MATCH(orders!L$1,products!$A$1:$G$1,0))</f>
        <v>8.25</v>
      </c>
      <c r="M409" s="7">
        <f t="shared" si="6"/>
        <v>49.5</v>
      </c>
      <c r="N409" t="str">
        <f>_xlfn.XLOOKUP(orders[[#This Row],[Customer ID]],customers!$A$1:$A$1001,customers!$I$1:$I$1001,,0)</f>
        <v>No</v>
      </c>
    </row>
    <row r="410" spans="1:14"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7">
        <f>INDEX(products!$A$1:$G$49,MATCH(orders!$D410,products!$A$1:$A$49,0),MATCH(orders!L$1,products!$A$1:$G$1,0))</f>
        <v>25.874999999999996</v>
      </c>
      <c r="M410" s="7">
        <f t="shared" si="6"/>
        <v>51.749999999999993</v>
      </c>
      <c r="N410" t="str">
        <f>_xlfn.XLOOKUP(orders[[#This Row],[Customer ID]],customers!$A$1:$A$1001,customers!$I$1:$I$1001,,0)</f>
        <v>Yes</v>
      </c>
    </row>
    <row r="411" spans="1:14"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7">
        <f>INDEX(products!$A$1:$G$49,MATCH(orders!$D411,products!$A$1:$A$49,0),MATCH(orders!L$1,products!$A$1:$G$1,0))</f>
        <v>15.85</v>
      </c>
      <c r="M411" s="7">
        <f t="shared" si="6"/>
        <v>47.55</v>
      </c>
      <c r="N411" t="str">
        <f>_xlfn.XLOOKUP(orders[[#This Row],[Customer ID]],customers!$A$1:$A$1001,customers!$I$1:$I$1001,,0)</f>
        <v>Yes</v>
      </c>
    </row>
    <row r="412" spans="1:14"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7">
        <f>INDEX(products!$A$1:$G$49,MATCH(orders!$D412,products!$A$1:$A$49,0),MATCH(orders!L$1,products!$A$1:$G$1,0))</f>
        <v>3.8849999999999998</v>
      </c>
      <c r="M412" s="7">
        <f t="shared" si="6"/>
        <v>15.54</v>
      </c>
      <c r="N412" t="str">
        <f>_xlfn.XLOOKUP(orders[[#This Row],[Customer ID]],customers!$A$1:$A$1001,customers!$I$1:$I$1001,,0)</f>
        <v>No</v>
      </c>
    </row>
    <row r="413" spans="1:14"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7">
        <f>INDEX(products!$A$1:$G$49,MATCH(orders!$D413,products!$A$1:$A$49,0),MATCH(orders!L$1,products!$A$1:$G$1,0))</f>
        <v>14.55</v>
      </c>
      <c r="M413" s="7">
        <f t="shared" si="6"/>
        <v>87.300000000000011</v>
      </c>
      <c r="N413" t="str">
        <f>_xlfn.XLOOKUP(orders[[#This Row],[Customer ID]],customers!$A$1:$A$1001,customers!$I$1:$I$1001,,0)</f>
        <v>Yes</v>
      </c>
    </row>
    <row r="414" spans="1:14"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7">
        <f>INDEX(products!$A$1:$G$49,MATCH(orders!$D414,products!$A$1:$A$49,0),MATCH(orders!L$1,products!$A$1:$G$1,0))</f>
        <v>11.25</v>
      </c>
      <c r="M414" s="7">
        <f t="shared" si="6"/>
        <v>56.25</v>
      </c>
      <c r="N414" t="str">
        <f>_xlfn.XLOOKUP(orders[[#This Row],[Customer ID]],customers!$A$1:$A$1001,customers!$I$1:$I$1001,,0)</f>
        <v>Yes</v>
      </c>
    </row>
    <row r="415" spans="1:14"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7">
        <f>INDEX(products!$A$1:$G$49,MATCH(orders!$D415,products!$A$1:$A$49,0),MATCH(orders!L$1,products!$A$1:$G$1,0))</f>
        <v>36.454999999999998</v>
      </c>
      <c r="M415" s="7">
        <f t="shared" si="6"/>
        <v>36.454999999999998</v>
      </c>
      <c r="N415" t="str">
        <f>_xlfn.XLOOKUP(orders[[#This Row],[Customer ID]],customers!$A$1:$A$1001,customers!$I$1:$I$1001,,0)</f>
        <v>Yes</v>
      </c>
    </row>
    <row r="416" spans="1:14"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7">
        <f>INDEX(products!$A$1:$G$49,MATCH(orders!$D416,products!$A$1:$A$49,0),MATCH(orders!L$1,products!$A$1:$G$1,0))</f>
        <v>3.5849999999999995</v>
      </c>
      <c r="M416" s="7">
        <f t="shared" si="6"/>
        <v>10.754999999999999</v>
      </c>
      <c r="N416" t="str">
        <f>_xlfn.XLOOKUP(orders[[#This Row],[Customer ID]],customers!$A$1:$A$1001,customers!$I$1:$I$1001,,0)</f>
        <v>Yes</v>
      </c>
    </row>
    <row r="417" spans="1:14"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7">
        <f>INDEX(products!$A$1:$G$49,MATCH(orders!$D417,products!$A$1:$A$49,0),MATCH(orders!L$1,products!$A$1:$G$1,0))</f>
        <v>2.9849999999999999</v>
      </c>
      <c r="M417" s="7">
        <f t="shared" si="6"/>
        <v>8.9550000000000001</v>
      </c>
      <c r="N417" t="str">
        <f>_xlfn.XLOOKUP(orders[[#This Row],[Customer ID]],customers!$A$1:$A$1001,customers!$I$1:$I$1001,,0)</f>
        <v>No</v>
      </c>
    </row>
    <row r="418" spans="1:14"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7">
        <f>INDEX(products!$A$1:$G$49,MATCH(orders!$D418,products!$A$1:$A$49,0),MATCH(orders!L$1,products!$A$1:$G$1,0))</f>
        <v>7.77</v>
      </c>
      <c r="M418" s="7">
        <f t="shared" si="6"/>
        <v>23.31</v>
      </c>
      <c r="N418" t="str">
        <f>_xlfn.XLOOKUP(orders[[#This Row],[Customer ID]],customers!$A$1:$A$1001,customers!$I$1:$I$1001,,0)</f>
        <v>Yes</v>
      </c>
    </row>
    <row r="419" spans="1:14"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7">
        <f>INDEX(products!$A$1:$G$49,MATCH(orders!$D419,products!$A$1:$A$49,0),MATCH(orders!L$1,products!$A$1:$G$1,0))</f>
        <v>29.784999999999997</v>
      </c>
      <c r="M419" s="7">
        <f t="shared" si="6"/>
        <v>29.784999999999997</v>
      </c>
      <c r="N419" t="str">
        <f>_xlfn.XLOOKUP(orders[[#This Row],[Customer ID]],customers!$A$1:$A$1001,customers!$I$1:$I$1001,,0)</f>
        <v>Yes</v>
      </c>
    </row>
    <row r="420" spans="1:14"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7">
        <f>INDEX(products!$A$1:$G$49,MATCH(orders!$D420,products!$A$1:$A$49,0),MATCH(orders!L$1,products!$A$1:$G$1,0))</f>
        <v>29.784999999999997</v>
      </c>
      <c r="M420" s="7">
        <f t="shared" si="6"/>
        <v>148.92499999999998</v>
      </c>
      <c r="N420" t="str">
        <f>_xlfn.XLOOKUP(orders[[#This Row],[Customer ID]],customers!$A$1:$A$1001,customers!$I$1:$I$1001,,0)</f>
        <v>Yes</v>
      </c>
    </row>
    <row r="421" spans="1:14"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7">
        <f>INDEX(products!$A$1:$G$49,MATCH(orders!$D421,products!$A$1:$A$49,0),MATCH(orders!L$1,products!$A$1:$G$1,0))</f>
        <v>8.73</v>
      </c>
      <c r="M421" s="7">
        <f t="shared" si="6"/>
        <v>8.73</v>
      </c>
      <c r="N421" t="str">
        <f>_xlfn.XLOOKUP(orders[[#This Row],[Customer ID]],customers!$A$1:$A$1001,customers!$I$1:$I$1001,,0)</f>
        <v>Yes</v>
      </c>
    </row>
    <row r="422" spans="1:14"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7">
        <f>INDEX(products!$A$1:$G$49,MATCH(orders!$D422,products!$A$1:$A$49,0),MATCH(orders!L$1,products!$A$1:$G$1,0))</f>
        <v>7.77</v>
      </c>
      <c r="M422" s="7">
        <f t="shared" si="6"/>
        <v>31.08</v>
      </c>
      <c r="N422" t="str">
        <f>_xlfn.XLOOKUP(orders[[#This Row],[Customer ID]],customers!$A$1:$A$1001,customers!$I$1:$I$1001,,0)</f>
        <v>No</v>
      </c>
    </row>
    <row r="423" spans="1:14"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7">
        <f>INDEX(products!$A$1:$G$49,MATCH(orders!$D423,products!$A$1:$A$49,0),MATCH(orders!L$1,products!$A$1:$G$1,0))</f>
        <v>22.884999999999998</v>
      </c>
      <c r="M423" s="7">
        <f t="shared" si="6"/>
        <v>137.31</v>
      </c>
      <c r="N423" t="str">
        <f>_xlfn.XLOOKUP(orders[[#This Row],[Customer ID]],customers!$A$1:$A$1001,customers!$I$1:$I$1001,,0)</f>
        <v>No</v>
      </c>
    </row>
    <row r="424" spans="1:14"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7">
        <f>INDEX(products!$A$1:$G$49,MATCH(orders!$D424,products!$A$1:$A$49,0),MATCH(orders!L$1,products!$A$1:$G$1,0))</f>
        <v>5.97</v>
      </c>
      <c r="M424" s="7">
        <f t="shared" si="6"/>
        <v>29.849999999999998</v>
      </c>
      <c r="N424" t="str">
        <f>_xlfn.XLOOKUP(orders[[#This Row],[Customer ID]],customers!$A$1:$A$1001,customers!$I$1:$I$1001,,0)</f>
        <v>No</v>
      </c>
    </row>
    <row r="425" spans="1:14"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7">
        <f>INDEX(products!$A$1:$G$49,MATCH(orders!$D425,products!$A$1:$A$49,0),MATCH(orders!L$1,products!$A$1:$G$1,0))</f>
        <v>5.97</v>
      </c>
      <c r="M425" s="7">
        <f t="shared" si="6"/>
        <v>17.91</v>
      </c>
      <c r="N425" t="str">
        <f>_xlfn.XLOOKUP(orders[[#This Row],[Customer ID]],customers!$A$1:$A$1001,customers!$I$1:$I$1001,,0)</f>
        <v>No</v>
      </c>
    </row>
    <row r="426" spans="1:14"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7">
        <f>INDEX(products!$A$1:$G$49,MATCH(orders!$D426,products!$A$1:$A$49,0),MATCH(orders!L$1,products!$A$1:$G$1,0))</f>
        <v>8.91</v>
      </c>
      <c r="M426" s="7">
        <f t="shared" si="6"/>
        <v>26.73</v>
      </c>
      <c r="N426" t="str">
        <f>_xlfn.XLOOKUP(orders[[#This Row],[Customer ID]],customers!$A$1:$A$1001,customers!$I$1:$I$1001,,0)</f>
        <v>Yes</v>
      </c>
    </row>
    <row r="427" spans="1:14"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7">
        <f>INDEX(products!$A$1:$G$49,MATCH(orders!$D427,products!$A$1:$A$49,0),MATCH(orders!L$1,products!$A$1:$G$1,0))</f>
        <v>8.9499999999999993</v>
      </c>
      <c r="M427" s="7">
        <f t="shared" si="6"/>
        <v>17.899999999999999</v>
      </c>
      <c r="N427" t="str">
        <f>_xlfn.XLOOKUP(orders[[#This Row],[Customer ID]],customers!$A$1:$A$1001,customers!$I$1:$I$1001,,0)</f>
        <v>No</v>
      </c>
    </row>
    <row r="428" spans="1:14"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7">
        <f>INDEX(products!$A$1:$G$49,MATCH(orders!$D428,products!$A$1:$A$49,0),MATCH(orders!L$1,products!$A$1:$G$1,0))</f>
        <v>3.5849999999999995</v>
      </c>
      <c r="M428" s="7">
        <f t="shared" si="6"/>
        <v>14.339999999999998</v>
      </c>
      <c r="N428" t="str">
        <f>_xlfn.XLOOKUP(orders[[#This Row],[Customer ID]],customers!$A$1:$A$1001,customers!$I$1:$I$1001,,0)</f>
        <v>Yes</v>
      </c>
    </row>
    <row r="429" spans="1:14"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7">
        <f>INDEX(products!$A$1:$G$49,MATCH(orders!$D429,products!$A$1:$A$49,0),MATCH(orders!L$1,products!$A$1:$G$1,0))</f>
        <v>25.874999999999996</v>
      </c>
      <c r="M429" s="7">
        <f t="shared" si="6"/>
        <v>77.624999999999986</v>
      </c>
      <c r="N429" t="str">
        <f>_xlfn.XLOOKUP(orders[[#This Row],[Customer ID]],customers!$A$1:$A$1001,customers!$I$1:$I$1001,,0)</f>
        <v>Yes</v>
      </c>
    </row>
    <row r="430" spans="1:14"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7">
        <f>INDEX(products!$A$1:$G$49,MATCH(orders!$D430,products!$A$1:$A$49,0),MATCH(orders!L$1,products!$A$1:$G$1,0))</f>
        <v>11.95</v>
      </c>
      <c r="M430" s="7">
        <f t="shared" si="6"/>
        <v>59.75</v>
      </c>
      <c r="N430" t="str">
        <f>_xlfn.XLOOKUP(orders[[#This Row],[Customer ID]],customers!$A$1:$A$1001,customers!$I$1:$I$1001,,0)</f>
        <v>No</v>
      </c>
    </row>
    <row r="431" spans="1:14"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7">
        <f>INDEX(products!$A$1:$G$49,MATCH(orders!$D431,products!$A$1:$A$49,0),MATCH(orders!L$1,products!$A$1:$G$1,0))</f>
        <v>12.95</v>
      </c>
      <c r="M431" s="7">
        <f t="shared" si="6"/>
        <v>77.699999999999989</v>
      </c>
      <c r="N431" t="str">
        <f>_xlfn.XLOOKUP(orders[[#This Row],[Customer ID]],customers!$A$1:$A$1001,customers!$I$1:$I$1001,,0)</f>
        <v>No</v>
      </c>
    </row>
    <row r="432" spans="1:14"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7">
        <f>INDEX(products!$A$1:$G$49,MATCH(orders!$D432,products!$A$1:$A$49,0),MATCH(orders!L$1,products!$A$1:$G$1,0))</f>
        <v>2.6849999999999996</v>
      </c>
      <c r="M432" s="7">
        <f t="shared" si="6"/>
        <v>5.3699999999999992</v>
      </c>
      <c r="N432" t="str">
        <f>_xlfn.XLOOKUP(orders[[#This Row],[Customer ID]],customers!$A$1:$A$1001,customers!$I$1:$I$1001,,0)</f>
        <v>Yes</v>
      </c>
    </row>
    <row r="433" spans="1:14"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7">
        <f>INDEX(products!$A$1:$G$49,MATCH(orders!$D433,products!$A$1:$A$49,0),MATCH(orders!L$1,products!$A$1:$G$1,0))</f>
        <v>27.945</v>
      </c>
      <c r="M433" s="7">
        <f t="shared" si="6"/>
        <v>83.835000000000008</v>
      </c>
      <c r="N433" t="str">
        <f>_xlfn.XLOOKUP(orders[[#This Row],[Customer ID]],customers!$A$1:$A$1001,customers!$I$1:$I$1001,,0)</f>
        <v>Yes</v>
      </c>
    </row>
    <row r="434" spans="1:14"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7">
        <f>INDEX(products!$A$1:$G$49,MATCH(orders!$D434,products!$A$1:$A$49,0),MATCH(orders!L$1,products!$A$1:$G$1,0))</f>
        <v>11.25</v>
      </c>
      <c r="M434" s="7">
        <f t="shared" si="6"/>
        <v>22.5</v>
      </c>
      <c r="N434" t="str">
        <f>_xlfn.XLOOKUP(orders[[#This Row],[Customer ID]],customers!$A$1:$A$1001,customers!$I$1:$I$1001,,0)</f>
        <v>No</v>
      </c>
    </row>
    <row r="435" spans="1:14"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7">
        <f>INDEX(products!$A$1:$G$49,MATCH(orders!$D435,products!$A$1:$A$49,0),MATCH(orders!L$1,products!$A$1:$G$1,0))</f>
        <v>33.464999999999996</v>
      </c>
      <c r="M435" s="7">
        <f t="shared" si="6"/>
        <v>200.78999999999996</v>
      </c>
      <c r="N435" t="str">
        <f>_xlfn.XLOOKUP(orders[[#This Row],[Customer ID]],customers!$A$1:$A$1001,customers!$I$1:$I$1001,,0)</f>
        <v>Yes</v>
      </c>
    </row>
    <row r="436" spans="1:14"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7">
        <f>INDEX(products!$A$1:$G$49,MATCH(orders!$D436,products!$A$1:$A$49,0),MATCH(orders!L$1,products!$A$1:$G$1,0))</f>
        <v>11.25</v>
      </c>
      <c r="M436" s="7">
        <f t="shared" si="6"/>
        <v>67.5</v>
      </c>
      <c r="N436" t="str">
        <f>_xlfn.XLOOKUP(orders[[#This Row],[Customer ID]],customers!$A$1:$A$1001,customers!$I$1:$I$1001,,0)</f>
        <v>No</v>
      </c>
    </row>
    <row r="437" spans="1:14"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7">
        <f>INDEX(products!$A$1:$G$49,MATCH(orders!$D437,products!$A$1:$A$49,0),MATCH(orders!L$1,products!$A$1:$G$1,0))</f>
        <v>8.25</v>
      </c>
      <c r="M437" s="7">
        <f t="shared" si="6"/>
        <v>8.25</v>
      </c>
      <c r="N437" t="str">
        <f>_xlfn.XLOOKUP(orders[[#This Row],[Customer ID]],customers!$A$1:$A$1001,customers!$I$1:$I$1001,,0)</f>
        <v>No</v>
      </c>
    </row>
    <row r="438" spans="1:14"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7">
        <f>INDEX(products!$A$1:$G$49,MATCH(orders!$D438,products!$A$1:$A$49,0),MATCH(orders!L$1,products!$A$1:$G$1,0))</f>
        <v>4.7549999999999999</v>
      </c>
      <c r="M438" s="7">
        <f t="shared" si="6"/>
        <v>9.51</v>
      </c>
      <c r="N438" t="str">
        <f>_xlfn.XLOOKUP(orders[[#This Row],[Customer ID]],customers!$A$1:$A$1001,customers!$I$1:$I$1001,,0)</f>
        <v>Yes</v>
      </c>
    </row>
    <row r="439" spans="1:14"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7">
        <f>INDEX(products!$A$1:$G$49,MATCH(orders!$D439,products!$A$1:$A$49,0),MATCH(orders!L$1,products!$A$1:$G$1,0))</f>
        <v>29.784999999999997</v>
      </c>
      <c r="M439" s="7">
        <f t="shared" si="6"/>
        <v>29.784999999999997</v>
      </c>
      <c r="N439" t="str">
        <f>_xlfn.XLOOKUP(orders[[#This Row],[Customer ID]],customers!$A$1:$A$1001,customers!$I$1:$I$1001,,0)</f>
        <v>No</v>
      </c>
    </row>
    <row r="440" spans="1:14"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7">
        <f>INDEX(products!$A$1:$G$49,MATCH(orders!$D440,products!$A$1:$A$49,0),MATCH(orders!L$1,products!$A$1:$G$1,0))</f>
        <v>7.77</v>
      </c>
      <c r="M440" s="7">
        <f t="shared" si="6"/>
        <v>15.54</v>
      </c>
      <c r="N440" t="str">
        <f>_xlfn.XLOOKUP(orders[[#This Row],[Customer ID]],customers!$A$1:$A$1001,customers!$I$1:$I$1001,,0)</f>
        <v>No</v>
      </c>
    </row>
    <row r="441" spans="1:14"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7">
        <f>INDEX(products!$A$1:$G$49,MATCH(orders!$D441,products!$A$1:$A$49,0),MATCH(orders!L$1,products!$A$1:$G$1,0))</f>
        <v>8.91</v>
      </c>
      <c r="M441" s="7">
        <f t="shared" si="6"/>
        <v>35.64</v>
      </c>
      <c r="N441" t="str">
        <f>_xlfn.XLOOKUP(orders[[#This Row],[Customer ID]],customers!$A$1:$A$1001,customers!$I$1:$I$1001,,0)</f>
        <v>No</v>
      </c>
    </row>
    <row r="442" spans="1:14"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7">
        <f>INDEX(products!$A$1:$G$49,MATCH(orders!$D442,products!$A$1:$A$49,0),MATCH(orders!L$1,products!$A$1:$G$1,0))</f>
        <v>25.874999999999996</v>
      </c>
      <c r="M442" s="7">
        <f t="shared" si="6"/>
        <v>103.49999999999999</v>
      </c>
      <c r="N442" t="str">
        <f>_xlfn.XLOOKUP(orders[[#This Row],[Customer ID]],customers!$A$1:$A$1001,customers!$I$1:$I$1001,,0)</f>
        <v>Yes</v>
      </c>
    </row>
    <row r="443" spans="1:14"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7">
        <f>INDEX(products!$A$1:$G$49,MATCH(orders!$D443,products!$A$1:$A$49,0),MATCH(orders!L$1,products!$A$1:$G$1,0))</f>
        <v>12.15</v>
      </c>
      <c r="M443" s="7">
        <f t="shared" si="6"/>
        <v>36.450000000000003</v>
      </c>
      <c r="N443" t="str">
        <f>_xlfn.XLOOKUP(orders[[#This Row],[Customer ID]],customers!$A$1:$A$1001,customers!$I$1:$I$1001,,0)</f>
        <v>Yes</v>
      </c>
    </row>
    <row r="444" spans="1:14"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7">
        <f>INDEX(products!$A$1:$G$49,MATCH(orders!$D444,products!$A$1:$A$49,0),MATCH(orders!L$1,products!$A$1:$G$1,0))</f>
        <v>7.169999999999999</v>
      </c>
      <c r="M444" s="7">
        <f t="shared" si="6"/>
        <v>35.849999999999994</v>
      </c>
      <c r="N444" t="str">
        <f>_xlfn.XLOOKUP(orders[[#This Row],[Customer ID]],customers!$A$1:$A$1001,customers!$I$1:$I$1001,,0)</f>
        <v>No</v>
      </c>
    </row>
    <row r="445" spans="1:14"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7">
        <f>INDEX(products!$A$1:$G$49,MATCH(orders!$D445,products!$A$1:$A$49,0),MATCH(orders!L$1,products!$A$1:$G$1,0))</f>
        <v>4.4550000000000001</v>
      </c>
      <c r="M445" s="7">
        <f t="shared" si="6"/>
        <v>22.274999999999999</v>
      </c>
      <c r="N445" t="str">
        <f>_xlfn.XLOOKUP(orders[[#This Row],[Customer ID]],customers!$A$1:$A$1001,customers!$I$1:$I$1001,,0)</f>
        <v>Yes</v>
      </c>
    </row>
    <row r="446" spans="1:14"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7">
        <f>INDEX(products!$A$1:$G$49,MATCH(orders!$D446,products!$A$1:$A$49,0),MATCH(orders!L$1,products!$A$1:$G$1,0))</f>
        <v>4.125</v>
      </c>
      <c r="M446" s="7">
        <f t="shared" si="6"/>
        <v>24.75</v>
      </c>
      <c r="N446" t="str">
        <f>_xlfn.XLOOKUP(orders[[#This Row],[Customer ID]],customers!$A$1:$A$1001,customers!$I$1:$I$1001,,0)</f>
        <v>No</v>
      </c>
    </row>
    <row r="447" spans="1:14"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7">
        <f>INDEX(products!$A$1:$G$49,MATCH(orders!$D447,products!$A$1:$A$49,0),MATCH(orders!L$1,products!$A$1:$G$1,0))</f>
        <v>33.464999999999996</v>
      </c>
      <c r="M447" s="7">
        <f t="shared" si="6"/>
        <v>66.929999999999993</v>
      </c>
      <c r="N447" t="str">
        <f>_xlfn.XLOOKUP(orders[[#This Row],[Customer ID]],customers!$A$1:$A$1001,customers!$I$1:$I$1001,,0)</f>
        <v>Yes</v>
      </c>
    </row>
    <row r="448" spans="1:14"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7">
        <f>INDEX(products!$A$1:$G$49,MATCH(orders!$D448,products!$A$1:$A$49,0),MATCH(orders!L$1,products!$A$1:$G$1,0))</f>
        <v>8.73</v>
      </c>
      <c r="M448" s="7">
        <f t="shared" si="6"/>
        <v>8.73</v>
      </c>
      <c r="N448" t="str">
        <f>_xlfn.XLOOKUP(orders[[#This Row],[Customer ID]],customers!$A$1:$A$1001,customers!$I$1:$I$1001,,0)</f>
        <v>Yes</v>
      </c>
    </row>
    <row r="449" spans="1:14"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7">
        <f>INDEX(products!$A$1:$G$49,MATCH(orders!$D449,products!$A$1:$A$49,0),MATCH(orders!L$1,products!$A$1:$G$1,0))</f>
        <v>5.97</v>
      </c>
      <c r="M449" s="7">
        <f t="shared" si="6"/>
        <v>17.91</v>
      </c>
      <c r="N449" t="str">
        <f>_xlfn.XLOOKUP(orders[[#This Row],[Customer ID]],customers!$A$1:$A$1001,customers!$I$1:$I$1001,,0)</f>
        <v>No</v>
      </c>
    </row>
    <row r="450" spans="1:14"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7">
        <f>INDEX(products!$A$1:$G$49,MATCH(orders!$D450,products!$A$1:$A$49,0),MATCH(orders!L$1,products!$A$1:$G$1,0))</f>
        <v>7.169999999999999</v>
      </c>
      <c r="M450" s="7">
        <f t="shared" si="6"/>
        <v>7.169999999999999</v>
      </c>
      <c r="N450" t="str">
        <f>_xlfn.XLOOKUP(orders[[#This Row],[Customer ID]],customers!$A$1:$A$1001,customers!$I$1:$I$1001,,0)</f>
        <v>No</v>
      </c>
    </row>
    <row r="451" spans="1:14"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7">
        <f>INDEX(products!$A$1:$G$49,MATCH(orders!$D451,products!$A$1:$A$49,0),MATCH(orders!L$1,products!$A$1:$G$1,0))</f>
        <v>2.6849999999999996</v>
      </c>
      <c r="M451" s="7">
        <f t="shared" ref="M451:M514" si="7">E451*L451</f>
        <v>5.3699999999999992</v>
      </c>
      <c r="N451" t="str">
        <f>_xlfn.XLOOKUP(orders[[#This Row],[Customer ID]],customers!$A$1:$A$1001,customers!$I$1:$I$1001,,0)</f>
        <v>No</v>
      </c>
    </row>
    <row r="452" spans="1:14"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7">
        <f>INDEX(products!$A$1:$G$49,MATCH(orders!$D452,products!$A$1:$A$49,0),MATCH(orders!L$1,products!$A$1:$G$1,0))</f>
        <v>4.7549999999999999</v>
      </c>
      <c r="M452" s="7">
        <f t="shared" si="7"/>
        <v>23.774999999999999</v>
      </c>
      <c r="N452" t="str">
        <f>_xlfn.XLOOKUP(orders[[#This Row],[Customer ID]],customers!$A$1:$A$1001,customers!$I$1:$I$1001,,0)</f>
        <v>No</v>
      </c>
    </row>
    <row r="453" spans="1:14"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7">
        <f>INDEX(products!$A$1:$G$49,MATCH(orders!$D453,products!$A$1:$A$49,0),MATCH(orders!L$1,products!$A$1:$G$1,0))</f>
        <v>20.584999999999997</v>
      </c>
      <c r="M453" s="7">
        <f t="shared" si="7"/>
        <v>41.169999999999995</v>
      </c>
      <c r="N453" t="str">
        <f>_xlfn.XLOOKUP(orders[[#This Row],[Customer ID]],customers!$A$1:$A$1001,customers!$I$1:$I$1001,,0)</f>
        <v>Yes</v>
      </c>
    </row>
    <row r="454" spans="1:14"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7">
        <f>INDEX(products!$A$1:$G$49,MATCH(orders!$D454,products!$A$1:$A$49,0),MATCH(orders!L$1,products!$A$1:$G$1,0))</f>
        <v>3.8849999999999998</v>
      </c>
      <c r="M454" s="7">
        <f t="shared" si="7"/>
        <v>11.654999999999999</v>
      </c>
      <c r="N454" t="str">
        <f>_xlfn.XLOOKUP(orders[[#This Row],[Customer ID]],customers!$A$1:$A$1001,customers!$I$1:$I$1001,,0)</f>
        <v>No</v>
      </c>
    </row>
    <row r="455" spans="1:14"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7">
        <f>INDEX(products!$A$1:$G$49,MATCH(orders!$D455,products!$A$1:$A$49,0),MATCH(orders!L$1,products!$A$1:$G$1,0))</f>
        <v>9.51</v>
      </c>
      <c r="M455" s="7">
        <f t="shared" si="7"/>
        <v>38.04</v>
      </c>
      <c r="N455" t="str">
        <f>_xlfn.XLOOKUP(orders[[#This Row],[Customer ID]],customers!$A$1:$A$1001,customers!$I$1:$I$1001,,0)</f>
        <v>No</v>
      </c>
    </row>
    <row r="456" spans="1:14"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7">
        <f>INDEX(products!$A$1:$G$49,MATCH(orders!$D456,products!$A$1:$A$49,0),MATCH(orders!L$1,products!$A$1:$G$1,0))</f>
        <v>20.584999999999997</v>
      </c>
      <c r="M456" s="7">
        <f t="shared" si="7"/>
        <v>82.339999999999989</v>
      </c>
      <c r="N456" t="str">
        <f>_xlfn.XLOOKUP(orders[[#This Row],[Customer ID]],customers!$A$1:$A$1001,customers!$I$1:$I$1001,,0)</f>
        <v>Yes</v>
      </c>
    </row>
    <row r="457" spans="1:14"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7">
        <f>INDEX(products!$A$1:$G$49,MATCH(orders!$D457,products!$A$1:$A$49,0),MATCH(orders!L$1,products!$A$1:$G$1,0))</f>
        <v>4.7549999999999999</v>
      </c>
      <c r="M457" s="7">
        <f t="shared" si="7"/>
        <v>9.51</v>
      </c>
      <c r="N457" t="str">
        <f>_xlfn.XLOOKUP(orders[[#This Row],[Customer ID]],customers!$A$1:$A$1001,customers!$I$1:$I$1001,,0)</f>
        <v>Yes</v>
      </c>
    </row>
    <row r="458" spans="1:14"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7">
        <f>INDEX(products!$A$1:$G$49,MATCH(orders!$D458,products!$A$1:$A$49,0),MATCH(orders!L$1,products!$A$1:$G$1,0))</f>
        <v>20.584999999999997</v>
      </c>
      <c r="M458" s="7">
        <f t="shared" si="7"/>
        <v>41.169999999999995</v>
      </c>
      <c r="N458" t="str">
        <f>_xlfn.XLOOKUP(orders[[#This Row],[Customer ID]],customers!$A$1:$A$1001,customers!$I$1:$I$1001,,0)</f>
        <v>No</v>
      </c>
    </row>
    <row r="459" spans="1:14"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7">
        <f>INDEX(products!$A$1:$G$49,MATCH(orders!$D459,products!$A$1:$A$49,0),MATCH(orders!L$1,products!$A$1:$G$1,0))</f>
        <v>9.51</v>
      </c>
      <c r="M459" s="7">
        <f t="shared" si="7"/>
        <v>47.55</v>
      </c>
      <c r="N459" t="str">
        <f>_xlfn.XLOOKUP(orders[[#This Row],[Customer ID]],customers!$A$1:$A$1001,customers!$I$1:$I$1001,,0)</f>
        <v>No</v>
      </c>
    </row>
    <row r="460" spans="1:14"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7">
        <f>INDEX(products!$A$1:$G$49,MATCH(orders!$D460,products!$A$1:$A$49,0),MATCH(orders!L$1,products!$A$1:$G$1,0))</f>
        <v>11.25</v>
      </c>
      <c r="M460" s="7">
        <f t="shared" si="7"/>
        <v>45</v>
      </c>
      <c r="N460" t="str">
        <f>_xlfn.XLOOKUP(orders[[#This Row],[Customer ID]],customers!$A$1:$A$1001,customers!$I$1:$I$1001,,0)</f>
        <v>No</v>
      </c>
    </row>
    <row r="461" spans="1:14"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7">
        <f>INDEX(products!$A$1:$G$49,MATCH(orders!$D461,products!$A$1:$A$49,0),MATCH(orders!L$1,products!$A$1:$G$1,0))</f>
        <v>4.7549999999999999</v>
      </c>
      <c r="M461" s="7">
        <f t="shared" si="7"/>
        <v>23.774999999999999</v>
      </c>
      <c r="N461" t="str">
        <f>_xlfn.XLOOKUP(orders[[#This Row],[Customer ID]],customers!$A$1:$A$1001,customers!$I$1:$I$1001,,0)</f>
        <v>No</v>
      </c>
    </row>
    <row r="462" spans="1:14"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7">
        <f>INDEX(products!$A$1:$G$49,MATCH(orders!$D462,products!$A$1:$A$49,0),MATCH(orders!L$1,products!$A$1:$G$1,0))</f>
        <v>5.3699999999999992</v>
      </c>
      <c r="M462" s="7">
        <f t="shared" si="7"/>
        <v>16.11</v>
      </c>
      <c r="N462" t="str">
        <f>_xlfn.XLOOKUP(orders[[#This Row],[Customer ID]],customers!$A$1:$A$1001,customers!$I$1:$I$1001,,0)</f>
        <v>Yes</v>
      </c>
    </row>
    <row r="463" spans="1:14"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7">
        <f>INDEX(products!$A$1:$G$49,MATCH(orders!$D463,products!$A$1:$A$49,0),MATCH(orders!L$1,products!$A$1:$G$1,0))</f>
        <v>2.6849999999999996</v>
      </c>
      <c r="M463" s="7">
        <f t="shared" si="7"/>
        <v>10.739999999999998</v>
      </c>
      <c r="N463" t="str">
        <f>_xlfn.XLOOKUP(orders[[#This Row],[Customer ID]],customers!$A$1:$A$1001,customers!$I$1:$I$1001,,0)</f>
        <v>Yes</v>
      </c>
    </row>
    <row r="464" spans="1:14"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7">
        <f>INDEX(products!$A$1:$G$49,MATCH(orders!$D464,products!$A$1:$A$49,0),MATCH(orders!L$1,products!$A$1:$G$1,0))</f>
        <v>9.9499999999999993</v>
      </c>
      <c r="M464" s="7">
        <f t="shared" si="7"/>
        <v>49.75</v>
      </c>
      <c r="N464" t="str">
        <f>_xlfn.XLOOKUP(orders[[#This Row],[Customer ID]],customers!$A$1:$A$1001,customers!$I$1:$I$1001,,0)</f>
        <v>Yes</v>
      </c>
    </row>
    <row r="465" spans="1:14"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7">
        <f>INDEX(products!$A$1:$G$49,MATCH(orders!$D465,products!$A$1:$A$49,0),MATCH(orders!L$1,products!$A$1:$G$1,0))</f>
        <v>13.75</v>
      </c>
      <c r="M465" s="7">
        <f t="shared" si="7"/>
        <v>27.5</v>
      </c>
      <c r="N465" t="str">
        <f>_xlfn.XLOOKUP(orders[[#This Row],[Customer ID]],customers!$A$1:$A$1001,customers!$I$1:$I$1001,,0)</f>
        <v>No</v>
      </c>
    </row>
    <row r="466" spans="1:14"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7">
        <f>INDEX(products!$A$1:$G$49,MATCH(orders!$D466,products!$A$1:$A$49,0),MATCH(orders!L$1,products!$A$1:$G$1,0))</f>
        <v>29.784999999999997</v>
      </c>
      <c r="M466" s="7">
        <f t="shared" si="7"/>
        <v>119.13999999999999</v>
      </c>
      <c r="N466" t="str">
        <f>_xlfn.XLOOKUP(orders[[#This Row],[Customer ID]],customers!$A$1:$A$1001,customers!$I$1:$I$1001,,0)</f>
        <v>No</v>
      </c>
    </row>
    <row r="467" spans="1:14"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7">
        <f>INDEX(products!$A$1:$G$49,MATCH(orders!$D467,products!$A$1:$A$49,0),MATCH(orders!L$1,products!$A$1:$G$1,0))</f>
        <v>20.584999999999997</v>
      </c>
      <c r="M467" s="7">
        <f t="shared" si="7"/>
        <v>20.584999999999997</v>
      </c>
      <c r="N467" t="str">
        <f>_xlfn.XLOOKUP(orders[[#This Row],[Customer ID]],customers!$A$1:$A$1001,customers!$I$1:$I$1001,,0)</f>
        <v>Yes</v>
      </c>
    </row>
    <row r="468" spans="1:14"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7">
        <f>INDEX(products!$A$1:$G$49,MATCH(orders!$D468,products!$A$1:$A$49,0),MATCH(orders!L$1,products!$A$1:$G$1,0))</f>
        <v>2.9849999999999999</v>
      </c>
      <c r="M468" s="7">
        <f t="shared" si="7"/>
        <v>8.9550000000000001</v>
      </c>
      <c r="N468" t="str">
        <f>_xlfn.XLOOKUP(orders[[#This Row],[Customer ID]],customers!$A$1:$A$1001,customers!$I$1:$I$1001,,0)</f>
        <v>Yes</v>
      </c>
    </row>
    <row r="469" spans="1:14"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7">
        <f>INDEX(products!$A$1:$G$49,MATCH(orders!$D469,products!$A$1:$A$49,0),MATCH(orders!L$1,products!$A$1:$G$1,0))</f>
        <v>5.97</v>
      </c>
      <c r="M469" s="7">
        <f t="shared" si="7"/>
        <v>5.97</v>
      </c>
      <c r="N469" t="str">
        <f>_xlfn.XLOOKUP(orders[[#This Row],[Customer ID]],customers!$A$1:$A$1001,customers!$I$1:$I$1001,,0)</f>
        <v>No</v>
      </c>
    </row>
    <row r="470" spans="1:14"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7">
        <f>INDEX(products!$A$1:$G$49,MATCH(orders!$D470,products!$A$1:$A$49,0),MATCH(orders!L$1,products!$A$1:$G$1,0))</f>
        <v>13.75</v>
      </c>
      <c r="M470" s="7">
        <f t="shared" si="7"/>
        <v>41.25</v>
      </c>
      <c r="N470" t="str">
        <f>_xlfn.XLOOKUP(orders[[#This Row],[Customer ID]],customers!$A$1:$A$1001,customers!$I$1:$I$1001,,0)</f>
        <v>Yes</v>
      </c>
    </row>
    <row r="471" spans="1:14"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7">
        <f>INDEX(products!$A$1:$G$49,MATCH(orders!$D471,products!$A$1:$A$49,0),MATCH(orders!L$1,products!$A$1:$G$1,0))</f>
        <v>4.4550000000000001</v>
      </c>
      <c r="M471" s="7">
        <f t="shared" si="7"/>
        <v>22.274999999999999</v>
      </c>
      <c r="N471" t="str">
        <f>_xlfn.XLOOKUP(orders[[#This Row],[Customer ID]],customers!$A$1:$A$1001,customers!$I$1:$I$1001,,0)</f>
        <v>Yes</v>
      </c>
    </row>
    <row r="472" spans="1:14"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7">
        <f>INDEX(products!$A$1:$G$49,MATCH(orders!$D472,products!$A$1:$A$49,0),MATCH(orders!L$1,products!$A$1:$G$1,0))</f>
        <v>6.75</v>
      </c>
      <c r="M472" s="7">
        <f t="shared" si="7"/>
        <v>6.75</v>
      </c>
      <c r="N472" t="str">
        <f>_xlfn.XLOOKUP(orders[[#This Row],[Customer ID]],customers!$A$1:$A$1001,customers!$I$1:$I$1001,,0)</f>
        <v>Yes</v>
      </c>
    </row>
    <row r="473" spans="1:14"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7">
        <f>INDEX(products!$A$1:$G$49,MATCH(orders!$D473,products!$A$1:$A$49,0),MATCH(orders!L$1,products!$A$1:$G$1,0))</f>
        <v>33.464999999999996</v>
      </c>
      <c r="M473" s="7">
        <f t="shared" si="7"/>
        <v>133.85999999999999</v>
      </c>
      <c r="N473" t="str">
        <f>_xlfn.XLOOKUP(orders[[#This Row],[Customer ID]],customers!$A$1:$A$1001,customers!$I$1:$I$1001,,0)</f>
        <v>Yes</v>
      </c>
    </row>
    <row r="474" spans="1:14"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7">
        <f>INDEX(products!$A$1:$G$49,MATCH(orders!$D474,products!$A$1:$A$49,0),MATCH(orders!L$1,products!$A$1:$G$1,0))</f>
        <v>2.9849999999999999</v>
      </c>
      <c r="M474" s="7">
        <f t="shared" si="7"/>
        <v>5.97</v>
      </c>
      <c r="N474" t="str">
        <f>_xlfn.XLOOKUP(orders[[#This Row],[Customer ID]],customers!$A$1:$A$1001,customers!$I$1:$I$1001,,0)</f>
        <v>No</v>
      </c>
    </row>
    <row r="475" spans="1:14"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7">
        <f>INDEX(products!$A$1:$G$49,MATCH(orders!$D475,products!$A$1:$A$49,0),MATCH(orders!L$1,products!$A$1:$G$1,0))</f>
        <v>12.95</v>
      </c>
      <c r="M475" s="7">
        <f t="shared" si="7"/>
        <v>25.9</v>
      </c>
      <c r="N475" t="str">
        <f>_xlfn.XLOOKUP(orders[[#This Row],[Customer ID]],customers!$A$1:$A$1001,customers!$I$1:$I$1001,,0)</f>
        <v>No</v>
      </c>
    </row>
    <row r="476" spans="1:14"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7">
        <f>INDEX(products!$A$1:$G$49,MATCH(orders!$D476,products!$A$1:$A$49,0),MATCH(orders!L$1,products!$A$1:$G$1,0))</f>
        <v>31.624999999999996</v>
      </c>
      <c r="M476" s="7">
        <f t="shared" si="7"/>
        <v>31.624999999999996</v>
      </c>
      <c r="N476" t="str">
        <f>_xlfn.XLOOKUP(orders[[#This Row],[Customer ID]],customers!$A$1:$A$1001,customers!$I$1:$I$1001,,0)</f>
        <v>Yes</v>
      </c>
    </row>
    <row r="477" spans="1:14"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7">
        <f>INDEX(products!$A$1:$G$49,MATCH(orders!$D477,products!$A$1:$A$49,0),MATCH(orders!L$1,products!$A$1:$G$1,0))</f>
        <v>4.3650000000000002</v>
      </c>
      <c r="M477" s="7">
        <f t="shared" si="7"/>
        <v>8.73</v>
      </c>
      <c r="N477" t="str">
        <f>_xlfn.XLOOKUP(orders[[#This Row],[Customer ID]],customers!$A$1:$A$1001,customers!$I$1:$I$1001,,0)</f>
        <v>No</v>
      </c>
    </row>
    <row r="478" spans="1:14"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7">
        <f>INDEX(products!$A$1:$G$49,MATCH(orders!$D478,products!$A$1:$A$49,0),MATCH(orders!L$1,products!$A$1:$G$1,0))</f>
        <v>4.4550000000000001</v>
      </c>
      <c r="M478" s="7">
        <f t="shared" si="7"/>
        <v>26.73</v>
      </c>
      <c r="N478" t="str">
        <f>_xlfn.XLOOKUP(orders[[#This Row],[Customer ID]],customers!$A$1:$A$1001,customers!$I$1:$I$1001,,0)</f>
        <v>Yes</v>
      </c>
    </row>
    <row r="479" spans="1:14"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7">
        <f>INDEX(products!$A$1:$G$49,MATCH(orders!$D479,products!$A$1:$A$49,0),MATCH(orders!L$1,products!$A$1:$G$1,0))</f>
        <v>4.3650000000000002</v>
      </c>
      <c r="M479" s="7">
        <f t="shared" si="7"/>
        <v>26.19</v>
      </c>
      <c r="N479" t="str">
        <f>_xlfn.XLOOKUP(orders[[#This Row],[Customer ID]],customers!$A$1:$A$1001,customers!$I$1:$I$1001,,0)</f>
        <v>No</v>
      </c>
    </row>
    <row r="480" spans="1:14"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7">
        <f>INDEX(products!$A$1:$G$49,MATCH(orders!$D480,products!$A$1:$A$49,0),MATCH(orders!L$1,products!$A$1:$G$1,0))</f>
        <v>8.9499999999999993</v>
      </c>
      <c r="M480" s="7">
        <f t="shared" si="7"/>
        <v>53.699999999999996</v>
      </c>
      <c r="N480" t="str">
        <f>_xlfn.XLOOKUP(orders[[#This Row],[Customer ID]],customers!$A$1:$A$1001,customers!$I$1:$I$1001,,0)</f>
        <v>Yes</v>
      </c>
    </row>
    <row r="481" spans="1:14"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7">
        <f>INDEX(products!$A$1:$G$49,MATCH(orders!$D481,products!$A$1:$A$49,0),MATCH(orders!L$1,products!$A$1:$G$1,0))</f>
        <v>31.624999999999996</v>
      </c>
      <c r="M481" s="7">
        <f t="shared" si="7"/>
        <v>126.49999999999999</v>
      </c>
      <c r="N481" t="str">
        <f>_xlfn.XLOOKUP(orders[[#This Row],[Customer ID]],customers!$A$1:$A$1001,customers!$I$1:$I$1001,,0)</f>
        <v>Yes</v>
      </c>
    </row>
    <row r="482" spans="1:14"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7">
        <f>INDEX(products!$A$1:$G$49,MATCH(orders!$D482,products!$A$1:$A$49,0),MATCH(orders!L$1,products!$A$1:$G$1,0))</f>
        <v>4.125</v>
      </c>
      <c r="M482" s="7">
        <f t="shared" si="7"/>
        <v>4.125</v>
      </c>
      <c r="N482" t="str">
        <f>_xlfn.XLOOKUP(orders[[#This Row],[Customer ID]],customers!$A$1:$A$1001,customers!$I$1:$I$1001,,0)</f>
        <v>Yes</v>
      </c>
    </row>
    <row r="483" spans="1:14"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7">
        <f>INDEX(products!$A$1:$G$49,MATCH(orders!$D483,products!$A$1:$A$49,0),MATCH(orders!L$1,products!$A$1:$G$1,0))</f>
        <v>11.95</v>
      </c>
      <c r="M483" s="7">
        <f t="shared" si="7"/>
        <v>23.9</v>
      </c>
      <c r="N483" t="str">
        <f>_xlfn.XLOOKUP(orders[[#This Row],[Customer ID]],customers!$A$1:$A$1001,customers!$I$1:$I$1001,,0)</f>
        <v>No</v>
      </c>
    </row>
    <row r="484" spans="1:14"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7">
        <f>INDEX(products!$A$1:$G$49,MATCH(orders!$D484,products!$A$1:$A$49,0),MATCH(orders!L$1,products!$A$1:$G$1,0))</f>
        <v>27.945</v>
      </c>
      <c r="M484" s="7">
        <f t="shared" si="7"/>
        <v>139.72499999999999</v>
      </c>
      <c r="N484" t="str">
        <f>_xlfn.XLOOKUP(orders[[#This Row],[Customer ID]],customers!$A$1:$A$1001,customers!$I$1:$I$1001,,0)</f>
        <v>Yes</v>
      </c>
    </row>
    <row r="485" spans="1:14"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7">
        <f>INDEX(products!$A$1:$G$49,MATCH(orders!$D485,products!$A$1:$A$49,0),MATCH(orders!L$1,products!$A$1:$G$1,0))</f>
        <v>29.784999999999997</v>
      </c>
      <c r="M485" s="7">
        <f t="shared" si="7"/>
        <v>59.569999999999993</v>
      </c>
      <c r="N485" t="str">
        <f>_xlfn.XLOOKUP(orders[[#This Row],[Customer ID]],customers!$A$1:$A$1001,customers!$I$1:$I$1001,,0)</f>
        <v>Yes</v>
      </c>
    </row>
    <row r="486" spans="1:14"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7">
        <f>INDEX(products!$A$1:$G$49,MATCH(orders!$D486,products!$A$1:$A$49,0),MATCH(orders!L$1,products!$A$1:$G$1,0))</f>
        <v>9.51</v>
      </c>
      <c r="M486" s="7">
        <f t="shared" si="7"/>
        <v>57.06</v>
      </c>
      <c r="N486" t="str">
        <f>_xlfn.XLOOKUP(orders[[#This Row],[Customer ID]],customers!$A$1:$A$1001,customers!$I$1:$I$1001,,0)</f>
        <v>No</v>
      </c>
    </row>
    <row r="487" spans="1:14"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7">
        <f>INDEX(products!$A$1:$G$49,MATCH(orders!$D487,products!$A$1:$A$49,0),MATCH(orders!L$1,products!$A$1:$G$1,0))</f>
        <v>3.5849999999999995</v>
      </c>
      <c r="M487" s="7">
        <f t="shared" si="7"/>
        <v>21.509999999999998</v>
      </c>
      <c r="N487" t="str">
        <f>_xlfn.XLOOKUP(orders[[#This Row],[Customer ID]],customers!$A$1:$A$1001,customers!$I$1:$I$1001,,0)</f>
        <v>Yes</v>
      </c>
    </row>
    <row r="488" spans="1:14"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7">
        <f>INDEX(products!$A$1:$G$49,MATCH(orders!$D488,products!$A$1:$A$49,0),MATCH(orders!L$1,products!$A$1:$G$1,0))</f>
        <v>8.73</v>
      </c>
      <c r="M488" s="7">
        <f t="shared" si="7"/>
        <v>52.38</v>
      </c>
      <c r="N488" t="str">
        <f>_xlfn.XLOOKUP(orders[[#This Row],[Customer ID]],customers!$A$1:$A$1001,customers!$I$1:$I$1001,,0)</f>
        <v>Yes</v>
      </c>
    </row>
    <row r="489" spans="1:14"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7">
        <f>INDEX(products!$A$1:$G$49,MATCH(orders!$D489,products!$A$1:$A$49,0),MATCH(orders!L$1,products!$A$1:$G$1,0))</f>
        <v>12.15</v>
      </c>
      <c r="M489" s="7">
        <f t="shared" si="7"/>
        <v>72.900000000000006</v>
      </c>
      <c r="N489" t="str">
        <f>_xlfn.XLOOKUP(orders[[#This Row],[Customer ID]],customers!$A$1:$A$1001,customers!$I$1:$I$1001,,0)</f>
        <v>No</v>
      </c>
    </row>
    <row r="490" spans="1:14"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7">
        <f>INDEX(products!$A$1:$G$49,MATCH(orders!$D490,products!$A$1:$A$49,0),MATCH(orders!L$1,products!$A$1:$G$1,0))</f>
        <v>2.9849999999999999</v>
      </c>
      <c r="M490" s="7">
        <f t="shared" si="7"/>
        <v>14.924999999999999</v>
      </c>
      <c r="N490" t="str">
        <f>_xlfn.XLOOKUP(orders[[#This Row],[Customer ID]],customers!$A$1:$A$1001,customers!$I$1:$I$1001,,0)</f>
        <v>Yes</v>
      </c>
    </row>
    <row r="491" spans="1:14"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7">
        <f>INDEX(products!$A$1:$G$49,MATCH(orders!$D491,products!$A$1:$A$49,0),MATCH(orders!L$1,products!$A$1:$G$1,0))</f>
        <v>15.85</v>
      </c>
      <c r="M491" s="7">
        <f t="shared" si="7"/>
        <v>95.1</v>
      </c>
      <c r="N491" t="str">
        <f>_xlfn.XLOOKUP(orders[[#This Row],[Customer ID]],customers!$A$1:$A$1001,customers!$I$1:$I$1001,,0)</f>
        <v>No</v>
      </c>
    </row>
    <row r="492" spans="1:14"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7">
        <f>INDEX(products!$A$1:$G$49,MATCH(orders!$D492,products!$A$1:$A$49,0),MATCH(orders!L$1,products!$A$1:$G$1,0))</f>
        <v>7.77</v>
      </c>
      <c r="M492" s="7">
        <f t="shared" si="7"/>
        <v>15.54</v>
      </c>
      <c r="N492" t="str">
        <f>_xlfn.XLOOKUP(orders[[#This Row],[Customer ID]],customers!$A$1:$A$1001,customers!$I$1:$I$1001,,0)</f>
        <v>No</v>
      </c>
    </row>
    <row r="493" spans="1:14"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7">
        <f>INDEX(products!$A$1:$G$49,MATCH(orders!$D493,products!$A$1:$A$49,0),MATCH(orders!L$1,products!$A$1:$G$1,0))</f>
        <v>3.8849999999999998</v>
      </c>
      <c r="M493" s="7">
        <f t="shared" si="7"/>
        <v>23.31</v>
      </c>
      <c r="N493" t="str">
        <f>_xlfn.XLOOKUP(orders[[#This Row],[Customer ID]],customers!$A$1:$A$1001,customers!$I$1:$I$1001,,0)</f>
        <v>No</v>
      </c>
    </row>
    <row r="494" spans="1:14"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7">
        <f>INDEX(products!$A$1:$G$49,MATCH(orders!$D494,products!$A$1:$A$49,0),MATCH(orders!L$1,products!$A$1:$G$1,0))</f>
        <v>4.125</v>
      </c>
      <c r="M494" s="7">
        <f t="shared" si="7"/>
        <v>4.125</v>
      </c>
      <c r="N494" t="str">
        <f>_xlfn.XLOOKUP(orders[[#This Row],[Customer ID]],customers!$A$1:$A$1001,customers!$I$1:$I$1001,,0)</f>
        <v>Yes</v>
      </c>
    </row>
    <row r="495" spans="1:14"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7">
        <f>INDEX(products!$A$1:$G$49,MATCH(orders!$D495,products!$A$1:$A$49,0),MATCH(orders!L$1,products!$A$1:$G$1,0))</f>
        <v>5.97</v>
      </c>
      <c r="M495" s="7">
        <f t="shared" si="7"/>
        <v>35.82</v>
      </c>
      <c r="N495" t="str">
        <f>_xlfn.XLOOKUP(orders[[#This Row],[Customer ID]],customers!$A$1:$A$1001,customers!$I$1:$I$1001,,0)</f>
        <v>No</v>
      </c>
    </row>
    <row r="496" spans="1:14"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7">
        <f>INDEX(products!$A$1:$G$49,MATCH(orders!$D496,products!$A$1:$A$49,0),MATCH(orders!L$1,products!$A$1:$G$1,0))</f>
        <v>15.85</v>
      </c>
      <c r="M496" s="7">
        <f t="shared" si="7"/>
        <v>31.7</v>
      </c>
      <c r="N496" t="str">
        <f>_xlfn.XLOOKUP(orders[[#This Row],[Customer ID]],customers!$A$1:$A$1001,customers!$I$1:$I$1001,,0)</f>
        <v>No</v>
      </c>
    </row>
    <row r="497" spans="1:14"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7">
        <f>INDEX(products!$A$1:$G$49,MATCH(orders!$D497,products!$A$1:$A$49,0),MATCH(orders!L$1,products!$A$1:$G$1,0))</f>
        <v>15.85</v>
      </c>
      <c r="M497" s="7">
        <f t="shared" si="7"/>
        <v>79.25</v>
      </c>
      <c r="N497" t="str">
        <f>_xlfn.XLOOKUP(orders[[#This Row],[Customer ID]],customers!$A$1:$A$1001,customers!$I$1:$I$1001,,0)</f>
        <v>Yes</v>
      </c>
    </row>
    <row r="498" spans="1:14"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7">
        <f>INDEX(products!$A$1:$G$49,MATCH(orders!$D498,products!$A$1:$A$49,0),MATCH(orders!L$1,products!$A$1:$G$1,0))</f>
        <v>3.645</v>
      </c>
      <c r="M498" s="7">
        <f t="shared" si="7"/>
        <v>10.935</v>
      </c>
      <c r="N498" t="str">
        <f>_xlfn.XLOOKUP(orders[[#This Row],[Customer ID]],customers!$A$1:$A$1001,customers!$I$1:$I$1001,,0)</f>
        <v>No</v>
      </c>
    </row>
    <row r="499" spans="1:14"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7">
        <f>INDEX(products!$A$1:$G$49,MATCH(orders!$D499,products!$A$1:$A$49,0),MATCH(orders!L$1,products!$A$1:$G$1,0))</f>
        <v>9.9499999999999993</v>
      </c>
      <c r="M499" s="7">
        <f t="shared" si="7"/>
        <v>39.799999999999997</v>
      </c>
      <c r="N499" t="str">
        <f>_xlfn.XLOOKUP(orders[[#This Row],[Customer ID]],customers!$A$1:$A$1001,customers!$I$1:$I$1001,,0)</f>
        <v>No</v>
      </c>
    </row>
    <row r="500" spans="1:14"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7">
        <f>INDEX(products!$A$1:$G$49,MATCH(orders!$D500,products!$A$1:$A$49,0),MATCH(orders!L$1,products!$A$1:$G$1,0))</f>
        <v>9.9499999999999993</v>
      </c>
      <c r="M500" s="7">
        <f t="shared" si="7"/>
        <v>49.75</v>
      </c>
      <c r="N500" t="str">
        <f>_xlfn.XLOOKUP(orders[[#This Row],[Customer ID]],customers!$A$1:$A$1001,customers!$I$1:$I$1001,,0)</f>
        <v>Yes</v>
      </c>
    </row>
    <row r="501" spans="1:14"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7">
        <f>INDEX(products!$A$1:$G$49,MATCH(orders!$D501,products!$A$1:$A$49,0),MATCH(orders!L$1,products!$A$1:$G$1,0))</f>
        <v>2.6849999999999996</v>
      </c>
      <c r="M501" s="7">
        <f t="shared" si="7"/>
        <v>8.0549999999999997</v>
      </c>
      <c r="N501" t="str">
        <f>_xlfn.XLOOKUP(orders[[#This Row],[Customer ID]],customers!$A$1:$A$1001,customers!$I$1:$I$1001,,0)</f>
        <v>Yes</v>
      </c>
    </row>
    <row r="502" spans="1:14"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7">
        <f>INDEX(products!$A$1:$G$49,MATCH(orders!$D502,products!$A$1:$A$49,0),MATCH(orders!L$1,products!$A$1:$G$1,0))</f>
        <v>11.95</v>
      </c>
      <c r="M502" s="7">
        <f t="shared" si="7"/>
        <v>47.8</v>
      </c>
      <c r="N502" t="str">
        <f>_xlfn.XLOOKUP(orders[[#This Row],[Customer ID]],customers!$A$1:$A$1001,customers!$I$1:$I$1001,,0)</f>
        <v>No</v>
      </c>
    </row>
    <row r="503" spans="1:14"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7">
        <f>INDEX(products!$A$1:$G$49,MATCH(orders!$D503,products!$A$1:$A$49,0),MATCH(orders!L$1,products!$A$1:$G$1,0))</f>
        <v>2.9849999999999999</v>
      </c>
      <c r="M503" s="7">
        <f t="shared" si="7"/>
        <v>11.94</v>
      </c>
      <c r="N503" t="str">
        <f>_xlfn.XLOOKUP(orders[[#This Row],[Customer ID]],customers!$A$1:$A$1001,customers!$I$1:$I$1001,,0)</f>
        <v>No</v>
      </c>
    </row>
    <row r="504" spans="1:14"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7">
        <f>INDEX(products!$A$1:$G$49,MATCH(orders!$D504,products!$A$1:$A$49,0),MATCH(orders!L$1,products!$A$1:$G$1,0))</f>
        <v>4.125</v>
      </c>
      <c r="M504" s="7">
        <f t="shared" si="7"/>
        <v>16.5</v>
      </c>
      <c r="N504" t="str">
        <f>_xlfn.XLOOKUP(orders[[#This Row],[Customer ID]],customers!$A$1:$A$1001,customers!$I$1:$I$1001,,0)</f>
        <v>No</v>
      </c>
    </row>
    <row r="505" spans="1:14"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7">
        <f>INDEX(products!$A$1:$G$49,MATCH(orders!$D505,products!$A$1:$A$49,0),MATCH(orders!L$1,products!$A$1:$G$1,0))</f>
        <v>12.95</v>
      </c>
      <c r="M505" s="7">
        <f t="shared" si="7"/>
        <v>51.8</v>
      </c>
      <c r="N505" t="str">
        <f>_xlfn.XLOOKUP(orders[[#This Row],[Customer ID]],customers!$A$1:$A$1001,customers!$I$1:$I$1001,,0)</f>
        <v>No</v>
      </c>
    </row>
    <row r="506" spans="1:14"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7">
        <f>INDEX(products!$A$1:$G$49,MATCH(orders!$D506,products!$A$1:$A$49,0),MATCH(orders!L$1,products!$A$1:$G$1,0))</f>
        <v>4.7549999999999999</v>
      </c>
      <c r="M506" s="7">
        <f t="shared" si="7"/>
        <v>14.265000000000001</v>
      </c>
      <c r="N506" t="str">
        <f>_xlfn.XLOOKUP(orders[[#This Row],[Customer ID]],customers!$A$1:$A$1001,customers!$I$1:$I$1001,,0)</f>
        <v>No</v>
      </c>
    </row>
    <row r="507" spans="1:14"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7">
        <f>INDEX(products!$A$1:$G$49,MATCH(orders!$D507,products!$A$1:$A$49,0),MATCH(orders!L$1,products!$A$1:$G$1,0))</f>
        <v>4.3650000000000002</v>
      </c>
      <c r="M507" s="7">
        <f t="shared" si="7"/>
        <v>26.19</v>
      </c>
      <c r="N507" t="str">
        <f>_xlfn.XLOOKUP(orders[[#This Row],[Customer ID]],customers!$A$1:$A$1001,customers!$I$1:$I$1001,,0)</f>
        <v>No</v>
      </c>
    </row>
    <row r="508" spans="1:14"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7">
        <f>INDEX(products!$A$1:$G$49,MATCH(orders!$D508,products!$A$1:$A$49,0),MATCH(orders!L$1,products!$A$1:$G$1,0))</f>
        <v>12.95</v>
      </c>
      <c r="M508" s="7">
        <f t="shared" si="7"/>
        <v>25.9</v>
      </c>
      <c r="N508" t="str">
        <f>_xlfn.XLOOKUP(orders[[#This Row],[Customer ID]],customers!$A$1:$A$1001,customers!$I$1:$I$1001,,0)</f>
        <v>Yes</v>
      </c>
    </row>
    <row r="509" spans="1:14"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7">
        <f>INDEX(products!$A$1:$G$49,MATCH(orders!$D509,products!$A$1:$A$49,0),MATCH(orders!L$1,products!$A$1:$G$1,0))</f>
        <v>29.784999999999997</v>
      </c>
      <c r="M509" s="7">
        <f t="shared" si="7"/>
        <v>89.35499999999999</v>
      </c>
      <c r="N509" t="str">
        <f>_xlfn.XLOOKUP(orders[[#This Row],[Customer ID]],customers!$A$1:$A$1001,customers!$I$1:$I$1001,,0)</f>
        <v>Yes</v>
      </c>
    </row>
    <row r="510" spans="1:14"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7">
        <f>INDEX(products!$A$1:$G$49,MATCH(orders!$D510,products!$A$1:$A$49,0),MATCH(orders!L$1,products!$A$1:$G$1,0))</f>
        <v>7.77</v>
      </c>
      <c r="M510" s="7">
        <f t="shared" si="7"/>
        <v>46.62</v>
      </c>
      <c r="N510" t="str">
        <f>_xlfn.XLOOKUP(orders[[#This Row],[Customer ID]],customers!$A$1:$A$1001,customers!$I$1:$I$1001,,0)</f>
        <v>No</v>
      </c>
    </row>
    <row r="511" spans="1:14"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7">
        <f>INDEX(products!$A$1:$G$49,MATCH(orders!$D511,products!$A$1:$A$49,0),MATCH(orders!L$1,products!$A$1:$G$1,0))</f>
        <v>9.9499999999999993</v>
      </c>
      <c r="M511" s="7">
        <f t="shared" si="7"/>
        <v>29.849999999999998</v>
      </c>
      <c r="N511" t="str">
        <f>_xlfn.XLOOKUP(orders[[#This Row],[Customer ID]],customers!$A$1:$A$1001,customers!$I$1:$I$1001,,0)</f>
        <v>Yes</v>
      </c>
    </row>
    <row r="512" spans="1:14"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7">
        <f>INDEX(products!$A$1:$G$49,MATCH(orders!$D512,products!$A$1:$A$49,0),MATCH(orders!L$1,products!$A$1:$G$1,0))</f>
        <v>3.5849999999999995</v>
      </c>
      <c r="M512" s="7">
        <f t="shared" si="7"/>
        <v>10.754999999999999</v>
      </c>
      <c r="N512" t="str">
        <f>_xlfn.XLOOKUP(orders[[#This Row],[Customer ID]],customers!$A$1:$A$1001,customers!$I$1:$I$1001,,0)</f>
        <v>Yes</v>
      </c>
    </row>
    <row r="513" spans="1:14"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7">
        <f>INDEX(products!$A$1:$G$49,MATCH(orders!$D513,products!$A$1:$A$49,0),MATCH(orders!L$1,products!$A$1:$G$1,0))</f>
        <v>3.375</v>
      </c>
      <c r="M513" s="7">
        <f t="shared" si="7"/>
        <v>13.5</v>
      </c>
      <c r="N513" t="str">
        <f>_xlfn.XLOOKUP(orders[[#This Row],[Customer ID]],customers!$A$1:$A$1001,customers!$I$1:$I$1001,,0)</f>
        <v>Yes</v>
      </c>
    </row>
    <row r="514" spans="1:14"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7">
        <f>INDEX(products!$A$1:$G$49,MATCH(orders!$D514,products!$A$1:$A$49,0),MATCH(orders!L$1,products!$A$1:$G$1,0))</f>
        <v>15.85</v>
      </c>
      <c r="M514" s="7">
        <f t="shared" si="7"/>
        <v>47.55</v>
      </c>
      <c r="N514" t="str">
        <f>_xlfn.XLOOKUP(orders[[#This Row],[Customer ID]],customers!$A$1:$A$1001,customers!$I$1:$I$1001,,0)</f>
        <v>No</v>
      </c>
    </row>
    <row r="515" spans="1:14"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7">
        <f>INDEX(products!$A$1:$G$49,MATCH(orders!$D515,products!$A$1:$A$49,0),MATCH(orders!L$1,products!$A$1:$G$1,0))</f>
        <v>15.85</v>
      </c>
      <c r="M515" s="7">
        <f t="shared" ref="M515:M578" si="8">E515*L515</f>
        <v>79.25</v>
      </c>
      <c r="N515" t="str">
        <f>_xlfn.XLOOKUP(orders[[#This Row],[Customer ID]],customers!$A$1:$A$1001,customers!$I$1:$I$1001,,0)</f>
        <v>No</v>
      </c>
    </row>
    <row r="516" spans="1:14"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7">
        <f>INDEX(products!$A$1:$G$49,MATCH(orders!$D516,products!$A$1:$A$49,0),MATCH(orders!L$1,products!$A$1:$G$1,0))</f>
        <v>4.3650000000000002</v>
      </c>
      <c r="M516" s="7">
        <f t="shared" si="8"/>
        <v>26.19</v>
      </c>
      <c r="N516" t="str">
        <f>_xlfn.XLOOKUP(orders[[#This Row],[Customer ID]],customers!$A$1:$A$1001,customers!$I$1:$I$1001,,0)</f>
        <v>Yes</v>
      </c>
    </row>
    <row r="517" spans="1:14"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7">
        <f>INDEX(products!$A$1:$G$49,MATCH(orders!$D517,products!$A$1:$A$49,0),MATCH(orders!L$1,products!$A$1:$G$1,0))</f>
        <v>7.169999999999999</v>
      </c>
      <c r="M517" s="7">
        <f t="shared" si="8"/>
        <v>21.509999999999998</v>
      </c>
      <c r="N517" t="str">
        <f>_xlfn.XLOOKUP(orders[[#This Row],[Customer ID]],customers!$A$1:$A$1001,customers!$I$1:$I$1001,,0)</f>
        <v>No</v>
      </c>
    </row>
    <row r="518" spans="1:14"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7">
        <f>INDEX(products!$A$1:$G$49,MATCH(orders!$D518,products!$A$1:$A$49,0),MATCH(orders!L$1,products!$A$1:$G$1,0))</f>
        <v>20.584999999999997</v>
      </c>
      <c r="M518" s="7">
        <f t="shared" si="8"/>
        <v>102.92499999999998</v>
      </c>
      <c r="N518" t="str">
        <f>_xlfn.XLOOKUP(orders[[#This Row],[Customer ID]],customers!$A$1:$A$1001,customers!$I$1:$I$1001,,0)</f>
        <v>Yes</v>
      </c>
    </row>
    <row r="519" spans="1:14"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7">
        <f>INDEX(products!$A$1:$G$49,MATCH(orders!$D519,products!$A$1:$A$49,0),MATCH(orders!L$1,products!$A$1:$G$1,0))</f>
        <v>3.8849999999999998</v>
      </c>
      <c r="M519" s="7">
        <f t="shared" si="8"/>
        <v>7.77</v>
      </c>
      <c r="N519" t="str">
        <f>_xlfn.XLOOKUP(orders[[#This Row],[Customer ID]],customers!$A$1:$A$1001,customers!$I$1:$I$1001,,0)</f>
        <v>No</v>
      </c>
    </row>
    <row r="520" spans="1:14"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7">
        <f>INDEX(products!$A$1:$G$49,MATCH(orders!$D520,products!$A$1:$A$49,0),MATCH(orders!L$1,products!$A$1:$G$1,0))</f>
        <v>27.945</v>
      </c>
      <c r="M520" s="7">
        <f t="shared" si="8"/>
        <v>139.72499999999999</v>
      </c>
      <c r="N520" t="str">
        <f>_xlfn.XLOOKUP(orders[[#This Row],[Customer ID]],customers!$A$1:$A$1001,customers!$I$1:$I$1001,,0)</f>
        <v>No</v>
      </c>
    </row>
    <row r="521" spans="1:14"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7">
        <f>INDEX(products!$A$1:$G$49,MATCH(orders!$D521,products!$A$1:$A$49,0),MATCH(orders!L$1,products!$A$1:$G$1,0))</f>
        <v>5.97</v>
      </c>
      <c r="M521" s="7">
        <f t="shared" si="8"/>
        <v>11.94</v>
      </c>
      <c r="N521" t="str">
        <f>_xlfn.XLOOKUP(orders[[#This Row],[Customer ID]],customers!$A$1:$A$1001,customers!$I$1:$I$1001,,0)</f>
        <v>Yes</v>
      </c>
    </row>
    <row r="522" spans="1:14"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7">
        <f>INDEX(products!$A$1:$G$49,MATCH(orders!$D522,products!$A$1:$A$49,0),MATCH(orders!L$1,products!$A$1:$G$1,0))</f>
        <v>3.8849999999999998</v>
      </c>
      <c r="M522" s="7">
        <f t="shared" si="8"/>
        <v>3.8849999999999998</v>
      </c>
      <c r="N522" t="str">
        <f>_xlfn.XLOOKUP(orders[[#This Row],[Customer ID]],customers!$A$1:$A$1001,customers!$I$1:$I$1001,,0)</f>
        <v>No</v>
      </c>
    </row>
    <row r="523" spans="1:14"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7">
        <f>INDEX(products!$A$1:$G$49,MATCH(orders!$D523,products!$A$1:$A$49,0),MATCH(orders!L$1,products!$A$1:$G$1,0))</f>
        <v>9.9499999999999993</v>
      </c>
      <c r="M523" s="7">
        <f t="shared" si="8"/>
        <v>39.799999999999997</v>
      </c>
      <c r="N523" t="str">
        <f>_xlfn.XLOOKUP(orders[[#This Row],[Customer ID]],customers!$A$1:$A$1001,customers!$I$1:$I$1001,,0)</f>
        <v>No</v>
      </c>
    </row>
    <row r="524" spans="1:14"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7">
        <f>INDEX(products!$A$1:$G$49,MATCH(orders!$D524,products!$A$1:$A$49,0),MATCH(orders!L$1,products!$A$1:$G$1,0))</f>
        <v>5.97</v>
      </c>
      <c r="M524" s="7">
        <f t="shared" si="8"/>
        <v>29.849999999999998</v>
      </c>
      <c r="N524" t="str">
        <f>_xlfn.XLOOKUP(orders[[#This Row],[Customer ID]],customers!$A$1:$A$1001,customers!$I$1:$I$1001,,0)</f>
        <v>No</v>
      </c>
    </row>
    <row r="525" spans="1:14"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7">
        <f>INDEX(products!$A$1:$G$49,MATCH(orders!$D525,products!$A$1:$A$49,0),MATCH(orders!L$1,products!$A$1:$G$1,0))</f>
        <v>29.784999999999997</v>
      </c>
      <c r="M525" s="7">
        <f t="shared" si="8"/>
        <v>29.784999999999997</v>
      </c>
      <c r="N525" t="str">
        <f>_xlfn.XLOOKUP(orders[[#This Row],[Customer ID]],customers!$A$1:$A$1001,customers!$I$1:$I$1001,,0)</f>
        <v>No</v>
      </c>
    </row>
    <row r="526" spans="1:14"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7">
        <f>INDEX(products!$A$1:$G$49,MATCH(orders!$D526,products!$A$1:$A$49,0),MATCH(orders!L$1,products!$A$1:$G$1,0))</f>
        <v>36.454999999999998</v>
      </c>
      <c r="M526" s="7">
        <f t="shared" si="8"/>
        <v>72.91</v>
      </c>
      <c r="N526" t="str">
        <f>_xlfn.XLOOKUP(orders[[#This Row],[Customer ID]],customers!$A$1:$A$1001,customers!$I$1:$I$1001,,0)</f>
        <v>No</v>
      </c>
    </row>
    <row r="527" spans="1:14"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7">
        <f>INDEX(products!$A$1:$G$49,MATCH(orders!$D527,products!$A$1:$A$49,0),MATCH(orders!L$1,products!$A$1:$G$1,0))</f>
        <v>2.6849999999999996</v>
      </c>
      <c r="M527" s="7">
        <f t="shared" si="8"/>
        <v>13.424999999999997</v>
      </c>
      <c r="N527" t="str">
        <f>_xlfn.XLOOKUP(orders[[#This Row],[Customer ID]],customers!$A$1:$A$1001,customers!$I$1:$I$1001,,0)</f>
        <v>Yes</v>
      </c>
    </row>
    <row r="528" spans="1:14"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7">
        <f>INDEX(products!$A$1:$G$49,MATCH(orders!$D528,products!$A$1:$A$49,0),MATCH(orders!L$1,products!$A$1:$G$1,0))</f>
        <v>31.624999999999996</v>
      </c>
      <c r="M528" s="7">
        <f t="shared" si="8"/>
        <v>126.49999999999999</v>
      </c>
      <c r="N528" t="str">
        <f>_xlfn.XLOOKUP(orders[[#This Row],[Customer ID]],customers!$A$1:$A$1001,customers!$I$1:$I$1001,,0)</f>
        <v>Yes</v>
      </c>
    </row>
    <row r="529" spans="1:14"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7">
        <f>INDEX(products!$A$1:$G$49,MATCH(orders!$D529,products!$A$1:$A$49,0),MATCH(orders!L$1,products!$A$1:$G$1,0))</f>
        <v>8.25</v>
      </c>
      <c r="M529" s="7">
        <f t="shared" si="8"/>
        <v>41.25</v>
      </c>
      <c r="N529" t="str">
        <f>_xlfn.XLOOKUP(orders[[#This Row],[Customer ID]],customers!$A$1:$A$1001,customers!$I$1:$I$1001,,0)</f>
        <v>No</v>
      </c>
    </row>
    <row r="530" spans="1:14"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7">
        <f>INDEX(products!$A$1:$G$49,MATCH(orders!$D530,products!$A$1:$A$49,0),MATCH(orders!L$1,products!$A$1:$G$1,0))</f>
        <v>8.91</v>
      </c>
      <c r="M530" s="7">
        <f t="shared" si="8"/>
        <v>53.46</v>
      </c>
      <c r="N530" t="str">
        <f>_xlfn.XLOOKUP(orders[[#This Row],[Customer ID]],customers!$A$1:$A$1001,customers!$I$1:$I$1001,,0)</f>
        <v>No</v>
      </c>
    </row>
    <row r="531" spans="1:14"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7">
        <f>INDEX(products!$A$1:$G$49,MATCH(orders!$D531,products!$A$1:$A$49,0),MATCH(orders!L$1,products!$A$1:$G$1,0))</f>
        <v>9.9499999999999993</v>
      </c>
      <c r="M531" s="7">
        <f t="shared" si="8"/>
        <v>59.699999999999996</v>
      </c>
      <c r="N531" t="str">
        <f>_xlfn.XLOOKUP(orders[[#This Row],[Customer ID]],customers!$A$1:$A$1001,customers!$I$1:$I$1001,,0)</f>
        <v>No</v>
      </c>
    </row>
    <row r="532" spans="1:14"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7">
        <f>INDEX(products!$A$1:$G$49,MATCH(orders!$D532,products!$A$1:$A$49,0),MATCH(orders!L$1,products!$A$1:$G$1,0))</f>
        <v>9.9499999999999993</v>
      </c>
      <c r="M532" s="7">
        <f t="shared" si="8"/>
        <v>59.699999999999996</v>
      </c>
      <c r="N532" t="str">
        <f>_xlfn.XLOOKUP(orders[[#This Row],[Customer ID]],customers!$A$1:$A$1001,customers!$I$1:$I$1001,,0)</f>
        <v>No</v>
      </c>
    </row>
    <row r="533" spans="1:14"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7">
        <f>INDEX(products!$A$1:$G$49,MATCH(orders!$D533,products!$A$1:$A$49,0),MATCH(orders!L$1,products!$A$1:$G$1,0))</f>
        <v>8.9499999999999993</v>
      </c>
      <c r="M533" s="7">
        <f t="shared" si="8"/>
        <v>44.75</v>
      </c>
      <c r="N533" t="str">
        <f>_xlfn.XLOOKUP(orders[[#This Row],[Customer ID]],customers!$A$1:$A$1001,customers!$I$1:$I$1001,,0)</f>
        <v>No</v>
      </c>
    </row>
    <row r="534" spans="1:14"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7">
        <f>INDEX(products!$A$1:$G$49,MATCH(orders!$D534,products!$A$1:$A$49,0),MATCH(orders!L$1,products!$A$1:$G$1,0))</f>
        <v>8.25</v>
      </c>
      <c r="M534" s="7">
        <f t="shared" si="8"/>
        <v>16.5</v>
      </c>
      <c r="N534" t="str">
        <f>_xlfn.XLOOKUP(orders[[#This Row],[Customer ID]],customers!$A$1:$A$1001,customers!$I$1:$I$1001,,0)</f>
        <v>Yes</v>
      </c>
    </row>
    <row r="535" spans="1:14"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7">
        <f>INDEX(products!$A$1:$G$49,MATCH(orders!$D535,products!$A$1:$A$49,0),MATCH(orders!L$1,products!$A$1:$G$1,0))</f>
        <v>5.3699999999999992</v>
      </c>
      <c r="M535" s="7">
        <f t="shared" si="8"/>
        <v>21.479999999999997</v>
      </c>
      <c r="N535" t="str">
        <f>_xlfn.XLOOKUP(orders[[#This Row],[Customer ID]],customers!$A$1:$A$1001,customers!$I$1:$I$1001,,0)</f>
        <v>No</v>
      </c>
    </row>
    <row r="536" spans="1:14"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7">
        <f>INDEX(products!$A$1:$G$49,MATCH(orders!$D536,products!$A$1:$A$49,0),MATCH(orders!L$1,products!$A$1:$G$1,0))</f>
        <v>22.884999999999998</v>
      </c>
      <c r="M536" s="7">
        <f t="shared" si="8"/>
        <v>45.769999999999996</v>
      </c>
      <c r="N536" t="str">
        <f>_xlfn.XLOOKUP(orders[[#This Row],[Customer ID]],customers!$A$1:$A$1001,customers!$I$1:$I$1001,,0)</f>
        <v>Yes</v>
      </c>
    </row>
    <row r="537" spans="1:14"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7">
        <f>INDEX(products!$A$1:$G$49,MATCH(orders!$D537,products!$A$1:$A$49,0),MATCH(orders!L$1,products!$A$1:$G$1,0))</f>
        <v>4.7549999999999999</v>
      </c>
      <c r="M537" s="7">
        <f t="shared" si="8"/>
        <v>9.51</v>
      </c>
      <c r="N537" t="str">
        <f>_xlfn.XLOOKUP(orders[[#This Row],[Customer ID]],customers!$A$1:$A$1001,customers!$I$1:$I$1001,,0)</f>
        <v>No</v>
      </c>
    </row>
    <row r="538" spans="1:14"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7">
        <f>INDEX(products!$A$1:$G$49,MATCH(orders!$D538,products!$A$1:$A$49,0),MATCH(orders!L$1,products!$A$1:$G$1,0))</f>
        <v>2.6849999999999996</v>
      </c>
      <c r="M538" s="7">
        <f t="shared" si="8"/>
        <v>8.0549999999999997</v>
      </c>
      <c r="N538" t="str">
        <f>_xlfn.XLOOKUP(orders[[#This Row],[Customer ID]],customers!$A$1:$A$1001,customers!$I$1:$I$1001,,0)</f>
        <v>Yes</v>
      </c>
    </row>
    <row r="539" spans="1:14"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7">
        <f>INDEX(products!$A$1:$G$49,MATCH(orders!$D539,products!$A$1:$A$49,0),MATCH(orders!L$1,products!$A$1:$G$1,0))</f>
        <v>27.945</v>
      </c>
      <c r="M539" s="7">
        <f t="shared" si="8"/>
        <v>111.78</v>
      </c>
      <c r="N539" t="str">
        <f>_xlfn.XLOOKUP(orders[[#This Row],[Customer ID]],customers!$A$1:$A$1001,customers!$I$1:$I$1001,,0)</f>
        <v>Yes</v>
      </c>
    </row>
    <row r="540" spans="1:14"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7">
        <f>INDEX(products!$A$1:$G$49,MATCH(orders!$D540,products!$A$1:$A$49,0),MATCH(orders!L$1,products!$A$1:$G$1,0))</f>
        <v>2.6849999999999996</v>
      </c>
      <c r="M540" s="7">
        <f t="shared" si="8"/>
        <v>10.739999999999998</v>
      </c>
      <c r="N540" t="str">
        <f>_xlfn.XLOOKUP(orders[[#This Row],[Customer ID]],customers!$A$1:$A$1001,customers!$I$1:$I$1001,,0)</f>
        <v>Yes</v>
      </c>
    </row>
    <row r="541" spans="1:14"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7">
        <f>INDEX(products!$A$1:$G$49,MATCH(orders!$D541,products!$A$1:$A$49,0),MATCH(orders!L$1,products!$A$1:$G$1,0))</f>
        <v>5.3699999999999992</v>
      </c>
      <c r="M541" s="7">
        <f t="shared" si="8"/>
        <v>26.849999999999994</v>
      </c>
      <c r="N541" t="str">
        <f>_xlfn.XLOOKUP(orders[[#This Row],[Customer ID]],customers!$A$1:$A$1001,customers!$I$1:$I$1001,,0)</f>
        <v>No</v>
      </c>
    </row>
    <row r="542" spans="1:14"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7">
        <f>INDEX(products!$A$1:$G$49,MATCH(orders!$D542,products!$A$1:$A$49,0),MATCH(orders!L$1,products!$A$1:$G$1,0))</f>
        <v>15.85</v>
      </c>
      <c r="M542" s="7">
        <f t="shared" si="8"/>
        <v>63.4</v>
      </c>
      <c r="N542" t="str">
        <f>_xlfn.XLOOKUP(orders[[#This Row],[Customer ID]],customers!$A$1:$A$1001,customers!$I$1:$I$1001,,0)</f>
        <v>Yes</v>
      </c>
    </row>
    <row r="543" spans="1:14"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7">
        <f>INDEX(products!$A$1:$G$49,MATCH(orders!$D543,products!$A$1:$A$49,0),MATCH(orders!L$1,products!$A$1:$G$1,0))</f>
        <v>22.884999999999998</v>
      </c>
      <c r="M543" s="7">
        <f t="shared" si="8"/>
        <v>22.884999999999998</v>
      </c>
      <c r="N543" t="str">
        <f>_xlfn.XLOOKUP(orders[[#This Row],[Customer ID]],customers!$A$1:$A$1001,customers!$I$1:$I$1001,,0)</f>
        <v>Yes</v>
      </c>
    </row>
    <row r="544" spans="1:14"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7">
        <f>INDEX(products!$A$1:$G$49,MATCH(orders!$D544,products!$A$1:$A$49,0),MATCH(orders!L$1,products!$A$1:$G$1,0))</f>
        <v>25.874999999999996</v>
      </c>
      <c r="M544" s="7">
        <f t="shared" si="8"/>
        <v>103.49999999999999</v>
      </c>
      <c r="N544" t="str">
        <f>_xlfn.XLOOKUP(orders[[#This Row],[Customer ID]],customers!$A$1:$A$1001,customers!$I$1:$I$1001,,0)</f>
        <v>No</v>
      </c>
    </row>
    <row r="545" spans="1:14"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7">
        <f>INDEX(products!$A$1:$G$49,MATCH(orders!$D545,products!$A$1:$A$49,0),MATCH(orders!L$1,products!$A$1:$G$1,0))</f>
        <v>27.484999999999996</v>
      </c>
      <c r="M545" s="7">
        <f t="shared" si="8"/>
        <v>54.969999999999992</v>
      </c>
      <c r="N545" t="str">
        <f>_xlfn.XLOOKUP(orders[[#This Row],[Customer ID]],customers!$A$1:$A$1001,customers!$I$1:$I$1001,,0)</f>
        <v>No</v>
      </c>
    </row>
    <row r="546" spans="1:14"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7">
        <f>INDEX(products!$A$1:$G$49,MATCH(orders!$D546,products!$A$1:$A$49,0),MATCH(orders!L$1,products!$A$1:$G$1,0))</f>
        <v>7.77</v>
      </c>
      <c r="M546" s="7">
        <f t="shared" si="8"/>
        <v>15.54</v>
      </c>
      <c r="N546" t="str">
        <f>_xlfn.XLOOKUP(orders[[#This Row],[Customer ID]],customers!$A$1:$A$1001,customers!$I$1:$I$1001,,0)</f>
        <v>No</v>
      </c>
    </row>
    <row r="547" spans="1:14"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7">
        <f>INDEX(products!$A$1:$G$49,MATCH(orders!$D547,products!$A$1:$A$49,0),MATCH(orders!L$1,products!$A$1:$G$1,0))</f>
        <v>3.8849999999999998</v>
      </c>
      <c r="M547" s="7">
        <f t="shared" si="8"/>
        <v>15.54</v>
      </c>
      <c r="N547" t="str">
        <f>_xlfn.XLOOKUP(orders[[#This Row],[Customer ID]],customers!$A$1:$A$1001,customers!$I$1:$I$1001,,0)</f>
        <v>No</v>
      </c>
    </row>
    <row r="548" spans="1:14"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7">
        <f>INDEX(products!$A$1:$G$49,MATCH(orders!$D548,products!$A$1:$A$49,0),MATCH(orders!L$1,products!$A$1:$G$1,0))</f>
        <v>27.945</v>
      </c>
      <c r="M548" s="7">
        <f t="shared" si="8"/>
        <v>83.835000000000008</v>
      </c>
      <c r="N548" t="str">
        <f>_xlfn.XLOOKUP(orders[[#This Row],[Customer ID]],customers!$A$1:$A$1001,customers!$I$1:$I$1001,,0)</f>
        <v>No</v>
      </c>
    </row>
    <row r="549" spans="1:14"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7">
        <f>INDEX(products!$A$1:$G$49,MATCH(orders!$D549,products!$A$1:$A$49,0),MATCH(orders!L$1,products!$A$1:$G$1,0))</f>
        <v>3.5849999999999995</v>
      </c>
      <c r="M549" s="7">
        <f t="shared" si="8"/>
        <v>10.754999999999999</v>
      </c>
      <c r="N549" t="str">
        <f>_xlfn.XLOOKUP(orders[[#This Row],[Customer ID]],customers!$A$1:$A$1001,customers!$I$1:$I$1001,,0)</f>
        <v>Yes</v>
      </c>
    </row>
    <row r="550" spans="1:14"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7">
        <f>INDEX(products!$A$1:$G$49,MATCH(orders!$D550,products!$A$1:$A$49,0),MATCH(orders!L$1,products!$A$1:$G$1,0))</f>
        <v>4.4550000000000001</v>
      </c>
      <c r="M550" s="7">
        <f t="shared" si="8"/>
        <v>13.365</v>
      </c>
      <c r="N550" t="str">
        <f>_xlfn.XLOOKUP(orders[[#This Row],[Customer ID]],customers!$A$1:$A$1001,customers!$I$1:$I$1001,,0)</f>
        <v>Yes</v>
      </c>
    </row>
    <row r="551" spans="1:14"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7">
        <f>INDEX(products!$A$1:$G$49,MATCH(orders!$D551,products!$A$1:$A$49,0),MATCH(orders!L$1,products!$A$1:$G$1,0))</f>
        <v>4.4550000000000001</v>
      </c>
      <c r="M551" s="7">
        <f t="shared" si="8"/>
        <v>17.82</v>
      </c>
      <c r="N551" t="str">
        <f>_xlfn.XLOOKUP(orders[[#This Row],[Customer ID]],customers!$A$1:$A$1001,customers!$I$1:$I$1001,,0)</f>
        <v>Yes</v>
      </c>
    </row>
    <row r="552" spans="1:14"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7">
        <f>INDEX(products!$A$1:$G$49,MATCH(orders!$D552,products!$A$1:$A$49,0),MATCH(orders!L$1,products!$A$1:$G$1,0))</f>
        <v>3.8849999999999998</v>
      </c>
      <c r="M552" s="7">
        <f t="shared" si="8"/>
        <v>23.31</v>
      </c>
      <c r="N552" t="str">
        <f>_xlfn.XLOOKUP(orders[[#This Row],[Customer ID]],customers!$A$1:$A$1001,customers!$I$1:$I$1001,,0)</f>
        <v>Yes</v>
      </c>
    </row>
    <row r="553" spans="1:14"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7">
        <f>INDEX(products!$A$1:$G$49,MATCH(orders!$D553,products!$A$1:$A$49,0),MATCH(orders!L$1,products!$A$1:$G$1,0))</f>
        <v>3.645</v>
      </c>
      <c r="M553" s="7">
        <f t="shared" si="8"/>
        <v>7.29</v>
      </c>
      <c r="N553" t="str">
        <f>_xlfn.XLOOKUP(orders[[#This Row],[Customer ID]],customers!$A$1:$A$1001,customers!$I$1:$I$1001,,0)</f>
        <v>No</v>
      </c>
    </row>
    <row r="554" spans="1:14"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7">
        <f>INDEX(products!$A$1:$G$49,MATCH(orders!$D554,products!$A$1:$A$49,0),MATCH(orders!L$1,products!$A$1:$G$1,0))</f>
        <v>4.4550000000000001</v>
      </c>
      <c r="M554" s="7">
        <f t="shared" si="8"/>
        <v>17.82</v>
      </c>
      <c r="N554" t="str">
        <f>_xlfn.XLOOKUP(orders[[#This Row],[Customer ID]],customers!$A$1:$A$1001,customers!$I$1:$I$1001,,0)</f>
        <v>Yes</v>
      </c>
    </row>
    <row r="555" spans="1:14"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7">
        <f>INDEX(products!$A$1:$G$49,MATCH(orders!$D555,products!$A$1:$A$49,0),MATCH(orders!L$1,products!$A$1:$G$1,0))</f>
        <v>13.75</v>
      </c>
      <c r="M555" s="7">
        <f t="shared" si="8"/>
        <v>68.75</v>
      </c>
      <c r="N555" t="str">
        <f>_xlfn.XLOOKUP(orders[[#This Row],[Customer ID]],customers!$A$1:$A$1001,customers!$I$1:$I$1001,,0)</f>
        <v>No</v>
      </c>
    </row>
    <row r="556" spans="1:14"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7">
        <f>INDEX(products!$A$1:$G$49,MATCH(orders!$D556,products!$A$1:$A$49,0),MATCH(orders!L$1,products!$A$1:$G$1,0))</f>
        <v>27.484999999999996</v>
      </c>
      <c r="M556" s="7">
        <f t="shared" si="8"/>
        <v>54.969999999999992</v>
      </c>
      <c r="N556" t="str">
        <f>_xlfn.XLOOKUP(orders[[#This Row],[Customer ID]],customers!$A$1:$A$1001,customers!$I$1:$I$1001,,0)</f>
        <v>Yes</v>
      </c>
    </row>
    <row r="557" spans="1:14"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7">
        <f>INDEX(products!$A$1:$G$49,MATCH(orders!$D557,products!$A$1:$A$49,0),MATCH(orders!L$1,products!$A$1:$G$1,0))</f>
        <v>13.75</v>
      </c>
      <c r="M557" s="7">
        <f t="shared" si="8"/>
        <v>82.5</v>
      </c>
      <c r="N557" t="str">
        <f>_xlfn.XLOOKUP(orders[[#This Row],[Customer ID]],customers!$A$1:$A$1001,customers!$I$1:$I$1001,,0)</f>
        <v>No</v>
      </c>
    </row>
    <row r="558" spans="1:14"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7">
        <f>INDEX(products!$A$1:$G$49,MATCH(orders!$D558,products!$A$1:$A$49,0),MATCH(orders!L$1,products!$A$1:$G$1,0))</f>
        <v>4.3650000000000002</v>
      </c>
      <c r="M558" s="7">
        <f t="shared" si="8"/>
        <v>8.73</v>
      </c>
      <c r="N558" t="str">
        <f>_xlfn.XLOOKUP(orders[[#This Row],[Customer ID]],customers!$A$1:$A$1001,customers!$I$1:$I$1001,,0)</f>
        <v>Yes</v>
      </c>
    </row>
    <row r="559" spans="1:14"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7">
        <f>INDEX(products!$A$1:$G$49,MATCH(orders!$D559,products!$A$1:$A$49,0),MATCH(orders!L$1,products!$A$1:$G$1,0))</f>
        <v>14.85</v>
      </c>
      <c r="M559" s="7">
        <f t="shared" si="8"/>
        <v>59.4</v>
      </c>
      <c r="N559" t="str">
        <f>_xlfn.XLOOKUP(orders[[#This Row],[Customer ID]],customers!$A$1:$A$1001,customers!$I$1:$I$1001,,0)</f>
        <v>Yes</v>
      </c>
    </row>
    <row r="560" spans="1:14"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7">
        <f>INDEX(products!$A$1:$G$49,MATCH(orders!$D560,products!$A$1:$A$49,0),MATCH(orders!L$1,products!$A$1:$G$1,0))</f>
        <v>3.8849999999999998</v>
      </c>
      <c r="M560" s="7">
        <f t="shared" si="8"/>
        <v>15.54</v>
      </c>
      <c r="N560" t="str">
        <f>_xlfn.XLOOKUP(orders[[#This Row],[Customer ID]],customers!$A$1:$A$1001,customers!$I$1:$I$1001,,0)</f>
        <v>Yes</v>
      </c>
    </row>
    <row r="561" spans="1:14"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7">
        <f>INDEX(products!$A$1:$G$49,MATCH(orders!$D561,products!$A$1:$A$49,0),MATCH(orders!L$1,products!$A$1:$G$1,0))</f>
        <v>12.95</v>
      </c>
      <c r="M561" s="7">
        <f t="shared" si="8"/>
        <v>38.849999999999994</v>
      </c>
      <c r="N561" t="str">
        <f>_xlfn.XLOOKUP(orders[[#This Row],[Customer ID]],customers!$A$1:$A$1001,customers!$I$1:$I$1001,,0)</f>
        <v>Yes</v>
      </c>
    </row>
    <row r="562" spans="1:14"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7">
        <f>INDEX(products!$A$1:$G$49,MATCH(orders!$D562,products!$A$1:$A$49,0),MATCH(orders!L$1,products!$A$1:$G$1,0))</f>
        <v>31.624999999999996</v>
      </c>
      <c r="M562" s="7">
        <f t="shared" si="8"/>
        <v>189.74999999999997</v>
      </c>
      <c r="N562" t="str">
        <f>_xlfn.XLOOKUP(orders[[#This Row],[Customer ID]],customers!$A$1:$A$1001,customers!$I$1:$I$1001,,0)</f>
        <v>Yes</v>
      </c>
    </row>
    <row r="563" spans="1:14"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7">
        <f>INDEX(products!$A$1:$G$49,MATCH(orders!$D563,products!$A$1:$A$49,0),MATCH(orders!L$1,products!$A$1:$G$1,0))</f>
        <v>2.9849999999999999</v>
      </c>
      <c r="M563" s="7">
        <f t="shared" si="8"/>
        <v>17.91</v>
      </c>
      <c r="N563" t="str">
        <f>_xlfn.XLOOKUP(orders[[#This Row],[Customer ID]],customers!$A$1:$A$1001,customers!$I$1:$I$1001,,0)</f>
        <v>Yes</v>
      </c>
    </row>
    <row r="564" spans="1:14"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7">
        <f>INDEX(products!$A$1:$G$49,MATCH(orders!$D564,products!$A$1:$A$49,0),MATCH(orders!L$1,products!$A$1:$G$1,0))</f>
        <v>4.7549999999999999</v>
      </c>
      <c r="M564" s="7">
        <f t="shared" si="8"/>
        <v>28.53</v>
      </c>
      <c r="N564" t="str">
        <f>_xlfn.XLOOKUP(orders[[#This Row],[Customer ID]],customers!$A$1:$A$1001,customers!$I$1:$I$1001,,0)</f>
        <v>No</v>
      </c>
    </row>
    <row r="565" spans="1:14"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7">
        <f>INDEX(products!$A$1:$G$49,MATCH(orders!$D565,products!$A$1:$A$49,0),MATCH(orders!L$1,products!$A$1:$G$1,0))</f>
        <v>13.75</v>
      </c>
      <c r="M565" s="7">
        <f t="shared" si="8"/>
        <v>82.5</v>
      </c>
      <c r="N565" t="str">
        <f>_xlfn.XLOOKUP(orders[[#This Row],[Customer ID]],customers!$A$1:$A$1001,customers!$I$1:$I$1001,,0)</f>
        <v>No</v>
      </c>
    </row>
    <row r="566" spans="1:14"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7">
        <f>INDEX(products!$A$1:$G$49,MATCH(orders!$D566,products!$A$1:$A$49,0),MATCH(orders!L$1,products!$A$1:$G$1,0))</f>
        <v>7.169999999999999</v>
      </c>
      <c r="M566" s="7">
        <f t="shared" si="8"/>
        <v>14.339999999999998</v>
      </c>
      <c r="N566" t="str">
        <f>_xlfn.XLOOKUP(orders[[#This Row],[Customer ID]],customers!$A$1:$A$1001,customers!$I$1:$I$1001,,0)</f>
        <v>No</v>
      </c>
    </row>
    <row r="567" spans="1:14"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7">
        <f>INDEX(products!$A$1:$G$49,MATCH(orders!$D567,products!$A$1:$A$49,0),MATCH(orders!L$1,products!$A$1:$G$1,0))</f>
        <v>20.584999999999997</v>
      </c>
      <c r="M567" s="7">
        <f t="shared" si="8"/>
        <v>82.339999999999989</v>
      </c>
      <c r="N567" t="str">
        <f>_xlfn.XLOOKUP(orders[[#This Row],[Customer ID]],customers!$A$1:$A$1001,customers!$I$1:$I$1001,,0)</f>
        <v>No</v>
      </c>
    </row>
    <row r="568" spans="1:14"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7">
        <f>INDEX(products!$A$1:$G$49,MATCH(orders!$D568,products!$A$1:$A$49,0),MATCH(orders!L$1,products!$A$1:$G$1,0))</f>
        <v>3.375</v>
      </c>
      <c r="M568" s="7">
        <f t="shared" si="8"/>
        <v>20.25</v>
      </c>
      <c r="N568" t="str">
        <f>_xlfn.XLOOKUP(orders[[#This Row],[Customer ID]],customers!$A$1:$A$1001,customers!$I$1:$I$1001,,0)</f>
        <v>Yes</v>
      </c>
    </row>
    <row r="569" spans="1:14"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7">
        <f>INDEX(products!$A$1:$G$49,MATCH(orders!$D569,products!$A$1:$A$49,0),MATCH(orders!L$1,products!$A$1:$G$1,0))</f>
        <v>27.484999999999996</v>
      </c>
      <c r="M569" s="7">
        <f t="shared" si="8"/>
        <v>164.90999999999997</v>
      </c>
      <c r="N569" t="str">
        <f>_xlfn.XLOOKUP(orders[[#This Row],[Customer ID]],customers!$A$1:$A$1001,customers!$I$1:$I$1001,,0)</f>
        <v>No</v>
      </c>
    </row>
    <row r="570" spans="1:14"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7">
        <f>INDEX(products!$A$1:$G$49,MATCH(orders!$D570,products!$A$1:$A$49,0),MATCH(orders!L$1,products!$A$1:$G$1,0))</f>
        <v>4.7549999999999999</v>
      </c>
      <c r="M570" s="7">
        <f t="shared" si="8"/>
        <v>19.02</v>
      </c>
      <c r="N570" t="str">
        <f>_xlfn.XLOOKUP(orders[[#This Row],[Customer ID]],customers!$A$1:$A$1001,customers!$I$1:$I$1001,,0)</f>
        <v>Yes</v>
      </c>
    </row>
    <row r="571" spans="1:14"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7">
        <f>INDEX(products!$A$1:$G$49,MATCH(orders!$D571,products!$A$1:$A$49,0),MATCH(orders!L$1,products!$A$1:$G$1,0))</f>
        <v>22.884999999999998</v>
      </c>
      <c r="M571" s="7">
        <f t="shared" si="8"/>
        <v>137.31</v>
      </c>
      <c r="N571" t="str">
        <f>_xlfn.XLOOKUP(orders[[#This Row],[Customer ID]],customers!$A$1:$A$1001,customers!$I$1:$I$1001,,0)</f>
        <v>No</v>
      </c>
    </row>
    <row r="572" spans="1:14"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7">
        <f>INDEX(products!$A$1:$G$49,MATCH(orders!$D572,products!$A$1:$A$49,0),MATCH(orders!L$1,products!$A$1:$G$1,0))</f>
        <v>6.75</v>
      </c>
      <c r="M572" s="7">
        <f t="shared" si="8"/>
        <v>27</v>
      </c>
      <c r="N572" t="str">
        <f>_xlfn.XLOOKUP(orders[[#This Row],[Customer ID]],customers!$A$1:$A$1001,customers!$I$1:$I$1001,,0)</f>
        <v>No</v>
      </c>
    </row>
    <row r="573" spans="1:14"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7">
        <f>INDEX(products!$A$1:$G$49,MATCH(orders!$D573,products!$A$1:$A$49,0),MATCH(orders!L$1,products!$A$1:$G$1,0))</f>
        <v>8.91</v>
      </c>
      <c r="M573" s="7">
        <f t="shared" si="8"/>
        <v>35.64</v>
      </c>
      <c r="N573" t="str">
        <f>_xlfn.XLOOKUP(orders[[#This Row],[Customer ID]],customers!$A$1:$A$1001,customers!$I$1:$I$1001,,0)</f>
        <v>No</v>
      </c>
    </row>
    <row r="574" spans="1:14"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7">
        <f>INDEX(products!$A$1:$G$49,MATCH(orders!$D574,products!$A$1:$A$49,0),MATCH(orders!L$1,products!$A$1:$G$1,0))</f>
        <v>2.9849999999999999</v>
      </c>
      <c r="M574" s="7">
        <f t="shared" si="8"/>
        <v>5.97</v>
      </c>
      <c r="N574" t="str">
        <f>_xlfn.XLOOKUP(orders[[#This Row],[Customer ID]],customers!$A$1:$A$1001,customers!$I$1:$I$1001,,0)</f>
        <v>Yes</v>
      </c>
    </row>
    <row r="575" spans="1:14"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7">
        <f>INDEX(products!$A$1:$G$49,MATCH(orders!$D575,products!$A$1:$A$49,0),MATCH(orders!L$1,products!$A$1:$G$1,0))</f>
        <v>11.25</v>
      </c>
      <c r="M575" s="7">
        <f t="shared" si="8"/>
        <v>67.5</v>
      </c>
      <c r="N575" t="str">
        <f>_xlfn.XLOOKUP(orders[[#This Row],[Customer ID]],customers!$A$1:$A$1001,customers!$I$1:$I$1001,,0)</f>
        <v>No</v>
      </c>
    </row>
    <row r="576" spans="1:14"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7">
        <f>INDEX(products!$A$1:$G$49,MATCH(orders!$D576,products!$A$1:$A$49,0),MATCH(orders!L$1,products!$A$1:$G$1,0))</f>
        <v>3.5849999999999995</v>
      </c>
      <c r="M576" s="7">
        <f t="shared" si="8"/>
        <v>21.509999999999998</v>
      </c>
      <c r="N576" t="str">
        <f>_xlfn.XLOOKUP(orders[[#This Row],[Customer ID]],customers!$A$1:$A$1001,customers!$I$1:$I$1001,,0)</f>
        <v>Yes</v>
      </c>
    </row>
    <row r="577" spans="1:14"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7">
        <f>INDEX(products!$A$1:$G$49,MATCH(orders!$D577,products!$A$1:$A$49,0),MATCH(orders!L$1,products!$A$1:$G$1,0))</f>
        <v>33.464999999999996</v>
      </c>
      <c r="M577" s="7">
        <f t="shared" si="8"/>
        <v>66.929999999999993</v>
      </c>
      <c r="N577" t="str">
        <f>_xlfn.XLOOKUP(orders[[#This Row],[Customer ID]],customers!$A$1:$A$1001,customers!$I$1:$I$1001,,0)</f>
        <v>No</v>
      </c>
    </row>
    <row r="578" spans="1:14"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7">
        <f>INDEX(products!$A$1:$G$49,MATCH(orders!$D578,products!$A$1:$A$49,0),MATCH(orders!L$1,products!$A$1:$G$1,0))</f>
        <v>2.9849999999999999</v>
      </c>
      <c r="M578" s="7">
        <f t="shared" si="8"/>
        <v>17.91</v>
      </c>
      <c r="N578" t="str">
        <f>_xlfn.XLOOKUP(orders[[#This Row],[Customer ID]],customers!$A$1:$A$1001,customers!$I$1:$I$1001,,0)</f>
        <v>No</v>
      </c>
    </row>
    <row r="579" spans="1:14"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7">
        <f>INDEX(products!$A$1:$G$49,MATCH(orders!$D579,products!$A$1:$A$49,0),MATCH(orders!L$1,products!$A$1:$G$1,0))</f>
        <v>14.55</v>
      </c>
      <c r="M579" s="7">
        <f t="shared" ref="M579:M642" si="9">E579*L579</f>
        <v>58.2</v>
      </c>
      <c r="N579" t="str">
        <f>_xlfn.XLOOKUP(orders[[#This Row],[Customer ID]],customers!$A$1:$A$1001,customers!$I$1:$I$1001,,0)</f>
        <v>No</v>
      </c>
    </row>
    <row r="580" spans="1:14"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7">
        <f>INDEX(products!$A$1:$G$49,MATCH(orders!$D580,products!$A$1:$A$49,0),MATCH(orders!L$1,products!$A$1:$G$1,0))</f>
        <v>4.4550000000000001</v>
      </c>
      <c r="M580" s="7">
        <f t="shared" si="9"/>
        <v>13.365</v>
      </c>
      <c r="N580" t="str">
        <f>_xlfn.XLOOKUP(orders[[#This Row],[Customer ID]],customers!$A$1:$A$1001,customers!$I$1:$I$1001,,0)</f>
        <v>No</v>
      </c>
    </row>
    <row r="581" spans="1:14"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7">
        <f>INDEX(products!$A$1:$G$49,MATCH(orders!$D581,products!$A$1:$A$49,0),MATCH(orders!L$1,products!$A$1:$G$1,0))</f>
        <v>6.75</v>
      </c>
      <c r="M581" s="7">
        <f t="shared" si="9"/>
        <v>33.75</v>
      </c>
      <c r="N581" t="str">
        <f>_xlfn.XLOOKUP(orders[[#This Row],[Customer ID]],customers!$A$1:$A$1001,customers!$I$1:$I$1001,,0)</f>
        <v>No</v>
      </c>
    </row>
    <row r="582" spans="1:14"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7">
        <f>INDEX(products!$A$1:$G$49,MATCH(orders!$D582,products!$A$1:$A$49,0),MATCH(orders!L$1,products!$A$1:$G$1,0))</f>
        <v>14.85</v>
      </c>
      <c r="M582" s="7">
        <f t="shared" si="9"/>
        <v>44.55</v>
      </c>
      <c r="N582" t="str">
        <f>_xlfn.XLOOKUP(orders[[#This Row],[Customer ID]],customers!$A$1:$A$1001,customers!$I$1:$I$1001,,0)</f>
        <v>Yes</v>
      </c>
    </row>
    <row r="583" spans="1:14"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7">
        <f>INDEX(products!$A$1:$G$49,MATCH(orders!$D583,products!$A$1:$A$49,0),MATCH(orders!L$1,products!$A$1:$G$1,0))</f>
        <v>8.91</v>
      </c>
      <c r="M583" s="7">
        <f t="shared" si="9"/>
        <v>44.55</v>
      </c>
      <c r="N583" t="str">
        <f>_xlfn.XLOOKUP(orders[[#This Row],[Customer ID]],customers!$A$1:$A$1001,customers!$I$1:$I$1001,,0)</f>
        <v>Yes</v>
      </c>
    </row>
    <row r="584" spans="1:14"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7">
        <f>INDEX(products!$A$1:$G$49,MATCH(orders!$D584,products!$A$1:$A$49,0),MATCH(orders!L$1,products!$A$1:$G$1,0))</f>
        <v>12.15</v>
      </c>
      <c r="M584" s="7">
        <f t="shared" si="9"/>
        <v>60.75</v>
      </c>
      <c r="N584" t="str">
        <f>_xlfn.XLOOKUP(orders[[#This Row],[Customer ID]],customers!$A$1:$A$1001,customers!$I$1:$I$1001,,0)</f>
        <v>No</v>
      </c>
    </row>
    <row r="585" spans="1:14"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7">
        <f>INDEX(products!$A$1:$G$49,MATCH(orders!$D585,products!$A$1:$A$49,0),MATCH(orders!L$1,products!$A$1:$G$1,0))</f>
        <v>3.5849999999999995</v>
      </c>
      <c r="M585" s="7">
        <f t="shared" si="9"/>
        <v>3.5849999999999995</v>
      </c>
      <c r="N585" t="str">
        <f>_xlfn.XLOOKUP(orders[[#This Row],[Customer ID]],customers!$A$1:$A$1001,customers!$I$1:$I$1001,,0)</f>
        <v>Yes</v>
      </c>
    </row>
    <row r="586" spans="1:14"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7">
        <f>INDEX(products!$A$1:$G$49,MATCH(orders!$D586,products!$A$1:$A$49,0),MATCH(orders!L$1,products!$A$1:$G$1,0))</f>
        <v>3.5849999999999995</v>
      </c>
      <c r="M586" s="7">
        <f t="shared" si="9"/>
        <v>21.509999999999998</v>
      </c>
      <c r="N586" t="str">
        <f>_xlfn.XLOOKUP(orders[[#This Row],[Customer ID]],customers!$A$1:$A$1001,customers!$I$1:$I$1001,,0)</f>
        <v>No</v>
      </c>
    </row>
    <row r="587" spans="1:14"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7">
        <f>INDEX(products!$A$1:$G$49,MATCH(orders!$D587,products!$A$1:$A$49,0),MATCH(orders!L$1,products!$A$1:$G$1,0))</f>
        <v>8.25</v>
      </c>
      <c r="M587" s="7">
        <f t="shared" si="9"/>
        <v>16.5</v>
      </c>
      <c r="N587" t="str">
        <f>_xlfn.XLOOKUP(orders[[#This Row],[Customer ID]],customers!$A$1:$A$1001,customers!$I$1:$I$1001,,0)</f>
        <v>Yes</v>
      </c>
    </row>
    <row r="588" spans="1:14"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7">
        <f>INDEX(products!$A$1:$G$49,MATCH(orders!$D588,products!$A$1:$A$49,0),MATCH(orders!L$1,products!$A$1:$G$1,0))</f>
        <v>27.484999999999996</v>
      </c>
      <c r="M588" s="7">
        <f t="shared" si="9"/>
        <v>82.454999999999984</v>
      </c>
      <c r="N588" t="str">
        <f>_xlfn.XLOOKUP(orders[[#This Row],[Customer ID]],customers!$A$1:$A$1001,customers!$I$1:$I$1001,,0)</f>
        <v>No</v>
      </c>
    </row>
    <row r="589" spans="1:14"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7">
        <f>INDEX(products!$A$1:$G$49,MATCH(orders!$D589,products!$A$1:$A$49,0),MATCH(orders!L$1,products!$A$1:$G$1,0))</f>
        <v>7.77</v>
      </c>
      <c r="M589" s="7">
        <f t="shared" si="9"/>
        <v>7.77</v>
      </c>
      <c r="N589" t="str">
        <f>_xlfn.XLOOKUP(orders[[#This Row],[Customer ID]],customers!$A$1:$A$1001,customers!$I$1:$I$1001,,0)</f>
        <v>Yes</v>
      </c>
    </row>
    <row r="590" spans="1:14"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7">
        <f>INDEX(products!$A$1:$G$49,MATCH(orders!$D590,products!$A$1:$A$49,0),MATCH(orders!L$1,products!$A$1:$G$1,0))</f>
        <v>5.97</v>
      </c>
      <c r="M590" s="7">
        <f t="shared" si="9"/>
        <v>11.94</v>
      </c>
      <c r="N590" t="str">
        <f>_xlfn.XLOOKUP(orders[[#This Row],[Customer ID]],customers!$A$1:$A$1001,customers!$I$1:$I$1001,,0)</f>
        <v>Yes</v>
      </c>
    </row>
    <row r="591" spans="1:14"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7">
        <f>INDEX(products!$A$1:$G$49,MATCH(orders!$D591,products!$A$1:$A$49,0),MATCH(orders!L$1,products!$A$1:$G$1,0))</f>
        <v>34.154999999999994</v>
      </c>
      <c r="M591" s="7">
        <f t="shared" si="9"/>
        <v>204.92999999999995</v>
      </c>
      <c r="N591" t="str">
        <f>_xlfn.XLOOKUP(orders[[#This Row],[Customer ID]],customers!$A$1:$A$1001,customers!$I$1:$I$1001,,0)</f>
        <v>No</v>
      </c>
    </row>
    <row r="592" spans="1:14"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7">
        <f>INDEX(products!$A$1:$G$49,MATCH(orders!$D592,products!$A$1:$A$49,0),MATCH(orders!L$1,products!$A$1:$G$1,0))</f>
        <v>31.624999999999996</v>
      </c>
      <c r="M592" s="7">
        <f t="shared" si="9"/>
        <v>63.249999999999993</v>
      </c>
      <c r="N592" t="str">
        <f>_xlfn.XLOOKUP(orders[[#This Row],[Customer ID]],customers!$A$1:$A$1001,customers!$I$1:$I$1001,,0)</f>
        <v>Yes</v>
      </c>
    </row>
    <row r="593" spans="1:14"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7">
        <f>INDEX(products!$A$1:$G$49,MATCH(orders!$D593,products!$A$1:$A$49,0),MATCH(orders!L$1,products!$A$1:$G$1,0))</f>
        <v>2.6849999999999996</v>
      </c>
      <c r="M593" s="7">
        <f t="shared" si="9"/>
        <v>8.0549999999999997</v>
      </c>
      <c r="N593" t="str">
        <f>_xlfn.XLOOKUP(orders[[#This Row],[Customer ID]],customers!$A$1:$A$1001,customers!$I$1:$I$1001,,0)</f>
        <v>Yes</v>
      </c>
    </row>
    <row r="594" spans="1:14"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7">
        <f>INDEX(products!$A$1:$G$49,MATCH(orders!$D594,products!$A$1:$A$49,0),MATCH(orders!L$1,products!$A$1:$G$1,0))</f>
        <v>25.874999999999996</v>
      </c>
      <c r="M594" s="7">
        <f t="shared" si="9"/>
        <v>51.749999999999993</v>
      </c>
      <c r="N594" t="str">
        <f>_xlfn.XLOOKUP(orders[[#This Row],[Customer ID]],customers!$A$1:$A$1001,customers!$I$1:$I$1001,,0)</f>
        <v>No</v>
      </c>
    </row>
    <row r="595" spans="1:14"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7">
        <f>INDEX(products!$A$1:$G$49,MATCH(orders!$D595,products!$A$1:$A$49,0),MATCH(orders!L$1,products!$A$1:$G$1,0))</f>
        <v>27.945</v>
      </c>
      <c r="M595" s="7">
        <f t="shared" si="9"/>
        <v>27.945</v>
      </c>
      <c r="N595" t="str">
        <f>_xlfn.XLOOKUP(orders[[#This Row],[Customer ID]],customers!$A$1:$A$1001,customers!$I$1:$I$1001,,0)</f>
        <v>Yes</v>
      </c>
    </row>
    <row r="596" spans="1:14"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7">
        <f>INDEX(products!$A$1:$G$49,MATCH(orders!$D596,products!$A$1:$A$49,0),MATCH(orders!L$1,products!$A$1:$G$1,0))</f>
        <v>29.784999999999997</v>
      </c>
      <c r="M596" s="7">
        <f t="shared" si="9"/>
        <v>59.569999999999993</v>
      </c>
      <c r="N596" t="str">
        <f>_xlfn.XLOOKUP(orders[[#This Row],[Customer ID]],customers!$A$1:$A$1001,customers!$I$1:$I$1001,,0)</f>
        <v>No</v>
      </c>
    </row>
    <row r="597" spans="1:14"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7">
        <f>INDEX(products!$A$1:$G$49,MATCH(orders!$D597,products!$A$1:$A$49,0),MATCH(orders!L$1,products!$A$1:$G$1,0))</f>
        <v>14.85</v>
      </c>
      <c r="M597" s="7">
        <f t="shared" si="9"/>
        <v>14.85</v>
      </c>
      <c r="N597" t="str">
        <f>_xlfn.XLOOKUP(orders[[#This Row],[Customer ID]],customers!$A$1:$A$1001,customers!$I$1:$I$1001,,0)</f>
        <v>No</v>
      </c>
    </row>
    <row r="598" spans="1:14"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7">
        <f>INDEX(products!$A$1:$G$49,MATCH(orders!$D598,products!$A$1:$A$49,0),MATCH(orders!L$1,products!$A$1:$G$1,0))</f>
        <v>6.75</v>
      </c>
      <c r="M598" s="7">
        <f t="shared" si="9"/>
        <v>33.75</v>
      </c>
      <c r="N598" t="str">
        <f>_xlfn.XLOOKUP(orders[[#This Row],[Customer ID]],customers!$A$1:$A$1001,customers!$I$1:$I$1001,,0)</f>
        <v>No</v>
      </c>
    </row>
    <row r="599" spans="1:14"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7">
        <f>INDEX(products!$A$1:$G$49,MATCH(orders!$D599,products!$A$1:$A$49,0),MATCH(orders!L$1,products!$A$1:$G$1,0))</f>
        <v>36.454999999999998</v>
      </c>
      <c r="M599" s="7">
        <f t="shared" si="9"/>
        <v>145.82</v>
      </c>
      <c r="N599" t="str">
        <f>_xlfn.XLOOKUP(orders[[#This Row],[Customer ID]],customers!$A$1:$A$1001,customers!$I$1:$I$1001,,0)</f>
        <v>Yes</v>
      </c>
    </row>
    <row r="600" spans="1:14"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7">
        <f>INDEX(products!$A$1:$G$49,MATCH(orders!$D600,products!$A$1:$A$49,0),MATCH(orders!L$1,products!$A$1:$G$1,0))</f>
        <v>2.9849999999999999</v>
      </c>
      <c r="M600" s="7">
        <f t="shared" si="9"/>
        <v>11.94</v>
      </c>
      <c r="N600" t="str">
        <f>_xlfn.XLOOKUP(orders[[#This Row],[Customer ID]],customers!$A$1:$A$1001,customers!$I$1:$I$1001,,0)</f>
        <v>Yes</v>
      </c>
    </row>
    <row r="601" spans="1:14"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7">
        <f>INDEX(products!$A$1:$G$49,MATCH(orders!$D601,products!$A$1:$A$49,0),MATCH(orders!L$1,products!$A$1:$G$1,0))</f>
        <v>2.9849999999999999</v>
      </c>
      <c r="M601" s="7">
        <f t="shared" si="9"/>
        <v>11.94</v>
      </c>
      <c r="N601" t="str">
        <f>_xlfn.XLOOKUP(orders[[#This Row],[Customer ID]],customers!$A$1:$A$1001,customers!$I$1:$I$1001,,0)</f>
        <v>Yes</v>
      </c>
    </row>
    <row r="602" spans="1:14"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7">
        <f>INDEX(products!$A$1:$G$49,MATCH(orders!$D602,products!$A$1:$A$49,0),MATCH(orders!L$1,products!$A$1:$G$1,0))</f>
        <v>7.77</v>
      </c>
      <c r="M602" s="7">
        <f t="shared" si="9"/>
        <v>7.77</v>
      </c>
      <c r="N602" t="str">
        <f>_xlfn.XLOOKUP(orders[[#This Row],[Customer ID]],customers!$A$1:$A$1001,customers!$I$1:$I$1001,,0)</f>
        <v>No</v>
      </c>
    </row>
    <row r="603" spans="1:14"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7">
        <f>INDEX(products!$A$1:$G$49,MATCH(orders!$D603,products!$A$1:$A$49,0),MATCH(orders!L$1,products!$A$1:$G$1,0))</f>
        <v>27.484999999999996</v>
      </c>
      <c r="M603" s="7">
        <f t="shared" si="9"/>
        <v>109.93999999999998</v>
      </c>
      <c r="N603" t="str">
        <f>_xlfn.XLOOKUP(orders[[#This Row],[Customer ID]],customers!$A$1:$A$1001,customers!$I$1:$I$1001,,0)</f>
        <v>Yes</v>
      </c>
    </row>
    <row r="604" spans="1:14"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7">
        <f>INDEX(products!$A$1:$G$49,MATCH(orders!$D604,products!$A$1:$A$49,0),MATCH(orders!L$1,products!$A$1:$G$1,0))</f>
        <v>4.4550000000000001</v>
      </c>
      <c r="M604" s="7">
        <f t="shared" si="9"/>
        <v>22.274999999999999</v>
      </c>
      <c r="N604" t="str">
        <f>_xlfn.XLOOKUP(orders[[#This Row],[Customer ID]],customers!$A$1:$A$1001,customers!$I$1:$I$1001,,0)</f>
        <v>Yes</v>
      </c>
    </row>
    <row r="605" spans="1:14"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7">
        <f>INDEX(products!$A$1:$G$49,MATCH(orders!$D605,products!$A$1:$A$49,0),MATCH(orders!L$1,products!$A$1:$G$1,0))</f>
        <v>2.9849999999999999</v>
      </c>
      <c r="M605" s="7">
        <f t="shared" si="9"/>
        <v>8.9550000000000001</v>
      </c>
      <c r="N605" t="str">
        <f>_xlfn.XLOOKUP(orders[[#This Row],[Customer ID]],customers!$A$1:$A$1001,customers!$I$1:$I$1001,,0)</f>
        <v>No</v>
      </c>
    </row>
    <row r="606" spans="1:14"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7">
        <f>INDEX(products!$A$1:$G$49,MATCH(orders!$D606,products!$A$1:$A$49,0),MATCH(orders!L$1,products!$A$1:$G$1,0))</f>
        <v>29.784999999999997</v>
      </c>
      <c r="M606" s="7">
        <f t="shared" si="9"/>
        <v>119.13999999999999</v>
      </c>
      <c r="N606" t="str">
        <f>_xlfn.XLOOKUP(orders[[#This Row],[Customer ID]],customers!$A$1:$A$1001,customers!$I$1:$I$1001,,0)</f>
        <v>No</v>
      </c>
    </row>
    <row r="607" spans="1:14"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7">
        <f>INDEX(products!$A$1:$G$49,MATCH(orders!$D607,products!$A$1:$A$49,0),MATCH(orders!L$1,products!$A$1:$G$1,0))</f>
        <v>29.784999999999997</v>
      </c>
      <c r="M607" s="7">
        <f t="shared" si="9"/>
        <v>148.92499999999998</v>
      </c>
      <c r="N607" t="str">
        <f>_xlfn.XLOOKUP(orders[[#This Row],[Customer ID]],customers!$A$1:$A$1001,customers!$I$1:$I$1001,,0)</f>
        <v>Yes</v>
      </c>
    </row>
    <row r="608" spans="1:14"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7">
        <f>INDEX(products!$A$1:$G$49,MATCH(orders!$D608,products!$A$1:$A$49,0),MATCH(orders!L$1,products!$A$1:$G$1,0))</f>
        <v>36.454999999999998</v>
      </c>
      <c r="M608" s="7">
        <f t="shared" si="9"/>
        <v>109.36499999999999</v>
      </c>
      <c r="N608" t="str">
        <f>_xlfn.XLOOKUP(orders[[#This Row],[Customer ID]],customers!$A$1:$A$1001,customers!$I$1:$I$1001,,0)</f>
        <v>Yes</v>
      </c>
    </row>
    <row r="609" spans="1:14"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7">
        <f>INDEX(products!$A$1:$G$49,MATCH(orders!$D609,products!$A$1:$A$49,0),MATCH(orders!L$1,products!$A$1:$G$1,0))</f>
        <v>3.645</v>
      </c>
      <c r="M609" s="7">
        <f t="shared" si="9"/>
        <v>3.645</v>
      </c>
      <c r="N609" t="str">
        <f>_xlfn.XLOOKUP(orders[[#This Row],[Customer ID]],customers!$A$1:$A$1001,customers!$I$1:$I$1001,,0)</f>
        <v>Yes</v>
      </c>
    </row>
    <row r="610" spans="1:14"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7">
        <f>INDEX(products!$A$1:$G$49,MATCH(orders!$D610,products!$A$1:$A$49,0),MATCH(orders!L$1,products!$A$1:$G$1,0))</f>
        <v>27.945</v>
      </c>
      <c r="M610" s="7">
        <f t="shared" si="9"/>
        <v>55.89</v>
      </c>
      <c r="N610" t="str">
        <f>_xlfn.XLOOKUP(orders[[#This Row],[Customer ID]],customers!$A$1:$A$1001,customers!$I$1:$I$1001,,0)</f>
        <v>No</v>
      </c>
    </row>
    <row r="611" spans="1:14"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7">
        <f>INDEX(products!$A$1:$G$49,MATCH(orders!$D611,products!$A$1:$A$49,0),MATCH(orders!L$1,products!$A$1:$G$1,0))</f>
        <v>4.3650000000000002</v>
      </c>
      <c r="M611" s="7">
        <f t="shared" si="9"/>
        <v>26.19</v>
      </c>
      <c r="N611" t="str">
        <f>_xlfn.XLOOKUP(orders[[#This Row],[Customer ID]],customers!$A$1:$A$1001,customers!$I$1:$I$1001,,0)</f>
        <v>Yes</v>
      </c>
    </row>
    <row r="612" spans="1:14"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7">
        <f>INDEX(products!$A$1:$G$49,MATCH(orders!$D612,products!$A$1:$A$49,0),MATCH(orders!L$1,products!$A$1:$G$1,0))</f>
        <v>9.9499999999999993</v>
      </c>
      <c r="M612" s="7">
        <f t="shared" si="9"/>
        <v>39.799999999999997</v>
      </c>
      <c r="N612" t="str">
        <f>_xlfn.XLOOKUP(orders[[#This Row],[Customer ID]],customers!$A$1:$A$1001,customers!$I$1:$I$1001,,0)</f>
        <v>No</v>
      </c>
    </row>
    <row r="613" spans="1:14"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7">
        <f>INDEX(products!$A$1:$G$49,MATCH(orders!$D613,products!$A$1:$A$49,0),MATCH(orders!L$1,products!$A$1:$G$1,0))</f>
        <v>34.154999999999994</v>
      </c>
      <c r="M613" s="7">
        <f t="shared" si="9"/>
        <v>68.309999999999988</v>
      </c>
      <c r="N613" t="str">
        <f>_xlfn.XLOOKUP(orders[[#This Row],[Customer ID]],customers!$A$1:$A$1001,customers!$I$1:$I$1001,,0)</f>
        <v>No</v>
      </c>
    </row>
    <row r="614" spans="1:14"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7">
        <f>INDEX(products!$A$1:$G$49,MATCH(orders!$D614,products!$A$1:$A$49,0),MATCH(orders!L$1,products!$A$1:$G$1,0))</f>
        <v>3.375</v>
      </c>
      <c r="M614" s="7">
        <f t="shared" si="9"/>
        <v>13.5</v>
      </c>
      <c r="N614" t="str">
        <f>_xlfn.XLOOKUP(orders[[#This Row],[Customer ID]],customers!$A$1:$A$1001,customers!$I$1:$I$1001,,0)</f>
        <v>No</v>
      </c>
    </row>
    <row r="615" spans="1:14"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7">
        <f>INDEX(products!$A$1:$G$49,MATCH(orders!$D615,products!$A$1:$A$49,0),MATCH(orders!L$1,products!$A$1:$G$1,0))</f>
        <v>5.97</v>
      </c>
      <c r="M615" s="7">
        <f t="shared" si="9"/>
        <v>5.97</v>
      </c>
      <c r="N615" t="str">
        <f>_xlfn.XLOOKUP(orders[[#This Row],[Customer ID]],customers!$A$1:$A$1001,customers!$I$1:$I$1001,,0)</f>
        <v>No</v>
      </c>
    </row>
    <row r="616" spans="1:14"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7">
        <f>INDEX(products!$A$1:$G$49,MATCH(orders!$D616,products!$A$1:$A$49,0),MATCH(orders!L$1,products!$A$1:$G$1,0))</f>
        <v>5.97</v>
      </c>
      <c r="M616" s="7">
        <f t="shared" si="9"/>
        <v>29.849999999999998</v>
      </c>
      <c r="N616" t="str">
        <f>_xlfn.XLOOKUP(orders[[#This Row],[Customer ID]],customers!$A$1:$A$1001,customers!$I$1:$I$1001,,0)</f>
        <v>Yes</v>
      </c>
    </row>
    <row r="617" spans="1:14"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7">
        <f>INDEX(products!$A$1:$G$49,MATCH(orders!$D617,products!$A$1:$A$49,0),MATCH(orders!L$1,products!$A$1:$G$1,0))</f>
        <v>36.454999999999998</v>
      </c>
      <c r="M617" s="7">
        <f t="shared" si="9"/>
        <v>72.91</v>
      </c>
      <c r="N617" t="str">
        <f>_xlfn.XLOOKUP(orders[[#This Row],[Customer ID]],customers!$A$1:$A$1001,customers!$I$1:$I$1001,,0)</f>
        <v>Yes</v>
      </c>
    </row>
    <row r="618" spans="1:14"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7">
        <f>INDEX(products!$A$1:$G$49,MATCH(orders!$D618,products!$A$1:$A$49,0),MATCH(orders!L$1,products!$A$1:$G$1,0))</f>
        <v>31.624999999999996</v>
      </c>
      <c r="M618" s="7">
        <f t="shared" si="9"/>
        <v>126.49999999999999</v>
      </c>
      <c r="N618" t="str">
        <f>_xlfn.XLOOKUP(orders[[#This Row],[Customer ID]],customers!$A$1:$A$1001,customers!$I$1:$I$1001,,0)</f>
        <v>No</v>
      </c>
    </row>
    <row r="619" spans="1:14"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7">
        <f>INDEX(products!$A$1:$G$49,MATCH(orders!$D619,products!$A$1:$A$49,0),MATCH(orders!L$1,products!$A$1:$G$1,0))</f>
        <v>33.464999999999996</v>
      </c>
      <c r="M619" s="7">
        <f t="shared" si="9"/>
        <v>33.464999999999996</v>
      </c>
      <c r="N619" t="str">
        <f>_xlfn.XLOOKUP(orders[[#This Row],[Customer ID]],customers!$A$1:$A$1001,customers!$I$1:$I$1001,,0)</f>
        <v>No</v>
      </c>
    </row>
    <row r="620" spans="1:14"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7">
        <f>INDEX(products!$A$1:$G$49,MATCH(orders!$D620,products!$A$1:$A$49,0),MATCH(orders!L$1,products!$A$1:$G$1,0))</f>
        <v>12.15</v>
      </c>
      <c r="M620" s="7">
        <f t="shared" si="9"/>
        <v>72.900000000000006</v>
      </c>
      <c r="N620" t="str">
        <f>_xlfn.XLOOKUP(orders[[#This Row],[Customer ID]],customers!$A$1:$A$1001,customers!$I$1:$I$1001,,0)</f>
        <v>Yes</v>
      </c>
    </row>
    <row r="621" spans="1:14"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7">
        <f>INDEX(products!$A$1:$G$49,MATCH(orders!$D621,products!$A$1:$A$49,0),MATCH(orders!L$1,products!$A$1:$G$1,0))</f>
        <v>7.77</v>
      </c>
      <c r="M621" s="7">
        <f t="shared" si="9"/>
        <v>15.54</v>
      </c>
      <c r="N621" t="str">
        <f>_xlfn.XLOOKUP(orders[[#This Row],[Customer ID]],customers!$A$1:$A$1001,customers!$I$1:$I$1001,,0)</f>
        <v>Yes</v>
      </c>
    </row>
    <row r="622" spans="1:14"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7">
        <f>INDEX(products!$A$1:$G$49,MATCH(orders!$D622,products!$A$1:$A$49,0),MATCH(orders!L$1,products!$A$1:$G$1,0))</f>
        <v>3.375</v>
      </c>
      <c r="M622" s="7">
        <f t="shared" si="9"/>
        <v>20.25</v>
      </c>
      <c r="N622" t="str">
        <f>_xlfn.XLOOKUP(orders[[#This Row],[Customer ID]],customers!$A$1:$A$1001,customers!$I$1:$I$1001,,0)</f>
        <v>No</v>
      </c>
    </row>
    <row r="623" spans="1:14"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7">
        <f>INDEX(products!$A$1:$G$49,MATCH(orders!$D623,products!$A$1:$A$49,0),MATCH(orders!L$1,products!$A$1:$G$1,0))</f>
        <v>12.95</v>
      </c>
      <c r="M623" s="7">
        <f t="shared" si="9"/>
        <v>77.699999999999989</v>
      </c>
      <c r="N623" t="str">
        <f>_xlfn.XLOOKUP(orders[[#This Row],[Customer ID]],customers!$A$1:$A$1001,customers!$I$1:$I$1001,,0)</f>
        <v>No</v>
      </c>
    </row>
    <row r="624" spans="1:14"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7">
        <f>INDEX(products!$A$1:$G$49,MATCH(orders!$D624,products!$A$1:$A$49,0),MATCH(orders!L$1,products!$A$1:$G$1,0))</f>
        <v>33.464999999999996</v>
      </c>
      <c r="M624" s="7">
        <f t="shared" si="9"/>
        <v>133.85999999999999</v>
      </c>
      <c r="N624" t="str">
        <f>_xlfn.XLOOKUP(orders[[#This Row],[Customer ID]],customers!$A$1:$A$1001,customers!$I$1:$I$1001,,0)</f>
        <v>No</v>
      </c>
    </row>
    <row r="625" spans="1:14"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7">
        <f>INDEX(products!$A$1:$G$49,MATCH(orders!$D625,products!$A$1:$A$49,0),MATCH(orders!L$1,products!$A$1:$G$1,0))</f>
        <v>12.15</v>
      </c>
      <c r="M625" s="7">
        <f t="shared" si="9"/>
        <v>12.15</v>
      </c>
      <c r="N625" t="str">
        <f>_xlfn.XLOOKUP(orders[[#This Row],[Customer ID]],customers!$A$1:$A$1001,customers!$I$1:$I$1001,,0)</f>
        <v>No</v>
      </c>
    </row>
    <row r="626" spans="1:14"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7">
        <f>INDEX(products!$A$1:$G$49,MATCH(orders!$D626,products!$A$1:$A$49,0),MATCH(orders!L$1,products!$A$1:$G$1,0))</f>
        <v>31.624999999999996</v>
      </c>
      <c r="M626" s="7">
        <f t="shared" si="9"/>
        <v>63.249999999999993</v>
      </c>
      <c r="N626" t="str">
        <f>_xlfn.XLOOKUP(orders[[#This Row],[Customer ID]],customers!$A$1:$A$1001,customers!$I$1:$I$1001,,0)</f>
        <v>Yes</v>
      </c>
    </row>
    <row r="627" spans="1:14"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7">
        <f>INDEX(products!$A$1:$G$49,MATCH(orders!$D627,products!$A$1:$A$49,0),MATCH(orders!L$1,products!$A$1:$G$1,0))</f>
        <v>7.169999999999999</v>
      </c>
      <c r="M627" s="7">
        <f t="shared" si="9"/>
        <v>35.849999999999994</v>
      </c>
      <c r="N627" t="str">
        <f>_xlfn.XLOOKUP(orders[[#This Row],[Customer ID]],customers!$A$1:$A$1001,customers!$I$1:$I$1001,,0)</f>
        <v>No</v>
      </c>
    </row>
    <row r="628" spans="1:14"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7">
        <f>INDEX(products!$A$1:$G$49,MATCH(orders!$D628,products!$A$1:$A$49,0),MATCH(orders!L$1,products!$A$1:$G$1,0))</f>
        <v>25.874999999999996</v>
      </c>
      <c r="M628" s="7">
        <f t="shared" si="9"/>
        <v>77.624999999999986</v>
      </c>
      <c r="N628" t="str">
        <f>_xlfn.XLOOKUP(orders[[#This Row],[Customer ID]],customers!$A$1:$A$1001,customers!$I$1:$I$1001,,0)</f>
        <v>No</v>
      </c>
    </row>
    <row r="629" spans="1:14"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7">
        <f>INDEX(products!$A$1:$G$49,MATCH(orders!$D629,products!$A$1:$A$49,0),MATCH(orders!L$1,products!$A$1:$G$1,0))</f>
        <v>31.624999999999996</v>
      </c>
      <c r="M629" s="7">
        <f t="shared" si="9"/>
        <v>63.249999999999993</v>
      </c>
      <c r="N629" t="str">
        <f>_xlfn.XLOOKUP(orders[[#This Row],[Customer ID]],customers!$A$1:$A$1001,customers!$I$1:$I$1001,,0)</f>
        <v>Yes</v>
      </c>
    </row>
    <row r="630" spans="1:14"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7">
        <f>INDEX(products!$A$1:$G$49,MATCH(orders!$D630,products!$A$1:$A$49,0),MATCH(orders!L$1,products!$A$1:$G$1,0))</f>
        <v>4.4550000000000001</v>
      </c>
      <c r="M630" s="7">
        <f t="shared" si="9"/>
        <v>26.73</v>
      </c>
      <c r="N630" t="str">
        <f>_xlfn.XLOOKUP(orders[[#This Row],[Customer ID]],customers!$A$1:$A$1001,customers!$I$1:$I$1001,,0)</f>
        <v>Yes</v>
      </c>
    </row>
    <row r="631" spans="1:14"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7">
        <f>INDEX(products!$A$1:$G$49,MATCH(orders!$D631,products!$A$1:$A$49,0),MATCH(orders!L$1,products!$A$1:$G$1,0))</f>
        <v>7.77</v>
      </c>
      <c r="M631" s="7">
        <f t="shared" si="9"/>
        <v>31.08</v>
      </c>
      <c r="N631" t="str">
        <f>_xlfn.XLOOKUP(orders[[#This Row],[Customer ID]],customers!$A$1:$A$1001,customers!$I$1:$I$1001,,0)</f>
        <v>Yes</v>
      </c>
    </row>
    <row r="632" spans="1:14"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7">
        <f>INDEX(products!$A$1:$G$49,MATCH(orders!$D632,products!$A$1:$A$49,0),MATCH(orders!L$1,products!$A$1:$G$1,0))</f>
        <v>2.9849999999999999</v>
      </c>
      <c r="M632" s="7">
        <f t="shared" si="9"/>
        <v>2.9849999999999999</v>
      </c>
      <c r="N632" t="str">
        <f>_xlfn.XLOOKUP(orders[[#This Row],[Customer ID]],customers!$A$1:$A$1001,customers!$I$1:$I$1001,,0)</f>
        <v>Yes</v>
      </c>
    </row>
    <row r="633" spans="1:14"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7">
        <f>INDEX(products!$A$1:$G$49,MATCH(orders!$D633,products!$A$1:$A$49,0),MATCH(orders!L$1,products!$A$1:$G$1,0))</f>
        <v>20.584999999999997</v>
      </c>
      <c r="M633" s="7">
        <f t="shared" si="9"/>
        <v>102.92499999999998</v>
      </c>
      <c r="N633" t="str">
        <f>_xlfn.XLOOKUP(orders[[#This Row],[Customer ID]],customers!$A$1:$A$1001,customers!$I$1:$I$1001,,0)</f>
        <v>Yes</v>
      </c>
    </row>
    <row r="634" spans="1:14"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7">
        <f>INDEX(products!$A$1:$G$49,MATCH(orders!$D634,products!$A$1:$A$49,0),MATCH(orders!L$1,products!$A$1:$G$1,0))</f>
        <v>8.91</v>
      </c>
      <c r="M634" s="7">
        <f t="shared" si="9"/>
        <v>35.64</v>
      </c>
      <c r="N634" t="str">
        <f>_xlfn.XLOOKUP(orders[[#This Row],[Customer ID]],customers!$A$1:$A$1001,customers!$I$1:$I$1001,,0)</f>
        <v>No</v>
      </c>
    </row>
    <row r="635" spans="1:14"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7">
        <f>INDEX(products!$A$1:$G$49,MATCH(orders!$D635,products!$A$1:$A$49,0),MATCH(orders!L$1,products!$A$1:$G$1,0))</f>
        <v>11.95</v>
      </c>
      <c r="M635" s="7">
        <f t="shared" si="9"/>
        <v>47.8</v>
      </c>
      <c r="N635" t="str">
        <f>_xlfn.XLOOKUP(orders[[#This Row],[Customer ID]],customers!$A$1:$A$1001,customers!$I$1:$I$1001,,0)</f>
        <v>No</v>
      </c>
    </row>
    <row r="636" spans="1:14"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7">
        <f>INDEX(products!$A$1:$G$49,MATCH(orders!$D636,products!$A$1:$A$49,0),MATCH(orders!L$1,products!$A$1:$G$1,0))</f>
        <v>14.55</v>
      </c>
      <c r="M636" s="7">
        <f t="shared" si="9"/>
        <v>43.650000000000006</v>
      </c>
      <c r="N636" t="str">
        <f>_xlfn.XLOOKUP(orders[[#This Row],[Customer ID]],customers!$A$1:$A$1001,customers!$I$1:$I$1001,,0)</f>
        <v>No</v>
      </c>
    </row>
    <row r="637" spans="1:14"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7">
        <f>INDEX(products!$A$1:$G$49,MATCH(orders!$D637,products!$A$1:$A$49,0),MATCH(orders!L$1,products!$A$1:$G$1,0))</f>
        <v>8.91</v>
      </c>
      <c r="M637" s="7">
        <f t="shared" si="9"/>
        <v>35.64</v>
      </c>
      <c r="N637" t="str">
        <f>_xlfn.XLOOKUP(orders[[#This Row],[Customer ID]],customers!$A$1:$A$1001,customers!$I$1:$I$1001,,0)</f>
        <v>Yes</v>
      </c>
    </row>
    <row r="638" spans="1:14"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7">
        <f>INDEX(products!$A$1:$G$49,MATCH(orders!$D638,products!$A$1:$A$49,0),MATCH(orders!L$1,products!$A$1:$G$1,0))</f>
        <v>15.85</v>
      </c>
      <c r="M638" s="7">
        <f t="shared" si="9"/>
        <v>95.1</v>
      </c>
      <c r="N638" t="str">
        <f>_xlfn.XLOOKUP(orders[[#This Row],[Customer ID]],customers!$A$1:$A$1001,customers!$I$1:$I$1001,,0)</f>
        <v>Yes</v>
      </c>
    </row>
    <row r="639" spans="1:14"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7">
        <f>INDEX(products!$A$1:$G$49,MATCH(orders!$D639,products!$A$1:$A$49,0),MATCH(orders!L$1,products!$A$1:$G$1,0))</f>
        <v>31.624999999999996</v>
      </c>
      <c r="M639" s="7">
        <f t="shared" si="9"/>
        <v>31.624999999999996</v>
      </c>
      <c r="N639" t="str">
        <f>_xlfn.XLOOKUP(orders[[#This Row],[Customer ID]],customers!$A$1:$A$1001,customers!$I$1:$I$1001,,0)</f>
        <v>Yes</v>
      </c>
    </row>
    <row r="640" spans="1:14"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7">
        <f>INDEX(products!$A$1:$G$49,MATCH(orders!$D640,products!$A$1:$A$49,0),MATCH(orders!L$1,products!$A$1:$G$1,0))</f>
        <v>25.874999999999996</v>
      </c>
      <c r="M640" s="7">
        <f t="shared" si="9"/>
        <v>77.624999999999986</v>
      </c>
      <c r="N640" t="str">
        <f>_xlfn.XLOOKUP(orders[[#This Row],[Customer ID]],customers!$A$1:$A$1001,customers!$I$1:$I$1001,,0)</f>
        <v>Yes</v>
      </c>
    </row>
    <row r="641" spans="1:14"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7">
        <f>INDEX(products!$A$1:$G$49,MATCH(orders!$D641,products!$A$1:$A$49,0),MATCH(orders!L$1,products!$A$1:$G$1,0))</f>
        <v>3.8849999999999998</v>
      </c>
      <c r="M641" s="7">
        <f t="shared" si="9"/>
        <v>3.8849999999999998</v>
      </c>
      <c r="N641" t="str">
        <f>_xlfn.XLOOKUP(orders[[#This Row],[Customer ID]],customers!$A$1:$A$1001,customers!$I$1:$I$1001,,0)</f>
        <v>Yes</v>
      </c>
    </row>
    <row r="642" spans="1:14"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7">
        <f>INDEX(products!$A$1:$G$49,MATCH(orders!$D642,products!$A$1:$A$49,0),MATCH(orders!L$1,products!$A$1:$G$1,0))</f>
        <v>27.484999999999996</v>
      </c>
      <c r="M642" s="7">
        <f t="shared" si="9"/>
        <v>137.42499999999998</v>
      </c>
      <c r="N642" t="str">
        <f>_xlfn.XLOOKUP(orders[[#This Row],[Customer ID]],customers!$A$1:$A$1001,customers!$I$1:$I$1001,,0)</f>
        <v>No</v>
      </c>
    </row>
    <row r="643" spans="1:14"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7">
        <f>INDEX(products!$A$1:$G$49,MATCH(orders!$D643,products!$A$1:$A$49,0),MATCH(orders!L$1,products!$A$1:$G$1,0))</f>
        <v>11.95</v>
      </c>
      <c r="M643" s="7">
        <f t="shared" ref="M643:M706" si="10">E643*L643</f>
        <v>35.849999999999994</v>
      </c>
      <c r="N643" t="str">
        <f>_xlfn.XLOOKUP(orders[[#This Row],[Customer ID]],customers!$A$1:$A$1001,customers!$I$1:$I$1001,,0)</f>
        <v>Yes</v>
      </c>
    </row>
    <row r="644" spans="1:14"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7">
        <f>INDEX(products!$A$1:$G$49,MATCH(orders!$D644,products!$A$1:$A$49,0),MATCH(orders!L$1,products!$A$1:$G$1,0))</f>
        <v>4.125</v>
      </c>
      <c r="M644" s="7">
        <f t="shared" si="10"/>
        <v>8.25</v>
      </c>
      <c r="N644" t="str">
        <f>_xlfn.XLOOKUP(orders[[#This Row],[Customer ID]],customers!$A$1:$A$1001,customers!$I$1:$I$1001,,0)</f>
        <v>Yes</v>
      </c>
    </row>
    <row r="645" spans="1:14"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7">
        <f>INDEX(products!$A$1:$G$49,MATCH(orders!$D645,products!$A$1:$A$49,0),MATCH(orders!L$1,products!$A$1:$G$1,0))</f>
        <v>34.154999999999994</v>
      </c>
      <c r="M645" s="7">
        <f t="shared" si="10"/>
        <v>102.46499999999997</v>
      </c>
      <c r="N645" t="str">
        <f>_xlfn.XLOOKUP(orders[[#This Row],[Customer ID]],customers!$A$1:$A$1001,customers!$I$1:$I$1001,,0)</f>
        <v>Yes</v>
      </c>
    </row>
    <row r="646" spans="1:14"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7">
        <f>INDEX(products!$A$1:$G$49,MATCH(orders!$D646,products!$A$1:$A$49,0),MATCH(orders!L$1,products!$A$1:$G$1,0))</f>
        <v>20.584999999999997</v>
      </c>
      <c r="M646" s="7">
        <f t="shared" si="10"/>
        <v>41.169999999999995</v>
      </c>
      <c r="N646" t="str">
        <f>_xlfn.XLOOKUP(orders[[#This Row],[Customer ID]],customers!$A$1:$A$1001,customers!$I$1:$I$1001,,0)</f>
        <v>No</v>
      </c>
    </row>
    <row r="647" spans="1:14"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7">
        <f>INDEX(products!$A$1:$G$49,MATCH(orders!$D647,products!$A$1:$A$49,0),MATCH(orders!L$1,products!$A$1:$G$1,0))</f>
        <v>22.884999999999998</v>
      </c>
      <c r="M647" s="7">
        <f t="shared" si="10"/>
        <v>68.655000000000001</v>
      </c>
      <c r="N647" t="str">
        <f>_xlfn.XLOOKUP(orders[[#This Row],[Customer ID]],customers!$A$1:$A$1001,customers!$I$1:$I$1001,,0)</f>
        <v>Yes</v>
      </c>
    </row>
    <row r="648" spans="1:14"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7">
        <f>INDEX(products!$A$1:$G$49,MATCH(orders!$D648,products!$A$1:$A$49,0),MATCH(orders!L$1,products!$A$1:$G$1,0))</f>
        <v>9.9499999999999993</v>
      </c>
      <c r="M648" s="7">
        <f t="shared" si="10"/>
        <v>9.9499999999999993</v>
      </c>
      <c r="N648" t="str">
        <f>_xlfn.XLOOKUP(orders[[#This Row],[Customer ID]],customers!$A$1:$A$1001,customers!$I$1:$I$1001,,0)</f>
        <v>Yes</v>
      </c>
    </row>
    <row r="649" spans="1:14"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7">
        <f>INDEX(products!$A$1:$G$49,MATCH(orders!$D649,products!$A$1:$A$49,0),MATCH(orders!L$1,products!$A$1:$G$1,0))</f>
        <v>9.51</v>
      </c>
      <c r="M649" s="7">
        <f t="shared" si="10"/>
        <v>28.53</v>
      </c>
      <c r="N649" t="str">
        <f>_xlfn.XLOOKUP(orders[[#This Row],[Customer ID]],customers!$A$1:$A$1001,customers!$I$1:$I$1001,,0)</f>
        <v>Yes</v>
      </c>
    </row>
    <row r="650" spans="1:14"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7">
        <f>INDEX(products!$A$1:$G$49,MATCH(orders!$D650,products!$A$1:$A$49,0),MATCH(orders!L$1,products!$A$1:$G$1,0))</f>
        <v>2.6849999999999996</v>
      </c>
      <c r="M650" s="7">
        <f t="shared" si="10"/>
        <v>16.11</v>
      </c>
      <c r="N650" t="str">
        <f>_xlfn.XLOOKUP(orders[[#This Row],[Customer ID]],customers!$A$1:$A$1001,customers!$I$1:$I$1001,,0)</f>
        <v>No</v>
      </c>
    </row>
    <row r="651" spans="1:14"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7">
        <f>INDEX(products!$A$1:$G$49,MATCH(orders!$D651,products!$A$1:$A$49,0),MATCH(orders!L$1,products!$A$1:$G$1,0))</f>
        <v>15.85</v>
      </c>
      <c r="M651" s="7">
        <f t="shared" si="10"/>
        <v>95.1</v>
      </c>
      <c r="N651" t="str">
        <f>_xlfn.XLOOKUP(orders[[#This Row],[Customer ID]],customers!$A$1:$A$1001,customers!$I$1:$I$1001,,0)</f>
        <v>No</v>
      </c>
    </row>
    <row r="652" spans="1:14"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7">
        <f>INDEX(products!$A$1:$G$49,MATCH(orders!$D652,products!$A$1:$A$49,0),MATCH(orders!L$1,products!$A$1:$G$1,0))</f>
        <v>5.3699999999999992</v>
      </c>
      <c r="M652" s="7">
        <f t="shared" si="10"/>
        <v>5.3699999999999992</v>
      </c>
      <c r="N652" t="str">
        <f>_xlfn.XLOOKUP(orders[[#This Row],[Customer ID]],customers!$A$1:$A$1001,customers!$I$1:$I$1001,,0)</f>
        <v>Yes</v>
      </c>
    </row>
    <row r="653" spans="1:14"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7">
        <f>INDEX(products!$A$1:$G$49,MATCH(orders!$D653,products!$A$1:$A$49,0),MATCH(orders!L$1,products!$A$1:$G$1,0))</f>
        <v>11.95</v>
      </c>
      <c r="M653" s="7">
        <f t="shared" si="10"/>
        <v>47.8</v>
      </c>
      <c r="N653" t="str">
        <f>_xlfn.XLOOKUP(orders[[#This Row],[Customer ID]],customers!$A$1:$A$1001,customers!$I$1:$I$1001,,0)</f>
        <v>No</v>
      </c>
    </row>
    <row r="654" spans="1:14"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7">
        <f>INDEX(products!$A$1:$G$49,MATCH(orders!$D654,products!$A$1:$A$49,0),MATCH(orders!L$1,products!$A$1:$G$1,0))</f>
        <v>15.85</v>
      </c>
      <c r="M654" s="7">
        <f t="shared" si="10"/>
        <v>63.4</v>
      </c>
      <c r="N654" t="str">
        <f>_xlfn.XLOOKUP(orders[[#This Row],[Customer ID]],customers!$A$1:$A$1001,customers!$I$1:$I$1001,,0)</f>
        <v>No</v>
      </c>
    </row>
    <row r="655" spans="1:14"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7">
        <f>INDEX(products!$A$1:$G$49,MATCH(orders!$D655,products!$A$1:$A$49,0),MATCH(orders!L$1,products!$A$1:$G$1,0))</f>
        <v>25.874999999999996</v>
      </c>
      <c r="M655" s="7">
        <f t="shared" si="10"/>
        <v>103.49999999999999</v>
      </c>
      <c r="N655" t="str">
        <f>_xlfn.XLOOKUP(orders[[#This Row],[Customer ID]],customers!$A$1:$A$1001,customers!$I$1:$I$1001,,0)</f>
        <v>No</v>
      </c>
    </row>
    <row r="656" spans="1:14"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7">
        <f>INDEX(products!$A$1:$G$49,MATCH(orders!$D656,products!$A$1:$A$49,0),MATCH(orders!L$1,products!$A$1:$G$1,0))</f>
        <v>22.884999999999998</v>
      </c>
      <c r="M656" s="7">
        <f t="shared" si="10"/>
        <v>68.655000000000001</v>
      </c>
      <c r="N656" t="str">
        <f>_xlfn.XLOOKUP(orders[[#This Row],[Customer ID]],customers!$A$1:$A$1001,customers!$I$1:$I$1001,,0)</f>
        <v>No</v>
      </c>
    </row>
    <row r="657" spans="1:14"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7">
        <f>INDEX(products!$A$1:$G$49,MATCH(orders!$D657,products!$A$1:$A$49,0),MATCH(orders!L$1,products!$A$1:$G$1,0))</f>
        <v>22.884999999999998</v>
      </c>
      <c r="M657" s="7">
        <f t="shared" si="10"/>
        <v>45.769999999999996</v>
      </c>
      <c r="N657" t="str">
        <f>_xlfn.XLOOKUP(orders[[#This Row],[Customer ID]],customers!$A$1:$A$1001,customers!$I$1:$I$1001,,0)</f>
        <v>Yes</v>
      </c>
    </row>
    <row r="658" spans="1:14"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7">
        <f>INDEX(products!$A$1:$G$49,MATCH(orders!$D658,products!$A$1:$A$49,0),MATCH(orders!L$1,products!$A$1:$G$1,0))</f>
        <v>12.95</v>
      </c>
      <c r="M658" s="7">
        <f t="shared" si="10"/>
        <v>51.8</v>
      </c>
      <c r="N658" t="str">
        <f>_xlfn.XLOOKUP(orders[[#This Row],[Customer ID]],customers!$A$1:$A$1001,customers!$I$1:$I$1001,,0)</f>
        <v>No</v>
      </c>
    </row>
    <row r="659" spans="1:14"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7">
        <f>INDEX(products!$A$1:$G$49,MATCH(orders!$D659,products!$A$1:$A$49,0),MATCH(orders!L$1,products!$A$1:$G$1,0))</f>
        <v>6.75</v>
      </c>
      <c r="M659" s="7">
        <f t="shared" si="10"/>
        <v>13.5</v>
      </c>
      <c r="N659" t="str">
        <f>_xlfn.XLOOKUP(orders[[#This Row],[Customer ID]],customers!$A$1:$A$1001,customers!$I$1:$I$1001,,0)</f>
        <v>Yes</v>
      </c>
    </row>
    <row r="660" spans="1:14"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7">
        <f>INDEX(products!$A$1:$G$49,MATCH(orders!$D660,products!$A$1:$A$49,0),MATCH(orders!L$1,products!$A$1:$G$1,0))</f>
        <v>8.25</v>
      </c>
      <c r="M660" s="7">
        <f t="shared" si="10"/>
        <v>24.75</v>
      </c>
      <c r="N660" t="str">
        <f>_xlfn.XLOOKUP(orders[[#This Row],[Customer ID]],customers!$A$1:$A$1001,customers!$I$1:$I$1001,,0)</f>
        <v>Yes</v>
      </c>
    </row>
    <row r="661" spans="1:14"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7">
        <f>INDEX(products!$A$1:$G$49,MATCH(orders!$D661,products!$A$1:$A$49,0),MATCH(orders!L$1,products!$A$1:$G$1,0))</f>
        <v>22.884999999999998</v>
      </c>
      <c r="M661" s="7">
        <f t="shared" si="10"/>
        <v>45.769999999999996</v>
      </c>
      <c r="N661" t="str">
        <f>_xlfn.XLOOKUP(orders[[#This Row],[Customer ID]],customers!$A$1:$A$1001,customers!$I$1:$I$1001,,0)</f>
        <v>Yes</v>
      </c>
    </row>
    <row r="662" spans="1:14"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7">
        <f>INDEX(products!$A$1:$G$49,MATCH(orders!$D662,products!$A$1:$A$49,0),MATCH(orders!L$1,products!$A$1:$G$1,0))</f>
        <v>8.91</v>
      </c>
      <c r="M662" s="7">
        <f t="shared" si="10"/>
        <v>53.46</v>
      </c>
      <c r="N662" t="str">
        <f>_xlfn.XLOOKUP(orders[[#This Row],[Customer ID]],customers!$A$1:$A$1001,customers!$I$1:$I$1001,,0)</f>
        <v>No</v>
      </c>
    </row>
    <row r="663" spans="1:14"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7">
        <f>INDEX(products!$A$1:$G$49,MATCH(orders!$D663,products!$A$1:$A$49,0),MATCH(orders!L$1,products!$A$1:$G$1,0))</f>
        <v>3.375</v>
      </c>
      <c r="M663" s="7">
        <f t="shared" si="10"/>
        <v>20.25</v>
      </c>
      <c r="N663" t="str">
        <f>_xlfn.XLOOKUP(orders[[#This Row],[Customer ID]],customers!$A$1:$A$1001,customers!$I$1:$I$1001,,0)</f>
        <v>Yes</v>
      </c>
    </row>
    <row r="664" spans="1:14"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7">
        <f>INDEX(products!$A$1:$G$49,MATCH(orders!$D664,products!$A$1:$A$49,0),MATCH(orders!L$1,products!$A$1:$G$1,0))</f>
        <v>29.784999999999997</v>
      </c>
      <c r="M664" s="7">
        <f t="shared" si="10"/>
        <v>148.92499999999998</v>
      </c>
      <c r="N664" t="str">
        <f>_xlfn.XLOOKUP(orders[[#This Row],[Customer ID]],customers!$A$1:$A$1001,customers!$I$1:$I$1001,,0)</f>
        <v>No</v>
      </c>
    </row>
    <row r="665" spans="1:14"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7">
        <f>INDEX(products!$A$1:$G$49,MATCH(orders!$D665,products!$A$1:$A$49,0),MATCH(orders!L$1,products!$A$1:$G$1,0))</f>
        <v>11.25</v>
      </c>
      <c r="M665" s="7">
        <f t="shared" si="10"/>
        <v>67.5</v>
      </c>
      <c r="N665" t="str">
        <f>_xlfn.XLOOKUP(orders[[#This Row],[Customer ID]],customers!$A$1:$A$1001,customers!$I$1:$I$1001,,0)</f>
        <v>No</v>
      </c>
    </row>
    <row r="666" spans="1:14"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7">
        <f>INDEX(products!$A$1:$G$49,MATCH(orders!$D666,products!$A$1:$A$49,0),MATCH(orders!L$1,products!$A$1:$G$1,0))</f>
        <v>12.15</v>
      </c>
      <c r="M666" s="7">
        <f t="shared" si="10"/>
        <v>72.900000000000006</v>
      </c>
      <c r="N666" t="str">
        <f>_xlfn.XLOOKUP(orders[[#This Row],[Customer ID]],customers!$A$1:$A$1001,customers!$I$1:$I$1001,,0)</f>
        <v>No</v>
      </c>
    </row>
    <row r="667" spans="1:14"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7">
        <f>INDEX(products!$A$1:$G$49,MATCH(orders!$D667,products!$A$1:$A$49,0),MATCH(orders!L$1,products!$A$1:$G$1,0))</f>
        <v>3.8849999999999998</v>
      </c>
      <c r="M667" s="7">
        <f t="shared" si="10"/>
        <v>7.77</v>
      </c>
      <c r="N667" t="str">
        <f>_xlfn.XLOOKUP(orders[[#This Row],[Customer ID]],customers!$A$1:$A$1001,customers!$I$1:$I$1001,,0)</f>
        <v>No</v>
      </c>
    </row>
    <row r="668" spans="1:14"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7">
        <f>INDEX(products!$A$1:$G$49,MATCH(orders!$D668,products!$A$1:$A$49,0),MATCH(orders!L$1,products!$A$1:$G$1,0))</f>
        <v>22.884999999999998</v>
      </c>
      <c r="M668" s="7">
        <f t="shared" si="10"/>
        <v>91.539999999999992</v>
      </c>
      <c r="N668" t="str">
        <f>_xlfn.XLOOKUP(orders[[#This Row],[Customer ID]],customers!$A$1:$A$1001,customers!$I$1:$I$1001,,0)</f>
        <v>No</v>
      </c>
    </row>
    <row r="669" spans="1:14"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7">
        <f>INDEX(products!$A$1:$G$49,MATCH(orders!$D669,products!$A$1:$A$49,0),MATCH(orders!L$1,products!$A$1:$G$1,0))</f>
        <v>9.9499999999999993</v>
      </c>
      <c r="M669" s="7">
        <f t="shared" si="10"/>
        <v>59.699999999999996</v>
      </c>
      <c r="N669" t="str">
        <f>_xlfn.XLOOKUP(orders[[#This Row],[Customer ID]],customers!$A$1:$A$1001,customers!$I$1:$I$1001,,0)</f>
        <v>No</v>
      </c>
    </row>
    <row r="670" spans="1:14"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7">
        <f>INDEX(products!$A$1:$G$49,MATCH(orders!$D670,products!$A$1:$A$49,0),MATCH(orders!L$1,products!$A$1:$G$1,0))</f>
        <v>27.484999999999996</v>
      </c>
      <c r="M670" s="7">
        <f t="shared" si="10"/>
        <v>137.42499999999998</v>
      </c>
      <c r="N670" t="str">
        <f>_xlfn.XLOOKUP(orders[[#This Row],[Customer ID]],customers!$A$1:$A$1001,customers!$I$1:$I$1001,,0)</f>
        <v>Yes</v>
      </c>
    </row>
    <row r="671" spans="1:14"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7">
        <f>INDEX(products!$A$1:$G$49,MATCH(orders!$D671,products!$A$1:$A$49,0),MATCH(orders!L$1,products!$A$1:$G$1,0))</f>
        <v>33.464999999999996</v>
      </c>
      <c r="M671" s="7">
        <f t="shared" si="10"/>
        <v>66.929999999999993</v>
      </c>
      <c r="N671" t="str">
        <f>_xlfn.XLOOKUP(orders[[#This Row],[Customer ID]],customers!$A$1:$A$1001,customers!$I$1:$I$1001,,0)</f>
        <v>No</v>
      </c>
    </row>
    <row r="672" spans="1:14"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7">
        <f>INDEX(products!$A$1:$G$49,MATCH(orders!$D672,products!$A$1:$A$49,0),MATCH(orders!L$1,products!$A$1:$G$1,0))</f>
        <v>4.3650000000000002</v>
      </c>
      <c r="M672" s="7">
        <f t="shared" si="10"/>
        <v>13.095000000000001</v>
      </c>
      <c r="N672" t="str">
        <f>_xlfn.XLOOKUP(orders[[#This Row],[Customer ID]],customers!$A$1:$A$1001,customers!$I$1:$I$1001,,0)</f>
        <v>Yes</v>
      </c>
    </row>
    <row r="673" spans="1:14"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7">
        <f>INDEX(products!$A$1:$G$49,MATCH(orders!$D673,products!$A$1:$A$49,0),MATCH(orders!L$1,products!$A$1:$G$1,0))</f>
        <v>11.95</v>
      </c>
      <c r="M673" s="7">
        <f t="shared" si="10"/>
        <v>59.75</v>
      </c>
      <c r="N673" t="str">
        <f>_xlfn.XLOOKUP(orders[[#This Row],[Customer ID]],customers!$A$1:$A$1001,customers!$I$1:$I$1001,,0)</f>
        <v>No</v>
      </c>
    </row>
    <row r="674" spans="1:14"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7">
        <f>INDEX(products!$A$1:$G$49,MATCH(orders!$D674,products!$A$1:$A$49,0),MATCH(orders!L$1,products!$A$1:$G$1,0))</f>
        <v>8.73</v>
      </c>
      <c r="M674" s="7">
        <f t="shared" si="10"/>
        <v>43.650000000000006</v>
      </c>
      <c r="N674" t="str">
        <f>_xlfn.XLOOKUP(orders[[#This Row],[Customer ID]],customers!$A$1:$A$1001,customers!$I$1:$I$1001,,0)</f>
        <v>Yes</v>
      </c>
    </row>
    <row r="675" spans="1:14"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7">
        <f>INDEX(products!$A$1:$G$49,MATCH(orders!$D675,products!$A$1:$A$49,0),MATCH(orders!L$1,products!$A$1:$G$1,0))</f>
        <v>13.75</v>
      </c>
      <c r="M675" s="7">
        <f t="shared" si="10"/>
        <v>82.5</v>
      </c>
      <c r="N675" t="str">
        <f>_xlfn.XLOOKUP(orders[[#This Row],[Customer ID]],customers!$A$1:$A$1001,customers!$I$1:$I$1001,,0)</f>
        <v>Yes</v>
      </c>
    </row>
    <row r="676" spans="1:14"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7">
        <f>INDEX(products!$A$1:$G$49,MATCH(orders!$D676,products!$A$1:$A$49,0),MATCH(orders!L$1,products!$A$1:$G$1,0))</f>
        <v>29.784999999999997</v>
      </c>
      <c r="M676" s="7">
        <f t="shared" si="10"/>
        <v>178.70999999999998</v>
      </c>
      <c r="N676" t="str">
        <f>_xlfn.XLOOKUP(orders[[#This Row],[Customer ID]],customers!$A$1:$A$1001,customers!$I$1:$I$1001,,0)</f>
        <v>Yes</v>
      </c>
    </row>
    <row r="677" spans="1:14"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7">
        <f>INDEX(products!$A$1:$G$49,MATCH(orders!$D677,products!$A$1:$A$49,0),MATCH(orders!L$1,products!$A$1:$G$1,0))</f>
        <v>29.784999999999997</v>
      </c>
      <c r="M677" s="7">
        <f t="shared" si="10"/>
        <v>119.13999999999999</v>
      </c>
      <c r="N677" t="str">
        <f>_xlfn.XLOOKUP(orders[[#This Row],[Customer ID]],customers!$A$1:$A$1001,customers!$I$1:$I$1001,,0)</f>
        <v>Yes</v>
      </c>
    </row>
    <row r="678" spans="1:14"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7">
        <f>INDEX(products!$A$1:$G$49,MATCH(orders!$D678,products!$A$1:$A$49,0),MATCH(orders!L$1,products!$A$1:$G$1,0))</f>
        <v>9.51</v>
      </c>
      <c r="M678" s="7">
        <f t="shared" si="10"/>
        <v>47.55</v>
      </c>
      <c r="N678" t="str">
        <f>_xlfn.XLOOKUP(orders[[#This Row],[Customer ID]],customers!$A$1:$A$1001,customers!$I$1:$I$1001,,0)</f>
        <v>No</v>
      </c>
    </row>
    <row r="679" spans="1:14"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7">
        <f>INDEX(products!$A$1:$G$49,MATCH(orders!$D679,products!$A$1:$A$49,0),MATCH(orders!L$1,products!$A$1:$G$1,0))</f>
        <v>8.73</v>
      </c>
      <c r="M679" s="7">
        <f t="shared" si="10"/>
        <v>43.650000000000006</v>
      </c>
      <c r="N679" t="str">
        <f>_xlfn.XLOOKUP(orders[[#This Row],[Customer ID]],customers!$A$1:$A$1001,customers!$I$1:$I$1001,,0)</f>
        <v>No</v>
      </c>
    </row>
    <row r="680" spans="1:14"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7">
        <f>INDEX(products!$A$1:$G$49,MATCH(orders!$D680,products!$A$1:$A$49,0),MATCH(orders!L$1,products!$A$1:$G$1,0))</f>
        <v>29.784999999999997</v>
      </c>
      <c r="M680" s="7">
        <f t="shared" si="10"/>
        <v>178.70999999999998</v>
      </c>
      <c r="N680" t="str">
        <f>_xlfn.XLOOKUP(orders[[#This Row],[Customer ID]],customers!$A$1:$A$1001,customers!$I$1:$I$1001,,0)</f>
        <v>Yes</v>
      </c>
    </row>
    <row r="681" spans="1:14"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7">
        <f>INDEX(products!$A$1:$G$49,MATCH(orders!$D681,products!$A$1:$A$49,0),MATCH(orders!L$1,products!$A$1:$G$1,0))</f>
        <v>27.484999999999996</v>
      </c>
      <c r="M681" s="7">
        <f t="shared" si="10"/>
        <v>27.484999999999996</v>
      </c>
      <c r="N681" t="str">
        <f>_xlfn.XLOOKUP(orders[[#This Row],[Customer ID]],customers!$A$1:$A$1001,customers!$I$1:$I$1001,,0)</f>
        <v>No</v>
      </c>
    </row>
    <row r="682" spans="1:14"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7">
        <f>INDEX(products!$A$1:$G$49,MATCH(orders!$D682,products!$A$1:$A$49,0),MATCH(orders!L$1,products!$A$1:$G$1,0))</f>
        <v>11.25</v>
      </c>
      <c r="M682" s="7">
        <f t="shared" si="10"/>
        <v>56.25</v>
      </c>
      <c r="N682" t="str">
        <f>_xlfn.XLOOKUP(orders[[#This Row],[Customer ID]],customers!$A$1:$A$1001,customers!$I$1:$I$1001,,0)</f>
        <v>No</v>
      </c>
    </row>
    <row r="683" spans="1:14"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7">
        <f>INDEX(products!$A$1:$G$49,MATCH(orders!$D683,products!$A$1:$A$49,0),MATCH(orders!L$1,products!$A$1:$G$1,0))</f>
        <v>4.7549999999999999</v>
      </c>
      <c r="M683" s="7">
        <f t="shared" si="10"/>
        <v>9.51</v>
      </c>
      <c r="N683" t="str">
        <f>_xlfn.XLOOKUP(orders[[#This Row],[Customer ID]],customers!$A$1:$A$1001,customers!$I$1:$I$1001,,0)</f>
        <v>Yes</v>
      </c>
    </row>
    <row r="684" spans="1:14"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7">
        <f>INDEX(products!$A$1:$G$49,MATCH(orders!$D684,products!$A$1:$A$49,0),MATCH(orders!L$1,products!$A$1:$G$1,0))</f>
        <v>4.125</v>
      </c>
      <c r="M684" s="7">
        <f t="shared" si="10"/>
        <v>8.25</v>
      </c>
      <c r="N684" t="str">
        <f>_xlfn.XLOOKUP(orders[[#This Row],[Customer ID]],customers!$A$1:$A$1001,customers!$I$1:$I$1001,,0)</f>
        <v>Yes</v>
      </c>
    </row>
    <row r="685" spans="1:14"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7">
        <f>INDEX(products!$A$1:$G$49,MATCH(orders!$D685,products!$A$1:$A$49,0),MATCH(orders!L$1,products!$A$1:$G$1,0))</f>
        <v>7.77</v>
      </c>
      <c r="M685" s="7">
        <f t="shared" si="10"/>
        <v>46.62</v>
      </c>
      <c r="N685" t="str">
        <f>_xlfn.XLOOKUP(orders[[#This Row],[Customer ID]],customers!$A$1:$A$1001,customers!$I$1:$I$1001,,0)</f>
        <v>No</v>
      </c>
    </row>
    <row r="686" spans="1:14"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7">
        <f>INDEX(products!$A$1:$G$49,MATCH(orders!$D686,products!$A$1:$A$49,0),MATCH(orders!L$1,products!$A$1:$G$1,0))</f>
        <v>11.95</v>
      </c>
      <c r="M686" s="7">
        <f t="shared" si="10"/>
        <v>71.699999999999989</v>
      </c>
      <c r="N686" t="str">
        <f>_xlfn.XLOOKUP(orders[[#This Row],[Customer ID]],customers!$A$1:$A$1001,customers!$I$1:$I$1001,,0)</f>
        <v>No</v>
      </c>
    </row>
    <row r="687" spans="1:14"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7">
        <f>INDEX(products!$A$1:$G$49,MATCH(orders!$D687,products!$A$1:$A$49,0),MATCH(orders!L$1,products!$A$1:$G$1,0))</f>
        <v>36.454999999999998</v>
      </c>
      <c r="M687" s="7">
        <f t="shared" si="10"/>
        <v>72.91</v>
      </c>
      <c r="N687" t="str">
        <f>_xlfn.XLOOKUP(orders[[#This Row],[Customer ID]],customers!$A$1:$A$1001,customers!$I$1:$I$1001,,0)</f>
        <v>Yes</v>
      </c>
    </row>
    <row r="688" spans="1:14"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7">
        <f>INDEX(products!$A$1:$G$49,MATCH(orders!$D688,products!$A$1:$A$49,0),MATCH(orders!L$1,products!$A$1:$G$1,0))</f>
        <v>2.6849999999999996</v>
      </c>
      <c r="M688" s="7">
        <f t="shared" si="10"/>
        <v>8.0549999999999997</v>
      </c>
      <c r="N688" t="str">
        <f>_xlfn.XLOOKUP(orders[[#This Row],[Customer ID]],customers!$A$1:$A$1001,customers!$I$1:$I$1001,,0)</f>
        <v>Yes</v>
      </c>
    </row>
    <row r="689" spans="1:14"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7">
        <f>INDEX(products!$A$1:$G$49,MATCH(orders!$D689,products!$A$1:$A$49,0),MATCH(orders!L$1,products!$A$1:$G$1,0))</f>
        <v>8.25</v>
      </c>
      <c r="M689" s="7">
        <f t="shared" si="10"/>
        <v>16.5</v>
      </c>
      <c r="N689" t="str">
        <f>_xlfn.XLOOKUP(orders[[#This Row],[Customer ID]],customers!$A$1:$A$1001,customers!$I$1:$I$1001,,0)</f>
        <v>No</v>
      </c>
    </row>
    <row r="690" spans="1:14"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7">
        <f>INDEX(products!$A$1:$G$49,MATCH(orders!$D690,products!$A$1:$A$49,0),MATCH(orders!L$1,products!$A$1:$G$1,0))</f>
        <v>12.95</v>
      </c>
      <c r="M690" s="7">
        <f t="shared" si="10"/>
        <v>64.75</v>
      </c>
      <c r="N690" t="str">
        <f>_xlfn.XLOOKUP(orders[[#This Row],[Customer ID]],customers!$A$1:$A$1001,customers!$I$1:$I$1001,,0)</f>
        <v>No</v>
      </c>
    </row>
    <row r="691" spans="1:14"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7">
        <f>INDEX(products!$A$1:$G$49,MATCH(orders!$D691,products!$A$1:$A$49,0),MATCH(orders!L$1,products!$A$1:$G$1,0))</f>
        <v>6.75</v>
      </c>
      <c r="M691" s="7">
        <f t="shared" si="10"/>
        <v>33.75</v>
      </c>
      <c r="N691" t="str">
        <f>_xlfn.XLOOKUP(orders[[#This Row],[Customer ID]],customers!$A$1:$A$1001,customers!$I$1:$I$1001,,0)</f>
        <v>No</v>
      </c>
    </row>
    <row r="692" spans="1:14"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7">
        <f>INDEX(products!$A$1:$G$49,MATCH(orders!$D692,products!$A$1:$A$49,0),MATCH(orders!L$1,products!$A$1:$G$1,0))</f>
        <v>29.784999999999997</v>
      </c>
      <c r="M692" s="7">
        <f t="shared" si="10"/>
        <v>178.70999999999998</v>
      </c>
      <c r="N692" t="str">
        <f>_xlfn.XLOOKUP(orders[[#This Row],[Customer ID]],customers!$A$1:$A$1001,customers!$I$1:$I$1001,,0)</f>
        <v>No</v>
      </c>
    </row>
    <row r="693" spans="1:14"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7">
        <f>INDEX(products!$A$1:$G$49,MATCH(orders!$D693,products!$A$1:$A$49,0),MATCH(orders!L$1,products!$A$1:$G$1,0))</f>
        <v>11.25</v>
      </c>
      <c r="M693" s="7">
        <f t="shared" si="10"/>
        <v>22.5</v>
      </c>
      <c r="N693" t="str">
        <f>_xlfn.XLOOKUP(orders[[#This Row],[Customer ID]],customers!$A$1:$A$1001,customers!$I$1:$I$1001,,0)</f>
        <v>No</v>
      </c>
    </row>
    <row r="694" spans="1:14"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7">
        <f>INDEX(products!$A$1:$G$49,MATCH(orders!$D694,products!$A$1:$A$49,0),MATCH(orders!L$1,products!$A$1:$G$1,0))</f>
        <v>12.95</v>
      </c>
      <c r="M694" s="7">
        <f t="shared" si="10"/>
        <v>12.95</v>
      </c>
      <c r="N694" t="str">
        <f>_xlfn.XLOOKUP(orders[[#This Row],[Customer ID]],customers!$A$1:$A$1001,customers!$I$1:$I$1001,,0)</f>
        <v>No</v>
      </c>
    </row>
    <row r="695" spans="1:14"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7">
        <f>INDEX(products!$A$1:$G$49,MATCH(orders!$D695,products!$A$1:$A$49,0),MATCH(orders!L$1,products!$A$1:$G$1,0))</f>
        <v>25.874999999999996</v>
      </c>
      <c r="M695" s="7">
        <f t="shared" si="10"/>
        <v>51.749999999999993</v>
      </c>
      <c r="N695" t="str">
        <f>_xlfn.XLOOKUP(orders[[#This Row],[Customer ID]],customers!$A$1:$A$1001,customers!$I$1:$I$1001,,0)</f>
        <v>Yes</v>
      </c>
    </row>
    <row r="696" spans="1:14"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7">
        <f>INDEX(products!$A$1:$G$49,MATCH(orders!$D696,products!$A$1:$A$49,0),MATCH(orders!L$1,products!$A$1:$G$1,0))</f>
        <v>7.29</v>
      </c>
      <c r="M696" s="7">
        <f t="shared" si="10"/>
        <v>36.450000000000003</v>
      </c>
      <c r="N696" t="str">
        <f>_xlfn.XLOOKUP(orders[[#This Row],[Customer ID]],customers!$A$1:$A$1001,customers!$I$1:$I$1001,,0)</f>
        <v>No</v>
      </c>
    </row>
    <row r="697" spans="1:14"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7">
        <f>INDEX(products!$A$1:$G$49,MATCH(orders!$D697,products!$A$1:$A$49,0),MATCH(orders!L$1,products!$A$1:$G$1,0))</f>
        <v>36.454999999999998</v>
      </c>
      <c r="M697" s="7">
        <f t="shared" si="10"/>
        <v>182.27499999999998</v>
      </c>
      <c r="N697" t="str">
        <f>_xlfn.XLOOKUP(orders[[#This Row],[Customer ID]],customers!$A$1:$A$1001,customers!$I$1:$I$1001,,0)</f>
        <v>Yes</v>
      </c>
    </row>
    <row r="698" spans="1:14"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7">
        <f>INDEX(products!$A$1:$G$49,MATCH(orders!$D698,products!$A$1:$A$49,0),MATCH(orders!L$1,products!$A$1:$G$1,0))</f>
        <v>7.77</v>
      </c>
      <c r="M698" s="7">
        <f t="shared" si="10"/>
        <v>31.08</v>
      </c>
      <c r="N698" t="str">
        <f>_xlfn.XLOOKUP(orders[[#This Row],[Customer ID]],customers!$A$1:$A$1001,customers!$I$1:$I$1001,,0)</f>
        <v>No</v>
      </c>
    </row>
    <row r="699" spans="1:14"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7">
        <f>INDEX(products!$A$1:$G$49,MATCH(orders!$D699,products!$A$1:$A$49,0),MATCH(orders!L$1,products!$A$1:$G$1,0))</f>
        <v>6.75</v>
      </c>
      <c r="M699" s="7">
        <f t="shared" si="10"/>
        <v>20.25</v>
      </c>
      <c r="N699" t="str">
        <f>_xlfn.XLOOKUP(orders[[#This Row],[Customer ID]],customers!$A$1:$A$1001,customers!$I$1:$I$1001,,0)</f>
        <v>No</v>
      </c>
    </row>
    <row r="700" spans="1:14"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7">
        <f>INDEX(products!$A$1:$G$49,MATCH(orders!$D700,products!$A$1:$A$49,0),MATCH(orders!L$1,products!$A$1:$G$1,0))</f>
        <v>12.95</v>
      </c>
      <c r="M700" s="7">
        <f t="shared" si="10"/>
        <v>25.9</v>
      </c>
      <c r="N700" t="str">
        <f>_xlfn.XLOOKUP(orders[[#This Row],[Customer ID]],customers!$A$1:$A$1001,customers!$I$1:$I$1001,,0)</f>
        <v>No</v>
      </c>
    </row>
    <row r="701" spans="1:14"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7">
        <f>INDEX(products!$A$1:$G$49,MATCH(orders!$D701,products!$A$1:$A$49,0),MATCH(orders!L$1,products!$A$1:$G$1,0))</f>
        <v>5.97</v>
      </c>
      <c r="M701" s="7">
        <f t="shared" si="10"/>
        <v>23.88</v>
      </c>
      <c r="N701" t="str">
        <f>_xlfn.XLOOKUP(orders[[#This Row],[Customer ID]],customers!$A$1:$A$1001,customers!$I$1:$I$1001,,0)</f>
        <v>Yes</v>
      </c>
    </row>
    <row r="702" spans="1:14"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7">
        <f>INDEX(products!$A$1:$G$49,MATCH(orders!$D702,products!$A$1:$A$49,0),MATCH(orders!L$1,products!$A$1:$G$1,0))</f>
        <v>9.51</v>
      </c>
      <c r="M702" s="7">
        <f t="shared" si="10"/>
        <v>19.02</v>
      </c>
      <c r="N702" t="str">
        <f>_xlfn.XLOOKUP(orders[[#This Row],[Customer ID]],customers!$A$1:$A$1001,customers!$I$1:$I$1001,,0)</f>
        <v>No</v>
      </c>
    </row>
    <row r="703" spans="1:14"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7">
        <f>INDEX(products!$A$1:$G$49,MATCH(orders!$D703,products!$A$1:$A$49,0),MATCH(orders!L$1,products!$A$1:$G$1,0))</f>
        <v>5.97</v>
      </c>
      <c r="M703" s="7">
        <f t="shared" si="10"/>
        <v>29.849999999999998</v>
      </c>
      <c r="N703" t="str">
        <f>_xlfn.XLOOKUP(orders[[#This Row],[Customer ID]],customers!$A$1:$A$1001,customers!$I$1:$I$1001,,0)</f>
        <v>Yes</v>
      </c>
    </row>
    <row r="704" spans="1:14"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7">
        <f>INDEX(products!$A$1:$G$49,MATCH(orders!$D704,products!$A$1:$A$49,0),MATCH(orders!L$1,products!$A$1:$G$1,0))</f>
        <v>7.77</v>
      </c>
      <c r="M704" s="7">
        <f t="shared" si="10"/>
        <v>7.77</v>
      </c>
      <c r="N704" t="str">
        <f>_xlfn.XLOOKUP(orders[[#This Row],[Customer ID]],customers!$A$1:$A$1001,customers!$I$1:$I$1001,,0)</f>
        <v>Yes</v>
      </c>
    </row>
    <row r="705" spans="1:14"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7">
        <f>INDEX(products!$A$1:$G$49,MATCH(orders!$D705,products!$A$1:$A$49,0),MATCH(orders!L$1,products!$A$1:$G$1,0))</f>
        <v>29.784999999999997</v>
      </c>
      <c r="M705" s="7">
        <f t="shared" si="10"/>
        <v>119.13999999999999</v>
      </c>
      <c r="N705" t="str">
        <f>_xlfn.XLOOKUP(orders[[#This Row],[Customer ID]],customers!$A$1:$A$1001,customers!$I$1:$I$1001,,0)</f>
        <v>Yes</v>
      </c>
    </row>
    <row r="706" spans="1:14"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7">
        <f>INDEX(products!$A$1:$G$49,MATCH(orders!$D706,products!$A$1:$A$49,0),MATCH(orders!L$1,products!$A$1:$G$1,0))</f>
        <v>3.645</v>
      </c>
      <c r="M706" s="7">
        <f t="shared" si="10"/>
        <v>21.87</v>
      </c>
      <c r="N706" t="str">
        <f>_xlfn.XLOOKUP(orders[[#This Row],[Customer ID]],customers!$A$1:$A$1001,customers!$I$1:$I$1001,,0)</f>
        <v>Yes</v>
      </c>
    </row>
    <row r="707" spans="1:14"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7">
        <f>INDEX(products!$A$1:$G$49,MATCH(orders!$D707,products!$A$1:$A$49,0),MATCH(orders!L$1,products!$A$1:$G$1,0))</f>
        <v>8.91</v>
      </c>
      <c r="M707" s="7">
        <f t="shared" ref="M707:M770" si="11">E707*L707</f>
        <v>17.82</v>
      </c>
      <c r="N707" t="str">
        <f>_xlfn.XLOOKUP(orders[[#This Row],[Customer ID]],customers!$A$1:$A$1001,customers!$I$1:$I$1001,,0)</f>
        <v>No</v>
      </c>
    </row>
    <row r="708" spans="1:14"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7">
        <f>INDEX(products!$A$1:$G$49,MATCH(orders!$D708,products!$A$1:$A$49,0),MATCH(orders!L$1,products!$A$1:$G$1,0))</f>
        <v>4.125</v>
      </c>
      <c r="M708" s="7">
        <f t="shared" si="11"/>
        <v>12.375</v>
      </c>
      <c r="N708" t="str">
        <f>_xlfn.XLOOKUP(orders[[#This Row],[Customer ID]],customers!$A$1:$A$1001,customers!$I$1:$I$1001,,0)</f>
        <v>No</v>
      </c>
    </row>
    <row r="709" spans="1:14"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7">
        <f>INDEX(products!$A$1:$G$49,MATCH(orders!$D709,products!$A$1:$A$49,0),MATCH(orders!L$1,products!$A$1:$G$1,0))</f>
        <v>12.95</v>
      </c>
      <c r="M709" s="7">
        <f t="shared" si="11"/>
        <v>25.9</v>
      </c>
      <c r="N709" t="str">
        <f>_xlfn.XLOOKUP(orders[[#This Row],[Customer ID]],customers!$A$1:$A$1001,customers!$I$1:$I$1001,,0)</f>
        <v>No</v>
      </c>
    </row>
    <row r="710" spans="1:14"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7">
        <f>INDEX(products!$A$1:$G$49,MATCH(orders!$D710,products!$A$1:$A$49,0),MATCH(orders!L$1,products!$A$1:$G$1,0))</f>
        <v>6.75</v>
      </c>
      <c r="M710" s="7">
        <f t="shared" si="11"/>
        <v>13.5</v>
      </c>
      <c r="N710" t="str">
        <f>_xlfn.XLOOKUP(orders[[#This Row],[Customer ID]],customers!$A$1:$A$1001,customers!$I$1:$I$1001,,0)</f>
        <v>Yes</v>
      </c>
    </row>
    <row r="711" spans="1:14"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7">
        <f>INDEX(products!$A$1:$G$49,MATCH(orders!$D711,products!$A$1:$A$49,0),MATCH(orders!L$1,products!$A$1:$G$1,0))</f>
        <v>8.91</v>
      </c>
      <c r="M711" s="7">
        <f t="shared" si="11"/>
        <v>17.82</v>
      </c>
      <c r="N711" t="str">
        <f>_xlfn.XLOOKUP(orders[[#This Row],[Customer ID]],customers!$A$1:$A$1001,customers!$I$1:$I$1001,,0)</f>
        <v>Yes</v>
      </c>
    </row>
    <row r="712" spans="1:14"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7">
        <f>INDEX(products!$A$1:$G$49,MATCH(orders!$D712,products!$A$1:$A$49,0),MATCH(orders!L$1,products!$A$1:$G$1,0))</f>
        <v>8.25</v>
      </c>
      <c r="M712" s="7">
        <f t="shared" si="11"/>
        <v>24.75</v>
      </c>
      <c r="N712" t="str">
        <f>_xlfn.XLOOKUP(orders[[#This Row],[Customer ID]],customers!$A$1:$A$1001,customers!$I$1:$I$1001,,0)</f>
        <v>No</v>
      </c>
    </row>
    <row r="713" spans="1:14"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7">
        <f>INDEX(products!$A$1:$G$49,MATCH(orders!$D713,products!$A$1:$A$49,0),MATCH(orders!L$1,products!$A$1:$G$1,0))</f>
        <v>2.9849999999999999</v>
      </c>
      <c r="M713" s="7">
        <f t="shared" si="11"/>
        <v>17.91</v>
      </c>
      <c r="N713" t="str">
        <f>_xlfn.XLOOKUP(orders[[#This Row],[Customer ID]],customers!$A$1:$A$1001,customers!$I$1:$I$1001,,0)</f>
        <v>No</v>
      </c>
    </row>
    <row r="714" spans="1:14"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7">
        <f>INDEX(products!$A$1:$G$49,MATCH(orders!$D714,products!$A$1:$A$49,0),MATCH(orders!L$1,products!$A$1:$G$1,0))</f>
        <v>8.25</v>
      </c>
      <c r="M714" s="7">
        <f t="shared" si="11"/>
        <v>16.5</v>
      </c>
      <c r="N714" t="str">
        <f>_xlfn.XLOOKUP(orders[[#This Row],[Customer ID]],customers!$A$1:$A$1001,customers!$I$1:$I$1001,,0)</f>
        <v>No</v>
      </c>
    </row>
    <row r="715" spans="1:14"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7">
        <f>INDEX(products!$A$1:$G$49,MATCH(orders!$D715,products!$A$1:$A$49,0),MATCH(orders!L$1,products!$A$1:$G$1,0))</f>
        <v>2.9849999999999999</v>
      </c>
      <c r="M715" s="7">
        <f t="shared" si="11"/>
        <v>2.9849999999999999</v>
      </c>
      <c r="N715" t="str">
        <f>_xlfn.XLOOKUP(orders[[#This Row],[Customer ID]],customers!$A$1:$A$1001,customers!$I$1:$I$1001,,0)</f>
        <v>No</v>
      </c>
    </row>
    <row r="716" spans="1:14"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7">
        <f>INDEX(products!$A$1:$G$49,MATCH(orders!$D716,products!$A$1:$A$49,0),MATCH(orders!L$1,products!$A$1:$G$1,0))</f>
        <v>3.645</v>
      </c>
      <c r="M716" s="7">
        <f t="shared" si="11"/>
        <v>14.58</v>
      </c>
      <c r="N716" t="str">
        <f>_xlfn.XLOOKUP(orders[[#This Row],[Customer ID]],customers!$A$1:$A$1001,customers!$I$1:$I$1001,,0)</f>
        <v>Yes</v>
      </c>
    </row>
    <row r="717" spans="1:14"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7">
        <f>INDEX(products!$A$1:$G$49,MATCH(orders!$D717,products!$A$1:$A$49,0),MATCH(orders!L$1,products!$A$1:$G$1,0))</f>
        <v>14.85</v>
      </c>
      <c r="M717" s="7">
        <f t="shared" si="11"/>
        <v>89.1</v>
      </c>
      <c r="N717" t="str">
        <f>_xlfn.XLOOKUP(orders[[#This Row],[Customer ID]],customers!$A$1:$A$1001,customers!$I$1:$I$1001,,0)</f>
        <v>No</v>
      </c>
    </row>
    <row r="718" spans="1:14"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7">
        <f>INDEX(products!$A$1:$G$49,MATCH(orders!$D718,products!$A$1:$A$49,0),MATCH(orders!L$1,products!$A$1:$G$1,0))</f>
        <v>11.95</v>
      </c>
      <c r="M718" s="7">
        <f t="shared" si="11"/>
        <v>35.849999999999994</v>
      </c>
      <c r="N718" t="str">
        <f>_xlfn.XLOOKUP(orders[[#This Row],[Customer ID]],customers!$A$1:$A$1001,customers!$I$1:$I$1001,,0)</f>
        <v>No</v>
      </c>
    </row>
    <row r="719" spans="1:14"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7">
        <f>INDEX(products!$A$1:$G$49,MATCH(orders!$D719,products!$A$1:$A$49,0),MATCH(orders!L$1,products!$A$1:$G$1,0))</f>
        <v>22.884999999999998</v>
      </c>
      <c r="M719" s="7">
        <f t="shared" si="11"/>
        <v>68.655000000000001</v>
      </c>
      <c r="N719" t="str">
        <f>_xlfn.XLOOKUP(orders[[#This Row],[Customer ID]],customers!$A$1:$A$1001,customers!$I$1:$I$1001,,0)</f>
        <v>No</v>
      </c>
    </row>
    <row r="720" spans="1:14"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7">
        <f>INDEX(products!$A$1:$G$49,MATCH(orders!$D720,products!$A$1:$A$49,0),MATCH(orders!L$1,products!$A$1:$G$1,0))</f>
        <v>12.95</v>
      </c>
      <c r="M720" s="7">
        <f t="shared" si="11"/>
        <v>38.849999999999994</v>
      </c>
      <c r="N720" t="str">
        <f>_xlfn.XLOOKUP(orders[[#This Row],[Customer ID]],customers!$A$1:$A$1001,customers!$I$1:$I$1001,,0)</f>
        <v>No</v>
      </c>
    </row>
    <row r="721" spans="1:14"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7">
        <f>INDEX(products!$A$1:$G$49,MATCH(orders!$D721,products!$A$1:$A$49,0),MATCH(orders!L$1,products!$A$1:$G$1,0))</f>
        <v>15.85</v>
      </c>
      <c r="M721" s="7">
        <f t="shared" si="11"/>
        <v>79.25</v>
      </c>
      <c r="N721" t="str">
        <f>_xlfn.XLOOKUP(orders[[#This Row],[Customer ID]],customers!$A$1:$A$1001,customers!$I$1:$I$1001,,0)</f>
        <v>Yes</v>
      </c>
    </row>
    <row r="722" spans="1:14"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7">
        <f>INDEX(products!$A$1:$G$49,MATCH(orders!$D722,products!$A$1:$A$49,0),MATCH(orders!L$1,products!$A$1:$G$1,0))</f>
        <v>7.29</v>
      </c>
      <c r="M722" s="7">
        <f t="shared" si="11"/>
        <v>36.450000000000003</v>
      </c>
      <c r="N722" t="str">
        <f>_xlfn.XLOOKUP(orders[[#This Row],[Customer ID]],customers!$A$1:$A$1001,customers!$I$1:$I$1001,,0)</f>
        <v>Yes</v>
      </c>
    </row>
    <row r="723" spans="1:14"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7">
        <f>INDEX(products!$A$1:$G$49,MATCH(orders!$D723,products!$A$1:$A$49,0),MATCH(orders!L$1,products!$A$1:$G$1,0))</f>
        <v>2.9849999999999999</v>
      </c>
      <c r="M723" s="7">
        <f t="shared" si="11"/>
        <v>8.9550000000000001</v>
      </c>
      <c r="N723" t="str">
        <f>_xlfn.XLOOKUP(orders[[#This Row],[Customer ID]],customers!$A$1:$A$1001,customers!$I$1:$I$1001,,0)</f>
        <v>Yes</v>
      </c>
    </row>
    <row r="724" spans="1:14"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7">
        <f>INDEX(products!$A$1:$G$49,MATCH(orders!$D724,products!$A$1:$A$49,0),MATCH(orders!L$1,products!$A$1:$G$1,0))</f>
        <v>12.15</v>
      </c>
      <c r="M724" s="7">
        <f t="shared" si="11"/>
        <v>24.3</v>
      </c>
      <c r="N724" t="str">
        <f>_xlfn.XLOOKUP(orders[[#This Row],[Customer ID]],customers!$A$1:$A$1001,customers!$I$1:$I$1001,,0)</f>
        <v>No</v>
      </c>
    </row>
    <row r="725" spans="1:14"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7">
        <f>INDEX(products!$A$1:$G$49,MATCH(orders!$D725,products!$A$1:$A$49,0),MATCH(orders!L$1,products!$A$1:$G$1,0))</f>
        <v>31.624999999999996</v>
      </c>
      <c r="M725" s="7">
        <f t="shared" si="11"/>
        <v>63.249999999999993</v>
      </c>
      <c r="N725" t="str">
        <f>_xlfn.XLOOKUP(orders[[#This Row],[Customer ID]],customers!$A$1:$A$1001,customers!$I$1:$I$1001,,0)</f>
        <v>No</v>
      </c>
    </row>
    <row r="726" spans="1:14"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7">
        <f>INDEX(products!$A$1:$G$49,MATCH(orders!$D726,products!$A$1:$A$49,0),MATCH(orders!L$1,products!$A$1:$G$1,0))</f>
        <v>3.375</v>
      </c>
      <c r="M726" s="7">
        <f t="shared" si="11"/>
        <v>6.75</v>
      </c>
      <c r="N726" t="str">
        <f>_xlfn.XLOOKUP(orders[[#This Row],[Customer ID]],customers!$A$1:$A$1001,customers!$I$1:$I$1001,,0)</f>
        <v>Yes</v>
      </c>
    </row>
    <row r="727" spans="1:14"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7">
        <f>INDEX(products!$A$1:$G$49,MATCH(orders!$D727,products!$A$1:$A$49,0),MATCH(orders!L$1,products!$A$1:$G$1,0))</f>
        <v>3.8849999999999998</v>
      </c>
      <c r="M727" s="7">
        <f t="shared" si="11"/>
        <v>23.31</v>
      </c>
      <c r="N727" t="str">
        <f>_xlfn.XLOOKUP(orders[[#This Row],[Customer ID]],customers!$A$1:$A$1001,customers!$I$1:$I$1001,,0)</f>
        <v>No</v>
      </c>
    </row>
    <row r="728" spans="1:14"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7">
        <f>INDEX(products!$A$1:$G$49,MATCH(orders!$D728,products!$A$1:$A$49,0),MATCH(orders!L$1,products!$A$1:$G$1,0))</f>
        <v>36.454999999999998</v>
      </c>
      <c r="M728" s="7">
        <f t="shared" si="11"/>
        <v>145.82</v>
      </c>
      <c r="N728" t="str">
        <f>_xlfn.XLOOKUP(orders[[#This Row],[Customer ID]],customers!$A$1:$A$1001,customers!$I$1:$I$1001,,0)</f>
        <v>No</v>
      </c>
    </row>
    <row r="729" spans="1:14"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7">
        <f>INDEX(products!$A$1:$G$49,MATCH(orders!$D729,products!$A$1:$A$49,0),MATCH(orders!L$1,products!$A$1:$G$1,0))</f>
        <v>5.97</v>
      </c>
      <c r="M729" s="7">
        <f t="shared" si="11"/>
        <v>29.849999999999998</v>
      </c>
      <c r="N729" t="str">
        <f>_xlfn.XLOOKUP(orders[[#This Row],[Customer ID]],customers!$A$1:$A$1001,customers!$I$1:$I$1001,,0)</f>
        <v>Yes</v>
      </c>
    </row>
    <row r="730" spans="1:14"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7">
        <f>INDEX(products!$A$1:$G$49,MATCH(orders!$D730,products!$A$1:$A$49,0),MATCH(orders!L$1,products!$A$1:$G$1,0))</f>
        <v>7.29</v>
      </c>
      <c r="M730" s="7">
        <f t="shared" si="11"/>
        <v>21.87</v>
      </c>
      <c r="N730" t="str">
        <f>_xlfn.XLOOKUP(orders[[#This Row],[Customer ID]],customers!$A$1:$A$1001,customers!$I$1:$I$1001,,0)</f>
        <v>Yes</v>
      </c>
    </row>
    <row r="731" spans="1:14"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7">
        <f>INDEX(products!$A$1:$G$49,MATCH(orders!$D731,products!$A$1:$A$49,0),MATCH(orders!L$1,products!$A$1:$G$1,0))</f>
        <v>4.3650000000000002</v>
      </c>
      <c r="M731" s="7">
        <f t="shared" si="11"/>
        <v>4.3650000000000002</v>
      </c>
      <c r="N731" t="str">
        <f>_xlfn.XLOOKUP(orders[[#This Row],[Customer ID]],customers!$A$1:$A$1001,customers!$I$1:$I$1001,,0)</f>
        <v>No</v>
      </c>
    </row>
    <row r="732" spans="1:14"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7">
        <f>INDEX(products!$A$1:$G$49,MATCH(orders!$D732,products!$A$1:$A$49,0),MATCH(orders!L$1,products!$A$1:$G$1,0))</f>
        <v>36.454999999999998</v>
      </c>
      <c r="M732" s="7">
        <f t="shared" si="11"/>
        <v>36.454999999999998</v>
      </c>
      <c r="N732" t="str">
        <f>_xlfn.XLOOKUP(orders[[#This Row],[Customer ID]],customers!$A$1:$A$1001,customers!$I$1:$I$1001,,0)</f>
        <v>No</v>
      </c>
    </row>
    <row r="733" spans="1:14"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7">
        <f>INDEX(products!$A$1:$G$49,MATCH(orders!$D733,products!$A$1:$A$49,0),MATCH(orders!L$1,products!$A$1:$G$1,0))</f>
        <v>3.8849999999999998</v>
      </c>
      <c r="M733" s="7">
        <f t="shared" si="11"/>
        <v>15.54</v>
      </c>
      <c r="N733" t="str">
        <f>_xlfn.XLOOKUP(orders[[#This Row],[Customer ID]],customers!$A$1:$A$1001,customers!$I$1:$I$1001,,0)</f>
        <v>Yes</v>
      </c>
    </row>
    <row r="734" spans="1:14"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7">
        <f>INDEX(products!$A$1:$G$49,MATCH(orders!$D734,products!$A$1:$A$49,0),MATCH(orders!L$1,products!$A$1:$G$1,0))</f>
        <v>4.4550000000000001</v>
      </c>
      <c r="M734" s="7">
        <f t="shared" si="11"/>
        <v>8.91</v>
      </c>
      <c r="N734" t="str">
        <f>_xlfn.XLOOKUP(orders[[#This Row],[Customer ID]],customers!$A$1:$A$1001,customers!$I$1:$I$1001,,0)</f>
        <v>No</v>
      </c>
    </row>
    <row r="735" spans="1:14"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7">
        <f>INDEX(products!$A$1:$G$49,MATCH(orders!$D735,products!$A$1:$A$49,0),MATCH(orders!L$1,products!$A$1:$G$1,0))</f>
        <v>33.464999999999996</v>
      </c>
      <c r="M735" s="7">
        <f t="shared" si="11"/>
        <v>100.39499999999998</v>
      </c>
      <c r="N735" t="str">
        <f>_xlfn.XLOOKUP(orders[[#This Row],[Customer ID]],customers!$A$1:$A$1001,customers!$I$1:$I$1001,,0)</f>
        <v>Yes</v>
      </c>
    </row>
    <row r="736" spans="1:14"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7">
        <f>INDEX(products!$A$1:$G$49,MATCH(orders!$D736,products!$A$1:$A$49,0),MATCH(orders!L$1,products!$A$1:$G$1,0))</f>
        <v>2.6849999999999996</v>
      </c>
      <c r="M736" s="7">
        <f t="shared" si="11"/>
        <v>13.424999999999997</v>
      </c>
      <c r="N736" t="str">
        <f>_xlfn.XLOOKUP(orders[[#This Row],[Customer ID]],customers!$A$1:$A$1001,customers!$I$1:$I$1001,,0)</f>
        <v>No</v>
      </c>
    </row>
    <row r="737" spans="1:14"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7">
        <f>INDEX(products!$A$1:$G$49,MATCH(orders!$D737,products!$A$1:$A$49,0),MATCH(orders!L$1,products!$A$1:$G$1,0))</f>
        <v>3.645</v>
      </c>
      <c r="M737" s="7">
        <f t="shared" si="11"/>
        <v>21.87</v>
      </c>
      <c r="N737" t="str">
        <f>_xlfn.XLOOKUP(orders[[#This Row],[Customer ID]],customers!$A$1:$A$1001,customers!$I$1:$I$1001,,0)</f>
        <v>No</v>
      </c>
    </row>
    <row r="738" spans="1:14"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7">
        <f>INDEX(products!$A$1:$G$49,MATCH(orders!$D738,products!$A$1:$A$49,0),MATCH(orders!L$1,products!$A$1:$G$1,0))</f>
        <v>12.95</v>
      </c>
      <c r="M738" s="7">
        <f t="shared" si="11"/>
        <v>25.9</v>
      </c>
      <c r="N738" t="str">
        <f>_xlfn.XLOOKUP(orders[[#This Row],[Customer ID]],customers!$A$1:$A$1001,customers!$I$1:$I$1001,,0)</f>
        <v>Yes</v>
      </c>
    </row>
    <row r="739" spans="1:14"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7">
        <f>INDEX(products!$A$1:$G$49,MATCH(orders!$D739,products!$A$1:$A$49,0),MATCH(orders!L$1,products!$A$1:$G$1,0))</f>
        <v>11.25</v>
      </c>
      <c r="M739" s="7">
        <f t="shared" si="11"/>
        <v>56.25</v>
      </c>
      <c r="N739" t="str">
        <f>_xlfn.XLOOKUP(orders[[#This Row],[Customer ID]],customers!$A$1:$A$1001,customers!$I$1:$I$1001,,0)</f>
        <v>No</v>
      </c>
    </row>
    <row r="740" spans="1:14"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7">
        <f>INDEX(products!$A$1:$G$49,MATCH(orders!$D740,products!$A$1:$A$49,0),MATCH(orders!L$1,products!$A$1:$G$1,0))</f>
        <v>3.5849999999999995</v>
      </c>
      <c r="M740" s="7">
        <f t="shared" si="11"/>
        <v>10.754999999999999</v>
      </c>
      <c r="N740" t="str">
        <f>_xlfn.XLOOKUP(orders[[#This Row],[Customer ID]],customers!$A$1:$A$1001,customers!$I$1:$I$1001,,0)</f>
        <v>No</v>
      </c>
    </row>
    <row r="741" spans="1:14"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7">
        <f>INDEX(products!$A$1:$G$49,MATCH(orders!$D741,products!$A$1:$A$49,0),MATCH(orders!L$1,products!$A$1:$G$1,0))</f>
        <v>3.645</v>
      </c>
      <c r="M741" s="7">
        <f t="shared" si="11"/>
        <v>18.225000000000001</v>
      </c>
      <c r="N741" t="str">
        <f>_xlfn.XLOOKUP(orders[[#This Row],[Customer ID]],customers!$A$1:$A$1001,customers!$I$1:$I$1001,,0)</f>
        <v>No</v>
      </c>
    </row>
    <row r="742" spans="1:14"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7">
        <f>INDEX(products!$A$1:$G$49,MATCH(orders!$D742,products!$A$1:$A$49,0),MATCH(orders!L$1,products!$A$1:$G$1,0))</f>
        <v>7.169999999999999</v>
      </c>
      <c r="M742" s="7">
        <f t="shared" si="11"/>
        <v>28.679999999999996</v>
      </c>
      <c r="N742" t="str">
        <f>_xlfn.XLOOKUP(orders[[#This Row],[Customer ID]],customers!$A$1:$A$1001,customers!$I$1:$I$1001,,0)</f>
        <v>No</v>
      </c>
    </row>
    <row r="743" spans="1:14"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7">
        <f>INDEX(products!$A$1:$G$49,MATCH(orders!$D743,products!$A$1:$A$49,0),MATCH(orders!L$1,products!$A$1:$G$1,0))</f>
        <v>4.3650000000000002</v>
      </c>
      <c r="M743" s="7">
        <f t="shared" si="11"/>
        <v>8.73</v>
      </c>
      <c r="N743" t="str">
        <f>_xlfn.XLOOKUP(orders[[#This Row],[Customer ID]],customers!$A$1:$A$1001,customers!$I$1:$I$1001,,0)</f>
        <v>No</v>
      </c>
    </row>
    <row r="744" spans="1:14"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7">
        <f>INDEX(products!$A$1:$G$49,MATCH(orders!$D744,products!$A$1:$A$49,0),MATCH(orders!L$1,products!$A$1:$G$1,0))</f>
        <v>14.55</v>
      </c>
      <c r="M744" s="7">
        <f t="shared" si="11"/>
        <v>58.2</v>
      </c>
      <c r="N744" t="str">
        <f>_xlfn.XLOOKUP(orders[[#This Row],[Customer ID]],customers!$A$1:$A$1001,customers!$I$1:$I$1001,,0)</f>
        <v>No</v>
      </c>
    </row>
    <row r="745" spans="1:14"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7">
        <f>INDEX(products!$A$1:$G$49,MATCH(orders!$D745,products!$A$1:$A$49,0),MATCH(orders!L$1,products!$A$1:$G$1,0))</f>
        <v>5.97</v>
      </c>
      <c r="M745" s="7">
        <f t="shared" si="11"/>
        <v>17.91</v>
      </c>
      <c r="N745" t="str">
        <f>_xlfn.XLOOKUP(orders[[#This Row],[Customer ID]],customers!$A$1:$A$1001,customers!$I$1:$I$1001,,0)</f>
        <v>No</v>
      </c>
    </row>
    <row r="746" spans="1:14"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7">
        <f>INDEX(products!$A$1:$G$49,MATCH(orders!$D746,products!$A$1:$A$49,0),MATCH(orders!L$1,products!$A$1:$G$1,0))</f>
        <v>2.9849999999999999</v>
      </c>
      <c r="M746" s="7">
        <f t="shared" si="11"/>
        <v>17.91</v>
      </c>
      <c r="N746" t="str">
        <f>_xlfn.XLOOKUP(orders[[#This Row],[Customer ID]],customers!$A$1:$A$1001,customers!$I$1:$I$1001,,0)</f>
        <v>Yes</v>
      </c>
    </row>
    <row r="747" spans="1:14"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7">
        <f>INDEX(products!$A$1:$G$49,MATCH(orders!$D747,products!$A$1:$A$49,0),MATCH(orders!L$1,products!$A$1:$G$1,0))</f>
        <v>7.29</v>
      </c>
      <c r="M747" s="7">
        <f t="shared" si="11"/>
        <v>14.58</v>
      </c>
      <c r="N747" t="str">
        <f>_xlfn.XLOOKUP(orders[[#This Row],[Customer ID]],customers!$A$1:$A$1001,customers!$I$1:$I$1001,,0)</f>
        <v>No</v>
      </c>
    </row>
    <row r="748" spans="1:14"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7">
        <f>INDEX(products!$A$1:$G$49,MATCH(orders!$D748,products!$A$1:$A$49,0),MATCH(orders!L$1,products!$A$1:$G$1,0))</f>
        <v>11.25</v>
      </c>
      <c r="M748" s="7">
        <f t="shared" si="11"/>
        <v>33.75</v>
      </c>
      <c r="N748" t="str">
        <f>_xlfn.XLOOKUP(orders[[#This Row],[Customer ID]],customers!$A$1:$A$1001,customers!$I$1:$I$1001,,0)</f>
        <v>No</v>
      </c>
    </row>
    <row r="749" spans="1:14"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7">
        <f>INDEX(products!$A$1:$G$49,MATCH(orders!$D749,products!$A$1:$A$49,0),MATCH(orders!L$1,products!$A$1:$G$1,0))</f>
        <v>8.73</v>
      </c>
      <c r="M749" s="7">
        <f t="shared" si="11"/>
        <v>34.92</v>
      </c>
      <c r="N749" t="str">
        <f>_xlfn.XLOOKUP(orders[[#This Row],[Customer ID]],customers!$A$1:$A$1001,customers!$I$1:$I$1001,,0)</f>
        <v>Yes</v>
      </c>
    </row>
    <row r="750" spans="1:14"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7">
        <f>INDEX(products!$A$1:$G$49,MATCH(orders!$D750,products!$A$1:$A$49,0),MATCH(orders!L$1,products!$A$1:$G$1,0))</f>
        <v>7.29</v>
      </c>
      <c r="M750" s="7">
        <f t="shared" si="11"/>
        <v>14.58</v>
      </c>
      <c r="N750" t="str">
        <f>_xlfn.XLOOKUP(orders[[#This Row],[Customer ID]],customers!$A$1:$A$1001,customers!$I$1:$I$1001,,0)</f>
        <v>No</v>
      </c>
    </row>
    <row r="751" spans="1:14"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7">
        <f>INDEX(products!$A$1:$G$49,MATCH(orders!$D751,products!$A$1:$A$49,0),MATCH(orders!L$1,products!$A$1:$G$1,0))</f>
        <v>2.6849999999999996</v>
      </c>
      <c r="M751" s="7">
        <f t="shared" si="11"/>
        <v>5.3699999999999992</v>
      </c>
      <c r="N751" t="str">
        <f>_xlfn.XLOOKUP(orders[[#This Row],[Customer ID]],customers!$A$1:$A$1001,customers!$I$1:$I$1001,,0)</f>
        <v>Yes</v>
      </c>
    </row>
    <row r="752" spans="1:14"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7">
        <f>INDEX(products!$A$1:$G$49,MATCH(orders!$D752,products!$A$1:$A$49,0),MATCH(orders!L$1,products!$A$1:$G$1,0))</f>
        <v>5.97</v>
      </c>
      <c r="M752" s="7">
        <f t="shared" si="11"/>
        <v>5.97</v>
      </c>
      <c r="N752" t="str">
        <f>_xlfn.XLOOKUP(orders[[#This Row],[Customer ID]],customers!$A$1:$A$1001,customers!$I$1:$I$1001,,0)</f>
        <v>Yes</v>
      </c>
    </row>
    <row r="753" spans="1:14"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7">
        <f>INDEX(products!$A$1:$G$49,MATCH(orders!$D753,products!$A$1:$A$49,0),MATCH(orders!L$1,products!$A$1:$G$1,0))</f>
        <v>9.51</v>
      </c>
      <c r="M753" s="7">
        <f t="shared" si="11"/>
        <v>19.02</v>
      </c>
      <c r="N753" t="str">
        <f>_xlfn.XLOOKUP(orders[[#This Row],[Customer ID]],customers!$A$1:$A$1001,customers!$I$1:$I$1001,,0)</f>
        <v>No</v>
      </c>
    </row>
    <row r="754" spans="1:14"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7">
        <f>INDEX(products!$A$1:$G$49,MATCH(orders!$D754,products!$A$1:$A$49,0),MATCH(orders!L$1,products!$A$1:$G$1,0))</f>
        <v>13.75</v>
      </c>
      <c r="M754" s="7">
        <f t="shared" si="11"/>
        <v>27.5</v>
      </c>
      <c r="N754" t="str">
        <f>_xlfn.XLOOKUP(orders[[#This Row],[Customer ID]],customers!$A$1:$A$1001,customers!$I$1:$I$1001,,0)</f>
        <v>Yes</v>
      </c>
    </row>
    <row r="755" spans="1:14"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7">
        <f>INDEX(products!$A$1:$G$49,MATCH(orders!$D755,products!$A$1:$A$49,0),MATCH(orders!L$1,products!$A$1:$G$1,0))</f>
        <v>5.97</v>
      </c>
      <c r="M755" s="7">
        <f t="shared" si="11"/>
        <v>29.849999999999998</v>
      </c>
      <c r="N755" t="str">
        <f>_xlfn.XLOOKUP(orders[[#This Row],[Customer ID]],customers!$A$1:$A$1001,customers!$I$1:$I$1001,,0)</f>
        <v>No</v>
      </c>
    </row>
    <row r="756" spans="1:14"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7">
        <f>INDEX(products!$A$1:$G$49,MATCH(orders!$D756,products!$A$1:$A$49,0),MATCH(orders!L$1,products!$A$1:$G$1,0))</f>
        <v>2.9849999999999999</v>
      </c>
      <c r="M756" s="7">
        <f t="shared" si="11"/>
        <v>17.91</v>
      </c>
      <c r="N756" t="str">
        <f>_xlfn.XLOOKUP(orders[[#This Row],[Customer ID]],customers!$A$1:$A$1001,customers!$I$1:$I$1001,,0)</f>
        <v>No</v>
      </c>
    </row>
    <row r="757" spans="1:14"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7">
        <f>INDEX(products!$A$1:$G$49,MATCH(orders!$D757,products!$A$1:$A$49,0),MATCH(orders!L$1,products!$A$1:$G$1,0))</f>
        <v>4.7549999999999999</v>
      </c>
      <c r="M757" s="7">
        <f t="shared" si="11"/>
        <v>28.53</v>
      </c>
      <c r="N757" t="str">
        <f>_xlfn.XLOOKUP(orders[[#This Row],[Customer ID]],customers!$A$1:$A$1001,customers!$I$1:$I$1001,,0)</f>
        <v>No</v>
      </c>
    </row>
    <row r="758" spans="1:14"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7">
        <f>INDEX(products!$A$1:$G$49,MATCH(orders!$D758,products!$A$1:$A$49,0),MATCH(orders!L$1,products!$A$1:$G$1,0))</f>
        <v>8.9499999999999993</v>
      </c>
      <c r="M758" s="7">
        <f t="shared" si="11"/>
        <v>35.799999999999997</v>
      </c>
      <c r="N758" t="str">
        <f>_xlfn.XLOOKUP(orders[[#This Row],[Customer ID]],customers!$A$1:$A$1001,customers!$I$1:$I$1001,,0)</f>
        <v>Yes</v>
      </c>
    </row>
    <row r="759" spans="1:14"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7">
        <f>INDEX(products!$A$1:$G$49,MATCH(orders!$D759,products!$A$1:$A$49,0),MATCH(orders!L$1,products!$A$1:$G$1,0))</f>
        <v>5.97</v>
      </c>
      <c r="M759" s="7">
        <f t="shared" si="11"/>
        <v>17.91</v>
      </c>
      <c r="N759" t="str">
        <f>_xlfn.XLOOKUP(orders[[#This Row],[Customer ID]],customers!$A$1:$A$1001,customers!$I$1:$I$1001,,0)</f>
        <v>Yes</v>
      </c>
    </row>
    <row r="760" spans="1:14"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7">
        <f>INDEX(products!$A$1:$G$49,MATCH(orders!$D760,products!$A$1:$A$49,0),MATCH(orders!L$1,products!$A$1:$G$1,0))</f>
        <v>8.9499999999999993</v>
      </c>
      <c r="M760" s="7">
        <f t="shared" si="11"/>
        <v>8.9499999999999993</v>
      </c>
      <c r="N760" t="str">
        <f>_xlfn.XLOOKUP(orders[[#This Row],[Customer ID]],customers!$A$1:$A$1001,customers!$I$1:$I$1001,,0)</f>
        <v>No</v>
      </c>
    </row>
    <row r="761" spans="1:14"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7">
        <f>INDEX(products!$A$1:$G$49,MATCH(orders!$D761,products!$A$1:$A$49,0),MATCH(orders!L$1,products!$A$1:$G$1,0))</f>
        <v>29.784999999999997</v>
      </c>
      <c r="M761" s="7">
        <f t="shared" si="11"/>
        <v>29.784999999999997</v>
      </c>
      <c r="N761" t="str">
        <f>_xlfn.XLOOKUP(orders[[#This Row],[Customer ID]],customers!$A$1:$A$1001,customers!$I$1:$I$1001,,0)</f>
        <v>Yes</v>
      </c>
    </row>
    <row r="762" spans="1:14"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7">
        <f>INDEX(products!$A$1:$G$49,MATCH(orders!$D762,products!$A$1:$A$49,0),MATCH(orders!L$1,products!$A$1:$G$1,0))</f>
        <v>8.91</v>
      </c>
      <c r="M762" s="7">
        <f t="shared" si="11"/>
        <v>44.55</v>
      </c>
      <c r="N762" t="str">
        <f>_xlfn.XLOOKUP(orders[[#This Row],[Customer ID]],customers!$A$1:$A$1001,customers!$I$1:$I$1001,,0)</f>
        <v>No</v>
      </c>
    </row>
    <row r="763" spans="1:14"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7">
        <f>INDEX(products!$A$1:$G$49,MATCH(orders!$D763,products!$A$1:$A$49,0),MATCH(orders!L$1,products!$A$1:$G$1,0))</f>
        <v>14.85</v>
      </c>
      <c r="M763" s="7">
        <f t="shared" si="11"/>
        <v>89.1</v>
      </c>
      <c r="N763" t="str">
        <f>_xlfn.XLOOKUP(orders[[#This Row],[Customer ID]],customers!$A$1:$A$1001,customers!$I$1:$I$1001,,0)</f>
        <v>Yes</v>
      </c>
    </row>
    <row r="764" spans="1:14"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7">
        <f>INDEX(products!$A$1:$G$49,MATCH(orders!$D764,products!$A$1:$A$49,0),MATCH(orders!L$1,products!$A$1:$G$1,0))</f>
        <v>8.73</v>
      </c>
      <c r="M764" s="7">
        <f t="shared" si="11"/>
        <v>43.650000000000006</v>
      </c>
      <c r="N764" t="str">
        <f>_xlfn.XLOOKUP(orders[[#This Row],[Customer ID]],customers!$A$1:$A$1001,customers!$I$1:$I$1001,,0)</f>
        <v>No</v>
      </c>
    </row>
    <row r="765" spans="1:14"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7">
        <f>INDEX(products!$A$1:$G$49,MATCH(orders!$D765,products!$A$1:$A$49,0),MATCH(orders!L$1,products!$A$1:$G$1,0))</f>
        <v>7.77</v>
      </c>
      <c r="M765" s="7">
        <f t="shared" si="11"/>
        <v>23.31</v>
      </c>
      <c r="N765" t="str">
        <f>_xlfn.XLOOKUP(orders[[#This Row],[Customer ID]],customers!$A$1:$A$1001,customers!$I$1:$I$1001,,0)</f>
        <v>No</v>
      </c>
    </row>
    <row r="766" spans="1:14"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7">
        <f>INDEX(products!$A$1:$G$49,MATCH(orders!$D766,products!$A$1:$A$49,0),MATCH(orders!L$1,products!$A$1:$G$1,0))</f>
        <v>29.784999999999997</v>
      </c>
      <c r="M766" s="7">
        <f t="shared" si="11"/>
        <v>178.70999999999998</v>
      </c>
      <c r="N766" t="str">
        <f>_xlfn.XLOOKUP(orders[[#This Row],[Customer ID]],customers!$A$1:$A$1001,customers!$I$1:$I$1001,,0)</f>
        <v>Yes</v>
      </c>
    </row>
    <row r="767" spans="1:14"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7">
        <f>INDEX(products!$A$1:$G$49,MATCH(orders!$D767,products!$A$1:$A$49,0),MATCH(orders!L$1,products!$A$1:$G$1,0))</f>
        <v>9.9499999999999993</v>
      </c>
      <c r="M767" s="7">
        <f t="shared" si="11"/>
        <v>59.699999999999996</v>
      </c>
      <c r="N767" t="str">
        <f>_xlfn.XLOOKUP(orders[[#This Row],[Customer ID]],customers!$A$1:$A$1001,customers!$I$1:$I$1001,,0)</f>
        <v>Yes</v>
      </c>
    </row>
    <row r="768" spans="1:14"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7">
        <f>INDEX(products!$A$1:$G$49,MATCH(orders!$D768,products!$A$1:$A$49,0),MATCH(orders!L$1,products!$A$1:$G$1,0))</f>
        <v>7.77</v>
      </c>
      <c r="M768" s="7">
        <f t="shared" si="11"/>
        <v>15.54</v>
      </c>
      <c r="N768" t="str">
        <f>_xlfn.XLOOKUP(orders[[#This Row],[Customer ID]],customers!$A$1:$A$1001,customers!$I$1:$I$1001,,0)</f>
        <v>Yes</v>
      </c>
    </row>
    <row r="769" spans="1:14"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7">
        <f>INDEX(products!$A$1:$G$49,MATCH(orders!$D769,products!$A$1:$A$49,0),MATCH(orders!L$1,products!$A$1:$G$1,0))</f>
        <v>29.784999999999997</v>
      </c>
      <c r="M769" s="7">
        <f t="shared" si="11"/>
        <v>89.35499999999999</v>
      </c>
      <c r="N769" t="str">
        <f>_xlfn.XLOOKUP(orders[[#This Row],[Customer ID]],customers!$A$1:$A$1001,customers!$I$1:$I$1001,,0)</f>
        <v>No</v>
      </c>
    </row>
    <row r="770" spans="1:14"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7">
        <f>INDEX(products!$A$1:$G$49,MATCH(orders!$D770,products!$A$1:$A$49,0),MATCH(orders!L$1,products!$A$1:$G$1,0))</f>
        <v>11.95</v>
      </c>
      <c r="M770" s="7">
        <f t="shared" si="11"/>
        <v>23.9</v>
      </c>
      <c r="N770" t="str">
        <f>_xlfn.XLOOKUP(orders[[#This Row],[Customer ID]],customers!$A$1:$A$1001,customers!$I$1:$I$1001,,0)</f>
        <v>No</v>
      </c>
    </row>
    <row r="771" spans="1:14"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7">
        <f>INDEX(products!$A$1:$G$49,MATCH(orders!$D771,products!$A$1:$A$49,0),MATCH(orders!L$1,products!$A$1:$G$1,0))</f>
        <v>22.884999999999998</v>
      </c>
      <c r="M771" s="7">
        <f t="shared" ref="M771:M834" si="12">E771*L771</f>
        <v>137.31</v>
      </c>
      <c r="N771" t="str">
        <f>_xlfn.XLOOKUP(orders[[#This Row],[Customer ID]],customers!$A$1:$A$1001,customers!$I$1:$I$1001,,0)</f>
        <v>No</v>
      </c>
    </row>
    <row r="772" spans="1:14"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7">
        <f>INDEX(products!$A$1:$G$49,MATCH(orders!$D772,products!$A$1:$A$49,0),MATCH(orders!L$1,products!$A$1:$G$1,0))</f>
        <v>9.9499999999999993</v>
      </c>
      <c r="M772" s="7">
        <f t="shared" si="12"/>
        <v>9.9499999999999993</v>
      </c>
      <c r="N772" t="str">
        <f>_xlfn.XLOOKUP(orders[[#This Row],[Customer ID]],customers!$A$1:$A$1001,customers!$I$1:$I$1001,,0)</f>
        <v>No</v>
      </c>
    </row>
    <row r="773" spans="1:14"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7">
        <f>INDEX(products!$A$1:$G$49,MATCH(orders!$D773,products!$A$1:$A$49,0),MATCH(orders!L$1,products!$A$1:$G$1,0))</f>
        <v>7.169999999999999</v>
      </c>
      <c r="M773" s="7">
        <f t="shared" si="12"/>
        <v>21.509999999999998</v>
      </c>
      <c r="N773" t="str">
        <f>_xlfn.XLOOKUP(orders[[#This Row],[Customer ID]],customers!$A$1:$A$1001,customers!$I$1:$I$1001,,0)</f>
        <v>No</v>
      </c>
    </row>
    <row r="774" spans="1:14"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7">
        <f>INDEX(products!$A$1:$G$49,MATCH(orders!$D774,products!$A$1:$A$49,0),MATCH(orders!L$1,products!$A$1:$G$1,0))</f>
        <v>13.75</v>
      </c>
      <c r="M774" s="7">
        <f t="shared" si="12"/>
        <v>82.5</v>
      </c>
      <c r="N774" t="str">
        <f>_xlfn.XLOOKUP(orders[[#This Row],[Customer ID]],customers!$A$1:$A$1001,customers!$I$1:$I$1001,,0)</f>
        <v>No</v>
      </c>
    </row>
    <row r="775" spans="1:14"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7">
        <f>INDEX(products!$A$1:$G$49,MATCH(orders!$D775,products!$A$1:$A$49,0),MATCH(orders!L$1,products!$A$1:$G$1,0))</f>
        <v>4.3650000000000002</v>
      </c>
      <c r="M775" s="7">
        <f t="shared" si="12"/>
        <v>8.73</v>
      </c>
      <c r="N775" t="str">
        <f>_xlfn.XLOOKUP(orders[[#This Row],[Customer ID]],customers!$A$1:$A$1001,customers!$I$1:$I$1001,,0)</f>
        <v>No</v>
      </c>
    </row>
    <row r="776" spans="1:14"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7">
        <f>INDEX(products!$A$1:$G$49,MATCH(orders!$D776,products!$A$1:$A$49,0),MATCH(orders!L$1,products!$A$1:$G$1,0))</f>
        <v>9.9499999999999993</v>
      </c>
      <c r="M776" s="7">
        <f t="shared" si="12"/>
        <v>19.899999999999999</v>
      </c>
      <c r="N776" t="str">
        <f>_xlfn.XLOOKUP(orders[[#This Row],[Customer ID]],customers!$A$1:$A$1001,customers!$I$1:$I$1001,,0)</f>
        <v>Yes</v>
      </c>
    </row>
    <row r="777" spans="1:14"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7">
        <f>INDEX(products!$A$1:$G$49,MATCH(orders!$D777,products!$A$1:$A$49,0),MATCH(orders!L$1,products!$A$1:$G$1,0))</f>
        <v>8.91</v>
      </c>
      <c r="M777" s="7">
        <f t="shared" si="12"/>
        <v>17.82</v>
      </c>
      <c r="N777" t="str">
        <f>_xlfn.XLOOKUP(orders[[#This Row],[Customer ID]],customers!$A$1:$A$1001,customers!$I$1:$I$1001,,0)</f>
        <v>Yes</v>
      </c>
    </row>
    <row r="778" spans="1:14"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7">
        <f>INDEX(products!$A$1:$G$49,MATCH(orders!$D778,products!$A$1:$A$49,0),MATCH(orders!L$1,products!$A$1:$G$1,0))</f>
        <v>6.75</v>
      </c>
      <c r="M778" s="7">
        <f t="shared" si="12"/>
        <v>20.25</v>
      </c>
      <c r="N778" t="str">
        <f>_xlfn.XLOOKUP(orders[[#This Row],[Customer ID]],customers!$A$1:$A$1001,customers!$I$1:$I$1001,,0)</f>
        <v>No</v>
      </c>
    </row>
    <row r="779" spans="1:14"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7">
        <f>INDEX(products!$A$1:$G$49,MATCH(orders!$D779,products!$A$1:$A$49,0),MATCH(orders!L$1,products!$A$1:$G$1,0))</f>
        <v>29.784999999999997</v>
      </c>
      <c r="M779" s="7">
        <f t="shared" si="12"/>
        <v>59.569999999999993</v>
      </c>
      <c r="N779" t="str">
        <f>_xlfn.XLOOKUP(orders[[#This Row],[Customer ID]],customers!$A$1:$A$1001,customers!$I$1:$I$1001,,0)</f>
        <v>No</v>
      </c>
    </row>
    <row r="780" spans="1:14"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7">
        <f>INDEX(products!$A$1:$G$49,MATCH(orders!$D780,products!$A$1:$A$49,0),MATCH(orders!L$1,products!$A$1:$G$1,0))</f>
        <v>9.51</v>
      </c>
      <c r="M780" s="7">
        <f t="shared" si="12"/>
        <v>19.02</v>
      </c>
      <c r="N780" t="str">
        <f>_xlfn.XLOOKUP(orders[[#This Row],[Customer ID]],customers!$A$1:$A$1001,customers!$I$1:$I$1001,,0)</f>
        <v>Yes</v>
      </c>
    </row>
    <row r="781" spans="1:14"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7">
        <f>INDEX(products!$A$1:$G$49,MATCH(orders!$D781,products!$A$1:$A$49,0),MATCH(orders!L$1,products!$A$1:$G$1,0))</f>
        <v>12.95</v>
      </c>
      <c r="M781" s="7">
        <f t="shared" si="12"/>
        <v>77.699999999999989</v>
      </c>
      <c r="N781" t="str">
        <f>_xlfn.XLOOKUP(orders[[#This Row],[Customer ID]],customers!$A$1:$A$1001,customers!$I$1:$I$1001,,0)</f>
        <v>Yes</v>
      </c>
    </row>
    <row r="782" spans="1:14"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7">
        <f>INDEX(products!$A$1:$G$49,MATCH(orders!$D782,products!$A$1:$A$49,0),MATCH(orders!L$1,products!$A$1:$G$1,0))</f>
        <v>13.75</v>
      </c>
      <c r="M782" s="7">
        <f t="shared" si="12"/>
        <v>41.25</v>
      </c>
      <c r="N782" t="str">
        <f>_xlfn.XLOOKUP(orders[[#This Row],[Customer ID]],customers!$A$1:$A$1001,customers!$I$1:$I$1001,,0)</f>
        <v>No</v>
      </c>
    </row>
    <row r="783" spans="1:14"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7">
        <f>INDEX(products!$A$1:$G$49,MATCH(orders!$D783,products!$A$1:$A$49,0),MATCH(orders!L$1,products!$A$1:$G$1,0))</f>
        <v>36.454999999999998</v>
      </c>
      <c r="M783" s="7">
        <f t="shared" si="12"/>
        <v>145.82</v>
      </c>
      <c r="N783" t="str">
        <f>_xlfn.XLOOKUP(orders[[#This Row],[Customer ID]],customers!$A$1:$A$1001,customers!$I$1:$I$1001,,0)</f>
        <v>No</v>
      </c>
    </row>
    <row r="784" spans="1:14"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7">
        <f>INDEX(products!$A$1:$G$49,MATCH(orders!$D784,products!$A$1:$A$49,0),MATCH(orders!L$1,products!$A$1:$G$1,0))</f>
        <v>4.4550000000000001</v>
      </c>
      <c r="M784" s="7">
        <f t="shared" si="12"/>
        <v>26.73</v>
      </c>
      <c r="N784" t="str">
        <f>_xlfn.XLOOKUP(orders[[#This Row],[Customer ID]],customers!$A$1:$A$1001,customers!$I$1:$I$1001,,0)</f>
        <v>No</v>
      </c>
    </row>
    <row r="785" spans="1:14"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7">
        <f>INDEX(products!$A$1:$G$49,MATCH(orders!$D785,products!$A$1:$A$49,0),MATCH(orders!L$1,products!$A$1:$G$1,0))</f>
        <v>8.73</v>
      </c>
      <c r="M785" s="7">
        <f t="shared" si="12"/>
        <v>43.650000000000006</v>
      </c>
      <c r="N785" t="str">
        <f>_xlfn.XLOOKUP(orders[[#This Row],[Customer ID]],customers!$A$1:$A$1001,customers!$I$1:$I$1001,,0)</f>
        <v>Yes</v>
      </c>
    </row>
    <row r="786" spans="1:14"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7">
        <f>INDEX(products!$A$1:$G$49,MATCH(orders!$D786,products!$A$1:$A$49,0),MATCH(orders!L$1,products!$A$1:$G$1,0))</f>
        <v>15.85</v>
      </c>
      <c r="M786" s="7">
        <f t="shared" si="12"/>
        <v>31.7</v>
      </c>
      <c r="N786" t="str">
        <f>_xlfn.XLOOKUP(orders[[#This Row],[Customer ID]],customers!$A$1:$A$1001,customers!$I$1:$I$1001,,0)</f>
        <v>No</v>
      </c>
    </row>
    <row r="787" spans="1:14"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7">
        <f>INDEX(products!$A$1:$G$49,MATCH(orders!$D787,products!$A$1:$A$49,0),MATCH(orders!L$1,products!$A$1:$G$1,0))</f>
        <v>22.884999999999998</v>
      </c>
      <c r="M787" s="7">
        <f t="shared" si="12"/>
        <v>22.884999999999998</v>
      </c>
      <c r="N787" t="str">
        <f>_xlfn.XLOOKUP(orders[[#This Row],[Customer ID]],customers!$A$1:$A$1001,customers!$I$1:$I$1001,,0)</f>
        <v>No</v>
      </c>
    </row>
    <row r="788" spans="1:14"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7">
        <f>INDEX(products!$A$1:$G$49,MATCH(orders!$D788,products!$A$1:$A$49,0),MATCH(orders!L$1,products!$A$1:$G$1,0))</f>
        <v>27.945</v>
      </c>
      <c r="M788" s="7">
        <f t="shared" si="12"/>
        <v>27.945</v>
      </c>
      <c r="N788" t="str">
        <f>_xlfn.XLOOKUP(orders[[#This Row],[Customer ID]],customers!$A$1:$A$1001,customers!$I$1:$I$1001,,0)</f>
        <v>Yes</v>
      </c>
    </row>
    <row r="789" spans="1:14"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7">
        <f>INDEX(products!$A$1:$G$49,MATCH(orders!$D789,products!$A$1:$A$49,0),MATCH(orders!L$1,products!$A$1:$G$1,0))</f>
        <v>13.75</v>
      </c>
      <c r="M789" s="7">
        <f t="shared" si="12"/>
        <v>82.5</v>
      </c>
      <c r="N789" t="str">
        <f>_xlfn.XLOOKUP(orders[[#This Row],[Customer ID]],customers!$A$1:$A$1001,customers!$I$1:$I$1001,,0)</f>
        <v>Yes</v>
      </c>
    </row>
    <row r="790" spans="1:14"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7">
        <f>INDEX(products!$A$1:$G$49,MATCH(orders!$D790,products!$A$1:$A$49,0),MATCH(orders!L$1,products!$A$1:$G$1,0))</f>
        <v>22.884999999999998</v>
      </c>
      <c r="M790" s="7">
        <f t="shared" si="12"/>
        <v>45.769999999999996</v>
      </c>
      <c r="N790" t="str">
        <f>_xlfn.XLOOKUP(orders[[#This Row],[Customer ID]],customers!$A$1:$A$1001,customers!$I$1:$I$1001,,0)</f>
        <v>Yes</v>
      </c>
    </row>
    <row r="791" spans="1:14"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7">
        <f>INDEX(products!$A$1:$G$49,MATCH(orders!$D791,products!$A$1:$A$49,0),MATCH(orders!L$1,products!$A$1:$G$1,0))</f>
        <v>12.95</v>
      </c>
      <c r="M791" s="7">
        <f t="shared" si="12"/>
        <v>77.699999999999989</v>
      </c>
      <c r="N791" t="str">
        <f>_xlfn.XLOOKUP(orders[[#This Row],[Customer ID]],customers!$A$1:$A$1001,customers!$I$1:$I$1001,,0)</f>
        <v>No</v>
      </c>
    </row>
    <row r="792" spans="1:14"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7">
        <f>INDEX(products!$A$1:$G$49,MATCH(orders!$D792,products!$A$1:$A$49,0),MATCH(orders!L$1,products!$A$1:$G$1,0))</f>
        <v>7.77</v>
      </c>
      <c r="M792" s="7">
        <f t="shared" si="12"/>
        <v>23.31</v>
      </c>
      <c r="N792" t="str">
        <f>_xlfn.XLOOKUP(orders[[#This Row],[Customer ID]],customers!$A$1:$A$1001,customers!$I$1:$I$1001,,0)</f>
        <v>No</v>
      </c>
    </row>
    <row r="793" spans="1:14"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7">
        <f>INDEX(products!$A$1:$G$49,MATCH(orders!$D793,products!$A$1:$A$49,0),MATCH(orders!L$1,products!$A$1:$G$1,0))</f>
        <v>4.7549999999999999</v>
      </c>
      <c r="M793" s="7">
        <f t="shared" si="12"/>
        <v>23.774999999999999</v>
      </c>
      <c r="N793" t="str">
        <f>_xlfn.XLOOKUP(orders[[#This Row],[Customer ID]],customers!$A$1:$A$1001,customers!$I$1:$I$1001,,0)</f>
        <v>Yes</v>
      </c>
    </row>
    <row r="794" spans="1:14"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7">
        <f>INDEX(products!$A$1:$G$49,MATCH(orders!$D794,products!$A$1:$A$49,0),MATCH(orders!L$1,products!$A$1:$G$1,0))</f>
        <v>8.73</v>
      </c>
      <c r="M794" s="7">
        <f t="shared" si="12"/>
        <v>52.38</v>
      </c>
      <c r="N794" t="str">
        <f>_xlfn.XLOOKUP(orders[[#This Row],[Customer ID]],customers!$A$1:$A$1001,customers!$I$1:$I$1001,,0)</f>
        <v>Yes</v>
      </c>
    </row>
    <row r="795" spans="1:14"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7">
        <f>INDEX(products!$A$1:$G$49,MATCH(orders!$D795,products!$A$1:$A$49,0),MATCH(orders!L$1,products!$A$1:$G$1,0))</f>
        <v>3.5849999999999995</v>
      </c>
      <c r="M795" s="7">
        <f t="shared" si="12"/>
        <v>17.924999999999997</v>
      </c>
      <c r="N795" t="str">
        <f>_xlfn.XLOOKUP(orders[[#This Row],[Customer ID]],customers!$A$1:$A$1001,customers!$I$1:$I$1001,,0)</f>
        <v>No</v>
      </c>
    </row>
    <row r="796" spans="1:14"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7">
        <f>INDEX(products!$A$1:$G$49,MATCH(orders!$D796,products!$A$1:$A$49,0),MATCH(orders!L$1,products!$A$1:$G$1,0))</f>
        <v>29.784999999999997</v>
      </c>
      <c r="M796" s="7">
        <f t="shared" si="12"/>
        <v>148.92499999999998</v>
      </c>
      <c r="N796" t="str">
        <f>_xlfn.XLOOKUP(orders[[#This Row],[Customer ID]],customers!$A$1:$A$1001,customers!$I$1:$I$1001,,0)</f>
        <v>No</v>
      </c>
    </row>
    <row r="797" spans="1:14"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7">
        <f>INDEX(products!$A$1:$G$49,MATCH(orders!$D797,products!$A$1:$A$49,0),MATCH(orders!L$1,products!$A$1:$G$1,0))</f>
        <v>7.169999999999999</v>
      </c>
      <c r="M797" s="7">
        <f t="shared" si="12"/>
        <v>28.679999999999996</v>
      </c>
      <c r="N797" t="str">
        <f>_xlfn.XLOOKUP(orders[[#This Row],[Customer ID]],customers!$A$1:$A$1001,customers!$I$1:$I$1001,,0)</f>
        <v>No</v>
      </c>
    </row>
    <row r="798" spans="1:14"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7">
        <f>INDEX(products!$A$1:$G$49,MATCH(orders!$D798,products!$A$1:$A$49,0),MATCH(orders!L$1,products!$A$1:$G$1,0))</f>
        <v>9.51</v>
      </c>
      <c r="M798" s="7">
        <f t="shared" si="12"/>
        <v>9.51</v>
      </c>
      <c r="N798" t="str">
        <f>_xlfn.XLOOKUP(orders[[#This Row],[Customer ID]],customers!$A$1:$A$1001,customers!$I$1:$I$1001,,0)</f>
        <v>No</v>
      </c>
    </row>
    <row r="799" spans="1:14"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7">
        <f>INDEX(products!$A$1:$G$49,MATCH(orders!$D799,products!$A$1:$A$49,0),MATCH(orders!L$1,products!$A$1:$G$1,0))</f>
        <v>7.77</v>
      </c>
      <c r="M799" s="7">
        <f t="shared" si="12"/>
        <v>31.08</v>
      </c>
      <c r="N799" t="str">
        <f>_xlfn.XLOOKUP(orders[[#This Row],[Customer ID]],customers!$A$1:$A$1001,customers!$I$1:$I$1001,,0)</f>
        <v>No</v>
      </c>
    </row>
    <row r="800" spans="1:14"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7">
        <f>INDEX(products!$A$1:$G$49,MATCH(orders!$D800,products!$A$1:$A$49,0),MATCH(orders!L$1,products!$A$1:$G$1,0))</f>
        <v>2.6849999999999996</v>
      </c>
      <c r="M800" s="7">
        <f t="shared" si="12"/>
        <v>8.0549999999999997</v>
      </c>
      <c r="N800" t="str">
        <f>_xlfn.XLOOKUP(orders[[#This Row],[Customer ID]],customers!$A$1:$A$1001,customers!$I$1:$I$1001,,0)</f>
        <v>Yes</v>
      </c>
    </row>
    <row r="801" spans="1:14"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7">
        <f>INDEX(products!$A$1:$G$49,MATCH(orders!$D801,products!$A$1:$A$49,0),MATCH(orders!L$1,products!$A$1:$G$1,0))</f>
        <v>12.15</v>
      </c>
      <c r="M801" s="7">
        <f t="shared" si="12"/>
        <v>36.450000000000003</v>
      </c>
      <c r="N801" t="str">
        <f>_xlfn.XLOOKUP(orders[[#This Row],[Customer ID]],customers!$A$1:$A$1001,customers!$I$1:$I$1001,,0)</f>
        <v>Yes</v>
      </c>
    </row>
    <row r="802" spans="1:14"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7">
        <f>INDEX(products!$A$1:$G$49,MATCH(orders!$D802,products!$A$1:$A$49,0),MATCH(orders!L$1,products!$A$1:$G$1,0))</f>
        <v>2.6849999999999996</v>
      </c>
      <c r="M802" s="7">
        <f t="shared" si="12"/>
        <v>16.11</v>
      </c>
      <c r="N802" t="str">
        <f>_xlfn.XLOOKUP(orders[[#This Row],[Customer ID]],customers!$A$1:$A$1001,customers!$I$1:$I$1001,,0)</f>
        <v>No</v>
      </c>
    </row>
    <row r="803" spans="1:14"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7">
        <f>INDEX(products!$A$1:$G$49,MATCH(orders!$D803,products!$A$1:$A$49,0),MATCH(orders!L$1,products!$A$1:$G$1,0))</f>
        <v>20.584999999999997</v>
      </c>
      <c r="M803" s="7">
        <f t="shared" si="12"/>
        <v>41.169999999999995</v>
      </c>
      <c r="N803" t="str">
        <f>_xlfn.XLOOKUP(orders[[#This Row],[Customer ID]],customers!$A$1:$A$1001,customers!$I$1:$I$1001,,0)</f>
        <v>Yes</v>
      </c>
    </row>
    <row r="804" spans="1:14"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7">
        <f>INDEX(products!$A$1:$G$49,MATCH(orders!$D804,products!$A$1:$A$49,0),MATCH(orders!L$1,products!$A$1:$G$1,0))</f>
        <v>2.6849999999999996</v>
      </c>
      <c r="M804" s="7">
        <f t="shared" si="12"/>
        <v>10.739999999999998</v>
      </c>
      <c r="N804" t="str">
        <f>_xlfn.XLOOKUP(orders[[#This Row],[Customer ID]],customers!$A$1:$A$1001,customers!$I$1:$I$1001,,0)</f>
        <v>No</v>
      </c>
    </row>
    <row r="805" spans="1:14"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7">
        <f>INDEX(products!$A$1:$G$49,MATCH(orders!$D805,products!$A$1:$A$49,0),MATCH(orders!L$1,products!$A$1:$G$1,0))</f>
        <v>31.624999999999996</v>
      </c>
      <c r="M805" s="7">
        <f t="shared" si="12"/>
        <v>126.49999999999999</v>
      </c>
      <c r="N805" t="str">
        <f>_xlfn.XLOOKUP(orders[[#This Row],[Customer ID]],customers!$A$1:$A$1001,customers!$I$1:$I$1001,,0)</f>
        <v>No</v>
      </c>
    </row>
    <row r="806" spans="1:14"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7">
        <f>INDEX(products!$A$1:$G$49,MATCH(orders!$D806,products!$A$1:$A$49,0),MATCH(orders!L$1,products!$A$1:$G$1,0))</f>
        <v>11.95</v>
      </c>
      <c r="M806" s="7">
        <f t="shared" si="12"/>
        <v>23.9</v>
      </c>
      <c r="N806" t="str">
        <f>_xlfn.XLOOKUP(orders[[#This Row],[Customer ID]],customers!$A$1:$A$1001,customers!$I$1:$I$1001,,0)</f>
        <v>No</v>
      </c>
    </row>
    <row r="807" spans="1:14"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7">
        <f>INDEX(products!$A$1:$G$49,MATCH(orders!$D807,products!$A$1:$A$49,0),MATCH(orders!L$1,products!$A$1:$G$1,0))</f>
        <v>5.97</v>
      </c>
      <c r="M807" s="7">
        <f t="shared" si="12"/>
        <v>5.97</v>
      </c>
      <c r="N807" t="str">
        <f>_xlfn.XLOOKUP(orders[[#This Row],[Customer ID]],customers!$A$1:$A$1001,customers!$I$1:$I$1001,,0)</f>
        <v>No</v>
      </c>
    </row>
    <row r="808" spans="1:14"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7">
        <f>INDEX(products!$A$1:$G$49,MATCH(orders!$D808,products!$A$1:$A$49,0),MATCH(orders!L$1,products!$A$1:$G$1,0))</f>
        <v>3.8849999999999998</v>
      </c>
      <c r="M808" s="7">
        <f t="shared" si="12"/>
        <v>7.77</v>
      </c>
      <c r="N808" t="str">
        <f>_xlfn.XLOOKUP(orders[[#This Row],[Customer ID]],customers!$A$1:$A$1001,customers!$I$1:$I$1001,,0)</f>
        <v>Yes</v>
      </c>
    </row>
    <row r="809" spans="1:14"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7">
        <f>INDEX(products!$A$1:$G$49,MATCH(orders!$D809,products!$A$1:$A$49,0),MATCH(orders!L$1,products!$A$1:$G$1,0))</f>
        <v>7.77</v>
      </c>
      <c r="M809" s="7">
        <f t="shared" si="12"/>
        <v>23.31</v>
      </c>
      <c r="N809" t="str">
        <f>_xlfn.XLOOKUP(orders[[#This Row],[Customer ID]],customers!$A$1:$A$1001,customers!$I$1:$I$1001,,0)</f>
        <v>No</v>
      </c>
    </row>
    <row r="810" spans="1:14"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7">
        <f>INDEX(products!$A$1:$G$49,MATCH(orders!$D810,products!$A$1:$A$49,0),MATCH(orders!L$1,products!$A$1:$G$1,0))</f>
        <v>27.484999999999996</v>
      </c>
      <c r="M810" s="7">
        <f t="shared" si="12"/>
        <v>137.42499999999998</v>
      </c>
      <c r="N810" t="str">
        <f>_xlfn.XLOOKUP(orders[[#This Row],[Customer ID]],customers!$A$1:$A$1001,customers!$I$1:$I$1001,,0)</f>
        <v>No</v>
      </c>
    </row>
    <row r="811" spans="1:14"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7">
        <f>INDEX(products!$A$1:$G$49,MATCH(orders!$D811,products!$A$1:$A$49,0),MATCH(orders!L$1,products!$A$1:$G$1,0))</f>
        <v>2.6849999999999996</v>
      </c>
      <c r="M811" s="7">
        <f t="shared" si="12"/>
        <v>8.0549999999999997</v>
      </c>
      <c r="N811" t="str">
        <f>_xlfn.XLOOKUP(orders[[#This Row],[Customer ID]],customers!$A$1:$A$1001,customers!$I$1:$I$1001,,0)</f>
        <v>Yes</v>
      </c>
    </row>
    <row r="812" spans="1:14"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7">
        <f>INDEX(products!$A$1:$G$49,MATCH(orders!$D812,products!$A$1:$A$49,0),MATCH(orders!L$1,products!$A$1:$G$1,0))</f>
        <v>9.51</v>
      </c>
      <c r="M812" s="7">
        <f t="shared" si="12"/>
        <v>28.53</v>
      </c>
      <c r="N812" t="str">
        <f>_xlfn.XLOOKUP(orders[[#This Row],[Customer ID]],customers!$A$1:$A$1001,customers!$I$1:$I$1001,,0)</f>
        <v>No</v>
      </c>
    </row>
    <row r="813" spans="1:14"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7">
        <f>INDEX(products!$A$1:$G$49,MATCH(orders!$D813,products!$A$1:$A$49,0),MATCH(orders!L$1,products!$A$1:$G$1,0))</f>
        <v>11.25</v>
      </c>
      <c r="M813" s="7">
        <f t="shared" si="12"/>
        <v>67.5</v>
      </c>
      <c r="N813" t="str">
        <f>_xlfn.XLOOKUP(orders[[#This Row],[Customer ID]],customers!$A$1:$A$1001,customers!$I$1:$I$1001,,0)</f>
        <v>Yes</v>
      </c>
    </row>
    <row r="814" spans="1:14"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7">
        <f>INDEX(products!$A$1:$G$49,MATCH(orders!$D814,products!$A$1:$A$49,0),MATCH(orders!L$1,products!$A$1:$G$1,0))</f>
        <v>29.784999999999997</v>
      </c>
      <c r="M814" s="7">
        <f t="shared" si="12"/>
        <v>178.70999999999998</v>
      </c>
      <c r="N814" t="str">
        <f>_xlfn.XLOOKUP(orders[[#This Row],[Customer ID]],customers!$A$1:$A$1001,customers!$I$1:$I$1001,,0)</f>
        <v>Yes</v>
      </c>
    </row>
    <row r="815" spans="1:14"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7">
        <f>INDEX(products!$A$1:$G$49,MATCH(orders!$D815,products!$A$1:$A$49,0),MATCH(orders!L$1,products!$A$1:$G$1,0))</f>
        <v>31.624999999999996</v>
      </c>
      <c r="M815" s="7">
        <f t="shared" si="12"/>
        <v>31.624999999999996</v>
      </c>
      <c r="N815" t="str">
        <f>_xlfn.XLOOKUP(orders[[#This Row],[Customer ID]],customers!$A$1:$A$1001,customers!$I$1:$I$1001,,0)</f>
        <v>Yes</v>
      </c>
    </row>
    <row r="816" spans="1:14"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7">
        <f>INDEX(products!$A$1:$G$49,MATCH(orders!$D816,products!$A$1:$A$49,0),MATCH(orders!L$1,products!$A$1:$G$1,0))</f>
        <v>4.4550000000000001</v>
      </c>
      <c r="M816" s="7">
        <f t="shared" si="12"/>
        <v>8.91</v>
      </c>
      <c r="N816" t="str">
        <f>_xlfn.XLOOKUP(orders[[#This Row],[Customer ID]],customers!$A$1:$A$1001,customers!$I$1:$I$1001,,0)</f>
        <v>No</v>
      </c>
    </row>
    <row r="817" spans="1:14"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7">
        <f>INDEX(products!$A$1:$G$49,MATCH(orders!$D817,products!$A$1:$A$49,0),MATCH(orders!L$1,products!$A$1:$G$1,0))</f>
        <v>5.97</v>
      </c>
      <c r="M817" s="7">
        <f t="shared" si="12"/>
        <v>35.82</v>
      </c>
      <c r="N817" t="str">
        <f>_xlfn.XLOOKUP(orders[[#This Row],[Customer ID]],customers!$A$1:$A$1001,customers!$I$1:$I$1001,,0)</f>
        <v>No</v>
      </c>
    </row>
    <row r="818" spans="1:14"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7">
        <f>INDEX(products!$A$1:$G$49,MATCH(orders!$D818,products!$A$1:$A$49,0),MATCH(orders!L$1,products!$A$1:$G$1,0))</f>
        <v>9.51</v>
      </c>
      <c r="M818" s="7">
        <f t="shared" si="12"/>
        <v>38.04</v>
      </c>
      <c r="N818" t="str">
        <f>_xlfn.XLOOKUP(orders[[#This Row],[Customer ID]],customers!$A$1:$A$1001,customers!$I$1:$I$1001,,0)</f>
        <v>No</v>
      </c>
    </row>
    <row r="819" spans="1:14"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7">
        <f>INDEX(products!$A$1:$G$49,MATCH(orders!$D819,products!$A$1:$A$49,0),MATCH(orders!L$1,products!$A$1:$G$1,0))</f>
        <v>7.77</v>
      </c>
      <c r="M819" s="7">
        <f t="shared" si="12"/>
        <v>15.54</v>
      </c>
      <c r="N819" t="str">
        <f>_xlfn.XLOOKUP(orders[[#This Row],[Customer ID]],customers!$A$1:$A$1001,customers!$I$1:$I$1001,,0)</f>
        <v>No</v>
      </c>
    </row>
    <row r="820" spans="1:14"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7">
        <f>INDEX(products!$A$1:$G$49,MATCH(orders!$D820,products!$A$1:$A$49,0),MATCH(orders!L$1,products!$A$1:$G$1,0))</f>
        <v>15.85</v>
      </c>
      <c r="M820" s="7">
        <f t="shared" si="12"/>
        <v>79.25</v>
      </c>
      <c r="N820" t="str">
        <f>_xlfn.XLOOKUP(orders[[#This Row],[Customer ID]],customers!$A$1:$A$1001,customers!$I$1:$I$1001,,0)</f>
        <v>No</v>
      </c>
    </row>
    <row r="821" spans="1:14"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7">
        <f>INDEX(products!$A$1:$G$49,MATCH(orders!$D821,products!$A$1:$A$49,0),MATCH(orders!L$1,products!$A$1:$G$1,0))</f>
        <v>4.7549999999999999</v>
      </c>
      <c r="M821" s="7">
        <f t="shared" si="12"/>
        <v>4.7549999999999999</v>
      </c>
      <c r="N821" t="str">
        <f>_xlfn.XLOOKUP(orders[[#This Row],[Customer ID]],customers!$A$1:$A$1001,customers!$I$1:$I$1001,,0)</f>
        <v>Yes</v>
      </c>
    </row>
    <row r="822" spans="1:14"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7">
        <f>INDEX(products!$A$1:$G$49,MATCH(orders!$D822,products!$A$1:$A$49,0),MATCH(orders!L$1,products!$A$1:$G$1,0))</f>
        <v>13.75</v>
      </c>
      <c r="M822" s="7">
        <f t="shared" si="12"/>
        <v>55</v>
      </c>
      <c r="N822" t="str">
        <f>_xlfn.XLOOKUP(orders[[#This Row],[Customer ID]],customers!$A$1:$A$1001,customers!$I$1:$I$1001,,0)</f>
        <v>Yes</v>
      </c>
    </row>
    <row r="823" spans="1:14"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7">
        <f>INDEX(products!$A$1:$G$49,MATCH(orders!$D823,products!$A$1:$A$49,0),MATCH(orders!L$1,products!$A$1:$G$1,0))</f>
        <v>5.3699999999999992</v>
      </c>
      <c r="M823" s="7">
        <f t="shared" si="12"/>
        <v>26.849999999999994</v>
      </c>
      <c r="N823" t="str">
        <f>_xlfn.XLOOKUP(orders[[#This Row],[Customer ID]],customers!$A$1:$A$1001,customers!$I$1:$I$1001,,0)</f>
        <v>No</v>
      </c>
    </row>
    <row r="824" spans="1:14"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7">
        <f>INDEX(products!$A$1:$G$49,MATCH(orders!$D824,products!$A$1:$A$49,0),MATCH(orders!L$1,products!$A$1:$G$1,0))</f>
        <v>34.154999999999994</v>
      </c>
      <c r="M824" s="7">
        <f t="shared" si="12"/>
        <v>136.61999999999998</v>
      </c>
      <c r="N824" t="str">
        <f>_xlfn.XLOOKUP(orders[[#This Row],[Customer ID]],customers!$A$1:$A$1001,customers!$I$1:$I$1001,,0)</f>
        <v>No</v>
      </c>
    </row>
    <row r="825" spans="1:14"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7">
        <f>INDEX(products!$A$1:$G$49,MATCH(orders!$D825,products!$A$1:$A$49,0),MATCH(orders!L$1,products!$A$1:$G$1,0))</f>
        <v>15.85</v>
      </c>
      <c r="M825" s="7">
        <f t="shared" si="12"/>
        <v>47.55</v>
      </c>
      <c r="N825" t="str">
        <f>_xlfn.XLOOKUP(orders[[#This Row],[Customer ID]],customers!$A$1:$A$1001,customers!$I$1:$I$1001,,0)</f>
        <v>Yes</v>
      </c>
    </row>
    <row r="826" spans="1:14"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7">
        <f>INDEX(products!$A$1:$G$49,MATCH(orders!$D826,products!$A$1:$A$49,0),MATCH(orders!L$1,products!$A$1:$G$1,0))</f>
        <v>3.375</v>
      </c>
      <c r="M826" s="7">
        <f t="shared" si="12"/>
        <v>16.875</v>
      </c>
      <c r="N826" t="str">
        <f>_xlfn.XLOOKUP(orders[[#This Row],[Customer ID]],customers!$A$1:$A$1001,customers!$I$1:$I$1001,,0)</f>
        <v>Yes</v>
      </c>
    </row>
    <row r="827" spans="1:14"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7">
        <f>INDEX(products!$A$1:$G$49,MATCH(orders!$D827,products!$A$1:$A$49,0),MATCH(orders!L$1,products!$A$1:$G$1,0))</f>
        <v>9.9499999999999993</v>
      </c>
      <c r="M827" s="7">
        <f t="shared" si="12"/>
        <v>29.849999999999998</v>
      </c>
      <c r="N827" t="str">
        <f>_xlfn.XLOOKUP(orders[[#This Row],[Customer ID]],customers!$A$1:$A$1001,customers!$I$1:$I$1001,,0)</f>
        <v>Yes</v>
      </c>
    </row>
    <row r="828" spans="1:14"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7">
        <f>INDEX(products!$A$1:$G$49,MATCH(orders!$D828,products!$A$1:$A$49,0),MATCH(orders!L$1,products!$A$1:$G$1,0))</f>
        <v>8.25</v>
      </c>
      <c r="M828" s="7">
        <f t="shared" si="12"/>
        <v>41.25</v>
      </c>
      <c r="N828" t="str">
        <f>_xlfn.XLOOKUP(orders[[#This Row],[Customer ID]],customers!$A$1:$A$1001,customers!$I$1:$I$1001,,0)</f>
        <v>Yes</v>
      </c>
    </row>
    <row r="829" spans="1:14"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7">
        <f>INDEX(products!$A$1:$G$49,MATCH(orders!$D829,products!$A$1:$A$49,0),MATCH(orders!L$1,products!$A$1:$G$1,0))</f>
        <v>4.125</v>
      </c>
      <c r="M829" s="7">
        <f t="shared" si="12"/>
        <v>20.625</v>
      </c>
      <c r="N829" t="str">
        <f>_xlfn.XLOOKUP(orders[[#This Row],[Customer ID]],customers!$A$1:$A$1001,customers!$I$1:$I$1001,,0)</f>
        <v>No</v>
      </c>
    </row>
    <row r="830" spans="1:14"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7">
        <f>INDEX(products!$A$1:$G$49,MATCH(orders!$D830,products!$A$1:$A$49,0),MATCH(orders!L$1,products!$A$1:$G$1,0))</f>
        <v>22.884999999999998</v>
      </c>
      <c r="M830" s="7">
        <f t="shared" si="12"/>
        <v>137.31</v>
      </c>
      <c r="N830" t="str">
        <f>_xlfn.XLOOKUP(orders[[#This Row],[Customer ID]],customers!$A$1:$A$1001,customers!$I$1:$I$1001,,0)</f>
        <v>Yes</v>
      </c>
    </row>
    <row r="831" spans="1:14"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7">
        <f>INDEX(products!$A$1:$G$49,MATCH(orders!$D831,products!$A$1:$A$49,0),MATCH(orders!L$1,products!$A$1:$G$1,0))</f>
        <v>2.9849999999999999</v>
      </c>
      <c r="M831" s="7">
        <f t="shared" si="12"/>
        <v>2.9849999999999999</v>
      </c>
      <c r="N831" t="str">
        <f>_xlfn.XLOOKUP(orders[[#This Row],[Customer ID]],customers!$A$1:$A$1001,customers!$I$1:$I$1001,,0)</f>
        <v>No</v>
      </c>
    </row>
    <row r="832" spans="1:14"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7">
        <f>INDEX(products!$A$1:$G$49,MATCH(orders!$D832,products!$A$1:$A$49,0),MATCH(orders!L$1,products!$A$1:$G$1,0))</f>
        <v>13.75</v>
      </c>
      <c r="M832" s="7">
        <f t="shared" si="12"/>
        <v>27.5</v>
      </c>
      <c r="N832" t="str">
        <f>_xlfn.XLOOKUP(orders[[#This Row],[Customer ID]],customers!$A$1:$A$1001,customers!$I$1:$I$1001,,0)</f>
        <v>No</v>
      </c>
    </row>
    <row r="833" spans="1:14"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7">
        <f>INDEX(products!$A$1:$G$49,MATCH(orders!$D833,products!$A$1:$A$49,0),MATCH(orders!L$1,products!$A$1:$G$1,0))</f>
        <v>2.9849999999999999</v>
      </c>
      <c r="M833" s="7">
        <f t="shared" si="12"/>
        <v>5.97</v>
      </c>
      <c r="N833" t="str">
        <f>_xlfn.XLOOKUP(orders[[#This Row],[Customer ID]],customers!$A$1:$A$1001,customers!$I$1:$I$1001,,0)</f>
        <v>No</v>
      </c>
    </row>
    <row r="834" spans="1:14"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7">
        <f>INDEX(products!$A$1:$G$49,MATCH(orders!$D834,products!$A$1:$A$49,0),MATCH(orders!L$1,products!$A$1:$G$1,0))</f>
        <v>9.9499999999999993</v>
      </c>
      <c r="M834" s="7">
        <f t="shared" si="12"/>
        <v>59.699999999999996</v>
      </c>
      <c r="N834" t="str">
        <f>_xlfn.XLOOKUP(orders[[#This Row],[Customer ID]],customers!$A$1:$A$1001,customers!$I$1:$I$1001,,0)</f>
        <v>No</v>
      </c>
    </row>
    <row r="835" spans="1:14"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7">
        <f>INDEX(products!$A$1:$G$49,MATCH(orders!$D835,products!$A$1:$A$49,0),MATCH(orders!L$1,products!$A$1:$G$1,0))</f>
        <v>20.584999999999997</v>
      </c>
      <c r="M835" s="7">
        <f t="shared" ref="M835:M898" si="13">E835*L835</f>
        <v>82.339999999999989</v>
      </c>
      <c r="N835" t="str">
        <f>_xlfn.XLOOKUP(orders[[#This Row],[Customer ID]],customers!$A$1:$A$1001,customers!$I$1:$I$1001,,0)</f>
        <v>Yes</v>
      </c>
    </row>
    <row r="836" spans="1:14"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7">
        <f>INDEX(products!$A$1:$G$49,MATCH(orders!$D836,products!$A$1:$A$49,0),MATCH(orders!L$1,products!$A$1:$G$1,0))</f>
        <v>22.884999999999998</v>
      </c>
      <c r="M836" s="7">
        <f t="shared" si="13"/>
        <v>22.884999999999998</v>
      </c>
      <c r="N836" t="str">
        <f>_xlfn.XLOOKUP(orders[[#This Row],[Customer ID]],customers!$A$1:$A$1001,customers!$I$1:$I$1001,,0)</f>
        <v>No</v>
      </c>
    </row>
    <row r="837" spans="1:14"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7">
        <f>INDEX(products!$A$1:$G$49,MATCH(orders!$D837,products!$A$1:$A$49,0),MATCH(orders!L$1,products!$A$1:$G$1,0))</f>
        <v>8.91</v>
      </c>
      <c r="M837" s="7">
        <f t="shared" si="13"/>
        <v>8.91</v>
      </c>
      <c r="N837" t="str">
        <f>_xlfn.XLOOKUP(orders[[#This Row],[Customer ID]],customers!$A$1:$A$1001,customers!$I$1:$I$1001,,0)</f>
        <v>Yes</v>
      </c>
    </row>
    <row r="838" spans="1:14"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7">
        <f>INDEX(products!$A$1:$G$49,MATCH(orders!$D838,products!$A$1:$A$49,0),MATCH(orders!L$1,products!$A$1:$G$1,0))</f>
        <v>2.9849999999999999</v>
      </c>
      <c r="M838" s="7">
        <f t="shared" si="13"/>
        <v>11.94</v>
      </c>
      <c r="N838" t="str">
        <f>_xlfn.XLOOKUP(orders[[#This Row],[Customer ID]],customers!$A$1:$A$1001,customers!$I$1:$I$1001,,0)</f>
        <v>No</v>
      </c>
    </row>
    <row r="839" spans="1:14"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7">
        <f>INDEX(products!$A$1:$G$49,MATCH(orders!$D839,products!$A$1:$A$49,0),MATCH(orders!L$1,products!$A$1:$G$1,0))</f>
        <v>33.464999999999996</v>
      </c>
      <c r="M839" s="7">
        <f t="shared" si="13"/>
        <v>100.39499999999998</v>
      </c>
      <c r="N839" t="str">
        <f>_xlfn.XLOOKUP(orders[[#This Row],[Customer ID]],customers!$A$1:$A$1001,customers!$I$1:$I$1001,,0)</f>
        <v>No</v>
      </c>
    </row>
    <row r="840" spans="1:14"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7">
        <f>INDEX(products!$A$1:$G$49,MATCH(orders!$D840,products!$A$1:$A$49,0),MATCH(orders!L$1,products!$A$1:$G$1,0))</f>
        <v>22.884999999999998</v>
      </c>
      <c r="M840" s="7">
        <f t="shared" si="13"/>
        <v>114.42499999999998</v>
      </c>
      <c r="N840" t="str">
        <f>_xlfn.XLOOKUP(orders[[#This Row],[Customer ID]],customers!$A$1:$A$1001,customers!$I$1:$I$1001,,0)</f>
        <v>No</v>
      </c>
    </row>
    <row r="841" spans="1:14"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7">
        <f>INDEX(products!$A$1:$G$49,MATCH(orders!$D841,products!$A$1:$A$49,0),MATCH(orders!L$1,products!$A$1:$G$1,0))</f>
        <v>8.25</v>
      </c>
      <c r="M841" s="7">
        <f t="shared" si="13"/>
        <v>41.25</v>
      </c>
      <c r="N841" t="str">
        <f>_xlfn.XLOOKUP(orders[[#This Row],[Customer ID]],customers!$A$1:$A$1001,customers!$I$1:$I$1001,,0)</f>
        <v>No</v>
      </c>
    </row>
    <row r="842" spans="1:14"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7">
        <f>INDEX(products!$A$1:$G$49,MATCH(orders!$D842,products!$A$1:$A$49,0),MATCH(orders!L$1,products!$A$1:$G$1,0))</f>
        <v>7.169999999999999</v>
      </c>
      <c r="M842" s="7">
        <f t="shared" si="13"/>
        <v>28.679999999999996</v>
      </c>
      <c r="N842" t="str">
        <f>_xlfn.XLOOKUP(orders[[#This Row],[Customer ID]],customers!$A$1:$A$1001,customers!$I$1:$I$1001,,0)</f>
        <v>Yes</v>
      </c>
    </row>
    <row r="843" spans="1:14"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7">
        <f>INDEX(products!$A$1:$G$49,MATCH(orders!$D843,products!$A$1:$A$49,0),MATCH(orders!L$1,products!$A$1:$G$1,0))</f>
        <v>4.3650000000000002</v>
      </c>
      <c r="M843" s="7">
        <f t="shared" si="13"/>
        <v>4.3650000000000002</v>
      </c>
      <c r="N843" t="str">
        <f>_xlfn.XLOOKUP(orders[[#This Row],[Customer ID]],customers!$A$1:$A$1001,customers!$I$1:$I$1001,,0)</f>
        <v>No</v>
      </c>
    </row>
    <row r="844" spans="1:14"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7">
        <f>INDEX(products!$A$1:$G$49,MATCH(orders!$D844,products!$A$1:$A$49,0),MATCH(orders!L$1,products!$A$1:$G$1,0))</f>
        <v>4.125</v>
      </c>
      <c r="M844" s="7">
        <f t="shared" si="13"/>
        <v>8.25</v>
      </c>
      <c r="N844" t="str">
        <f>_xlfn.XLOOKUP(orders[[#This Row],[Customer ID]],customers!$A$1:$A$1001,customers!$I$1:$I$1001,,0)</f>
        <v>Yes</v>
      </c>
    </row>
    <row r="845" spans="1:14"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7">
        <f>INDEX(products!$A$1:$G$49,MATCH(orders!$D845,products!$A$1:$A$49,0),MATCH(orders!L$1,products!$A$1:$G$1,0))</f>
        <v>4.125</v>
      </c>
      <c r="M845" s="7">
        <f t="shared" si="13"/>
        <v>8.25</v>
      </c>
      <c r="N845" t="str">
        <f>_xlfn.XLOOKUP(orders[[#This Row],[Customer ID]],customers!$A$1:$A$1001,customers!$I$1:$I$1001,,0)</f>
        <v>Yes</v>
      </c>
    </row>
    <row r="846" spans="1:14"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7">
        <f>INDEX(products!$A$1:$G$49,MATCH(orders!$D846,products!$A$1:$A$49,0),MATCH(orders!L$1,products!$A$1:$G$1,0))</f>
        <v>5.97</v>
      </c>
      <c r="M846" s="7">
        <f t="shared" si="13"/>
        <v>35.82</v>
      </c>
      <c r="N846" t="str">
        <f>_xlfn.XLOOKUP(orders[[#This Row],[Customer ID]],customers!$A$1:$A$1001,customers!$I$1:$I$1001,,0)</f>
        <v>Yes</v>
      </c>
    </row>
    <row r="847" spans="1:14"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7">
        <f>INDEX(products!$A$1:$G$49,MATCH(orders!$D847,products!$A$1:$A$49,0),MATCH(orders!L$1,products!$A$1:$G$1,0))</f>
        <v>27.945</v>
      </c>
      <c r="M847" s="7">
        <f t="shared" si="13"/>
        <v>167.67000000000002</v>
      </c>
      <c r="N847" t="str">
        <f>_xlfn.XLOOKUP(orders[[#This Row],[Customer ID]],customers!$A$1:$A$1001,customers!$I$1:$I$1001,,0)</f>
        <v>No</v>
      </c>
    </row>
    <row r="848" spans="1:14"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7">
        <f>INDEX(products!$A$1:$G$49,MATCH(orders!$D848,products!$A$1:$A$49,0),MATCH(orders!L$1,products!$A$1:$G$1,0))</f>
        <v>25.874999999999996</v>
      </c>
      <c r="M848" s="7">
        <f t="shared" si="13"/>
        <v>51.749999999999993</v>
      </c>
      <c r="N848" t="str">
        <f>_xlfn.XLOOKUP(orders[[#This Row],[Customer ID]],customers!$A$1:$A$1001,customers!$I$1:$I$1001,,0)</f>
        <v>Yes</v>
      </c>
    </row>
    <row r="849" spans="1:14"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7">
        <f>INDEX(products!$A$1:$G$49,MATCH(orders!$D849,products!$A$1:$A$49,0),MATCH(orders!L$1,products!$A$1:$G$1,0))</f>
        <v>2.9849999999999999</v>
      </c>
      <c r="M849" s="7">
        <f t="shared" si="13"/>
        <v>8.9550000000000001</v>
      </c>
      <c r="N849" t="str">
        <f>_xlfn.XLOOKUP(orders[[#This Row],[Customer ID]],customers!$A$1:$A$1001,customers!$I$1:$I$1001,,0)</f>
        <v>Yes</v>
      </c>
    </row>
    <row r="850" spans="1:14"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7">
        <f>INDEX(products!$A$1:$G$49,MATCH(orders!$D850,products!$A$1:$A$49,0),MATCH(orders!L$1,products!$A$1:$G$1,0))</f>
        <v>8.91</v>
      </c>
      <c r="M850" s="7">
        <f t="shared" si="13"/>
        <v>53.46</v>
      </c>
      <c r="N850" t="str">
        <f>_xlfn.XLOOKUP(orders[[#This Row],[Customer ID]],customers!$A$1:$A$1001,customers!$I$1:$I$1001,,0)</f>
        <v>No</v>
      </c>
    </row>
    <row r="851" spans="1:14"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7">
        <f>INDEX(products!$A$1:$G$49,MATCH(orders!$D851,products!$A$1:$A$49,0),MATCH(orders!L$1,products!$A$1:$G$1,0))</f>
        <v>3.8849999999999998</v>
      </c>
      <c r="M851" s="7">
        <f t="shared" si="13"/>
        <v>23.31</v>
      </c>
      <c r="N851" t="str">
        <f>_xlfn.XLOOKUP(orders[[#This Row],[Customer ID]],customers!$A$1:$A$1001,customers!$I$1:$I$1001,,0)</f>
        <v>Yes</v>
      </c>
    </row>
    <row r="852" spans="1:14"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7">
        <f>INDEX(products!$A$1:$G$49,MATCH(orders!$D852,products!$A$1:$A$49,0),MATCH(orders!L$1,products!$A$1:$G$1,0))</f>
        <v>3.375</v>
      </c>
      <c r="M852" s="7">
        <f t="shared" si="13"/>
        <v>6.75</v>
      </c>
      <c r="N852" t="str">
        <f>_xlfn.XLOOKUP(orders[[#This Row],[Customer ID]],customers!$A$1:$A$1001,customers!$I$1:$I$1001,,0)</f>
        <v>Yes</v>
      </c>
    </row>
    <row r="853" spans="1:14"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7">
        <f>INDEX(products!$A$1:$G$49,MATCH(orders!$D853,products!$A$1:$A$49,0),MATCH(orders!L$1,products!$A$1:$G$1,0))</f>
        <v>7.77</v>
      </c>
      <c r="M853" s="7">
        <f t="shared" si="13"/>
        <v>7.77</v>
      </c>
      <c r="N853" t="str">
        <f>_xlfn.XLOOKUP(orders[[#This Row],[Customer ID]],customers!$A$1:$A$1001,customers!$I$1:$I$1001,,0)</f>
        <v>Yes</v>
      </c>
    </row>
    <row r="854" spans="1:14"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7">
        <f>INDEX(products!$A$1:$G$49,MATCH(orders!$D854,products!$A$1:$A$49,0),MATCH(orders!L$1,products!$A$1:$G$1,0))</f>
        <v>29.784999999999997</v>
      </c>
      <c r="M854" s="7">
        <f t="shared" si="13"/>
        <v>119.13999999999999</v>
      </c>
      <c r="N854" t="str">
        <f>_xlfn.XLOOKUP(orders[[#This Row],[Customer ID]],customers!$A$1:$A$1001,customers!$I$1:$I$1001,,0)</f>
        <v>Yes</v>
      </c>
    </row>
    <row r="855" spans="1:14"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7">
        <f>INDEX(products!$A$1:$G$49,MATCH(orders!$D855,products!$A$1:$A$49,0),MATCH(orders!L$1,products!$A$1:$G$1,0))</f>
        <v>9.9499999999999993</v>
      </c>
      <c r="M855" s="7">
        <f t="shared" si="13"/>
        <v>19.899999999999999</v>
      </c>
      <c r="N855" t="str">
        <f>_xlfn.XLOOKUP(orders[[#This Row],[Customer ID]],customers!$A$1:$A$1001,customers!$I$1:$I$1001,,0)</f>
        <v>No</v>
      </c>
    </row>
    <row r="856" spans="1:14"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7">
        <f>INDEX(products!$A$1:$G$49,MATCH(orders!$D856,products!$A$1:$A$49,0),MATCH(orders!L$1,products!$A$1:$G$1,0))</f>
        <v>7.169999999999999</v>
      </c>
      <c r="M856" s="7">
        <f t="shared" si="13"/>
        <v>35.849999999999994</v>
      </c>
      <c r="N856" t="str">
        <f>_xlfn.XLOOKUP(orders[[#This Row],[Customer ID]],customers!$A$1:$A$1001,customers!$I$1:$I$1001,,0)</f>
        <v>Yes</v>
      </c>
    </row>
    <row r="857" spans="1:14"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7">
        <f>INDEX(products!$A$1:$G$49,MATCH(orders!$D857,products!$A$1:$A$49,0),MATCH(orders!L$1,products!$A$1:$G$1,0))</f>
        <v>29.784999999999997</v>
      </c>
      <c r="M857" s="7">
        <f t="shared" si="13"/>
        <v>89.35499999999999</v>
      </c>
      <c r="N857" t="str">
        <f>_xlfn.XLOOKUP(orders[[#This Row],[Customer ID]],customers!$A$1:$A$1001,customers!$I$1:$I$1001,,0)</f>
        <v>No</v>
      </c>
    </row>
    <row r="858" spans="1:14"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7">
        <f>INDEX(products!$A$1:$G$49,MATCH(orders!$D858,products!$A$1:$A$49,0),MATCH(orders!L$1,products!$A$1:$G$1,0))</f>
        <v>4.3650000000000002</v>
      </c>
      <c r="M858" s="7">
        <f t="shared" si="13"/>
        <v>8.73</v>
      </c>
      <c r="N858" t="str">
        <f>_xlfn.XLOOKUP(orders[[#This Row],[Customer ID]],customers!$A$1:$A$1001,customers!$I$1:$I$1001,,0)</f>
        <v>Yes</v>
      </c>
    </row>
    <row r="859" spans="1:14"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7">
        <f>INDEX(products!$A$1:$G$49,MATCH(orders!$D859,products!$A$1:$A$49,0),MATCH(orders!L$1,products!$A$1:$G$1,0))</f>
        <v>27.484999999999996</v>
      </c>
      <c r="M859" s="7">
        <f t="shared" si="13"/>
        <v>137.42499999999998</v>
      </c>
      <c r="N859" t="str">
        <f>_xlfn.XLOOKUP(orders[[#This Row],[Customer ID]],customers!$A$1:$A$1001,customers!$I$1:$I$1001,,0)</f>
        <v>No</v>
      </c>
    </row>
    <row r="860" spans="1:14"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7">
        <f>INDEX(products!$A$1:$G$49,MATCH(orders!$D860,products!$A$1:$A$49,0),MATCH(orders!L$1,products!$A$1:$G$1,0))</f>
        <v>8.73</v>
      </c>
      <c r="M860" s="7">
        <f t="shared" si="13"/>
        <v>34.92</v>
      </c>
      <c r="N860" t="str">
        <f>_xlfn.XLOOKUP(orders[[#This Row],[Customer ID]],customers!$A$1:$A$1001,customers!$I$1:$I$1001,,0)</f>
        <v>No</v>
      </c>
    </row>
    <row r="861" spans="1:14"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7">
        <f>INDEX(products!$A$1:$G$49,MATCH(orders!$D861,products!$A$1:$A$49,0),MATCH(orders!L$1,products!$A$1:$G$1,0))</f>
        <v>29.784999999999997</v>
      </c>
      <c r="M861" s="7">
        <f t="shared" si="13"/>
        <v>178.70999999999998</v>
      </c>
      <c r="N861" t="str">
        <f>_xlfn.XLOOKUP(orders[[#This Row],[Customer ID]],customers!$A$1:$A$1001,customers!$I$1:$I$1001,,0)</f>
        <v>No</v>
      </c>
    </row>
    <row r="862" spans="1:14"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7">
        <f>INDEX(products!$A$1:$G$49,MATCH(orders!$D862,products!$A$1:$A$49,0),MATCH(orders!L$1,products!$A$1:$G$1,0))</f>
        <v>25.874999999999996</v>
      </c>
      <c r="M862" s="7">
        <f t="shared" si="13"/>
        <v>25.874999999999996</v>
      </c>
      <c r="N862" t="str">
        <f>_xlfn.XLOOKUP(orders[[#This Row],[Customer ID]],customers!$A$1:$A$1001,customers!$I$1:$I$1001,,0)</f>
        <v>No</v>
      </c>
    </row>
    <row r="863" spans="1:14"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7">
        <f>INDEX(products!$A$1:$G$49,MATCH(orders!$D863,products!$A$1:$A$49,0),MATCH(orders!L$1,products!$A$1:$G$1,0))</f>
        <v>12.95</v>
      </c>
      <c r="M863" s="7">
        <f t="shared" si="13"/>
        <v>77.699999999999989</v>
      </c>
      <c r="N863" t="str">
        <f>_xlfn.XLOOKUP(orders[[#This Row],[Customer ID]],customers!$A$1:$A$1001,customers!$I$1:$I$1001,,0)</f>
        <v>Yes</v>
      </c>
    </row>
    <row r="864" spans="1:14"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7">
        <f>INDEX(products!$A$1:$G$49,MATCH(orders!$D864,products!$A$1:$A$49,0),MATCH(orders!L$1,products!$A$1:$G$1,0))</f>
        <v>9.9499999999999993</v>
      </c>
      <c r="M864" s="7">
        <f t="shared" si="13"/>
        <v>9.9499999999999993</v>
      </c>
      <c r="N864" t="str">
        <f>_xlfn.XLOOKUP(orders[[#This Row],[Customer ID]],customers!$A$1:$A$1001,customers!$I$1:$I$1001,,0)</f>
        <v>Yes</v>
      </c>
    </row>
    <row r="865" spans="1:14"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7">
        <f>INDEX(products!$A$1:$G$49,MATCH(orders!$D865,products!$A$1:$A$49,0),MATCH(orders!L$1,products!$A$1:$G$1,0))</f>
        <v>14.55</v>
      </c>
      <c r="M865" s="7">
        <f t="shared" si="13"/>
        <v>29.1</v>
      </c>
      <c r="N865" t="str">
        <f>_xlfn.XLOOKUP(orders[[#This Row],[Customer ID]],customers!$A$1:$A$1001,customers!$I$1:$I$1001,,0)</f>
        <v>Yes</v>
      </c>
    </row>
    <row r="866" spans="1:14"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7">
        <f>INDEX(products!$A$1:$G$49,MATCH(orders!$D866,products!$A$1:$A$49,0),MATCH(orders!L$1,products!$A$1:$G$1,0))</f>
        <v>3.5849999999999995</v>
      </c>
      <c r="M866" s="7">
        <f t="shared" si="13"/>
        <v>21.509999999999998</v>
      </c>
      <c r="N866" t="str">
        <f>_xlfn.XLOOKUP(orders[[#This Row],[Customer ID]],customers!$A$1:$A$1001,customers!$I$1:$I$1001,,0)</f>
        <v>No</v>
      </c>
    </row>
    <row r="867" spans="1:14"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7">
        <f>INDEX(products!$A$1:$G$49,MATCH(orders!$D867,products!$A$1:$A$49,0),MATCH(orders!L$1,products!$A$1:$G$1,0))</f>
        <v>6.75</v>
      </c>
      <c r="M867" s="7">
        <f t="shared" si="13"/>
        <v>6.75</v>
      </c>
      <c r="N867" t="str">
        <f>_xlfn.XLOOKUP(orders[[#This Row],[Customer ID]],customers!$A$1:$A$1001,customers!$I$1:$I$1001,,0)</f>
        <v>Yes</v>
      </c>
    </row>
    <row r="868" spans="1:14"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7">
        <f>INDEX(products!$A$1:$G$49,MATCH(orders!$D868,products!$A$1:$A$49,0),MATCH(orders!L$1,products!$A$1:$G$1,0))</f>
        <v>5.97</v>
      </c>
      <c r="M868" s="7">
        <f t="shared" si="13"/>
        <v>17.91</v>
      </c>
      <c r="N868" t="str">
        <f>_xlfn.XLOOKUP(orders[[#This Row],[Customer ID]],customers!$A$1:$A$1001,customers!$I$1:$I$1001,,0)</f>
        <v>No</v>
      </c>
    </row>
    <row r="869" spans="1:14"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7">
        <f>INDEX(products!$A$1:$G$49,MATCH(orders!$D869,products!$A$1:$A$49,0),MATCH(orders!L$1,products!$A$1:$G$1,0))</f>
        <v>29.784999999999997</v>
      </c>
      <c r="M869" s="7">
        <f t="shared" si="13"/>
        <v>29.784999999999997</v>
      </c>
      <c r="N869" t="str">
        <f>_xlfn.XLOOKUP(orders[[#This Row],[Customer ID]],customers!$A$1:$A$1001,customers!$I$1:$I$1001,,0)</f>
        <v>Yes</v>
      </c>
    </row>
    <row r="870" spans="1:14"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7">
        <f>INDEX(products!$A$1:$G$49,MATCH(orders!$D870,products!$A$1:$A$49,0),MATCH(orders!L$1,products!$A$1:$G$1,0))</f>
        <v>8.25</v>
      </c>
      <c r="M870" s="7">
        <f t="shared" si="13"/>
        <v>41.25</v>
      </c>
      <c r="N870" t="str">
        <f>_xlfn.XLOOKUP(orders[[#This Row],[Customer ID]],customers!$A$1:$A$1001,customers!$I$1:$I$1001,,0)</f>
        <v>Yes</v>
      </c>
    </row>
    <row r="871" spans="1:14"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7">
        <f>INDEX(products!$A$1:$G$49,MATCH(orders!$D871,products!$A$1:$A$49,0),MATCH(orders!L$1,products!$A$1:$G$1,0))</f>
        <v>5.97</v>
      </c>
      <c r="M871" s="7">
        <f t="shared" si="13"/>
        <v>17.91</v>
      </c>
      <c r="N871" t="str">
        <f>_xlfn.XLOOKUP(orders[[#This Row],[Customer ID]],customers!$A$1:$A$1001,customers!$I$1:$I$1001,,0)</f>
        <v>Yes</v>
      </c>
    </row>
    <row r="872" spans="1:14"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7">
        <f>INDEX(products!$A$1:$G$49,MATCH(orders!$D872,products!$A$1:$A$49,0),MATCH(orders!L$1,products!$A$1:$G$1,0))</f>
        <v>7.29</v>
      </c>
      <c r="M872" s="7">
        <f t="shared" si="13"/>
        <v>7.29</v>
      </c>
      <c r="N872" t="str">
        <f>_xlfn.XLOOKUP(orders[[#This Row],[Customer ID]],customers!$A$1:$A$1001,customers!$I$1:$I$1001,,0)</f>
        <v>Yes</v>
      </c>
    </row>
    <row r="873" spans="1:14"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7">
        <f>INDEX(products!$A$1:$G$49,MATCH(orders!$D873,products!$A$1:$A$49,0),MATCH(orders!L$1,products!$A$1:$G$1,0))</f>
        <v>14.85</v>
      </c>
      <c r="M873" s="7">
        <f t="shared" si="13"/>
        <v>29.7</v>
      </c>
      <c r="N873" t="str">
        <f>_xlfn.XLOOKUP(orders[[#This Row],[Customer ID]],customers!$A$1:$A$1001,customers!$I$1:$I$1001,,0)</f>
        <v>Yes</v>
      </c>
    </row>
    <row r="874" spans="1:14"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7">
        <f>INDEX(products!$A$1:$G$49,MATCH(orders!$D874,products!$A$1:$A$49,0),MATCH(orders!L$1,products!$A$1:$G$1,0))</f>
        <v>11.25</v>
      </c>
      <c r="M874" s="7">
        <f t="shared" si="13"/>
        <v>22.5</v>
      </c>
      <c r="N874" t="str">
        <f>_xlfn.XLOOKUP(orders[[#This Row],[Customer ID]],customers!$A$1:$A$1001,customers!$I$1:$I$1001,,0)</f>
        <v>No</v>
      </c>
    </row>
    <row r="875" spans="1:14"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7">
        <f>INDEX(products!$A$1:$G$49,MATCH(orders!$D875,products!$A$1:$A$49,0),MATCH(orders!L$1,products!$A$1:$G$1,0))</f>
        <v>2.9849999999999999</v>
      </c>
      <c r="M875" s="7">
        <f t="shared" si="13"/>
        <v>11.94</v>
      </c>
      <c r="N875" t="str">
        <f>_xlfn.XLOOKUP(orders[[#This Row],[Customer ID]],customers!$A$1:$A$1001,customers!$I$1:$I$1001,,0)</f>
        <v>Yes</v>
      </c>
    </row>
    <row r="876" spans="1:14"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7">
        <f>INDEX(products!$A$1:$G$49,MATCH(orders!$D876,products!$A$1:$A$49,0),MATCH(orders!L$1,products!$A$1:$G$1,0))</f>
        <v>12.95</v>
      </c>
      <c r="M876" s="7">
        <f t="shared" si="13"/>
        <v>25.9</v>
      </c>
      <c r="N876" t="str">
        <f>_xlfn.XLOOKUP(orders[[#This Row],[Customer ID]],customers!$A$1:$A$1001,customers!$I$1:$I$1001,,0)</f>
        <v>No</v>
      </c>
    </row>
    <row r="877" spans="1:14"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7">
        <f>INDEX(products!$A$1:$G$49,MATCH(orders!$D877,products!$A$1:$A$49,0),MATCH(orders!L$1,products!$A$1:$G$1,0))</f>
        <v>8.73</v>
      </c>
      <c r="M877" s="7">
        <f t="shared" si="13"/>
        <v>43.650000000000006</v>
      </c>
      <c r="N877" t="str">
        <f>_xlfn.XLOOKUP(orders[[#This Row],[Customer ID]],customers!$A$1:$A$1001,customers!$I$1:$I$1001,,0)</f>
        <v>No</v>
      </c>
    </row>
    <row r="878" spans="1:14"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7">
        <f>INDEX(products!$A$1:$G$49,MATCH(orders!$D878,products!$A$1:$A$49,0),MATCH(orders!L$1,products!$A$1:$G$1,0))</f>
        <v>7.77</v>
      </c>
      <c r="M878" s="7">
        <f t="shared" si="13"/>
        <v>46.62</v>
      </c>
      <c r="N878" t="str">
        <f>_xlfn.XLOOKUP(orders[[#This Row],[Customer ID]],customers!$A$1:$A$1001,customers!$I$1:$I$1001,,0)</f>
        <v>No</v>
      </c>
    </row>
    <row r="879" spans="1:14"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7">
        <f>INDEX(products!$A$1:$G$49,MATCH(orders!$D879,products!$A$1:$A$49,0),MATCH(orders!L$1,products!$A$1:$G$1,0))</f>
        <v>9.51</v>
      </c>
      <c r="M879" s="7">
        <f t="shared" si="13"/>
        <v>28.53</v>
      </c>
      <c r="N879" t="str">
        <f>_xlfn.XLOOKUP(orders[[#This Row],[Customer ID]],customers!$A$1:$A$1001,customers!$I$1:$I$1001,,0)</f>
        <v>No</v>
      </c>
    </row>
    <row r="880" spans="1:14"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7">
        <f>INDEX(products!$A$1:$G$49,MATCH(orders!$D880,products!$A$1:$A$49,0),MATCH(orders!L$1,products!$A$1:$G$1,0))</f>
        <v>27.484999999999996</v>
      </c>
      <c r="M880" s="7">
        <f t="shared" si="13"/>
        <v>27.484999999999996</v>
      </c>
      <c r="N880" t="str">
        <f>_xlfn.XLOOKUP(orders[[#This Row],[Customer ID]],customers!$A$1:$A$1001,customers!$I$1:$I$1001,,0)</f>
        <v>Yes</v>
      </c>
    </row>
    <row r="881" spans="1:14"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7">
        <f>INDEX(products!$A$1:$G$49,MATCH(orders!$D881,products!$A$1:$A$49,0),MATCH(orders!L$1,products!$A$1:$G$1,0))</f>
        <v>3.645</v>
      </c>
      <c r="M881" s="7">
        <f t="shared" si="13"/>
        <v>10.935</v>
      </c>
      <c r="N881" t="str">
        <f>_xlfn.XLOOKUP(orders[[#This Row],[Customer ID]],customers!$A$1:$A$1001,customers!$I$1:$I$1001,,0)</f>
        <v>No</v>
      </c>
    </row>
    <row r="882" spans="1:14"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7">
        <f>INDEX(products!$A$1:$G$49,MATCH(orders!$D882,products!$A$1:$A$49,0),MATCH(orders!L$1,products!$A$1:$G$1,0))</f>
        <v>3.5849999999999995</v>
      </c>
      <c r="M882" s="7">
        <f t="shared" si="13"/>
        <v>7.169999999999999</v>
      </c>
      <c r="N882" t="str">
        <f>_xlfn.XLOOKUP(orders[[#This Row],[Customer ID]],customers!$A$1:$A$1001,customers!$I$1:$I$1001,,0)</f>
        <v>No</v>
      </c>
    </row>
    <row r="883" spans="1:14"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7">
        <f>INDEX(products!$A$1:$G$49,MATCH(orders!$D883,products!$A$1:$A$49,0),MATCH(orders!L$1,products!$A$1:$G$1,0))</f>
        <v>3.8849999999999998</v>
      </c>
      <c r="M883" s="7">
        <f t="shared" si="13"/>
        <v>23.31</v>
      </c>
      <c r="N883" t="str">
        <f>_xlfn.XLOOKUP(orders[[#This Row],[Customer ID]],customers!$A$1:$A$1001,customers!$I$1:$I$1001,,0)</f>
        <v>Yes</v>
      </c>
    </row>
    <row r="884" spans="1:14"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7">
        <f>INDEX(products!$A$1:$G$49,MATCH(orders!$D884,products!$A$1:$A$49,0),MATCH(orders!L$1,products!$A$1:$G$1,0))</f>
        <v>22.884999999999998</v>
      </c>
      <c r="M884" s="7">
        <f t="shared" si="13"/>
        <v>114.42499999999998</v>
      </c>
      <c r="N884" t="str">
        <f>_xlfn.XLOOKUP(orders[[#This Row],[Customer ID]],customers!$A$1:$A$1001,customers!$I$1:$I$1001,,0)</f>
        <v>Yes</v>
      </c>
    </row>
    <row r="885" spans="1:14"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7">
        <f>INDEX(products!$A$1:$G$49,MATCH(orders!$D885,products!$A$1:$A$49,0),MATCH(orders!L$1,products!$A$1:$G$1,0))</f>
        <v>25.874999999999996</v>
      </c>
      <c r="M885" s="7">
        <f t="shared" si="13"/>
        <v>77.624999999999986</v>
      </c>
      <c r="N885" t="str">
        <f>_xlfn.XLOOKUP(orders[[#This Row],[Customer ID]],customers!$A$1:$A$1001,customers!$I$1:$I$1001,,0)</f>
        <v>Yes</v>
      </c>
    </row>
    <row r="886" spans="1:14"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7">
        <f>INDEX(products!$A$1:$G$49,MATCH(orders!$D886,products!$A$1:$A$49,0),MATCH(orders!L$1,products!$A$1:$G$1,0))</f>
        <v>5.3699999999999992</v>
      </c>
      <c r="M886" s="7">
        <f t="shared" si="13"/>
        <v>5.3699999999999992</v>
      </c>
      <c r="N886" t="str">
        <f>_xlfn.XLOOKUP(orders[[#This Row],[Customer ID]],customers!$A$1:$A$1001,customers!$I$1:$I$1001,,0)</f>
        <v>Yes</v>
      </c>
    </row>
    <row r="887" spans="1:14"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7">
        <f>INDEX(products!$A$1:$G$49,MATCH(orders!$D887,products!$A$1:$A$49,0),MATCH(orders!L$1,products!$A$1:$G$1,0))</f>
        <v>20.584999999999997</v>
      </c>
      <c r="M887" s="7">
        <f t="shared" si="13"/>
        <v>123.50999999999999</v>
      </c>
      <c r="N887" t="str">
        <f>_xlfn.XLOOKUP(orders[[#This Row],[Customer ID]],customers!$A$1:$A$1001,customers!$I$1:$I$1001,,0)</f>
        <v>No</v>
      </c>
    </row>
    <row r="888" spans="1:14"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7">
        <f>INDEX(products!$A$1:$G$49,MATCH(orders!$D888,products!$A$1:$A$49,0),MATCH(orders!L$1,products!$A$1:$G$1,0))</f>
        <v>8.73</v>
      </c>
      <c r="M888" s="7">
        <f t="shared" si="13"/>
        <v>17.46</v>
      </c>
      <c r="N888" t="str">
        <f>_xlfn.XLOOKUP(orders[[#This Row],[Customer ID]],customers!$A$1:$A$1001,customers!$I$1:$I$1001,,0)</f>
        <v>No</v>
      </c>
    </row>
    <row r="889" spans="1:14"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7">
        <f>INDEX(products!$A$1:$G$49,MATCH(orders!$D889,products!$A$1:$A$49,0),MATCH(orders!L$1,products!$A$1:$G$1,0))</f>
        <v>4.4550000000000001</v>
      </c>
      <c r="M889" s="7">
        <f t="shared" si="13"/>
        <v>13.365</v>
      </c>
      <c r="N889" t="str">
        <f>_xlfn.XLOOKUP(orders[[#This Row],[Customer ID]],customers!$A$1:$A$1001,customers!$I$1:$I$1001,,0)</f>
        <v>No</v>
      </c>
    </row>
    <row r="890" spans="1:14"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7">
        <f>INDEX(products!$A$1:$G$49,MATCH(orders!$D890,products!$A$1:$A$49,0),MATCH(orders!L$1,products!$A$1:$G$1,0))</f>
        <v>3.8849999999999998</v>
      </c>
      <c r="M890" s="7">
        <f t="shared" si="13"/>
        <v>7.77</v>
      </c>
      <c r="N890" t="str">
        <f>_xlfn.XLOOKUP(orders[[#This Row],[Customer ID]],customers!$A$1:$A$1001,customers!$I$1:$I$1001,,0)</f>
        <v>Yes</v>
      </c>
    </row>
    <row r="891" spans="1:14"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7">
        <f>INDEX(products!$A$1:$G$49,MATCH(orders!$D891,products!$A$1:$A$49,0),MATCH(orders!L$1,products!$A$1:$G$1,0))</f>
        <v>2.6849999999999996</v>
      </c>
      <c r="M891" s="7">
        <f t="shared" si="13"/>
        <v>2.6849999999999996</v>
      </c>
      <c r="N891" t="str">
        <f>_xlfn.XLOOKUP(orders[[#This Row],[Customer ID]],customers!$A$1:$A$1001,customers!$I$1:$I$1001,,0)</f>
        <v>Yes</v>
      </c>
    </row>
    <row r="892" spans="1:14"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7">
        <f>INDEX(products!$A$1:$G$49,MATCH(orders!$D892,products!$A$1:$A$49,0),MATCH(orders!L$1,products!$A$1:$G$1,0))</f>
        <v>20.584999999999997</v>
      </c>
      <c r="M892" s="7">
        <f t="shared" si="13"/>
        <v>20.584999999999997</v>
      </c>
      <c r="N892" t="str">
        <f>_xlfn.XLOOKUP(orders[[#This Row],[Customer ID]],customers!$A$1:$A$1001,customers!$I$1:$I$1001,,0)</f>
        <v>Yes</v>
      </c>
    </row>
    <row r="893" spans="1:14"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7">
        <f>INDEX(products!$A$1:$G$49,MATCH(orders!$D893,products!$A$1:$A$49,0),MATCH(orders!L$1,products!$A$1:$G$1,0))</f>
        <v>22.884999999999998</v>
      </c>
      <c r="M893" s="7">
        <f t="shared" si="13"/>
        <v>114.42499999999998</v>
      </c>
      <c r="N893" t="str">
        <f>_xlfn.XLOOKUP(orders[[#This Row],[Customer ID]],customers!$A$1:$A$1001,customers!$I$1:$I$1001,,0)</f>
        <v>Yes</v>
      </c>
    </row>
    <row r="894" spans="1:14"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7">
        <f>INDEX(products!$A$1:$G$49,MATCH(orders!$D894,products!$A$1:$A$49,0),MATCH(orders!L$1,products!$A$1:$G$1,0))</f>
        <v>4.125</v>
      </c>
      <c r="M894" s="7">
        <f t="shared" si="13"/>
        <v>20.625</v>
      </c>
      <c r="N894" t="str">
        <f>_xlfn.XLOOKUP(orders[[#This Row],[Customer ID]],customers!$A$1:$A$1001,customers!$I$1:$I$1001,,0)</f>
        <v>No</v>
      </c>
    </row>
    <row r="895" spans="1:14"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7">
        <f>INDEX(products!$A$1:$G$49,MATCH(orders!$D895,products!$A$1:$A$49,0),MATCH(orders!L$1,products!$A$1:$G$1,0))</f>
        <v>9.51</v>
      </c>
      <c r="M895" s="7">
        <f t="shared" si="13"/>
        <v>57.06</v>
      </c>
      <c r="N895" t="str">
        <f>_xlfn.XLOOKUP(orders[[#This Row],[Customer ID]],customers!$A$1:$A$1001,customers!$I$1:$I$1001,,0)</f>
        <v>Yes</v>
      </c>
    </row>
    <row r="896" spans="1:14"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7">
        <f>INDEX(products!$A$1:$G$49,MATCH(orders!$D896,products!$A$1:$A$49,0),MATCH(orders!L$1,products!$A$1:$G$1,0))</f>
        <v>20.584999999999997</v>
      </c>
      <c r="M896" s="7">
        <f t="shared" si="13"/>
        <v>82.339999999999989</v>
      </c>
      <c r="N896" t="str">
        <f>_xlfn.XLOOKUP(orders[[#This Row],[Customer ID]],customers!$A$1:$A$1001,customers!$I$1:$I$1001,,0)</f>
        <v>Yes</v>
      </c>
    </row>
    <row r="897" spans="1:14"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7">
        <f>INDEX(products!$A$1:$G$49,MATCH(orders!$D897,products!$A$1:$A$49,0),MATCH(orders!L$1,products!$A$1:$G$1,0))</f>
        <v>31.624999999999996</v>
      </c>
      <c r="M897" s="7">
        <f t="shared" si="13"/>
        <v>158.12499999999997</v>
      </c>
      <c r="N897" t="str">
        <f>_xlfn.XLOOKUP(orders[[#This Row],[Customer ID]],customers!$A$1:$A$1001,customers!$I$1:$I$1001,,0)</f>
        <v>No</v>
      </c>
    </row>
    <row r="898" spans="1:14"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7">
        <f>INDEX(products!$A$1:$G$49,MATCH(orders!$D898,products!$A$1:$A$49,0),MATCH(orders!L$1,products!$A$1:$G$1,0))</f>
        <v>5.3699999999999992</v>
      </c>
      <c r="M898" s="7">
        <f t="shared" si="13"/>
        <v>32.22</v>
      </c>
      <c r="N898" t="str">
        <f>_xlfn.XLOOKUP(orders[[#This Row],[Customer ID]],customers!$A$1:$A$1001,customers!$I$1:$I$1001,,0)</f>
        <v>Yes</v>
      </c>
    </row>
    <row r="899" spans="1:14"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7">
        <f>INDEX(products!$A$1:$G$49,MATCH(orders!$D899,products!$A$1:$A$49,0),MATCH(orders!L$1,products!$A$1:$G$1,0))</f>
        <v>12.15</v>
      </c>
      <c r="M899" s="7">
        <f t="shared" ref="M899:M962" si="14">E899*L899</f>
        <v>24.3</v>
      </c>
      <c r="N899" t="str">
        <f>_xlfn.XLOOKUP(orders[[#This Row],[Customer ID]],customers!$A$1:$A$1001,customers!$I$1:$I$1001,,0)</f>
        <v>No</v>
      </c>
    </row>
    <row r="900" spans="1:14"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7">
        <f>INDEX(products!$A$1:$G$49,MATCH(orders!$D900,products!$A$1:$A$49,0),MATCH(orders!L$1,products!$A$1:$G$1,0))</f>
        <v>7.169999999999999</v>
      </c>
      <c r="M900" s="7">
        <f t="shared" si="14"/>
        <v>35.849999999999994</v>
      </c>
      <c r="N900" t="str">
        <f>_xlfn.XLOOKUP(orders[[#This Row],[Customer ID]],customers!$A$1:$A$1001,customers!$I$1:$I$1001,,0)</f>
        <v>No</v>
      </c>
    </row>
    <row r="901" spans="1:14"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7">
        <f>INDEX(products!$A$1:$G$49,MATCH(orders!$D901,products!$A$1:$A$49,0),MATCH(orders!L$1,products!$A$1:$G$1,0))</f>
        <v>14.55</v>
      </c>
      <c r="M901" s="7">
        <f t="shared" si="14"/>
        <v>72.75</v>
      </c>
      <c r="N901" t="str">
        <f>_xlfn.XLOOKUP(orders[[#This Row],[Customer ID]],customers!$A$1:$A$1001,customers!$I$1:$I$1001,,0)</f>
        <v>No</v>
      </c>
    </row>
    <row r="902" spans="1:14"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7">
        <f>INDEX(products!$A$1:$G$49,MATCH(orders!$D902,products!$A$1:$A$49,0),MATCH(orders!L$1,products!$A$1:$G$1,0))</f>
        <v>15.85</v>
      </c>
      <c r="M902" s="7">
        <f t="shared" si="14"/>
        <v>47.55</v>
      </c>
      <c r="N902" t="str">
        <f>_xlfn.XLOOKUP(orders[[#This Row],[Customer ID]],customers!$A$1:$A$1001,customers!$I$1:$I$1001,,0)</f>
        <v>No</v>
      </c>
    </row>
    <row r="903" spans="1:14"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7">
        <f>INDEX(products!$A$1:$G$49,MATCH(orders!$D903,products!$A$1:$A$49,0),MATCH(orders!L$1,products!$A$1:$G$1,0))</f>
        <v>3.5849999999999995</v>
      </c>
      <c r="M903" s="7">
        <f t="shared" si="14"/>
        <v>3.5849999999999995</v>
      </c>
      <c r="N903" t="str">
        <f>_xlfn.XLOOKUP(orders[[#This Row],[Customer ID]],customers!$A$1:$A$1001,customers!$I$1:$I$1001,,0)</f>
        <v>Yes</v>
      </c>
    </row>
    <row r="904" spans="1:14"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7">
        <f>INDEX(products!$A$1:$G$49,MATCH(orders!$D904,products!$A$1:$A$49,0),MATCH(orders!L$1,products!$A$1:$G$1,0))</f>
        <v>31.624999999999996</v>
      </c>
      <c r="M904" s="7">
        <f t="shared" si="14"/>
        <v>158.12499999999997</v>
      </c>
      <c r="N904" t="str">
        <f>_xlfn.XLOOKUP(orders[[#This Row],[Customer ID]],customers!$A$1:$A$1001,customers!$I$1:$I$1001,,0)</f>
        <v>No</v>
      </c>
    </row>
    <row r="905" spans="1:14"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7">
        <f>INDEX(products!$A$1:$G$49,MATCH(orders!$D905,products!$A$1:$A$49,0),MATCH(orders!L$1,products!$A$1:$G$1,0))</f>
        <v>8.73</v>
      </c>
      <c r="M905" s="7">
        <f t="shared" si="14"/>
        <v>17.46</v>
      </c>
      <c r="N905" t="str">
        <f>_xlfn.XLOOKUP(orders[[#This Row],[Customer ID]],customers!$A$1:$A$1001,customers!$I$1:$I$1001,,0)</f>
        <v>No</v>
      </c>
    </row>
    <row r="906" spans="1:14"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7">
        <f>INDEX(products!$A$1:$G$49,MATCH(orders!$D906,products!$A$1:$A$49,0),MATCH(orders!L$1,products!$A$1:$G$1,0))</f>
        <v>29.784999999999997</v>
      </c>
      <c r="M906" s="7">
        <f t="shared" si="14"/>
        <v>148.92499999999998</v>
      </c>
      <c r="N906" t="str">
        <f>_xlfn.XLOOKUP(orders[[#This Row],[Customer ID]],customers!$A$1:$A$1001,customers!$I$1:$I$1001,,0)</f>
        <v>No</v>
      </c>
    </row>
    <row r="907" spans="1:14"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7">
        <f>INDEX(products!$A$1:$G$49,MATCH(orders!$D907,products!$A$1:$A$49,0),MATCH(orders!L$1,products!$A$1:$G$1,0))</f>
        <v>6.75</v>
      </c>
      <c r="M907" s="7">
        <f t="shared" si="14"/>
        <v>40.5</v>
      </c>
      <c r="N907" t="str">
        <f>_xlfn.XLOOKUP(orders[[#This Row],[Customer ID]],customers!$A$1:$A$1001,customers!$I$1:$I$1001,,0)</f>
        <v>Yes</v>
      </c>
    </row>
    <row r="908" spans="1:14"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7">
        <f>INDEX(products!$A$1:$G$49,MATCH(orders!$D908,products!$A$1:$A$49,0),MATCH(orders!L$1,products!$A$1:$G$1,0))</f>
        <v>6.75</v>
      </c>
      <c r="M908" s="7">
        <f t="shared" si="14"/>
        <v>27</v>
      </c>
      <c r="N908" t="str">
        <f>_xlfn.XLOOKUP(orders[[#This Row],[Customer ID]],customers!$A$1:$A$1001,customers!$I$1:$I$1001,,0)</f>
        <v>Yes</v>
      </c>
    </row>
    <row r="909" spans="1:14"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7">
        <f>INDEX(products!$A$1:$G$49,MATCH(orders!$D909,products!$A$1:$A$49,0),MATCH(orders!L$1,products!$A$1:$G$1,0))</f>
        <v>12.95</v>
      </c>
      <c r="M909" s="7">
        <f t="shared" si="14"/>
        <v>38.849999999999994</v>
      </c>
      <c r="N909" t="str">
        <f>_xlfn.XLOOKUP(orders[[#This Row],[Customer ID]],customers!$A$1:$A$1001,customers!$I$1:$I$1001,,0)</f>
        <v>No</v>
      </c>
    </row>
    <row r="910" spans="1:14"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7">
        <f>INDEX(products!$A$1:$G$49,MATCH(orders!$D910,products!$A$1:$A$49,0),MATCH(orders!L$1,products!$A$1:$G$1,0))</f>
        <v>11.95</v>
      </c>
      <c r="M910" s="7">
        <f t="shared" si="14"/>
        <v>59.75</v>
      </c>
      <c r="N910" t="str">
        <f>_xlfn.XLOOKUP(orders[[#This Row],[Customer ID]],customers!$A$1:$A$1001,customers!$I$1:$I$1001,,0)</f>
        <v>No</v>
      </c>
    </row>
    <row r="911" spans="1:14"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7">
        <f>INDEX(products!$A$1:$G$49,MATCH(orders!$D911,products!$A$1:$A$49,0),MATCH(orders!L$1,products!$A$1:$G$1,0))</f>
        <v>3.5849999999999995</v>
      </c>
      <c r="M911" s="7">
        <f t="shared" si="14"/>
        <v>10.754999999999999</v>
      </c>
      <c r="N911" t="str">
        <f>_xlfn.XLOOKUP(orders[[#This Row],[Customer ID]],customers!$A$1:$A$1001,customers!$I$1:$I$1001,,0)</f>
        <v>No</v>
      </c>
    </row>
    <row r="912" spans="1:14"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7">
        <f>INDEX(products!$A$1:$G$49,MATCH(orders!$D912,products!$A$1:$A$49,0),MATCH(orders!L$1,products!$A$1:$G$1,0))</f>
        <v>22.884999999999998</v>
      </c>
      <c r="M912" s="7">
        <f t="shared" si="14"/>
        <v>91.539999999999992</v>
      </c>
      <c r="N912" t="str">
        <f>_xlfn.XLOOKUP(orders[[#This Row],[Customer ID]],customers!$A$1:$A$1001,customers!$I$1:$I$1001,,0)</f>
        <v>No</v>
      </c>
    </row>
    <row r="913" spans="1:14"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7">
        <f>INDEX(products!$A$1:$G$49,MATCH(orders!$D913,products!$A$1:$A$49,0),MATCH(orders!L$1,products!$A$1:$G$1,0))</f>
        <v>11.25</v>
      </c>
      <c r="M913" s="7">
        <f t="shared" si="14"/>
        <v>45</v>
      </c>
      <c r="N913" t="str">
        <f>_xlfn.XLOOKUP(orders[[#This Row],[Customer ID]],customers!$A$1:$A$1001,customers!$I$1:$I$1001,,0)</f>
        <v>Yes</v>
      </c>
    </row>
    <row r="914" spans="1:14"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7">
        <f>INDEX(products!$A$1:$G$49,MATCH(orders!$D914,products!$A$1:$A$49,0),MATCH(orders!L$1,products!$A$1:$G$1,0))</f>
        <v>22.884999999999998</v>
      </c>
      <c r="M914" s="7">
        <f t="shared" si="14"/>
        <v>137.31</v>
      </c>
      <c r="N914" t="str">
        <f>_xlfn.XLOOKUP(orders[[#This Row],[Customer ID]],customers!$A$1:$A$1001,customers!$I$1:$I$1001,,0)</f>
        <v>Yes</v>
      </c>
    </row>
    <row r="915" spans="1:14"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7">
        <f>INDEX(products!$A$1:$G$49,MATCH(orders!$D915,products!$A$1:$A$49,0),MATCH(orders!L$1,products!$A$1:$G$1,0))</f>
        <v>6.75</v>
      </c>
      <c r="M915" s="7">
        <f t="shared" si="14"/>
        <v>6.75</v>
      </c>
      <c r="N915" t="str">
        <f>_xlfn.XLOOKUP(orders[[#This Row],[Customer ID]],customers!$A$1:$A$1001,customers!$I$1:$I$1001,,0)</f>
        <v>No</v>
      </c>
    </row>
    <row r="916" spans="1:14"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7">
        <f>INDEX(products!$A$1:$G$49,MATCH(orders!$D916,products!$A$1:$A$49,0),MATCH(orders!L$1,products!$A$1:$G$1,0))</f>
        <v>11.25</v>
      </c>
      <c r="M916" s="7">
        <f t="shared" si="14"/>
        <v>45</v>
      </c>
      <c r="N916" t="str">
        <f>_xlfn.XLOOKUP(orders[[#This Row],[Customer ID]],customers!$A$1:$A$1001,customers!$I$1:$I$1001,,0)</f>
        <v>No</v>
      </c>
    </row>
    <row r="917" spans="1:14"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7">
        <f>INDEX(products!$A$1:$G$49,MATCH(orders!$D917,products!$A$1:$A$49,0),MATCH(orders!L$1,products!$A$1:$G$1,0))</f>
        <v>27.945</v>
      </c>
      <c r="M917" s="7">
        <f t="shared" si="14"/>
        <v>83.835000000000008</v>
      </c>
      <c r="N917" t="str">
        <f>_xlfn.XLOOKUP(orders[[#This Row],[Customer ID]],customers!$A$1:$A$1001,customers!$I$1:$I$1001,,0)</f>
        <v>Yes</v>
      </c>
    </row>
    <row r="918" spans="1:14"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7">
        <f>INDEX(products!$A$1:$G$49,MATCH(orders!$D918,products!$A$1:$A$49,0),MATCH(orders!L$1,products!$A$1:$G$1,0))</f>
        <v>3.645</v>
      </c>
      <c r="M918" s="7">
        <f t="shared" si="14"/>
        <v>3.645</v>
      </c>
      <c r="N918" t="str">
        <f>_xlfn.XLOOKUP(orders[[#This Row],[Customer ID]],customers!$A$1:$A$1001,customers!$I$1:$I$1001,,0)</f>
        <v>Yes</v>
      </c>
    </row>
    <row r="919" spans="1:14"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7">
        <f>INDEX(products!$A$1:$G$49,MATCH(orders!$D919,products!$A$1:$A$49,0),MATCH(orders!L$1,products!$A$1:$G$1,0))</f>
        <v>6.75</v>
      </c>
      <c r="M919" s="7">
        <f t="shared" si="14"/>
        <v>6.75</v>
      </c>
      <c r="N919" t="str">
        <f>_xlfn.XLOOKUP(orders[[#This Row],[Customer ID]],customers!$A$1:$A$1001,customers!$I$1:$I$1001,,0)</f>
        <v>No</v>
      </c>
    </row>
    <row r="920" spans="1:14"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7">
        <f>INDEX(products!$A$1:$G$49,MATCH(orders!$D920,products!$A$1:$A$49,0),MATCH(orders!L$1,products!$A$1:$G$1,0))</f>
        <v>7.29</v>
      </c>
      <c r="M920" s="7">
        <f t="shared" si="14"/>
        <v>21.87</v>
      </c>
      <c r="N920" t="str">
        <f>_xlfn.XLOOKUP(orders[[#This Row],[Customer ID]],customers!$A$1:$A$1001,customers!$I$1:$I$1001,,0)</f>
        <v>No</v>
      </c>
    </row>
    <row r="921" spans="1:14"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7">
        <f>INDEX(products!$A$1:$G$49,MATCH(orders!$D921,products!$A$1:$A$49,0),MATCH(orders!L$1,products!$A$1:$G$1,0))</f>
        <v>2.6849999999999996</v>
      </c>
      <c r="M921" s="7">
        <f t="shared" si="14"/>
        <v>13.424999999999997</v>
      </c>
      <c r="N921" t="str">
        <f>_xlfn.XLOOKUP(orders[[#This Row],[Customer ID]],customers!$A$1:$A$1001,customers!$I$1:$I$1001,,0)</f>
        <v>Yes</v>
      </c>
    </row>
    <row r="922" spans="1:14"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7">
        <f>INDEX(products!$A$1:$G$49,MATCH(orders!$D922,products!$A$1:$A$49,0),MATCH(orders!L$1,products!$A$1:$G$1,0))</f>
        <v>20.584999999999997</v>
      </c>
      <c r="M922" s="7">
        <f t="shared" si="14"/>
        <v>123.50999999999999</v>
      </c>
      <c r="N922" t="str">
        <f>_xlfn.XLOOKUP(orders[[#This Row],[Customer ID]],customers!$A$1:$A$1001,customers!$I$1:$I$1001,,0)</f>
        <v>No</v>
      </c>
    </row>
    <row r="923" spans="1:14"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7">
        <f>INDEX(products!$A$1:$G$49,MATCH(orders!$D923,products!$A$1:$A$49,0),MATCH(orders!L$1,products!$A$1:$G$1,0))</f>
        <v>3.8849999999999998</v>
      </c>
      <c r="M923" s="7">
        <f t="shared" si="14"/>
        <v>7.77</v>
      </c>
      <c r="N923" t="str">
        <f>_xlfn.XLOOKUP(orders[[#This Row],[Customer ID]],customers!$A$1:$A$1001,customers!$I$1:$I$1001,,0)</f>
        <v>No</v>
      </c>
    </row>
    <row r="924" spans="1:14"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7">
        <f>INDEX(products!$A$1:$G$49,MATCH(orders!$D924,products!$A$1:$A$49,0),MATCH(orders!L$1,products!$A$1:$G$1,0))</f>
        <v>11.25</v>
      </c>
      <c r="M924" s="7">
        <f t="shared" si="14"/>
        <v>67.5</v>
      </c>
      <c r="N924" t="str">
        <f>_xlfn.XLOOKUP(orders[[#This Row],[Customer ID]],customers!$A$1:$A$1001,customers!$I$1:$I$1001,,0)</f>
        <v>Yes</v>
      </c>
    </row>
    <row r="925" spans="1:14"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7">
        <f>INDEX(products!$A$1:$G$49,MATCH(orders!$D925,products!$A$1:$A$49,0),MATCH(orders!L$1,products!$A$1:$G$1,0))</f>
        <v>27.945</v>
      </c>
      <c r="M925" s="7">
        <f t="shared" si="14"/>
        <v>27.945</v>
      </c>
      <c r="N925" t="str">
        <f>_xlfn.XLOOKUP(orders[[#This Row],[Customer ID]],customers!$A$1:$A$1001,customers!$I$1:$I$1001,,0)</f>
        <v>No</v>
      </c>
    </row>
    <row r="926" spans="1:14"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7">
        <f>INDEX(products!$A$1:$G$49,MATCH(orders!$D926,products!$A$1:$A$49,0),MATCH(orders!L$1,products!$A$1:$G$1,0))</f>
        <v>29.784999999999997</v>
      </c>
      <c r="M926" s="7">
        <f t="shared" si="14"/>
        <v>89.35499999999999</v>
      </c>
      <c r="N926" t="str">
        <f>_xlfn.XLOOKUP(orders[[#This Row],[Customer ID]],customers!$A$1:$A$1001,customers!$I$1:$I$1001,,0)</f>
        <v>No</v>
      </c>
    </row>
    <row r="927" spans="1:14"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7">
        <f>INDEX(products!$A$1:$G$49,MATCH(orders!$D927,products!$A$1:$A$49,0),MATCH(orders!L$1,products!$A$1:$G$1,0))</f>
        <v>6.75</v>
      </c>
      <c r="M927" s="7">
        <f t="shared" si="14"/>
        <v>20.25</v>
      </c>
      <c r="N927" t="str">
        <f>_xlfn.XLOOKUP(orders[[#This Row],[Customer ID]],customers!$A$1:$A$1001,customers!$I$1:$I$1001,,0)</f>
        <v>No</v>
      </c>
    </row>
    <row r="928" spans="1:14"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7">
        <f>INDEX(products!$A$1:$G$49,MATCH(orders!$D928,products!$A$1:$A$49,0),MATCH(orders!L$1,products!$A$1:$G$1,0))</f>
        <v>6.75</v>
      </c>
      <c r="M928" s="7">
        <f t="shared" si="14"/>
        <v>33.75</v>
      </c>
      <c r="N928" t="str">
        <f>_xlfn.XLOOKUP(orders[[#This Row],[Customer ID]],customers!$A$1:$A$1001,customers!$I$1:$I$1001,,0)</f>
        <v>Yes</v>
      </c>
    </row>
    <row r="929" spans="1:14"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7">
        <f>INDEX(products!$A$1:$G$49,MATCH(orders!$D929,products!$A$1:$A$49,0),MATCH(orders!L$1,products!$A$1:$G$1,0))</f>
        <v>27.945</v>
      </c>
      <c r="M929" s="7">
        <f t="shared" si="14"/>
        <v>111.78</v>
      </c>
      <c r="N929" t="str">
        <f>_xlfn.XLOOKUP(orders[[#This Row],[Customer ID]],customers!$A$1:$A$1001,customers!$I$1:$I$1001,,0)</f>
        <v>No</v>
      </c>
    </row>
    <row r="930" spans="1:14"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7">
        <f>INDEX(products!$A$1:$G$49,MATCH(orders!$D930,products!$A$1:$A$49,0),MATCH(orders!L$1,products!$A$1:$G$1,0))</f>
        <v>31.624999999999996</v>
      </c>
      <c r="M930" s="7">
        <f t="shared" si="14"/>
        <v>63.249999999999993</v>
      </c>
      <c r="N930" t="str">
        <f>_xlfn.XLOOKUP(orders[[#This Row],[Customer ID]],customers!$A$1:$A$1001,customers!$I$1:$I$1001,,0)</f>
        <v>Yes</v>
      </c>
    </row>
    <row r="931" spans="1:14"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7">
        <f>INDEX(products!$A$1:$G$49,MATCH(orders!$D931,products!$A$1:$A$49,0),MATCH(orders!L$1,products!$A$1:$G$1,0))</f>
        <v>4.4550000000000001</v>
      </c>
      <c r="M931" s="7">
        <f t="shared" si="14"/>
        <v>8.91</v>
      </c>
      <c r="N931" t="str">
        <f>_xlfn.XLOOKUP(orders[[#This Row],[Customer ID]],customers!$A$1:$A$1001,customers!$I$1:$I$1001,,0)</f>
        <v>Yes</v>
      </c>
    </row>
    <row r="932" spans="1:14"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7">
        <f>INDEX(products!$A$1:$G$49,MATCH(orders!$D932,products!$A$1:$A$49,0),MATCH(orders!L$1,products!$A$1:$G$1,0))</f>
        <v>12.15</v>
      </c>
      <c r="M932" s="7">
        <f t="shared" si="14"/>
        <v>12.15</v>
      </c>
      <c r="N932" t="str">
        <f>_xlfn.XLOOKUP(orders[[#This Row],[Customer ID]],customers!$A$1:$A$1001,customers!$I$1:$I$1001,,0)</f>
        <v>Yes</v>
      </c>
    </row>
    <row r="933" spans="1:14"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7">
        <f>INDEX(products!$A$1:$G$49,MATCH(orders!$D933,products!$A$1:$A$49,0),MATCH(orders!L$1,products!$A$1:$G$1,0))</f>
        <v>5.97</v>
      </c>
      <c r="M933" s="7">
        <f t="shared" si="14"/>
        <v>23.88</v>
      </c>
      <c r="N933" t="str">
        <f>_xlfn.XLOOKUP(orders[[#This Row],[Customer ID]],customers!$A$1:$A$1001,customers!$I$1:$I$1001,,0)</f>
        <v>Yes</v>
      </c>
    </row>
    <row r="934" spans="1:14"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7">
        <f>INDEX(products!$A$1:$G$49,MATCH(orders!$D934,products!$A$1:$A$49,0),MATCH(orders!L$1,products!$A$1:$G$1,0))</f>
        <v>13.75</v>
      </c>
      <c r="M934" s="7">
        <f t="shared" si="14"/>
        <v>55</v>
      </c>
      <c r="N934" t="str">
        <f>_xlfn.XLOOKUP(orders[[#This Row],[Customer ID]],customers!$A$1:$A$1001,customers!$I$1:$I$1001,,0)</f>
        <v>No</v>
      </c>
    </row>
    <row r="935" spans="1:14"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7">
        <f>INDEX(products!$A$1:$G$49,MATCH(orders!$D935,products!$A$1:$A$49,0),MATCH(orders!L$1,products!$A$1:$G$1,0))</f>
        <v>8.9499999999999993</v>
      </c>
      <c r="M935" s="7">
        <f t="shared" si="14"/>
        <v>26.849999999999998</v>
      </c>
      <c r="N935" t="str">
        <f>_xlfn.XLOOKUP(orders[[#This Row],[Customer ID]],customers!$A$1:$A$1001,customers!$I$1:$I$1001,,0)</f>
        <v>Yes</v>
      </c>
    </row>
    <row r="936" spans="1:14"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7">
        <f>INDEX(products!$A$1:$G$49,MATCH(orders!$D936,products!$A$1:$A$49,0),MATCH(orders!L$1,products!$A$1:$G$1,0))</f>
        <v>22.884999999999998</v>
      </c>
      <c r="M936" s="7">
        <f t="shared" si="14"/>
        <v>114.42499999999998</v>
      </c>
      <c r="N936" t="str">
        <f>_xlfn.XLOOKUP(orders[[#This Row],[Customer ID]],customers!$A$1:$A$1001,customers!$I$1:$I$1001,,0)</f>
        <v>No</v>
      </c>
    </row>
    <row r="937" spans="1:14"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7">
        <f>INDEX(products!$A$1:$G$49,MATCH(orders!$D937,products!$A$1:$A$49,0),MATCH(orders!L$1,products!$A$1:$G$1,0))</f>
        <v>25.874999999999996</v>
      </c>
      <c r="M937" s="7">
        <f t="shared" si="14"/>
        <v>155.24999999999997</v>
      </c>
      <c r="N937" t="str">
        <f>_xlfn.XLOOKUP(orders[[#This Row],[Customer ID]],customers!$A$1:$A$1001,customers!$I$1:$I$1001,,0)</f>
        <v>Yes</v>
      </c>
    </row>
    <row r="938" spans="1:14"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7">
        <f>INDEX(products!$A$1:$G$49,MATCH(orders!$D938,products!$A$1:$A$49,0),MATCH(orders!L$1,products!$A$1:$G$1,0))</f>
        <v>7.77</v>
      </c>
      <c r="M938" s="7">
        <f t="shared" si="14"/>
        <v>23.31</v>
      </c>
      <c r="N938" t="str">
        <f>_xlfn.XLOOKUP(orders[[#This Row],[Customer ID]],customers!$A$1:$A$1001,customers!$I$1:$I$1001,,0)</f>
        <v>Yes</v>
      </c>
    </row>
    <row r="939" spans="1:14"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7">
        <f>INDEX(products!$A$1:$G$49,MATCH(orders!$D939,products!$A$1:$A$49,0),MATCH(orders!L$1,products!$A$1:$G$1,0))</f>
        <v>22.884999999999998</v>
      </c>
      <c r="M939" s="7">
        <f t="shared" si="14"/>
        <v>91.539999999999992</v>
      </c>
      <c r="N939" t="str">
        <f>_xlfn.XLOOKUP(orders[[#This Row],[Customer ID]],customers!$A$1:$A$1001,customers!$I$1:$I$1001,,0)</f>
        <v>Yes</v>
      </c>
    </row>
    <row r="940" spans="1:14"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7">
        <f>INDEX(products!$A$1:$G$49,MATCH(orders!$D940,products!$A$1:$A$49,0),MATCH(orders!L$1,products!$A$1:$G$1,0))</f>
        <v>14.85</v>
      </c>
      <c r="M940" s="7">
        <f t="shared" si="14"/>
        <v>74.25</v>
      </c>
      <c r="N940" t="str">
        <f>_xlfn.XLOOKUP(orders[[#This Row],[Customer ID]],customers!$A$1:$A$1001,customers!$I$1:$I$1001,,0)</f>
        <v>Yes</v>
      </c>
    </row>
    <row r="941" spans="1:14"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7">
        <f>INDEX(products!$A$1:$G$49,MATCH(orders!$D941,products!$A$1:$A$49,0),MATCH(orders!L$1,products!$A$1:$G$1,0))</f>
        <v>4.7549999999999999</v>
      </c>
      <c r="M941" s="7">
        <f t="shared" si="14"/>
        <v>28.53</v>
      </c>
      <c r="N941" t="str">
        <f>_xlfn.XLOOKUP(orders[[#This Row],[Customer ID]],customers!$A$1:$A$1001,customers!$I$1:$I$1001,,0)</f>
        <v>No</v>
      </c>
    </row>
    <row r="942" spans="1:14"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7">
        <f>INDEX(products!$A$1:$G$49,MATCH(orders!$D942,products!$A$1:$A$49,0),MATCH(orders!L$1,products!$A$1:$G$1,0))</f>
        <v>7.169999999999999</v>
      </c>
      <c r="M942" s="7">
        <f t="shared" si="14"/>
        <v>14.339999999999998</v>
      </c>
      <c r="N942" t="str">
        <f>_xlfn.XLOOKUP(orders[[#This Row],[Customer ID]],customers!$A$1:$A$1001,customers!$I$1:$I$1001,,0)</f>
        <v>Yes</v>
      </c>
    </row>
    <row r="943" spans="1:14"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7">
        <f>INDEX(products!$A$1:$G$49,MATCH(orders!$D943,products!$A$1:$A$49,0),MATCH(orders!L$1,products!$A$1:$G$1,0))</f>
        <v>7.77</v>
      </c>
      <c r="M943" s="7">
        <f t="shared" si="14"/>
        <v>15.54</v>
      </c>
      <c r="N943" t="str">
        <f>_xlfn.XLOOKUP(orders[[#This Row],[Customer ID]],customers!$A$1:$A$1001,customers!$I$1:$I$1001,,0)</f>
        <v>Yes</v>
      </c>
    </row>
    <row r="944" spans="1:14"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7">
        <f>INDEX(products!$A$1:$G$49,MATCH(orders!$D944,products!$A$1:$A$49,0),MATCH(orders!L$1,products!$A$1:$G$1,0))</f>
        <v>11.95</v>
      </c>
      <c r="M944" s="7">
        <f t="shared" si="14"/>
        <v>35.849999999999994</v>
      </c>
      <c r="N944" t="str">
        <f>_xlfn.XLOOKUP(orders[[#This Row],[Customer ID]],customers!$A$1:$A$1001,customers!$I$1:$I$1001,,0)</f>
        <v>No</v>
      </c>
    </row>
    <row r="945" spans="1:14"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7">
        <f>INDEX(products!$A$1:$G$49,MATCH(orders!$D945,products!$A$1:$A$49,0),MATCH(orders!L$1,products!$A$1:$G$1,0))</f>
        <v>7.77</v>
      </c>
      <c r="M945" s="7">
        <f t="shared" si="14"/>
        <v>46.62</v>
      </c>
      <c r="N945" t="str">
        <f>_xlfn.XLOOKUP(orders[[#This Row],[Customer ID]],customers!$A$1:$A$1001,customers!$I$1:$I$1001,,0)</f>
        <v>No</v>
      </c>
    </row>
    <row r="946" spans="1:14"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7">
        <f>INDEX(products!$A$1:$G$49,MATCH(orders!$D946,products!$A$1:$A$49,0),MATCH(orders!L$1,products!$A$1:$G$1,0))</f>
        <v>7.169999999999999</v>
      </c>
      <c r="M946" s="7">
        <f t="shared" si="14"/>
        <v>35.849999999999994</v>
      </c>
      <c r="N946" t="str">
        <f>_xlfn.XLOOKUP(orders[[#This Row],[Customer ID]],customers!$A$1:$A$1001,customers!$I$1:$I$1001,,0)</f>
        <v>No</v>
      </c>
    </row>
    <row r="947" spans="1:14"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7">
        <f>INDEX(products!$A$1:$G$49,MATCH(orders!$D947,products!$A$1:$A$49,0),MATCH(orders!L$1,products!$A$1:$G$1,0))</f>
        <v>29.784999999999997</v>
      </c>
      <c r="M947" s="7">
        <f t="shared" si="14"/>
        <v>119.13999999999999</v>
      </c>
      <c r="N947" t="str">
        <f>_xlfn.XLOOKUP(orders[[#This Row],[Customer ID]],customers!$A$1:$A$1001,customers!$I$1:$I$1001,,0)</f>
        <v>No</v>
      </c>
    </row>
    <row r="948" spans="1:14"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7">
        <f>INDEX(products!$A$1:$G$49,MATCH(orders!$D948,products!$A$1:$A$49,0),MATCH(orders!L$1,products!$A$1:$G$1,0))</f>
        <v>7.77</v>
      </c>
      <c r="M948" s="7">
        <f t="shared" si="14"/>
        <v>23.31</v>
      </c>
      <c r="N948" t="str">
        <f>_xlfn.XLOOKUP(orders[[#This Row],[Customer ID]],customers!$A$1:$A$1001,customers!$I$1:$I$1001,,0)</f>
        <v>No</v>
      </c>
    </row>
    <row r="949" spans="1:14"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7">
        <f>INDEX(products!$A$1:$G$49,MATCH(orders!$D949,products!$A$1:$A$49,0),MATCH(orders!L$1,products!$A$1:$G$1,0))</f>
        <v>11.25</v>
      </c>
      <c r="M949" s="7">
        <f t="shared" si="14"/>
        <v>11.25</v>
      </c>
      <c r="N949" t="str">
        <f>_xlfn.XLOOKUP(orders[[#This Row],[Customer ID]],customers!$A$1:$A$1001,customers!$I$1:$I$1001,,0)</f>
        <v>No</v>
      </c>
    </row>
    <row r="950" spans="1:14"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7">
        <f>INDEX(products!$A$1:$G$49,MATCH(orders!$D950,products!$A$1:$A$49,0),MATCH(orders!L$1,products!$A$1:$G$1,0))</f>
        <v>27.945</v>
      </c>
      <c r="M950" s="7">
        <f t="shared" si="14"/>
        <v>83.835000000000008</v>
      </c>
      <c r="N950" t="str">
        <f>_xlfn.XLOOKUP(orders[[#This Row],[Customer ID]],customers!$A$1:$A$1001,customers!$I$1:$I$1001,,0)</f>
        <v>Yes</v>
      </c>
    </row>
    <row r="951" spans="1:14"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7">
        <f>INDEX(products!$A$1:$G$49,MATCH(orders!$D951,products!$A$1:$A$49,0),MATCH(orders!L$1,products!$A$1:$G$1,0))</f>
        <v>27.484999999999996</v>
      </c>
      <c r="M951" s="7">
        <f t="shared" si="14"/>
        <v>109.93999999999998</v>
      </c>
      <c r="N951" t="str">
        <f>_xlfn.XLOOKUP(orders[[#This Row],[Customer ID]],customers!$A$1:$A$1001,customers!$I$1:$I$1001,,0)</f>
        <v>No</v>
      </c>
    </row>
    <row r="952" spans="1:14"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7">
        <f>INDEX(products!$A$1:$G$49,MATCH(orders!$D952,products!$A$1:$A$49,0),MATCH(orders!L$1,products!$A$1:$G$1,0))</f>
        <v>3.5849999999999995</v>
      </c>
      <c r="M952" s="7">
        <f t="shared" si="14"/>
        <v>14.339999999999998</v>
      </c>
      <c r="N952" t="str">
        <f>_xlfn.XLOOKUP(orders[[#This Row],[Customer ID]],customers!$A$1:$A$1001,customers!$I$1:$I$1001,,0)</f>
        <v>Yes</v>
      </c>
    </row>
    <row r="953" spans="1:14"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7">
        <f>INDEX(products!$A$1:$G$49,MATCH(orders!$D953,products!$A$1:$A$49,0),MATCH(orders!L$1,products!$A$1:$G$1,0))</f>
        <v>3.5849999999999995</v>
      </c>
      <c r="M953" s="7">
        <f t="shared" si="14"/>
        <v>21.509999999999998</v>
      </c>
      <c r="N953" t="str">
        <f>_xlfn.XLOOKUP(orders[[#This Row],[Customer ID]],customers!$A$1:$A$1001,customers!$I$1:$I$1001,,0)</f>
        <v>No</v>
      </c>
    </row>
    <row r="954" spans="1:14"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7">
        <f>INDEX(products!$A$1:$G$49,MATCH(orders!$D954,products!$A$1:$A$49,0),MATCH(orders!L$1,products!$A$1:$G$1,0))</f>
        <v>11.25</v>
      </c>
      <c r="M954" s="7">
        <f t="shared" si="14"/>
        <v>22.5</v>
      </c>
      <c r="N954" t="str">
        <f>_xlfn.XLOOKUP(orders[[#This Row],[Customer ID]],customers!$A$1:$A$1001,customers!$I$1:$I$1001,,0)</f>
        <v>Yes</v>
      </c>
    </row>
    <row r="955" spans="1:14"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7">
        <f>INDEX(products!$A$1:$G$49,MATCH(orders!$D955,products!$A$1:$A$49,0),MATCH(orders!L$1,products!$A$1:$G$1,0))</f>
        <v>3.8849999999999998</v>
      </c>
      <c r="M955" s="7">
        <f t="shared" si="14"/>
        <v>3.8849999999999998</v>
      </c>
      <c r="N955" t="str">
        <f>_xlfn.XLOOKUP(orders[[#This Row],[Customer ID]],customers!$A$1:$A$1001,customers!$I$1:$I$1001,,0)</f>
        <v>Yes</v>
      </c>
    </row>
    <row r="956" spans="1:14"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7">
        <f>INDEX(products!$A$1:$G$49,MATCH(orders!$D956,products!$A$1:$A$49,0),MATCH(orders!L$1,products!$A$1:$G$1,0))</f>
        <v>27.945</v>
      </c>
      <c r="M956" s="7">
        <f t="shared" si="14"/>
        <v>27.945</v>
      </c>
      <c r="N956" t="str">
        <f>_xlfn.XLOOKUP(orders[[#This Row],[Customer ID]],customers!$A$1:$A$1001,customers!$I$1:$I$1001,,0)</f>
        <v>Yes</v>
      </c>
    </row>
    <row r="957" spans="1:14"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7">
        <f>INDEX(products!$A$1:$G$49,MATCH(orders!$D957,products!$A$1:$A$49,0),MATCH(orders!L$1,products!$A$1:$G$1,0))</f>
        <v>34.154999999999994</v>
      </c>
      <c r="M957" s="7">
        <f t="shared" si="14"/>
        <v>170.77499999999998</v>
      </c>
      <c r="N957" t="str">
        <f>_xlfn.XLOOKUP(orders[[#This Row],[Customer ID]],customers!$A$1:$A$1001,customers!$I$1:$I$1001,,0)</f>
        <v>Yes</v>
      </c>
    </row>
    <row r="958" spans="1:14"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7">
        <f>INDEX(products!$A$1:$G$49,MATCH(orders!$D958,products!$A$1:$A$49,0),MATCH(orders!L$1,products!$A$1:$G$1,0))</f>
        <v>27.484999999999996</v>
      </c>
      <c r="M958" s="7">
        <f t="shared" si="14"/>
        <v>54.969999999999992</v>
      </c>
      <c r="N958" t="str">
        <f>_xlfn.XLOOKUP(orders[[#This Row],[Customer ID]],customers!$A$1:$A$1001,customers!$I$1:$I$1001,,0)</f>
        <v>Yes</v>
      </c>
    </row>
    <row r="959" spans="1:14"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7">
        <f>INDEX(products!$A$1:$G$49,MATCH(orders!$D959,products!$A$1:$A$49,0),MATCH(orders!L$1,products!$A$1:$G$1,0))</f>
        <v>14.85</v>
      </c>
      <c r="M959" s="7">
        <f t="shared" si="14"/>
        <v>14.85</v>
      </c>
      <c r="N959" t="str">
        <f>_xlfn.XLOOKUP(orders[[#This Row],[Customer ID]],customers!$A$1:$A$1001,customers!$I$1:$I$1001,,0)</f>
        <v>Yes</v>
      </c>
    </row>
    <row r="960" spans="1:14"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7">
        <f>INDEX(products!$A$1:$G$49,MATCH(orders!$D960,products!$A$1:$A$49,0),MATCH(orders!L$1,products!$A$1:$G$1,0))</f>
        <v>3.8849999999999998</v>
      </c>
      <c r="M960" s="7">
        <f t="shared" si="14"/>
        <v>7.77</v>
      </c>
      <c r="N960" t="str">
        <f>_xlfn.XLOOKUP(orders[[#This Row],[Customer ID]],customers!$A$1:$A$1001,customers!$I$1:$I$1001,,0)</f>
        <v>Yes</v>
      </c>
    </row>
    <row r="961" spans="1:14"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7">
        <f>INDEX(products!$A$1:$G$49,MATCH(orders!$D961,products!$A$1:$A$49,0),MATCH(orders!L$1,products!$A$1:$G$1,0))</f>
        <v>4.7549999999999999</v>
      </c>
      <c r="M961" s="7">
        <f t="shared" si="14"/>
        <v>23.774999999999999</v>
      </c>
      <c r="N961" t="str">
        <f>_xlfn.XLOOKUP(orders[[#This Row],[Customer ID]],customers!$A$1:$A$1001,customers!$I$1:$I$1001,,0)</f>
        <v>Yes</v>
      </c>
    </row>
    <row r="962" spans="1:14"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7">
        <f>INDEX(products!$A$1:$G$49,MATCH(orders!$D962,products!$A$1:$A$49,0),MATCH(orders!L$1,products!$A$1:$G$1,0))</f>
        <v>15.85</v>
      </c>
      <c r="M962" s="7">
        <f t="shared" si="14"/>
        <v>79.25</v>
      </c>
      <c r="N962" t="str">
        <f>_xlfn.XLOOKUP(orders[[#This Row],[Customer ID]],customers!$A$1:$A$1001,customers!$I$1:$I$1001,,0)</f>
        <v>Yes</v>
      </c>
    </row>
    <row r="963" spans="1:14"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7">
        <f>INDEX(products!$A$1:$G$49,MATCH(orders!$D963,products!$A$1:$A$49,0),MATCH(orders!L$1,products!$A$1:$G$1,0))</f>
        <v>22.884999999999998</v>
      </c>
      <c r="M963" s="7">
        <f t="shared" ref="M963:M1001" si="15">E963*L963</f>
        <v>45.769999999999996</v>
      </c>
      <c r="N963" t="str">
        <f>_xlfn.XLOOKUP(orders[[#This Row],[Customer ID]],customers!$A$1:$A$1001,customers!$I$1:$I$1001,,0)</f>
        <v>Yes</v>
      </c>
    </row>
    <row r="964" spans="1:14"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7">
        <f>INDEX(products!$A$1:$G$49,MATCH(orders!$D964,products!$A$1:$A$49,0),MATCH(orders!L$1,products!$A$1:$G$1,0))</f>
        <v>8.9499999999999993</v>
      </c>
      <c r="M964" s="7">
        <f t="shared" si="15"/>
        <v>8.9499999999999993</v>
      </c>
      <c r="N964" t="str">
        <f>_xlfn.XLOOKUP(orders[[#This Row],[Customer ID]],customers!$A$1:$A$1001,customers!$I$1:$I$1001,,0)</f>
        <v>Yes</v>
      </c>
    </row>
    <row r="965" spans="1:14"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7">
        <f>INDEX(products!$A$1:$G$49,MATCH(orders!$D965,products!$A$1:$A$49,0),MATCH(orders!L$1,products!$A$1:$G$1,0))</f>
        <v>5.97</v>
      </c>
      <c r="M965" s="7">
        <f t="shared" si="15"/>
        <v>23.88</v>
      </c>
      <c r="N965" t="str">
        <f>_xlfn.XLOOKUP(orders[[#This Row],[Customer ID]],customers!$A$1:$A$1001,customers!$I$1:$I$1001,,0)</f>
        <v>Yes</v>
      </c>
    </row>
    <row r="966" spans="1:14"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7">
        <f>INDEX(products!$A$1:$G$49,MATCH(orders!$D966,products!$A$1:$A$49,0),MATCH(orders!L$1,products!$A$1:$G$1,0))</f>
        <v>4.4550000000000001</v>
      </c>
      <c r="M966" s="7">
        <f t="shared" si="15"/>
        <v>22.274999999999999</v>
      </c>
      <c r="N966" t="str">
        <f>_xlfn.XLOOKUP(orders[[#This Row],[Customer ID]],customers!$A$1:$A$1001,customers!$I$1:$I$1001,,0)</f>
        <v>No</v>
      </c>
    </row>
    <row r="967" spans="1:14"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7">
        <f>INDEX(products!$A$1:$G$49,MATCH(orders!$D967,products!$A$1:$A$49,0),MATCH(orders!L$1,products!$A$1:$G$1,0))</f>
        <v>9.9499999999999993</v>
      </c>
      <c r="M967" s="7">
        <f t="shared" si="15"/>
        <v>29.849999999999998</v>
      </c>
      <c r="N967" t="str">
        <f>_xlfn.XLOOKUP(orders[[#This Row],[Customer ID]],customers!$A$1:$A$1001,customers!$I$1:$I$1001,,0)</f>
        <v>Yes</v>
      </c>
    </row>
    <row r="968" spans="1:14"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7">
        <f>INDEX(products!$A$1:$G$49,MATCH(orders!$D968,products!$A$1:$A$49,0),MATCH(orders!L$1,products!$A$1:$G$1,0))</f>
        <v>8.91</v>
      </c>
      <c r="M968" s="7">
        <f t="shared" si="15"/>
        <v>53.46</v>
      </c>
      <c r="N968" t="str">
        <f>_xlfn.XLOOKUP(orders[[#This Row],[Customer ID]],customers!$A$1:$A$1001,customers!$I$1:$I$1001,,0)</f>
        <v>Yes</v>
      </c>
    </row>
    <row r="969" spans="1:14"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7">
        <f>INDEX(products!$A$1:$G$49,MATCH(orders!$D969,products!$A$1:$A$49,0),MATCH(orders!L$1,products!$A$1:$G$1,0))</f>
        <v>2.6849999999999996</v>
      </c>
      <c r="M969" s="7">
        <f t="shared" si="15"/>
        <v>2.6849999999999996</v>
      </c>
      <c r="N969" t="str">
        <f>_xlfn.XLOOKUP(orders[[#This Row],[Customer ID]],customers!$A$1:$A$1001,customers!$I$1:$I$1001,,0)</f>
        <v>Yes</v>
      </c>
    </row>
    <row r="970" spans="1:14"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7">
        <f>INDEX(products!$A$1:$G$49,MATCH(orders!$D970,products!$A$1:$A$49,0),MATCH(orders!L$1,products!$A$1:$G$1,0))</f>
        <v>2.9849999999999999</v>
      </c>
      <c r="M970" s="7">
        <f t="shared" si="15"/>
        <v>5.97</v>
      </c>
      <c r="N970" t="str">
        <f>_xlfn.XLOOKUP(orders[[#This Row],[Customer ID]],customers!$A$1:$A$1001,customers!$I$1:$I$1001,,0)</f>
        <v>No</v>
      </c>
    </row>
    <row r="971" spans="1:14"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7">
        <f>INDEX(products!$A$1:$G$49,MATCH(orders!$D971,products!$A$1:$A$49,0),MATCH(orders!L$1,products!$A$1:$G$1,0))</f>
        <v>12.95</v>
      </c>
      <c r="M971" s="7">
        <f t="shared" si="15"/>
        <v>12.95</v>
      </c>
      <c r="N971" t="str">
        <f>_xlfn.XLOOKUP(orders[[#This Row],[Customer ID]],customers!$A$1:$A$1001,customers!$I$1:$I$1001,,0)</f>
        <v>Yes</v>
      </c>
    </row>
    <row r="972" spans="1:14"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7">
        <f>INDEX(products!$A$1:$G$49,MATCH(orders!$D972,products!$A$1:$A$49,0),MATCH(orders!L$1,products!$A$1:$G$1,0))</f>
        <v>8.25</v>
      </c>
      <c r="M972" s="7">
        <f t="shared" si="15"/>
        <v>8.25</v>
      </c>
      <c r="N972" t="str">
        <f>_xlfn.XLOOKUP(orders[[#This Row],[Customer ID]],customers!$A$1:$A$1001,customers!$I$1:$I$1001,,0)</f>
        <v>No</v>
      </c>
    </row>
    <row r="973" spans="1:14"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7">
        <f>INDEX(products!$A$1:$G$49,MATCH(orders!$D973,products!$A$1:$A$49,0),MATCH(orders!L$1,products!$A$1:$G$1,0))</f>
        <v>29.784999999999997</v>
      </c>
      <c r="M973" s="7">
        <f t="shared" si="15"/>
        <v>148.92499999999998</v>
      </c>
      <c r="N973" t="str">
        <f>_xlfn.XLOOKUP(orders[[#This Row],[Customer ID]],customers!$A$1:$A$1001,customers!$I$1:$I$1001,,0)</f>
        <v>No</v>
      </c>
    </row>
    <row r="974" spans="1:14"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7">
        <f>INDEX(products!$A$1:$G$49,MATCH(orders!$D974,products!$A$1:$A$49,0),MATCH(orders!L$1,products!$A$1:$G$1,0))</f>
        <v>29.784999999999997</v>
      </c>
      <c r="M974" s="7">
        <f t="shared" si="15"/>
        <v>89.35499999999999</v>
      </c>
      <c r="N974" t="str">
        <f>_xlfn.XLOOKUP(orders[[#This Row],[Customer ID]],customers!$A$1:$A$1001,customers!$I$1:$I$1001,,0)</f>
        <v>Yes</v>
      </c>
    </row>
    <row r="975" spans="1:14"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7">
        <f>INDEX(products!$A$1:$G$49,MATCH(orders!$D975,products!$A$1:$A$49,0),MATCH(orders!L$1,products!$A$1:$G$1,0))</f>
        <v>14.55</v>
      </c>
      <c r="M975" s="7">
        <f t="shared" si="15"/>
        <v>87.300000000000011</v>
      </c>
      <c r="N975" t="str">
        <f>_xlfn.XLOOKUP(orders[[#This Row],[Customer ID]],customers!$A$1:$A$1001,customers!$I$1:$I$1001,,0)</f>
        <v>No</v>
      </c>
    </row>
    <row r="976" spans="1:14"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7">
        <f>INDEX(products!$A$1:$G$49,MATCH(orders!$D976,products!$A$1:$A$49,0),MATCH(orders!L$1,products!$A$1:$G$1,0))</f>
        <v>5.3699999999999992</v>
      </c>
      <c r="M976" s="7">
        <f t="shared" si="15"/>
        <v>5.3699999999999992</v>
      </c>
      <c r="N976" t="str">
        <f>_xlfn.XLOOKUP(orders[[#This Row],[Customer ID]],customers!$A$1:$A$1001,customers!$I$1:$I$1001,,0)</f>
        <v>Yes</v>
      </c>
    </row>
    <row r="977" spans="1:14"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7">
        <f>INDEX(products!$A$1:$G$49,MATCH(orders!$D977,products!$A$1:$A$49,0),MATCH(orders!L$1,products!$A$1:$G$1,0))</f>
        <v>2.9849999999999999</v>
      </c>
      <c r="M977" s="7">
        <f t="shared" si="15"/>
        <v>8.9550000000000001</v>
      </c>
      <c r="N977" t="str">
        <f>_xlfn.XLOOKUP(orders[[#This Row],[Customer ID]],customers!$A$1:$A$1001,customers!$I$1:$I$1001,,0)</f>
        <v>Yes</v>
      </c>
    </row>
    <row r="978" spans="1:14"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7">
        <f>INDEX(products!$A$1:$G$49,MATCH(orders!$D978,products!$A$1:$A$49,0),MATCH(orders!L$1,products!$A$1:$G$1,0))</f>
        <v>27.484999999999996</v>
      </c>
      <c r="M978" s="7">
        <f t="shared" si="15"/>
        <v>137.42499999999998</v>
      </c>
      <c r="N978" t="str">
        <f>_xlfn.XLOOKUP(orders[[#This Row],[Customer ID]],customers!$A$1:$A$1001,customers!$I$1:$I$1001,,0)</f>
        <v>Yes</v>
      </c>
    </row>
    <row r="979" spans="1:14"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7">
        <f>INDEX(products!$A$1:$G$49,MATCH(orders!$D979,products!$A$1:$A$49,0),MATCH(orders!L$1,products!$A$1:$G$1,0))</f>
        <v>11.95</v>
      </c>
      <c r="M979" s="7">
        <f t="shared" si="15"/>
        <v>59.75</v>
      </c>
      <c r="N979" t="str">
        <f>_xlfn.XLOOKUP(orders[[#This Row],[Customer ID]],customers!$A$1:$A$1001,customers!$I$1:$I$1001,,0)</f>
        <v>No</v>
      </c>
    </row>
    <row r="980" spans="1:14"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7">
        <f>INDEX(products!$A$1:$G$49,MATCH(orders!$D980,products!$A$1:$A$49,0),MATCH(orders!L$1,products!$A$1:$G$1,0))</f>
        <v>7.77</v>
      </c>
      <c r="M980" s="7">
        <f t="shared" si="15"/>
        <v>23.31</v>
      </c>
      <c r="N980" t="str">
        <f>_xlfn.XLOOKUP(orders[[#This Row],[Customer ID]],customers!$A$1:$A$1001,customers!$I$1:$I$1001,,0)</f>
        <v>No</v>
      </c>
    </row>
    <row r="981" spans="1:14"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7">
        <f>INDEX(products!$A$1:$G$49,MATCH(orders!$D981,products!$A$1:$A$49,0),MATCH(orders!L$1,products!$A$1:$G$1,0))</f>
        <v>5.3699999999999992</v>
      </c>
      <c r="M981" s="7">
        <f t="shared" si="15"/>
        <v>10.739999999999998</v>
      </c>
      <c r="N981" t="str">
        <f>_xlfn.XLOOKUP(orders[[#This Row],[Customer ID]],customers!$A$1:$A$1001,customers!$I$1:$I$1001,,0)</f>
        <v>No</v>
      </c>
    </row>
    <row r="982" spans="1:14"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7">
        <f>INDEX(products!$A$1:$G$49,MATCH(orders!$D982,products!$A$1:$A$49,0),MATCH(orders!L$1,products!$A$1:$G$1,0))</f>
        <v>27.945</v>
      </c>
      <c r="M982" s="7">
        <f t="shared" si="15"/>
        <v>167.67000000000002</v>
      </c>
      <c r="N982" t="str">
        <f>_xlfn.XLOOKUP(orders[[#This Row],[Customer ID]],customers!$A$1:$A$1001,customers!$I$1:$I$1001,,0)</f>
        <v>Yes</v>
      </c>
    </row>
    <row r="983" spans="1:14"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7">
        <f>INDEX(products!$A$1:$G$49,MATCH(orders!$D983,products!$A$1:$A$49,0),MATCH(orders!L$1,products!$A$1:$G$1,0))</f>
        <v>3.645</v>
      </c>
      <c r="M983" s="7">
        <f t="shared" si="15"/>
        <v>21.87</v>
      </c>
      <c r="N983" t="str">
        <f>_xlfn.XLOOKUP(orders[[#This Row],[Customer ID]],customers!$A$1:$A$1001,customers!$I$1:$I$1001,,0)</f>
        <v>Yes</v>
      </c>
    </row>
    <row r="984" spans="1:14"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7">
        <f>INDEX(products!$A$1:$G$49,MATCH(orders!$D984,products!$A$1:$A$49,0),MATCH(orders!L$1,products!$A$1:$G$1,0))</f>
        <v>11.95</v>
      </c>
      <c r="M984" s="7">
        <f t="shared" si="15"/>
        <v>23.9</v>
      </c>
      <c r="N984" t="str">
        <f>_xlfn.XLOOKUP(orders[[#This Row],[Customer ID]],customers!$A$1:$A$1001,customers!$I$1:$I$1001,,0)</f>
        <v>Yes</v>
      </c>
    </row>
    <row r="985" spans="1:14"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7">
        <f>INDEX(products!$A$1:$G$49,MATCH(orders!$D985,products!$A$1:$A$49,0),MATCH(orders!L$1,products!$A$1:$G$1,0))</f>
        <v>3.375</v>
      </c>
      <c r="M985" s="7">
        <f t="shared" si="15"/>
        <v>6.75</v>
      </c>
      <c r="N985" t="str">
        <f>_xlfn.XLOOKUP(orders[[#This Row],[Customer ID]],customers!$A$1:$A$1001,customers!$I$1:$I$1001,,0)</f>
        <v>Yes</v>
      </c>
    </row>
    <row r="986" spans="1:14"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7">
        <f>INDEX(products!$A$1:$G$49,MATCH(orders!$D986,products!$A$1:$A$49,0),MATCH(orders!L$1,products!$A$1:$G$1,0))</f>
        <v>31.624999999999996</v>
      </c>
      <c r="M986" s="7">
        <f t="shared" si="15"/>
        <v>31.624999999999996</v>
      </c>
      <c r="N986" t="str">
        <f>_xlfn.XLOOKUP(orders[[#This Row],[Customer ID]],customers!$A$1:$A$1001,customers!$I$1:$I$1001,,0)</f>
        <v>Yes</v>
      </c>
    </row>
    <row r="987" spans="1:14"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7">
        <f>INDEX(products!$A$1:$G$49,MATCH(orders!$D987,products!$A$1:$A$49,0),MATCH(orders!L$1,products!$A$1:$G$1,0))</f>
        <v>11.95</v>
      </c>
      <c r="M987" s="7">
        <f t="shared" si="15"/>
        <v>47.8</v>
      </c>
      <c r="N987" t="str">
        <f>_xlfn.XLOOKUP(orders[[#This Row],[Customer ID]],customers!$A$1:$A$1001,customers!$I$1:$I$1001,,0)</f>
        <v>No</v>
      </c>
    </row>
    <row r="988" spans="1:14"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7">
        <f>INDEX(products!$A$1:$G$49,MATCH(orders!$D988,products!$A$1:$A$49,0),MATCH(orders!L$1,products!$A$1:$G$1,0))</f>
        <v>33.464999999999996</v>
      </c>
      <c r="M988" s="7">
        <f t="shared" si="15"/>
        <v>33.464999999999996</v>
      </c>
      <c r="N988" t="str">
        <f>_xlfn.XLOOKUP(orders[[#This Row],[Customer ID]],customers!$A$1:$A$1001,customers!$I$1:$I$1001,,0)</f>
        <v>No</v>
      </c>
    </row>
    <row r="989" spans="1:14"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7">
        <f>INDEX(products!$A$1:$G$49,MATCH(orders!$D989,products!$A$1:$A$49,0),MATCH(orders!L$1,products!$A$1:$G$1,0))</f>
        <v>5.97</v>
      </c>
      <c r="M989" s="7">
        <f t="shared" si="15"/>
        <v>29.849999999999998</v>
      </c>
      <c r="N989" t="str">
        <f>_xlfn.XLOOKUP(orders[[#This Row],[Customer ID]],customers!$A$1:$A$1001,customers!$I$1:$I$1001,,0)</f>
        <v>Yes</v>
      </c>
    </row>
    <row r="990" spans="1:14"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7">
        <f>INDEX(products!$A$1:$G$49,MATCH(orders!$D990,products!$A$1:$A$49,0),MATCH(orders!L$1,products!$A$1:$G$1,0))</f>
        <v>9.9499999999999993</v>
      </c>
      <c r="M990" s="7">
        <f t="shared" si="15"/>
        <v>29.849999999999998</v>
      </c>
      <c r="N990" t="str">
        <f>_xlfn.XLOOKUP(orders[[#This Row],[Customer ID]],customers!$A$1:$A$1001,customers!$I$1:$I$1001,,0)</f>
        <v>Yes</v>
      </c>
    </row>
    <row r="991" spans="1:14"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7">
        <f>INDEX(products!$A$1:$G$49,MATCH(orders!$D991,products!$A$1:$A$49,0),MATCH(orders!L$1,products!$A$1:$G$1,0))</f>
        <v>25.874999999999996</v>
      </c>
      <c r="M991" s="7">
        <f t="shared" si="15"/>
        <v>155.24999999999997</v>
      </c>
      <c r="N991" t="str">
        <f>_xlfn.XLOOKUP(orders[[#This Row],[Customer ID]],customers!$A$1:$A$1001,customers!$I$1:$I$1001,,0)</f>
        <v>Yes</v>
      </c>
    </row>
    <row r="992" spans="1:14"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7">
        <f>INDEX(products!$A$1:$G$49,MATCH(orders!$D992,products!$A$1:$A$49,0),MATCH(orders!L$1,products!$A$1:$G$1,0))</f>
        <v>3.645</v>
      </c>
      <c r="M992" s="7">
        <f t="shared" si="15"/>
        <v>18.225000000000001</v>
      </c>
      <c r="N992" t="str">
        <f>_xlfn.XLOOKUP(orders[[#This Row],[Customer ID]],customers!$A$1:$A$1001,customers!$I$1:$I$1001,,0)</f>
        <v>No</v>
      </c>
    </row>
    <row r="993" spans="1:14"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7">
        <f>INDEX(products!$A$1:$G$49,MATCH(orders!$D993,products!$A$1:$A$49,0),MATCH(orders!L$1,products!$A$1:$G$1,0))</f>
        <v>7.77</v>
      </c>
      <c r="M993" s="7">
        <f t="shared" si="15"/>
        <v>15.54</v>
      </c>
      <c r="N993" t="str">
        <f>_xlfn.XLOOKUP(orders[[#This Row],[Customer ID]],customers!$A$1:$A$1001,customers!$I$1:$I$1001,,0)</f>
        <v>No</v>
      </c>
    </row>
    <row r="994" spans="1:14"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7">
        <f>INDEX(products!$A$1:$G$49,MATCH(orders!$D994,products!$A$1:$A$49,0),MATCH(orders!L$1,products!$A$1:$G$1,0))</f>
        <v>36.454999999999998</v>
      </c>
      <c r="M994" s="7">
        <f t="shared" si="15"/>
        <v>109.36499999999999</v>
      </c>
      <c r="N994" t="str">
        <f>_xlfn.XLOOKUP(orders[[#This Row],[Customer ID]],customers!$A$1:$A$1001,customers!$I$1:$I$1001,,0)</f>
        <v>No</v>
      </c>
    </row>
    <row r="995" spans="1:14"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7">
        <f>INDEX(products!$A$1:$G$49,MATCH(orders!$D995,products!$A$1:$A$49,0),MATCH(orders!L$1,products!$A$1:$G$1,0))</f>
        <v>12.95</v>
      </c>
      <c r="M995" s="7">
        <f t="shared" si="15"/>
        <v>77.699999999999989</v>
      </c>
      <c r="N995" t="str">
        <f>_xlfn.XLOOKUP(orders[[#This Row],[Customer ID]],customers!$A$1:$A$1001,customers!$I$1:$I$1001,,0)</f>
        <v>No</v>
      </c>
    </row>
    <row r="996" spans="1:14"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7">
        <f>INDEX(products!$A$1:$G$49,MATCH(orders!$D996,products!$A$1:$A$49,0),MATCH(orders!L$1,products!$A$1:$G$1,0))</f>
        <v>2.9849999999999999</v>
      </c>
      <c r="M996" s="7">
        <f t="shared" si="15"/>
        <v>8.9550000000000001</v>
      </c>
      <c r="N996" t="str">
        <f>_xlfn.XLOOKUP(orders[[#This Row],[Customer ID]],customers!$A$1:$A$1001,customers!$I$1:$I$1001,,0)</f>
        <v>No</v>
      </c>
    </row>
    <row r="997" spans="1:14"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7">
        <f>INDEX(products!$A$1:$G$49,MATCH(orders!$D997,products!$A$1:$A$49,0),MATCH(orders!L$1,products!$A$1:$G$1,0))</f>
        <v>27.484999999999996</v>
      </c>
      <c r="M997" s="7">
        <f t="shared" si="15"/>
        <v>27.484999999999996</v>
      </c>
      <c r="N997" t="str">
        <f>_xlfn.XLOOKUP(orders[[#This Row],[Customer ID]],customers!$A$1:$A$1001,customers!$I$1:$I$1001,,0)</f>
        <v>No</v>
      </c>
    </row>
    <row r="998" spans="1:14"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7">
        <f>INDEX(products!$A$1:$G$49,MATCH(orders!$D998,products!$A$1:$A$49,0),MATCH(orders!L$1,products!$A$1:$G$1,0))</f>
        <v>5.97</v>
      </c>
      <c r="M998" s="7">
        <f t="shared" si="15"/>
        <v>29.849999999999998</v>
      </c>
      <c r="N998" t="str">
        <f>_xlfn.XLOOKUP(orders[[#This Row],[Customer ID]],customers!$A$1:$A$1001,customers!$I$1:$I$1001,,0)</f>
        <v>No</v>
      </c>
    </row>
    <row r="999" spans="1:14"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7">
        <f>INDEX(products!$A$1:$G$49,MATCH(orders!$D999,products!$A$1:$A$49,0),MATCH(orders!L$1,products!$A$1:$G$1,0))</f>
        <v>6.75</v>
      </c>
      <c r="M999" s="7">
        <f t="shared" si="15"/>
        <v>27</v>
      </c>
      <c r="N999" t="str">
        <f>_xlfn.XLOOKUP(orders[[#This Row],[Customer ID]],customers!$A$1:$A$1001,customers!$I$1:$I$1001,,0)</f>
        <v>No</v>
      </c>
    </row>
    <row r="1000" spans="1:14"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7">
        <f>INDEX(products!$A$1:$G$49,MATCH(orders!$D1000,products!$A$1:$A$49,0),MATCH(orders!L$1,products!$A$1:$G$1,0))</f>
        <v>9.9499999999999993</v>
      </c>
      <c r="M1000" s="7">
        <f t="shared" si="15"/>
        <v>9.9499999999999993</v>
      </c>
      <c r="N1000" t="str">
        <f>_xlfn.XLOOKUP(orders[[#This Row],[Customer ID]],customers!$A$1:$A$1001,customers!$I$1:$I$1001,,0)</f>
        <v>No</v>
      </c>
    </row>
    <row r="1001" spans="1:14"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7">
        <f>INDEX(products!$A$1:$G$49,MATCH(orders!$D1001,products!$A$1:$A$49,0),MATCH(orders!L$1,products!$A$1:$G$1,0))</f>
        <v>4.125</v>
      </c>
      <c r="M1001" s="7">
        <f t="shared" si="15"/>
        <v>12.375</v>
      </c>
      <c r="N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37" workbookViewId="0">
      <selection activeCell="H974" sqref="H97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O18" sqref="O18"/>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Khanh Van</cp:lastModifiedBy>
  <cp:revision/>
  <dcterms:created xsi:type="dcterms:W3CDTF">2022-11-26T09:51:45Z</dcterms:created>
  <dcterms:modified xsi:type="dcterms:W3CDTF">2025-06-27T04:47:04Z</dcterms:modified>
  <cp:category/>
  <cp:contentStatus/>
</cp:coreProperties>
</file>