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vitor\OneDrive - Vante Consultoria e Engenharia\03. SAR\00. SITES WINITY\"/>
    </mc:Choice>
  </mc:AlternateContent>
  <xr:revisionPtr revIDLastSave="0" documentId="13_ncr:1_{81E193AD-67BD-474F-8E94-845B2E0BED77}" xr6:coauthVersionLast="47" xr6:coauthVersionMax="47" xr10:uidLastSave="{00000000-0000-0000-0000-000000000000}"/>
  <bookViews>
    <workbookView xWindow="20370" yWindow="-120" windowWidth="29040" windowHeight="15720" xr2:uid="{41F71C29-7548-4C48-A266-250F0F1B4D75}"/>
  </bookViews>
  <sheets>
    <sheet name="Controle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3" i="3" l="1"/>
  <c r="AE83" i="3" s="1"/>
  <c r="A83" i="3"/>
  <c r="A2" i="3"/>
  <c r="B2" i="3"/>
  <c r="Y2" i="3"/>
  <c r="BK2" i="3" s="1"/>
  <c r="BL2" i="3"/>
  <c r="BM2" i="3"/>
  <c r="BN2" i="3"/>
  <c r="BO2" i="3"/>
  <c r="BP2" i="3"/>
  <c r="A4" i="3"/>
  <c r="Y4" i="3"/>
  <c r="AE4" i="3" s="1"/>
  <c r="A6" i="3"/>
  <c r="Y6" i="3"/>
  <c r="AE6" i="3" s="1"/>
  <c r="A7" i="3"/>
  <c r="Y7" i="3"/>
  <c r="AE7" i="3" s="1"/>
  <c r="A8" i="3"/>
  <c r="Y8" i="3"/>
  <c r="AE8" i="3" s="1"/>
  <c r="A9" i="3"/>
  <c r="Y9" i="3"/>
  <c r="AE9" i="3" s="1"/>
  <c r="A11" i="3"/>
  <c r="Y11" i="3"/>
  <c r="AE11" i="3" s="1"/>
  <c r="A14" i="3"/>
  <c r="Y14" i="3"/>
  <c r="AE14" i="3" s="1"/>
  <c r="A16" i="3"/>
  <c r="Y16" i="3"/>
  <c r="AE16" i="3" s="1"/>
  <c r="A21" i="3"/>
  <c r="Y21" i="3"/>
  <c r="AE21" i="3" s="1"/>
  <c r="A23" i="3"/>
  <c r="Y23" i="3"/>
  <c r="AE23" i="3" s="1"/>
  <c r="A24" i="3"/>
  <c r="Y24" i="3"/>
  <c r="AE24" i="3" s="1"/>
  <c r="A25" i="3"/>
  <c r="Y25" i="3"/>
  <c r="AE25" i="3" s="1"/>
  <c r="A26" i="3"/>
  <c r="Y26" i="3"/>
  <c r="AE26" i="3" s="1"/>
  <c r="A27" i="3"/>
  <c r="Y27" i="3"/>
  <c r="AE27" i="3" s="1"/>
  <c r="A30" i="3"/>
  <c r="Y30" i="3"/>
  <c r="AE30" i="3" s="1"/>
  <c r="A34" i="3"/>
  <c r="Y34" i="3"/>
  <c r="AE34" i="3" s="1"/>
  <c r="A35" i="3"/>
  <c r="Y35" i="3"/>
  <c r="AE35" i="3" s="1"/>
  <c r="A37" i="3"/>
  <c r="Y37" i="3"/>
  <c r="AE37" i="3" s="1"/>
  <c r="A39" i="3"/>
  <c r="Y39" i="3"/>
  <c r="AE39" i="3" s="1"/>
  <c r="A40" i="3"/>
  <c r="Y40" i="3"/>
  <c r="AE40" i="3" s="1"/>
  <c r="A44" i="3"/>
  <c r="Y44" i="3"/>
  <c r="AE44" i="3" s="1"/>
  <c r="A46" i="3"/>
  <c r="Y46" i="3"/>
  <c r="AE46" i="3" s="1"/>
  <c r="A53" i="3"/>
  <c r="Y53" i="3"/>
  <c r="AE53" i="3" s="1"/>
  <c r="A57" i="3"/>
  <c r="Y57" i="3"/>
  <c r="AE57" i="3" s="1"/>
  <c r="A58" i="3"/>
  <c r="Y58" i="3"/>
  <c r="AE58" i="3" s="1"/>
  <c r="A61" i="3"/>
  <c r="Y61" i="3"/>
  <c r="AE61" i="3" s="1"/>
  <c r="A62" i="3"/>
  <c r="Y62" i="3"/>
  <c r="AE62" i="3" s="1"/>
  <c r="A64" i="3"/>
  <c r="Y64" i="3"/>
  <c r="AE64" i="3" s="1"/>
  <c r="A67" i="3"/>
  <c r="Y67" i="3"/>
  <c r="AE67" i="3" s="1"/>
  <c r="A69" i="3"/>
  <c r="Y69" i="3"/>
  <c r="AE69" i="3" s="1"/>
  <c r="A71" i="3"/>
  <c r="Y71" i="3"/>
  <c r="AE71" i="3" s="1"/>
  <c r="A72" i="3"/>
  <c r="Y72" i="3"/>
  <c r="AE72" i="3" s="1"/>
  <c r="A76" i="3"/>
  <c r="Y76" i="3"/>
  <c r="AE76" i="3" s="1"/>
  <c r="A85" i="3"/>
  <c r="Y85" i="3"/>
  <c r="AE85" i="3" s="1"/>
  <c r="A88" i="3"/>
  <c r="Y88" i="3"/>
  <c r="AE88" i="3" s="1"/>
  <c r="A92" i="3"/>
  <c r="Y92" i="3"/>
  <c r="AE92" i="3" s="1"/>
  <c r="A94" i="3"/>
  <c r="Y94" i="3"/>
  <c r="AE94" i="3" s="1"/>
  <c r="A96" i="3"/>
  <c r="Y96" i="3"/>
  <c r="AE96" i="3" s="1"/>
  <c r="A98" i="3"/>
  <c r="Y98" i="3"/>
  <c r="AE98" i="3" s="1"/>
  <c r="A101" i="3"/>
  <c r="Y101" i="3"/>
  <c r="AE101" i="3" s="1"/>
  <c r="A102" i="3"/>
  <c r="Y102" i="3"/>
  <c r="AE102" i="3" s="1"/>
  <c r="A103" i="3"/>
  <c r="Y103" i="3"/>
  <c r="AE103" i="3" s="1"/>
  <c r="A104" i="3"/>
  <c r="Y104" i="3"/>
  <c r="AE104" i="3" s="1"/>
  <c r="A105" i="3"/>
  <c r="Y105" i="3"/>
  <c r="AE105" i="3" s="1"/>
  <c r="A117" i="3"/>
  <c r="Y117" i="3"/>
  <c r="AE117" i="3" s="1"/>
  <c r="Y116" i="3"/>
  <c r="AE116" i="3" s="1"/>
  <c r="A116" i="3"/>
  <c r="Y115" i="3"/>
  <c r="AE115" i="3" s="1"/>
  <c r="A115" i="3"/>
  <c r="Y109" i="3"/>
  <c r="AE109" i="3" s="1"/>
  <c r="A109" i="3"/>
  <c r="Y108" i="3"/>
  <c r="AE108" i="3" s="1"/>
  <c r="A108" i="3"/>
  <c r="Y78" i="3"/>
  <c r="AE78" i="3" s="1"/>
  <c r="A78" i="3"/>
  <c r="Y112" i="3"/>
  <c r="AE112" i="3" s="1"/>
  <c r="A112" i="3"/>
  <c r="Y82" i="3"/>
  <c r="AE82" i="3" s="1"/>
  <c r="A82" i="3"/>
  <c r="Y80" i="3"/>
  <c r="AE80" i="3" s="1"/>
  <c r="A80" i="3"/>
  <c r="Y87" i="3"/>
  <c r="AE87" i="3" s="1"/>
  <c r="A87" i="3"/>
  <c r="Y91" i="3"/>
  <c r="AE91" i="3" s="1"/>
  <c r="A91" i="3"/>
  <c r="Y19" i="3"/>
  <c r="AE19" i="3" s="1"/>
  <c r="A19" i="3"/>
  <c r="Y106" i="3"/>
  <c r="AE106" i="3" s="1"/>
  <c r="A106" i="3"/>
  <c r="Y54" i="3"/>
  <c r="Y31" i="3"/>
  <c r="AE31" i="3" s="1"/>
  <c r="A31" i="3"/>
  <c r="AE2" i="3" l="1"/>
  <c r="A95" i="3"/>
  <c r="Y95" i="3" l="1"/>
  <c r="AE95" i="3" s="1"/>
  <c r="A114" i="3" l="1"/>
  <c r="A113" i="3"/>
  <c r="A111" i="3"/>
  <c r="A110" i="3"/>
  <c r="A107" i="3"/>
  <c r="A100" i="3"/>
  <c r="A99" i="3"/>
  <c r="A97" i="3"/>
  <c r="A93" i="3"/>
  <c r="A90" i="3"/>
  <c r="A89" i="3"/>
  <c r="A86" i="3"/>
  <c r="A84" i="3"/>
  <c r="A81" i="3"/>
  <c r="A79" i="3"/>
  <c r="A77" i="3"/>
  <c r="A75" i="3"/>
  <c r="A74" i="3"/>
  <c r="A73" i="3"/>
  <c r="A70" i="3"/>
  <c r="A68" i="3"/>
  <c r="A66" i="3"/>
  <c r="A65" i="3"/>
  <c r="A63" i="3"/>
  <c r="A60" i="3"/>
  <c r="A59" i="3"/>
  <c r="A56" i="3"/>
  <c r="A55" i="3"/>
  <c r="A54" i="3"/>
  <c r="A52" i="3"/>
  <c r="A51" i="3"/>
  <c r="A50" i="3"/>
  <c r="A49" i="3"/>
  <c r="A48" i="3"/>
  <c r="A47" i="3"/>
  <c r="A45" i="3"/>
  <c r="A43" i="3"/>
  <c r="A42" i="3"/>
  <c r="A41" i="3"/>
  <c r="A38" i="3"/>
  <c r="A36" i="3"/>
  <c r="A33" i="3"/>
  <c r="A32" i="3"/>
  <c r="A29" i="3"/>
  <c r="A28" i="3"/>
  <c r="A22" i="3"/>
  <c r="A20" i="3"/>
  <c r="A18" i="3"/>
  <c r="A17" i="3"/>
  <c r="A15" i="3"/>
  <c r="A13" i="3"/>
  <c r="A12" i="3"/>
  <c r="A10" i="3"/>
  <c r="A5" i="3"/>
  <c r="A3" i="3"/>
  <c r="Y51" i="3" l="1"/>
  <c r="AE51" i="3" s="1"/>
  <c r="Y111" i="3"/>
  <c r="AE111" i="3" s="1"/>
  <c r="Y48" i="3"/>
  <c r="AE48" i="3" s="1"/>
  <c r="Y15" i="3"/>
  <c r="AE15" i="3" s="1"/>
  <c r="Y12" i="3"/>
  <c r="AE12" i="3" s="1"/>
  <c r="Y56" i="3" l="1"/>
  <c r="AE56" i="3" s="1"/>
  <c r="Y29" i="3" l="1"/>
  <c r="AE29" i="3" s="1"/>
  <c r="Y32" i="3" l="1"/>
  <c r="AE32" i="3" s="1"/>
  <c r="Y114" i="3"/>
  <c r="AE114" i="3" s="1"/>
  <c r="Y100" i="3"/>
  <c r="AE100" i="3" s="1"/>
  <c r="Y90" i="3"/>
  <c r="AE90" i="3" s="1"/>
  <c r="Y75" i="3"/>
  <c r="AE75" i="3" s="1"/>
  <c r="Y73" i="3"/>
  <c r="AE73" i="3" s="1"/>
  <c r="Y74" i="3"/>
  <c r="AE74" i="3" s="1"/>
  <c r="Y45" i="3"/>
  <c r="AE45" i="3" s="1"/>
  <c r="Y70" i="3"/>
  <c r="AE70" i="3" s="1"/>
  <c r="Y50" i="3"/>
  <c r="AE50" i="3" s="1"/>
  <c r="Y47" i="3"/>
  <c r="AE47" i="3" s="1"/>
  <c r="Y68" i="3"/>
  <c r="AE68" i="3" s="1"/>
  <c r="Y60" i="3"/>
  <c r="AE60" i="3" s="1"/>
  <c r="Y43" i="3"/>
  <c r="AE43" i="3" s="1"/>
  <c r="Y41" i="3"/>
  <c r="AE41" i="3" s="1"/>
  <c r="Y22" i="3" l="1"/>
  <c r="AE22" i="3" s="1"/>
  <c r="Y66" i="3"/>
  <c r="AE66" i="3" s="1"/>
  <c r="Y20" i="3"/>
  <c r="AE20" i="3" s="1"/>
  <c r="Y18" i="3"/>
  <c r="AE18" i="3" s="1"/>
  <c r="Y3" i="3"/>
  <c r="AE3" i="3" s="1"/>
  <c r="Y55" i="3"/>
  <c r="AE55" i="3" s="1"/>
  <c r="Y113" i="3"/>
  <c r="AE113" i="3" s="1"/>
  <c r="Y110" i="3"/>
  <c r="AE110" i="3" s="1"/>
  <c r="Y107" i="3"/>
  <c r="AE107" i="3" s="1"/>
  <c r="Y99" i="3"/>
  <c r="AE99" i="3" s="1"/>
  <c r="Y97" i="3"/>
  <c r="AE97" i="3" s="1"/>
  <c r="Y93" i="3"/>
  <c r="AE93" i="3" s="1"/>
  <c r="Y89" i="3"/>
  <c r="AE89" i="3" s="1"/>
  <c r="Y86" i="3"/>
  <c r="AE86" i="3" s="1"/>
  <c r="Y84" i="3"/>
  <c r="AE84" i="3" s="1"/>
  <c r="Y81" i="3"/>
  <c r="AE81" i="3" s="1"/>
  <c r="Y79" i="3"/>
  <c r="AE79" i="3" s="1"/>
  <c r="Y77" i="3"/>
  <c r="AE77" i="3" s="1"/>
  <c r="Y38" i="3"/>
  <c r="AE38" i="3" s="1"/>
  <c r="Y49" i="3"/>
  <c r="AE49" i="3" s="1"/>
  <c r="Y59" i="3"/>
  <c r="AE59" i="3" s="1"/>
  <c r="Y36" i="3"/>
  <c r="AE36" i="3" s="1"/>
  <c r="Y42" i="3"/>
  <c r="AE42" i="3" s="1"/>
  <c r="Y52" i="3"/>
  <c r="AE52" i="3" s="1"/>
  <c r="Y33" i="3"/>
  <c r="AE33" i="3" s="1"/>
  <c r="Y28" i="3"/>
  <c r="AE28" i="3" s="1"/>
  <c r="Y65" i="3"/>
  <c r="AE65" i="3" s="1"/>
  <c r="Y17" i="3"/>
  <c r="AE17" i="3" s="1"/>
  <c r="Y5" i="3"/>
  <c r="AE5" i="3" s="1"/>
  <c r="AE54" i="3"/>
  <c r="Y10" i="3"/>
  <c r="AE10" i="3" s="1"/>
  <c r="Y13" i="3"/>
  <c r="AE13" i="3" s="1"/>
  <c r="Y63" i="3"/>
  <c r="AE6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tc={40A8E726-2A1D-40C6-A270-A0DB220D6365}</author>
    <author>tc={6630ED2A-0739-431A-AA60-AF33B2A71070}</author>
    <author>tc={65BB0C48-EE0C-4C9C-903E-A8D1EEBBF8BE}</author>
  </authors>
  <commentList>
    <comment ref="S46" authorId="0" shapeId="0" xr:uid="{40A8E726-2A1D-40C6-A270-A0DB220D63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Aumentaram a EV para de 60m para 70m e aprovaram</t>
      </text>
    </comment>
    <comment ref="AS53" authorId="1" shapeId="0" xr:uid="{6630ED2A-0739-431A-AA60-AF33B2A710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Deferido processo</t>
      </text>
    </comment>
    <comment ref="AS57" authorId="2" shapeId="0" xr:uid="{65BB0C48-EE0C-4C9C-903E-A8D1EEBBF8B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Deferido processo</t>
      </text>
    </comment>
  </commentList>
</comments>
</file>

<file path=xl/sharedStrings.xml><?xml version="1.0" encoding="utf-8"?>
<sst xmlns="http://schemas.openxmlformats.org/spreadsheetml/2006/main" count="1988" uniqueCount="431">
  <si>
    <t>ID Winity</t>
  </si>
  <si>
    <t>Coluna1</t>
  </si>
  <si>
    <t>Candidato</t>
  </si>
  <si>
    <t>ID Operadora</t>
  </si>
  <si>
    <t>STATUS</t>
  </si>
  <si>
    <t>Data</t>
  </si>
  <si>
    <t>Obs</t>
  </si>
  <si>
    <t>ID Concessionária</t>
  </si>
  <si>
    <t>Rodovia</t>
  </si>
  <si>
    <t>KM</t>
  </si>
  <si>
    <t>Sentido</t>
  </si>
  <si>
    <t>Município</t>
  </si>
  <si>
    <t>UF</t>
  </si>
  <si>
    <t>Latitude PN</t>
  </si>
  <si>
    <t>Longitude PN</t>
  </si>
  <si>
    <t>Altura da Torre SOI (m)</t>
  </si>
  <si>
    <t>Altura da Torre Final (m)</t>
  </si>
  <si>
    <t xml:space="preserve">Acionamento Fornecedor </t>
  </si>
  <si>
    <t>Emissão da PO</t>
  </si>
  <si>
    <t>Latitude Candidato</t>
  </si>
  <si>
    <t>Longitude Candidato</t>
  </si>
  <si>
    <t>Dist PN</t>
  </si>
  <si>
    <t>Energia</t>
  </si>
  <si>
    <t>Dentro Cerca</t>
  </si>
  <si>
    <t>Supressão</t>
  </si>
  <si>
    <t>Plantio</t>
  </si>
  <si>
    <t>Relevo</t>
  </si>
  <si>
    <t>Nota</t>
  </si>
  <si>
    <t>Validação Aquisição</t>
  </si>
  <si>
    <t>Validação Operadora</t>
  </si>
  <si>
    <t>Minuta CPEU</t>
  </si>
  <si>
    <t>Data Voo</t>
  </si>
  <si>
    <t xml:space="preserve">Planialtimétrico </t>
  </si>
  <si>
    <t>SAR</t>
  </si>
  <si>
    <t>Validação Aquisição2</t>
  </si>
  <si>
    <t>Qual. INFRA</t>
  </si>
  <si>
    <t xml:space="preserve">Qual. Licenciamento </t>
  </si>
  <si>
    <t xml:space="preserve">Cap. Rate </t>
  </si>
  <si>
    <t>SAR ENVIADO OPERADORA</t>
  </si>
  <si>
    <t>SAR QUALIFICADO OPERADORA</t>
  </si>
  <si>
    <t>Protocolo Comar</t>
  </si>
  <si>
    <t>COMAR</t>
  </si>
  <si>
    <t>Sondagem</t>
  </si>
  <si>
    <t>Relatório Sondagem</t>
  </si>
  <si>
    <t xml:space="preserve">ART Sondagem </t>
  </si>
  <si>
    <t>Projeto Estrutura</t>
  </si>
  <si>
    <t>ART Estrutura</t>
  </si>
  <si>
    <t>Projeto Fundação</t>
  </si>
  <si>
    <t>ART Fundação</t>
  </si>
  <si>
    <t>Elaboração do Kit</t>
  </si>
  <si>
    <t>Protocolo KIT</t>
  </si>
  <si>
    <t xml:space="preserve">Analise Concessionária </t>
  </si>
  <si>
    <t>Elaboração PPI</t>
  </si>
  <si>
    <t>Protocolo Agência</t>
  </si>
  <si>
    <t>Aprovação Agência</t>
  </si>
  <si>
    <t>Publicação no Diário</t>
  </si>
  <si>
    <t>Novo Voo</t>
  </si>
  <si>
    <t>RC</t>
  </si>
  <si>
    <t>PN</t>
  </si>
  <si>
    <t>MGCRT004</t>
  </si>
  <si>
    <t>X</t>
  </si>
  <si>
    <t>A</t>
  </si>
  <si>
    <t>SN-CNRD05</t>
  </si>
  <si>
    <t>16. Publicado DOU</t>
  </si>
  <si>
    <t>-</t>
  </si>
  <si>
    <t>BR-116</t>
  </si>
  <si>
    <t>519+789</t>
  </si>
  <si>
    <t>Caratinga</t>
  </si>
  <si>
    <t>MG</t>
  </si>
  <si>
    <t>Sim</t>
  </si>
  <si>
    <t>Não</t>
  </si>
  <si>
    <t>Plano</t>
  </si>
  <si>
    <t>50744D814A</t>
  </si>
  <si>
    <t xml:space="preserve">	1720243787689 (CD85DEE377)</t>
  </si>
  <si>
    <t>50505.118229/2024-72</t>
  </si>
  <si>
    <t>SUROD N° 487</t>
  </si>
  <si>
    <t>B</t>
  </si>
  <si>
    <t>4. Invalidado Winity</t>
  </si>
  <si>
    <t>Winity seguiu com A</t>
  </si>
  <si>
    <t>519+897</t>
  </si>
  <si>
    <t>Ver</t>
  </si>
  <si>
    <t>MGDVX001</t>
  </si>
  <si>
    <t>SN-DIRD01</t>
  </si>
  <si>
    <t>14. Em análise ANTT</t>
  </si>
  <si>
    <t>639+391</t>
  </si>
  <si>
    <t>Divino</t>
  </si>
  <si>
    <t>50505.133803/2024-12</t>
  </si>
  <si>
    <t>MGNGN002</t>
  </si>
  <si>
    <t>SN-ENRD01</t>
  </si>
  <si>
    <t>Kit protocolado, poré foi apresentado novo cand., devido o site estar próximo a implantação do retorno na rodovia</t>
  </si>
  <si>
    <t>447+211</t>
  </si>
  <si>
    <t>Engenheiro Caldas</t>
  </si>
  <si>
    <t>50505.118086/2024-07</t>
  </si>
  <si>
    <t>11. Kit Reprovado</t>
  </si>
  <si>
    <t>Alterado ID Winity</t>
  </si>
  <si>
    <t>447+370</t>
  </si>
  <si>
    <t>Protocolar</t>
  </si>
  <si>
    <t>MGFRV001</t>
  </si>
  <si>
    <t>SN-FERD01</t>
  </si>
  <si>
    <t>643+552</t>
  </si>
  <si>
    <t>Fervedouro</t>
  </si>
  <si>
    <t>MGJDM002</t>
  </si>
  <si>
    <t>SN-SWRD01</t>
  </si>
  <si>
    <t>596+850</t>
  </si>
  <si>
    <t>São João do Manhuaçu</t>
  </si>
  <si>
    <t>MGJDM003</t>
  </si>
  <si>
    <t>SN-SWRD02</t>
  </si>
  <si>
    <t>613+286</t>
  </si>
  <si>
    <t>MGLMP001</t>
  </si>
  <si>
    <t>SN-APRD01</t>
  </si>
  <si>
    <t>4. Desqualificado TIM</t>
  </si>
  <si>
    <t>Verificar ponto próx. PN</t>
  </si>
  <si>
    <t>797+889</t>
  </si>
  <si>
    <t>Além Paraíba</t>
  </si>
  <si>
    <t>Área de deposito material fresado</t>
  </si>
  <si>
    <t>797+506</t>
  </si>
  <si>
    <t>Transferido</t>
  </si>
  <si>
    <t>E341F26599</t>
  </si>
  <si>
    <t>C</t>
  </si>
  <si>
    <t>Lado SAU, necessário remanejamento padrão</t>
  </si>
  <si>
    <t>797+646</t>
  </si>
  <si>
    <t>MGLMP002</t>
  </si>
  <si>
    <t>SN-APRD02</t>
  </si>
  <si>
    <t>788+135</t>
  </si>
  <si>
    <t>Mesmo lado PN, mais distante do PN e da rodovia</t>
  </si>
  <si>
    <t>788+902</t>
  </si>
  <si>
    <t>7855BB0A3A</t>
  </si>
  <si>
    <t>Mesmo lado PN, mais próximo do PN e da rodovia</t>
  </si>
  <si>
    <t>788+670</t>
  </si>
  <si>
    <t>Em análise</t>
  </si>
  <si>
    <t>MGLMP003</t>
  </si>
  <si>
    <t>SN-APRD86</t>
  </si>
  <si>
    <t>806+062</t>
  </si>
  <si>
    <t>MGLPL001</t>
  </si>
  <si>
    <t>SN-LERD01</t>
  </si>
  <si>
    <t>Enviada nova SARF (novo voo)</t>
  </si>
  <si>
    <t>778+375</t>
  </si>
  <si>
    <t>Leopoldina</t>
  </si>
  <si>
    <t>Ondulado</t>
  </si>
  <si>
    <t>Kit protocolado, poré foi apresentado rev.01 do SAR (área reduzida para 15x10 e site afasdo para trás, devido ao relevo)</t>
  </si>
  <si>
    <t>774+773</t>
  </si>
  <si>
    <t>775+266</t>
  </si>
  <si>
    <t>774+855</t>
  </si>
  <si>
    <t>MGLPL002</t>
  </si>
  <si>
    <t>SN-LJRD87</t>
  </si>
  <si>
    <t>753+840</t>
  </si>
  <si>
    <t>Cand. A qualificado como primeira opção</t>
  </si>
  <si>
    <t>753+504</t>
  </si>
  <si>
    <t>MGLPL003</t>
  </si>
  <si>
    <t>SN-LJRD88</t>
  </si>
  <si>
    <t>742+727</t>
  </si>
  <si>
    <t>Y</t>
  </si>
  <si>
    <t>50505.118469/2024-77</t>
  </si>
  <si>
    <t>MGLPL004</t>
  </si>
  <si>
    <t>SN-MURD86</t>
  </si>
  <si>
    <t>784+827</t>
  </si>
  <si>
    <t>MGLPL005</t>
  </si>
  <si>
    <t>SN-LERD02</t>
  </si>
  <si>
    <t>747+867</t>
  </si>
  <si>
    <t>MGLPR001</t>
  </si>
  <si>
    <t>SN-GVSW33</t>
  </si>
  <si>
    <t>422+547</t>
  </si>
  <si>
    <t>Alpercata</t>
  </si>
  <si>
    <t>MGLRX001</t>
  </si>
  <si>
    <t>SN-MURD88</t>
  </si>
  <si>
    <t>728+693</t>
  </si>
  <si>
    <t>Laranjal</t>
  </si>
  <si>
    <t>50505.118264/2024-91</t>
  </si>
  <si>
    <t>SUROD N° 499</t>
  </si>
  <si>
    <t>MGMNH004</t>
  </si>
  <si>
    <t>SN-MHRD01</t>
  </si>
  <si>
    <t>E-mail 17.jun.24 Flavia</t>
  </si>
  <si>
    <t>574+309</t>
  </si>
  <si>
    <t>Manhuaçu</t>
  </si>
  <si>
    <t>574+024</t>
  </si>
  <si>
    <t>Ver ponto próximo a coordenada indicada</t>
  </si>
  <si>
    <t>572+802</t>
  </si>
  <si>
    <t>9EAEBA751C</t>
  </si>
  <si>
    <t>572+767</t>
  </si>
  <si>
    <t>protocolar</t>
  </si>
  <si>
    <t>MGMNH005</t>
  </si>
  <si>
    <t>SN-MHRD02</t>
  </si>
  <si>
    <t>Largura invalidada pela Engenharia, ver diferença informação TIM</t>
  </si>
  <si>
    <t>563+098</t>
  </si>
  <si>
    <t>562+815</t>
  </si>
  <si>
    <t>Deslocar para o outro lado da rodovia, pés de café</t>
  </si>
  <si>
    <t>562+589</t>
  </si>
  <si>
    <t>50505.134530/2024-23</t>
  </si>
  <si>
    <t>MGMNH006</t>
  </si>
  <si>
    <t>SN-MURD89</t>
  </si>
  <si>
    <t>Devido a ampliação da rodovia o site foi afastado para trás</t>
  </si>
  <si>
    <t>566+910</t>
  </si>
  <si>
    <t>MGMNH007</t>
  </si>
  <si>
    <t>SN-MURD90</t>
  </si>
  <si>
    <t>Perda de altitude</t>
  </si>
  <si>
    <t>580+352</t>
  </si>
  <si>
    <t>Ver cand do outro lado da rodovia</t>
  </si>
  <si>
    <t>580+107</t>
  </si>
  <si>
    <t>MGMNH008</t>
  </si>
  <si>
    <t>SN-YPRD89</t>
  </si>
  <si>
    <t>Invalidado em reunião com a TIM</t>
  </si>
  <si>
    <t>556+794</t>
  </si>
  <si>
    <t>556+364</t>
  </si>
  <si>
    <t>MGMRX003</t>
  </si>
  <si>
    <t>SN-MURD01</t>
  </si>
  <si>
    <t>691+225</t>
  </si>
  <si>
    <t>Muriaé</t>
  </si>
  <si>
    <t>690+919</t>
  </si>
  <si>
    <t>MGMRX004</t>
  </si>
  <si>
    <t>SN-MURD02</t>
  </si>
  <si>
    <t>721+625</t>
  </si>
  <si>
    <t>721+829</t>
  </si>
  <si>
    <t>719+437</t>
  </si>
  <si>
    <t>D</t>
  </si>
  <si>
    <t>719+639</t>
  </si>
  <si>
    <t>MGMRX005</t>
  </si>
  <si>
    <t>SN-MURD03</t>
  </si>
  <si>
    <t>Obstruido por relevo</t>
  </si>
  <si>
    <t>682+966</t>
  </si>
  <si>
    <t>682+916</t>
  </si>
  <si>
    <t>87E67CE809</t>
  </si>
  <si>
    <t>682+571</t>
  </si>
  <si>
    <t>7F51C774B1</t>
  </si>
  <si>
    <t>MGMRX006</t>
  </si>
  <si>
    <t>SN-MURD04</t>
  </si>
  <si>
    <t>Apresentar novo candidato A</t>
  </si>
  <si>
    <t>714+481</t>
  </si>
  <si>
    <t>13. Site cancelado</t>
  </si>
  <si>
    <t>Reprovado devido ao relevo. Alterado altura para 70m</t>
  </si>
  <si>
    <t>714+165</t>
  </si>
  <si>
    <t>714+269</t>
  </si>
  <si>
    <t>F08F86F2A4</t>
  </si>
  <si>
    <t>MGNGN001</t>
  </si>
  <si>
    <t>SN-ENRD02</t>
  </si>
  <si>
    <t>28.mai Alterado ID Tim</t>
  </si>
  <si>
    <t>436+637</t>
  </si>
  <si>
    <t>436+784</t>
  </si>
  <si>
    <t>Processo</t>
  </si>
  <si>
    <t>VER VITOR</t>
  </si>
  <si>
    <t>E72B5D5FF1</t>
  </si>
  <si>
    <t>8DDF602713</t>
  </si>
  <si>
    <t>MGNHP003</t>
  </si>
  <si>
    <t>SN-CNBP89</t>
  </si>
  <si>
    <t>489+531</t>
  </si>
  <si>
    <t>Inhapim</t>
  </si>
  <si>
    <t>Reprovado por MW</t>
  </si>
  <si>
    <t>488+587</t>
  </si>
  <si>
    <t>488+896</t>
  </si>
  <si>
    <t>490+032</t>
  </si>
  <si>
    <t>3360ED3203</t>
  </si>
  <si>
    <t>4D23FF846F</t>
  </si>
  <si>
    <t>MGNHP004</t>
  </si>
  <si>
    <t>SN-IHBP92</t>
  </si>
  <si>
    <t>502+927</t>
  </si>
  <si>
    <t>50505.118104/2024-42</t>
  </si>
  <si>
    <t>MGRZN002</t>
  </si>
  <si>
    <t>SN-ORRD01</t>
  </si>
  <si>
    <t>628+000</t>
  </si>
  <si>
    <t>Orizania</t>
  </si>
  <si>
    <t>629+511</t>
  </si>
  <si>
    <t>629+967</t>
  </si>
  <si>
    <t>E43250DCDA</t>
  </si>
  <si>
    <t>50505.118148/2024-72</t>
  </si>
  <si>
    <t>MGRZN003</t>
  </si>
  <si>
    <t>SN-ORRD02</t>
  </si>
  <si>
    <t>618+630</t>
  </si>
  <si>
    <t>17/05/2024</t>
  </si>
  <si>
    <t>MGTRZ002</t>
  </si>
  <si>
    <t>SN-CNBP90</t>
  </si>
  <si>
    <t>468+197</t>
  </si>
  <si>
    <t>Tarumirim</t>
  </si>
  <si>
    <t>468+042</t>
  </si>
  <si>
    <t>MGWRN001</t>
  </si>
  <si>
    <t>SN-LERD90</t>
  </si>
  <si>
    <t>666+684</t>
  </si>
  <si>
    <t>São Francisco do Glória</t>
  </si>
  <si>
    <t>666+247</t>
  </si>
  <si>
    <t>MGWRN002</t>
  </si>
  <si>
    <t>SN-SFRD01</t>
  </si>
  <si>
    <t>659+875</t>
  </si>
  <si>
    <t>50505.118211/2024-71</t>
  </si>
  <si>
    <t>659+957</t>
  </si>
  <si>
    <t>MGYRY001</t>
  </si>
  <si>
    <t>SN-YPRD90</t>
  </si>
  <si>
    <t>544+758</t>
  </si>
  <si>
    <t>Santa Barbara do Leste</t>
  </si>
  <si>
    <t>544+634</t>
  </si>
  <si>
    <t>RJDQD005</t>
  </si>
  <si>
    <t>SN-DQCX79</t>
  </si>
  <si>
    <t>BR-493</t>
  </si>
  <si>
    <t>054+732</t>
  </si>
  <si>
    <t>Duque de Caxias</t>
  </si>
  <si>
    <t>RJ</t>
  </si>
  <si>
    <t>3FBD66D6F8</t>
  </si>
  <si>
    <t>50505.117214/2024-97</t>
  </si>
  <si>
    <t>RJGPM001</t>
  </si>
  <si>
    <t>SN-GUAP00</t>
  </si>
  <si>
    <t>113+855</t>
  </si>
  <si>
    <t>Guapimirim</t>
  </si>
  <si>
    <t>Largura invalidada pela Engenharia</t>
  </si>
  <si>
    <t>113+536</t>
  </si>
  <si>
    <t>114+055</t>
  </si>
  <si>
    <t>113+484</t>
  </si>
  <si>
    <t>RJGPM002</t>
  </si>
  <si>
    <t>SR-GUAP08</t>
  </si>
  <si>
    <t>099+410</t>
  </si>
  <si>
    <t>50505.117418/2024-28</t>
  </si>
  <si>
    <t>RJJPR001</t>
  </si>
  <si>
    <t>SN-JPRI08</t>
  </si>
  <si>
    <t>077+620</t>
  </si>
  <si>
    <t>Japeri</t>
  </si>
  <si>
    <t>077+763</t>
  </si>
  <si>
    <t>DF24A2C57C</t>
  </si>
  <si>
    <t>RJJSD002</t>
  </si>
  <si>
    <t>SN-SJDV08</t>
  </si>
  <si>
    <t xml:space="preserve">Kit reprovado pela concessionária </t>
  </si>
  <si>
    <t>056+243</t>
  </si>
  <si>
    <t>São José do Vale do Rio Preto</t>
  </si>
  <si>
    <t>056+269</t>
  </si>
  <si>
    <t>0F6100204E</t>
  </si>
  <si>
    <t>RJNVG004</t>
  </si>
  <si>
    <t>SN-NVIG90</t>
  </si>
  <si>
    <t>059+883</t>
  </si>
  <si>
    <t>Nova Iguaçu</t>
  </si>
  <si>
    <t>C9C107C2BD</t>
  </si>
  <si>
    <t>059+856</t>
  </si>
  <si>
    <t>C3222A4429</t>
  </si>
  <si>
    <t>060+042</t>
  </si>
  <si>
    <t>A866B844CA</t>
  </si>
  <si>
    <t>RJNVG005</t>
  </si>
  <si>
    <t>SR-NVIG66</t>
  </si>
  <si>
    <t>071+940</t>
  </si>
  <si>
    <t>23/0/2024</t>
  </si>
  <si>
    <t>071 + 106</t>
  </si>
  <si>
    <t>50505.117264/2024-74</t>
  </si>
  <si>
    <t>RJSPC001</t>
  </si>
  <si>
    <t>SN-SAPU00</t>
  </si>
  <si>
    <t>002+300</t>
  </si>
  <si>
    <t>Sapucaia</t>
  </si>
  <si>
    <t>002+968</t>
  </si>
  <si>
    <t>RJSPC002</t>
  </si>
  <si>
    <t>SN-SAPU08</t>
  </si>
  <si>
    <t>007+060</t>
  </si>
  <si>
    <t>RJSPC003</t>
  </si>
  <si>
    <t>SN-SAPU09</t>
  </si>
  <si>
    <t>Obstrução por relevo</t>
  </si>
  <si>
    <t>013+594</t>
  </si>
  <si>
    <t>013+325</t>
  </si>
  <si>
    <t>VER OUTRA OPÇÃO</t>
  </si>
  <si>
    <t>E7B0B5DA49</t>
  </si>
  <si>
    <t>9. Protocolado</t>
  </si>
  <si>
    <t>013+358</t>
  </si>
  <si>
    <t xml:space="preserve">-42,735402	</t>
  </si>
  <si>
    <t>F51A2D9610</t>
  </si>
  <si>
    <t>RJSPC004</t>
  </si>
  <si>
    <t>SN-SAPU05</t>
  </si>
  <si>
    <t>Obstrução por relevo, fotos revisadas. Qualificado pós envio de perfil</t>
  </si>
  <si>
    <t>018+095</t>
  </si>
  <si>
    <t>RJSPC005</t>
  </si>
  <si>
    <t>SN-SAPU11</t>
  </si>
  <si>
    <t>022+307</t>
  </si>
  <si>
    <t>Local do PN</t>
  </si>
  <si>
    <t>021+760</t>
  </si>
  <si>
    <t>LOCAL DO PN, LARGURA REDUZIDA</t>
  </si>
  <si>
    <t>51FC9B89DC</t>
  </si>
  <si>
    <t>021+750</t>
  </si>
  <si>
    <t>RJSPC006</t>
  </si>
  <si>
    <t>SN-SAPU12</t>
  </si>
  <si>
    <t>030+779</t>
  </si>
  <si>
    <t>RJSPC007</t>
  </si>
  <si>
    <t>SN-SAPU13</t>
  </si>
  <si>
    <t>033+910</t>
  </si>
  <si>
    <t>033+997</t>
  </si>
  <si>
    <t>RJSPC008</t>
  </si>
  <si>
    <t>SN-SAPU14</t>
  </si>
  <si>
    <t>035+801</t>
  </si>
  <si>
    <t>2. Em análise RF e TX</t>
  </si>
  <si>
    <t>036+004</t>
  </si>
  <si>
    <t>LOCAL DO PN</t>
  </si>
  <si>
    <t>RJSPC009</t>
  </si>
  <si>
    <t>SN-SAPU10</t>
  </si>
  <si>
    <t>025+377</t>
  </si>
  <si>
    <t>RJSRP001</t>
  </si>
  <si>
    <t>SN-SERO11</t>
  </si>
  <si>
    <t>087+727</t>
  </si>
  <si>
    <t>Seropédica</t>
  </si>
  <si>
    <t>50505.117292/2024-91</t>
  </si>
  <si>
    <t>RJSRP002</t>
  </si>
  <si>
    <t>SN-SERO12</t>
  </si>
  <si>
    <t>Alterado ID Tim e deslocado 1m</t>
  </si>
  <si>
    <t>092+343</t>
  </si>
  <si>
    <t>50505.117317/2024-57</t>
  </si>
  <si>
    <t>RJTGX002</t>
  </si>
  <si>
    <t>SN-ITAG31</t>
  </si>
  <si>
    <t>111+330</t>
  </si>
  <si>
    <t>Itaguai</t>
  </si>
  <si>
    <t>50505.118054/2024-01</t>
  </si>
  <si>
    <t>RJTRS005</t>
  </si>
  <si>
    <t>SN-TERE44</t>
  </si>
  <si>
    <t>052+800</t>
  </si>
  <si>
    <t>Teresópolis</t>
  </si>
  <si>
    <t>RJTRS006</t>
  </si>
  <si>
    <t>SN-TERE45</t>
  </si>
  <si>
    <t>069+825</t>
  </si>
  <si>
    <t>Obstrução por relevo. Apresentado perfis e torre 70m</t>
  </si>
  <si>
    <t xml:space="preserve">12. Em reanálise pela Concessionária </t>
  </si>
  <si>
    <t>Ponto 1</t>
  </si>
  <si>
    <t>072+620</t>
  </si>
  <si>
    <t>Ponto 2</t>
  </si>
  <si>
    <t>068+728</t>
  </si>
  <si>
    <t>RJTRS007</t>
  </si>
  <si>
    <t>SN-TERE46</t>
  </si>
  <si>
    <t>074+411</t>
  </si>
  <si>
    <t>074+452</t>
  </si>
  <si>
    <t>A31275BD02</t>
  </si>
  <si>
    <t>074+424</t>
  </si>
  <si>
    <t>CB0D1841D3</t>
  </si>
  <si>
    <t>RJTRS008</t>
  </si>
  <si>
    <t>SR-TERE47</t>
  </si>
  <si>
    <t>087+924</t>
  </si>
  <si>
    <t>088+132</t>
  </si>
  <si>
    <t>FORA DO PN</t>
  </si>
  <si>
    <t>087+932</t>
  </si>
  <si>
    <t>089+647</t>
  </si>
  <si>
    <t>RJTRS009</t>
  </si>
  <si>
    <t>SN-TERE11</t>
  </si>
  <si>
    <t>Em análise Engenharia Winity</t>
  </si>
  <si>
    <t>093+917</t>
  </si>
  <si>
    <t>Projeto</t>
  </si>
  <si>
    <t>EcoRiominas</t>
  </si>
  <si>
    <t>Via Araucaria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</si>
</sst>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8">
    <numFmt numFmtId="41" formatCode="_-* #,##0_-;\-* #,##0_-;_-* &quot;-&quot;_-;_-@_-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00000"/>
    <numFmt numFmtId="165" formatCode="_(&quot;R$ &quot;* #,##0.00_);_(&quot;R$ &quot;* \(#,##0.00\);_(&quot;R$ &quot;* &quot;-&quot;??_);_(@_)"/>
    <numFmt numFmtId="166" formatCode="_([$€]* #,##0.00_);_([$€]* \(#,##0.00\);_([$€]* \-??_);_(@_)"/>
    <numFmt numFmtId="167" formatCode="[$-416]dddd\,\ d&quot; de &quot;mmmm&quot; de &quot;yyyy"/>
    <numFmt numFmtId="168" formatCode="_([$€]* #,##0.00_);_([$€]* \(#,##0.00\);_([$€]* &quot;-&quot;??_);_(@_)"/>
    <numFmt numFmtId="169" formatCode="_-* #,##0\ &quot;Pts&quot;_-;\-* #,##0\ &quot;Pts&quot;_-;_-* &quot;-&quot;\ &quot;Pts&quot;_-;_-@_-"/>
    <numFmt numFmtId="170" formatCode="_ * #,##0.00_ ;_ * \-#,##0.00_ ;_ * &quot;-&quot;??_ ;_ @_ "/>
    <numFmt numFmtId="171" formatCode="&quot;000-&quot;0000\-000"/>
    <numFmt numFmtId="172" formatCode="#\.#"/>
    <numFmt numFmtId="173" formatCode="#\.##"/>
    <numFmt numFmtId="174" formatCode="&quot;259-5001-&quot;000"/>
    <numFmt numFmtId="175" formatCode="&quot;600-&quot;0000\-000"/>
    <numFmt numFmtId="176" formatCode="&quot;700-&quot;0000\-000"/>
    <numFmt numFmtId="177" formatCode="_-&quot;$&quot;* #,##0_-;\-&quot;$&quot;* #,##0_-;_-&quot;$&quot;* &quot;-&quot;_-;_-@_-"/>
    <numFmt numFmtId="178" formatCode="&quot;$&quot;#,##0.00;[Red]\-&quot;$&quot;#,##0.00"/>
    <numFmt numFmtId="179" formatCode="m\-d\-yy"/>
    <numFmt numFmtId="180" formatCode="_ &quot;\&quot;* #,##0.00_ ;_ &quot;\&quot;* \-#,##0.00_ ;_ &quot;\&quot;* &quot;-&quot;??_ ;_ @_ "/>
    <numFmt numFmtId="181" formatCode="_ * #,##0_ ;_ * \-#,##0_ ;_ * &quot;-&quot;_ ;_ @_ "/>
    <numFmt numFmtId="182" formatCode="0_)"/>
    <numFmt numFmtId="183" formatCode="#,##0.0_);\(#,##0.0\)"/>
    <numFmt numFmtId="184" formatCode="#,##0.0_%;[Red]\(#,##0.0%\)"/>
    <numFmt numFmtId="185" formatCode="0.0000&quot;  &quot;"/>
    <numFmt numFmtId="186" formatCode="0.00000&quot;  &quot;"/>
    <numFmt numFmtId="187" formatCode="_(&quot;$&quot;* #,##0.00_);_(&quot;$&quot;* \(#,##0.00\);_(&quot;$&quot;* &quot;-&quot;??_);_(@_)"/>
    <numFmt numFmtId="188" formatCode="d/m/yy"/>
    <numFmt numFmtId="189" formatCode="#,##0.0_);[Red]\(#,##0.0\)\ ;_(&quot;- &quot;??"/>
    <numFmt numFmtId="190" formatCode="_(* #,##0_);_(* \(#,##0\);_(* &quot;-&quot;??_);_(@_)"/>
    <numFmt numFmtId="191" formatCode="#\,##0."/>
    <numFmt numFmtId="192" formatCode="#,##0;;"/>
    <numFmt numFmtId="193" formatCode="\$#."/>
    <numFmt numFmtId="194" formatCode="&quot;$&quot;#,##0.00"/>
    <numFmt numFmtId="195" formatCode="_-* #\,##0\ _z_l_-;\-* #\,##0\ _z_l_-;_-* &quot;-&quot;\ _z_l_-;_-@_-"/>
    <numFmt numFmtId="196" formatCode="_-* #\,##0\.00\ _z_l_-;\-* #\,##0\.00\ _z_l_-;_-* &quot;-&quot;??\ _z_l_-;_-@_-"/>
    <numFmt numFmtId="197" formatCode="_-[$€-2]\ * #,##0.00_-;\-[$€-2]\ * #,##0.00_-;_-[$€-2]\ * &quot;-&quot;??_-"/>
    <numFmt numFmtId="198" formatCode="#.00"/>
    <numFmt numFmtId="199" formatCode="0.000"/>
    <numFmt numFmtId="200" formatCode="&quot;&lt; Digitization of&quot;\ 0,&quot; maps&quot;"/>
    <numFmt numFmtId="201" formatCode="#\,##0;\-#\,##0;&quot;-&quot;"/>
    <numFmt numFmtId="202" formatCode="_ &quot;$&quot;\ * #,##0.0_ ;_ &quot;$&quot;\ * \-#,##0.0_ ;_ &quot;$&quot;\ * &quot;-&quot;??_ ;_ @_ "/>
    <numFmt numFmtId="203" formatCode="_ &quot;S/&quot;* #,##0_ ;_ &quot;S/&quot;* \-#,##0_ ;_ &quot;S/&quot;* &quot;-&quot;_ ;_ @_ "/>
    <numFmt numFmtId="204" formatCode="_ &quot;S/&quot;* #,##0.00_ ;_ &quot;S/&quot;* \-#,##0.00_ ;_ &quot;S/&quot;* &quot;-&quot;??_ ;_ @_ "/>
    <numFmt numFmtId="205" formatCode="&quot;$&quot;#,##0_);[Red]\(&quot;$&quot;#,##0\)"/>
    <numFmt numFmtId="206" formatCode="&quot;$&quot;#,##0.00_);[Red]\(&quot;$&quot;#,##0.00\)"/>
    <numFmt numFmtId="207" formatCode="General_)"/>
    <numFmt numFmtId="208" formatCode="0.00_)"/>
    <numFmt numFmtId="209" formatCode="###\-####\-##__"/>
    <numFmt numFmtId="210" formatCode="0%;[Red]\-0%"/>
    <numFmt numFmtId="211" formatCode="%#.00"/>
    <numFmt numFmtId="212" formatCode="0.0%"/>
    <numFmt numFmtId="213" formatCode="#\,##0.00"/>
    <numFmt numFmtId="214" formatCode="00"/>
    <numFmt numFmtId="215" formatCode="#,###.00__"/>
    <numFmt numFmtId="216" formatCode="&quot;$&quot;#,##0_);\(&quot;$&quot;#,##0\)"/>
    <numFmt numFmtId="217" formatCode="###"/>
    <numFmt numFmtId="218" formatCode="\(#,##0\);;"/>
    <numFmt numFmtId="219" formatCode="0.00%;[Red]\-0.00%"/>
    <numFmt numFmtId="220" formatCode="d/m/yy\ h:mm"/>
    <numFmt numFmtId="221" formatCode="#,##0&quot; F&quot;_);\(#,##0&quot; F&quot;\)"/>
    <numFmt numFmtId="222" formatCode="#,##0.00;;0"/>
    <numFmt numFmtId="223" formatCode="_(* #\,##0_);_(* \(#\,##0\);_(* &quot;-&quot;_);_(@_)"/>
    <numFmt numFmtId="224" formatCode="_(* #\,##0\.00_);_(* \(#\,##0\.00\);_(* &quot;-&quot;??_);_(@_)"/>
    <numFmt numFmtId="225" formatCode="_-&quot;L.&quot;\ * #,##0_-;\-&quot;L.&quot;\ * #,##0_-;_-&quot;L.&quot;\ * &quot;-&quot;_-;_-@_-"/>
    <numFmt numFmtId="226" formatCode="#,##0\ &quot;DM&quot;;[Red]\-#,##0\ &quot;DM&quot;"/>
    <numFmt numFmtId="227" formatCode="_(&quot;$&quot;* #\,##0_);_(&quot;$&quot;* \(#\,##0\);_(&quot;$&quot;* &quot;-&quot;_);_(@_)"/>
    <numFmt numFmtId="228" formatCode="_(&quot;$&quot;* #\,##0\.00_);_(&quot;$&quot;* \(#\,##0\.00\);_(&quot;$&quot;* &quot;-&quot;??_);_(@_)"/>
    <numFmt numFmtId="229" formatCode="_(&quot;$&quot;* #,##0_);_(&quot;$&quot;* \(#,##0\);_(&quot;$&quot;* &quot;-&quot;_);_(@_)"/>
    <numFmt numFmtId="230" formatCode="&quot;¥&quot;#,##0.00;[Red]&quot;¥&quot;\-#,##0.00"/>
    <numFmt numFmtId="231" formatCode="&quot;¥&quot;#,##0;[Red]&quot;¥&quot;\-#,##0"/>
    <numFmt numFmtId="232" formatCode="#,##0;\(#,##0\)"/>
    <numFmt numFmtId="233" formatCode="#,##0.0\ ;\(#,##0.0\)"/>
    <numFmt numFmtId="234" formatCode="#,##0.0\ \ ;\(#,##0.0\)\ "/>
    <numFmt numFmtId="235" formatCode="d\-mmmm\-yyyy"/>
    <numFmt numFmtId="236" formatCode="0.00000000"/>
    <numFmt numFmtId="237" formatCode="#,###"/>
    <numFmt numFmtId="238" formatCode="\$#,##0_);\(\$#,##0\)"/>
    <numFmt numFmtId="239" formatCode="mmmddyyyy"/>
    <numFmt numFmtId="240" formatCode="0.000000000"/>
    <numFmt numFmtId="241" formatCode="#,##0.0;\(#,##0.0\)"/>
    <numFmt numFmtId="242" formatCode="#,###,;\(#,###,\)"/>
    <numFmt numFmtId="243" formatCode="[$-416]d\-mmm\-yy;@"/>
    <numFmt numFmtId="244" formatCode="_-[$€]\ * #,##0.00_-;\-[$€]\ * #,##0.00_-;_-[$€]\ * &quot;-&quot;??_-;_-@_-"/>
    <numFmt numFmtId="245" formatCode="#,##0;;0"/>
    <numFmt numFmtId="246" formatCode="_-* #,##0.00\ [$€]_-;\-* #,##0.00\ [$€]_-;_-* &quot;-&quot;??\ [$€]_-;_-@_-"/>
    <numFmt numFmtId="247" formatCode="#,##0.000000"/>
    <numFmt numFmtId="248" formatCode="#,##0.0000000"/>
  </numFmts>
  <fonts count="185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2"/>
      <name val="Arial"/>
      <family val="2"/>
    </font>
    <font>
      <b/>
      <i/>
      <sz val="10"/>
      <color indexed="8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Times New Roman"/>
      <family val="1"/>
    </font>
    <font>
      <sz val="12"/>
      <color indexed="8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sz val="10"/>
      <name val="Times New Roman"/>
      <family val="1"/>
    </font>
    <font>
      <sz val="11"/>
      <color indexed="8"/>
      <name val="Calibri"/>
      <family val="2"/>
    </font>
    <font>
      <sz val="9"/>
      <name val="Arial"/>
      <family val="2"/>
    </font>
    <font>
      <sz val="11"/>
      <color rgb="FF9C6500"/>
      <name val="Aptos Narrow"/>
      <family val="2"/>
      <scheme val="minor"/>
    </font>
    <font>
      <sz val="8"/>
      <name val="Arial"/>
      <family val="2"/>
    </font>
    <font>
      <b/>
      <sz val="18"/>
      <color theme="3"/>
      <name val="Aptos Display"/>
      <family val="2"/>
      <scheme val="major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0"/>
      <color indexed="9"/>
      <name val="Arial"/>
      <family val="2"/>
    </font>
    <font>
      <sz val="10"/>
      <name val="Helv"/>
      <family val="2"/>
    </font>
    <font>
      <sz val="10"/>
      <color indexed="8"/>
      <name val="MS Sans Serif"/>
      <family val="2"/>
    </font>
    <font>
      <sz val="10"/>
      <name val="Helv"/>
    </font>
    <font>
      <sz val="10"/>
      <name val="Helv"/>
      <charset val="204"/>
    </font>
    <font>
      <sz val="14"/>
      <name val="System"/>
      <family val="2"/>
    </font>
    <font>
      <b/>
      <sz val="10"/>
      <name val="MS Sans"/>
    </font>
    <font>
      <sz val="12"/>
      <name val="Times New Roman"/>
      <family val="1"/>
    </font>
    <font>
      <sz val="10"/>
      <name val="Geneva"/>
      <family val="2"/>
    </font>
    <font>
      <sz val="10"/>
      <name val="Geneva"/>
    </font>
    <font>
      <sz val="12"/>
      <name val="DTMLetterRegular"/>
      <family val="2"/>
    </font>
    <font>
      <sz val="8"/>
      <name val="Helv"/>
    </font>
    <font>
      <sz val="9"/>
      <name val="Helv"/>
    </font>
    <font>
      <b/>
      <sz val="10"/>
      <name val="Tms Rmn"/>
    </font>
    <font>
      <sz val="11"/>
      <name val="µ¸¿ò"/>
      <family val="3"/>
    </font>
    <font>
      <sz val="8"/>
      <name val="Times New Roman"/>
      <family val="1"/>
    </font>
    <font>
      <sz val="2"/>
      <name val="Arial"/>
      <family val="2"/>
    </font>
    <font>
      <b/>
      <sz val="10"/>
      <color indexed="12"/>
      <name val="MS Sans Serif"/>
      <family val="2"/>
    </font>
    <font>
      <sz val="12"/>
      <name val="Tms Rmn"/>
    </font>
    <font>
      <b/>
      <sz val="12"/>
      <name val="Times New Roman"/>
      <family val="1"/>
    </font>
    <font>
      <sz val="16"/>
      <name val="Arial"/>
      <family val="2"/>
    </font>
    <font>
      <b/>
      <sz val="10"/>
      <color indexed="19"/>
      <name val="MS Sans Serif"/>
      <family val="2"/>
    </font>
    <font>
      <sz val="12"/>
      <name val="¹ÙÅÁÃ¼"/>
      <family val="1"/>
    </font>
    <font>
      <sz val="10"/>
      <name val="Helvetica"/>
      <family val="2"/>
    </font>
    <font>
      <b/>
      <sz val="18"/>
      <name val="Arial"/>
      <family val="2"/>
    </font>
    <font>
      <sz val="9"/>
      <color indexed="10"/>
      <name val="Geneva"/>
    </font>
    <font>
      <sz val="18"/>
      <name val="Arial"/>
      <family val="2"/>
    </font>
    <font>
      <b/>
      <sz val="10"/>
      <name val="Helv"/>
    </font>
    <font>
      <sz val="10"/>
      <color indexed="56"/>
      <name val="MS Sans Serif"/>
      <family val="2"/>
    </font>
    <font>
      <sz val="32"/>
      <name val="Arial"/>
      <family val="2"/>
    </font>
    <font>
      <b/>
      <sz val="20"/>
      <name val="Arial"/>
      <family val="2"/>
    </font>
    <font>
      <sz val="8"/>
      <name val="Palatino"/>
      <family val="1"/>
    </font>
    <font>
      <sz val="10"/>
      <name val="Trebuchet MS"/>
      <family val="2"/>
    </font>
    <font>
      <sz val="1"/>
      <color indexed="8"/>
      <name val="Courier New"/>
      <family val="3"/>
    </font>
    <font>
      <sz val="10"/>
      <name val="BERNHARD"/>
    </font>
    <font>
      <sz val="1"/>
      <color indexed="8"/>
      <name val="Courier"/>
      <family val="3"/>
    </font>
    <font>
      <sz val="10"/>
      <name val="MS Serif"/>
      <family val="1"/>
    </font>
    <font>
      <b/>
      <sz val="10"/>
      <color indexed="14"/>
      <name val="MS Sans Serif"/>
      <family val="2"/>
    </font>
    <font>
      <b/>
      <sz val="10"/>
      <color indexed="21"/>
      <name val="MS Sans Serif"/>
      <family val="2"/>
    </font>
    <font>
      <sz val="10"/>
      <name val="MS Sans Serif"/>
      <family val="2"/>
    </font>
    <font>
      <sz val="10"/>
      <name val="Courier New"/>
      <family val="3"/>
    </font>
    <font>
      <b/>
      <sz val="1"/>
      <color indexed="8"/>
      <name val="Courier"/>
      <family val="3"/>
    </font>
    <font>
      <sz val="10"/>
      <color indexed="16"/>
      <name val="MS Serif"/>
      <family val="1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b/>
      <u/>
      <sz val="1"/>
      <color indexed="8"/>
      <name val="Courier"/>
      <family val="3"/>
    </font>
    <font>
      <u/>
      <sz val="1"/>
      <color indexed="8"/>
      <name val="Courier"/>
      <family val="3"/>
    </font>
    <font>
      <b/>
      <i/>
      <sz val="1"/>
      <color indexed="8"/>
      <name val="Courier"/>
      <family val="3"/>
    </font>
    <font>
      <sz val="26"/>
      <name val="Arial"/>
      <family val="2"/>
    </font>
    <font>
      <sz val="10"/>
      <color indexed="24"/>
      <name val="Arial"/>
      <family val="2"/>
    </font>
    <font>
      <sz val="7"/>
      <name val="Palatino"/>
      <family val="1"/>
    </font>
    <font>
      <b/>
      <sz val="10"/>
      <color indexed="11"/>
      <name val="MS Sans Serif"/>
      <family val="2"/>
    </font>
    <font>
      <b/>
      <sz val="12"/>
      <color indexed="9"/>
      <name val="Tms Rmn"/>
    </font>
    <font>
      <b/>
      <sz val="12"/>
      <name val="Helv"/>
    </font>
    <font>
      <b/>
      <sz val="8"/>
      <name val="MS Sans Serif"/>
      <family val="2"/>
    </font>
    <font>
      <u/>
      <sz val="10"/>
      <color indexed="12"/>
      <name val="Rotis Sans Serif for Nokia"/>
      <family val="2"/>
    </font>
    <font>
      <sz val="10"/>
      <name val="Courier"/>
      <family val="3"/>
    </font>
    <font>
      <sz val="10"/>
      <name val="N Helvetica Narrow"/>
    </font>
    <font>
      <sz val="11"/>
      <name val="Rotis Sans Serif for Nokia"/>
    </font>
    <font>
      <u/>
      <sz val="8.25"/>
      <color indexed="12"/>
      <name val="FuturaA Bk BT"/>
    </font>
    <font>
      <sz val="12"/>
      <name val="Courier New"/>
      <family val="3"/>
    </font>
    <font>
      <sz val="10"/>
      <name val="Futura Bk BT"/>
      <family val="2"/>
    </font>
    <font>
      <sz val="10"/>
      <name val="Franklin Gothic Book"/>
      <family val="2"/>
    </font>
    <font>
      <b/>
      <sz val="11"/>
      <name val="Helv"/>
    </font>
    <font>
      <sz val="7"/>
      <name val="Small Fonts"/>
      <family val="2"/>
    </font>
    <font>
      <b/>
      <i/>
      <sz val="16"/>
      <name val="Helv"/>
    </font>
    <font>
      <sz val="11"/>
      <name val="Trebuchet MS"/>
      <family val="2"/>
    </font>
    <font>
      <sz val="12"/>
      <name val="宋体"/>
      <charset val="134"/>
    </font>
    <font>
      <i/>
      <sz val="9"/>
      <color indexed="12"/>
      <name val="Helv"/>
    </font>
    <font>
      <sz val="11"/>
      <name val="‚l‚r ‚o–¾’©"/>
      <family val="1"/>
      <charset val="128"/>
    </font>
    <font>
      <sz val="22"/>
      <name val="Arial"/>
      <family val="2"/>
    </font>
    <font>
      <sz val="9"/>
      <name val="Geneva"/>
    </font>
    <font>
      <i/>
      <sz val="7"/>
      <color indexed="12"/>
      <name val="Arial"/>
      <family val="2"/>
    </font>
    <font>
      <b/>
      <sz val="10"/>
      <name val="MS Sans Serif"/>
      <family val="2"/>
    </font>
    <font>
      <i/>
      <sz val="10"/>
      <color indexed="10"/>
      <name val="Futura Bk BT"/>
      <family val="2"/>
    </font>
    <font>
      <sz val="14"/>
      <name val="Arial"/>
      <family val="2"/>
    </font>
    <font>
      <b/>
      <sz val="10"/>
      <name val="Helvetica"/>
      <family val="2"/>
    </font>
    <font>
      <b/>
      <sz val="10"/>
      <color indexed="10"/>
      <name val="MS Sans Serif"/>
      <family val="2"/>
    </font>
    <font>
      <sz val="8"/>
      <name val="Wingdings"/>
      <charset val="2"/>
    </font>
    <font>
      <sz val="10"/>
      <color indexed="12"/>
      <name val="Geneva"/>
    </font>
    <font>
      <sz val="7"/>
      <name val="Arial"/>
      <family val="2"/>
    </font>
    <font>
      <u/>
      <sz val="8"/>
      <color indexed="10"/>
      <name val="Arial"/>
      <family val="2"/>
    </font>
    <font>
      <u/>
      <sz val="7"/>
      <color indexed="10"/>
      <name val="Arial"/>
      <family val="2"/>
    </font>
    <font>
      <b/>
      <i/>
      <sz val="24"/>
      <name val="Times New Roman"/>
      <family val="1"/>
    </font>
    <font>
      <sz val="8"/>
      <name val="Helv"/>
      <charset val="177"/>
    </font>
    <font>
      <sz val="8"/>
      <name val="MS Sans Serif"/>
      <family val="2"/>
    </font>
    <font>
      <b/>
      <i/>
      <sz val="8"/>
      <name val="Helv"/>
    </font>
    <font>
      <b/>
      <sz val="8"/>
      <color indexed="8"/>
      <name val="Helv"/>
    </font>
    <font>
      <i/>
      <sz val="10"/>
      <name val="Helvetica"/>
      <family val="2"/>
    </font>
    <font>
      <b/>
      <sz val="1"/>
      <color indexed="8"/>
      <name val="Courier New"/>
      <family val="3"/>
    </font>
    <font>
      <b/>
      <sz val="12"/>
      <color indexed="16"/>
      <name val="Helvetica"/>
      <family val="2"/>
    </font>
    <font>
      <b/>
      <i/>
      <sz val="14"/>
      <name val="Helvetica"/>
      <family val="2"/>
    </font>
    <font>
      <sz val="8"/>
      <name val="Verdana"/>
      <family val="2"/>
    </font>
    <font>
      <sz val="11"/>
      <name val="SYSTEM"/>
      <family val="2"/>
      <charset val="129"/>
    </font>
    <font>
      <u/>
      <sz val="12"/>
      <color indexed="36"/>
      <name val="宋体"/>
      <charset val="134"/>
    </font>
    <font>
      <sz val="14"/>
      <name val="ＭＳ 明朝"/>
      <family val="1"/>
      <charset val="255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b/>
      <sz val="11"/>
      <name val="標準ゴシック"/>
      <family val="3"/>
      <charset val="128"/>
    </font>
    <font>
      <sz val="11"/>
      <color indexed="12"/>
      <name val="Arial"/>
      <family val="2"/>
    </font>
    <font>
      <u/>
      <sz val="12"/>
      <color indexed="12"/>
      <name val="宋体"/>
      <charset val="134"/>
    </font>
    <font>
      <sz val="10"/>
      <name val="Arial Narrow"/>
      <family val="2"/>
    </font>
    <font>
      <i/>
      <sz val="9"/>
      <name val="Helv"/>
      <family val="2"/>
    </font>
    <font>
      <i/>
      <sz val="9"/>
      <name val="Helvetica"/>
      <family val="2"/>
    </font>
    <font>
      <sz val="9"/>
      <color indexed="10"/>
      <name val="Geneva"/>
      <family val="2"/>
    </font>
    <font>
      <sz val="8"/>
      <color indexed="12"/>
      <name val="Helv"/>
    </font>
    <font>
      <sz val="11"/>
      <color indexed="48"/>
      <name val="Arial"/>
      <family val="2"/>
    </font>
    <font>
      <u/>
      <sz val="10"/>
      <color indexed="12"/>
      <name val="Arial"/>
      <family val="2"/>
    </font>
    <font>
      <sz val="10"/>
      <color indexed="39"/>
      <name val="Helvetica"/>
      <family val="2"/>
    </font>
    <font>
      <i/>
      <sz val="9"/>
      <color indexed="8"/>
      <name val="Helvetica"/>
      <family val="2"/>
    </font>
    <font>
      <sz val="8"/>
      <color indexed="8"/>
      <name val="Arial"/>
      <family val="2"/>
    </font>
    <font>
      <u/>
      <sz val="7.5"/>
      <color indexed="12"/>
      <name val="Arial"/>
      <family val="2"/>
    </font>
    <font>
      <u/>
      <sz val="9"/>
      <color indexed="36"/>
      <name val="Times New Roman"/>
      <family val="1"/>
    </font>
    <font>
      <sz val="8"/>
      <color indexed="56"/>
      <name val="Helvetica"/>
      <family val="2"/>
    </font>
    <font>
      <sz val="8"/>
      <color indexed="39"/>
      <name val="Helvetica"/>
      <family val="2"/>
    </font>
    <font>
      <sz val="8"/>
      <color indexed="39"/>
      <name val="Helv"/>
      <family val="2"/>
    </font>
    <font>
      <sz val="8"/>
      <color indexed="8"/>
      <name val="Helv"/>
    </font>
    <font>
      <sz val="10"/>
      <color indexed="20"/>
      <name val="Times New Roman"/>
      <family val="1"/>
    </font>
    <font>
      <sz val="10"/>
      <color indexed="8"/>
      <name val="Helvetica"/>
      <family val="2"/>
    </font>
    <font>
      <sz val="10"/>
      <color indexed="10"/>
      <name val="MS Sans Serif"/>
      <family val="2"/>
    </font>
    <font>
      <b/>
      <i/>
      <sz val="14"/>
      <name val="Helv"/>
      <family val="2"/>
    </font>
    <font>
      <sz val="10"/>
      <color indexed="64"/>
      <name val="Arial"/>
      <family val="2"/>
    </font>
    <font>
      <sz val="9"/>
      <name val="Geneva"/>
      <family val="2"/>
    </font>
    <font>
      <sz val="10"/>
      <color indexed="12"/>
      <name val="Geneva"/>
      <family val="2"/>
    </font>
    <font>
      <sz val="12"/>
      <name val="宋体"/>
      <family val="3"/>
      <charset val="134"/>
    </font>
    <font>
      <sz val="10"/>
      <name val="FrutigerNext LT Regular"/>
      <family val="2"/>
    </font>
    <font>
      <b/>
      <sz val="10"/>
      <color indexed="23"/>
      <name val="Helv"/>
    </font>
    <font>
      <b/>
      <i/>
      <sz val="10"/>
      <color indexed="10"/>
      <name val="MS Sans Serif"/>
      <family val="2"/>
    </font>
    <font>
      <i/>
      <sz val="10"/>
      <color indexed="12"/>
      <name val="MS Sans Serif"/>
      <family val="2"/>
    </font>
    <font>
      <u/>
      <sz val="10"/>
      <color indexed="20"/>
      <name val="MS Sans Serif"/>
      <family val="2"/>
    </font>
    <font>
      <sz val="12"/>
      <name val="FrutigerNext LT Regular"/>
      <family val="2"/>
    </font>
    <font>
      <sz val="9"/>
      <color indexed="17"/>
      <name val="Calibri"/>
      <family val="2"/>
    </font>
    <font>
      <sz val="8"/>
      <color theme="1"/>
      <name val="Arial"/>
      <family val="2"/>
    </font>
    <font>
      <sz val="12"/>
      <color theme="1"/>
      <name val="Aptos Narrow"/>
      <family val="2"/>
      <scheme val="minor"/>
    </font>
  </fonts>
  <fills count="8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38"/>
      </patternFill>
    </fill>
    <fill>
      <patternFill patternType="solid">
        <fgColor indexed="47"/>
        <bgColor indexed="64"/>
      </patternFill>
    </fill>
    <fill>
      <patternFill patternType="solid">
        <fgColor indexed="55"/>
      </patternFill>
    </fill>
    <fill>
      <patternFill patternType="solid">
        <fgColor indexed="13"/>
        <bgColor indexed="64"/>
      </patternFill>
    </fill>
    <fill>
      <patternFill patternType="gray0625">
        <fgColor indexed="15"/>
      </patternFill>
    </fill>
    <fill>
      <patternFill patternType="gray0625"/>
    </fill>
    <fill>
      <patternFill patternType="solid">
        <fgColor indexed="21"/>
        <bgColor indexed="24"/>
      </patternFill>
    </fill>
    <fill>
      <patternFill patternType="solid">
        <fgColor indexed="65"/>
        <bgColor indexed="64"/>
      </patternFill>
    </fill>
    <fill>
      <patternFill patternType="gray125">
        <fgColor indexed="8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42"/>
      </patternFill>
    </fill>
    <fill>
      <patternFill patternType="solid">
        <fgColor indexed="8"/>
        <bgColor indexed="58"/>
      </patternFill>
    </fill>
    <fill>
      <patternFill patternType="solid">
        <fgColor indexed="27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1"/>
        <bgColor indexed="64"/>
      </patternFill>
    </fill>
    <fill>
      <patternFill patternType="darkGray">
        <fgColor indexed="9"/>
        <bgColor indexed="13"/>
      </patternFill>
    </fill>
    <fill>
      <patternFill patternType="solid">
        <fgColor indexed="31"/>
        <bgColor indexed="27"/>
      </patternFill>
    </fill>
    <fill>
      <patternFill patternType="darkVertical"/>
    </fill>
    <fill>
      <patternFill patternType="gray0625">
        <bgColor indexed="9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auto="1"/>
      </left>
      <right/>
      <top/>
      <bottom style="hair">
        <color auto="1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42"/>
      </left>
      <right style="thin">
        <color indexed="42"/>
      </right>
      <top style="thin">
        <color indexed="42"/>
      </top>
      <bottom style="thin">
        <color indexed="42"/>
      </bottom>
      <diagonal/>
    </border>
    <border>
      <left style="thin">
        <color indexed="21"/>
      </left>
      <right/>
      <top style="thick">
        <color indexed="21"/>
      </top>
      <bottom/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/>
      <top/>
      <bottom style="dotted">
        <color auto="1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10"/>
      </left>
      <right style="double">
        <color indexed="10"/>
      </right>
      <top style="double">
        <color indexed="10"/>
      </top>
      <bottom style="double">
        <color indexed="10"/>
      </bottom>
      <diagonal/>
    </border>
    <border>
      <left/>
      <right style="medium">
        <color auto="1"/>
      </right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5966">
    <xf numFmtId="0" fontId="0" fillId="0" borderId="0"/>
    <xf numFmtId="0" fontId="3" fillId="0" borderId="5" applyNumberFormat="0" applyFill="0" applyAlignment="0" applyProtection="0"/>
    <xf numFmtId="0" fontId="4" fillId="0" borderId="6" applyNumberFormat="0" applyFill="0" applyAlignment="0" applyProtection="0"/>
    <xf numFmtId="0" fontId="5" fillId="0" borderId="7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8" applyNumberFormat="0" applyAlignment="0" applyProtection="0"/>
    <xf numFmtId="0" fontId="9" fillId="6" borderId="9" applyNumberFormat="0" applyAlignment="0" applyProtection="0"/>
    <xf numFmtId="0" fontId="10" fillId="6" borderId="8" applyNumberFormat="0" applyAlignment="0" applyProtection="0"/>
    <xf numFmtId="0" fontId="11" fillId="0" borderId="10" applyNumberFormat="0" applyFill="0" applyAlignment="0" applyProtection="0"/>
    <xf numFmtId="0" fontId="12" fillId="7" borderId="11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13" applyNumberFormat="0" applyFill="0" applyAlignment="0" applyProtection="0"/>
    <xf numFmtId="0" fontId="16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6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6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6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6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6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0" borderId="0"/>
    <xf numFmtId="0" fontId="17" fillId="0" borderId="0"/>
    <xf numFmtId="165" fontId="17" fillId="0" borderId="0" applyFont="0" applyFill="0" applyBorder="0" applyAlignment="0" applyProtection="0"/>
    <xf numFmtId="0" fontId="2" fillId="0" borderId="0"/>
    <xf numFmtId="0" fontId="2" fillId="0" borderId="0"/>
    <xf numFmtId="0" fontId="17" fillId="0" borderId="0"/>
    <xf numFmtId="165" fontId="17" fillId="0" borderId="0" applyFont="0" applyFill="0" applyBorder="0" applyAlignment="0" applyProtection="0"/>
    <xf numFmtId="166" fontId="17" fillId="0" borderId="0" applyFill="0" applyBorder="0" applyAlignment="0" applyProtection="0"/>
    <xf numFmtId="0" fontId="17" fillId="0" borderId="0"/>
    <xf numFmtId="0" fontId="32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" fillId="0" borderId="0"/>
    <xf numFmtId="0" fontId="52" fillId="0" borderId="0"/>
    <xf numFmtId="0" fontId="17" fillId="0" borderId="0"/>
    <xf numFmtId="0" fontId="56" fillId="0" borderId="0"/>
    <xf numFmtId="0" fontId="17" fillId="0" borderId="0"/>
    <xf numFmtId="0" fontId="52" fillId="0" borderId="0"/>
    <xf numFmtId="0" fontId="17" fillId="0" borderId="0"/>
    <xf numFmtId="0" fontId="56" fillId="0" borderId="0"/>
    <xf numFmtId="0" fontId="56" fillId="0" borderId="0"/>
    <xf numFmtId="0" fontId="17" fillId="0" borderId="0"/>
    <xf numFmtId="0" fontId="17" fillId="0" borderId="0"/>
    <xf numFmtId="0" fontId="56" fillId="0" borderId="0"/>
    <xf numFmtId="0" fontId="17" fillId="0" borderId="0"/>
    <xf numFmtId="0" fontId="56" fillId="0" borderId="0"/>
    <xf numFmtId="0" fontId="56" fillId="0" borderId="0"/>
    <xf numFmtId="0" fontId="56" fillId="0" borderId="0"/>
    <xf numFmtId="0" fontId="17" fillId="0" borderId="0"/>
    <xf numFmtId="0" fontId="56" fillId="0" borderId="0"/>
    <xf numFmtId="0" fontId="56" fillId="0" borderId="0"/>
    <xf numFmtId="0" fontId="56" fillId="0" borderId="0"/>
    <xf numFmtId="0" fontId="58" fillId="0" borderId="0"/>
    <xf numFmtId="0" fontId="56" fillId="0" borderId="0"/>
    <xf numFmtId="0" fontId="17" fillId="0" borderId="0"/>
    <xf numFmtId="0" fontId="17" fillId="0" borderId="0"/>
    <xf numFmtId="0" fontId="5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1" fillId="0" borderId="0"/>
    <xf numFmtId="0" fontId="17" fillId="0" borderId="0"/>
    <xf numFmtId="0" fontId="17" fillId="0" borderId="0"/>
    <xf numFmtId="0" fontId="176" fillId="0" borderId="0"/>
    <xf numFmtId="0" fontId="17" fillId="0" borderId="0"/>
    <xf numFmtId="0" fontId="17" fillId="0" borderId="0"/>
    <xf numFmtId="0" fontId="172" fillId="0" borderId="0"/>
    <xf numFmtId="0" fontId="56" fillId="0" borderId="0"/>
    <xf numFmtId="0" fontId="56" fillId="0" borderId="0"/>
    <xf numFmtId="0" fontId="17" fillId="0" borderId="0"/>
    <xf numFmtId="0" fontId="56" fillId="0" borderId="0"/>
    <xf numFmtId="0" fontId="17" fillId="0" borderId="0"/>
    <xf numFmtId="0" fontId="17" fillId="0" borderId="0"/>
    <xf numFmtId="0" fontId="52" fillId="0" borderId="0"/>
    <xf numFmtId="0" fontId="58" fillId="0" borderId="0"/>
    <xf numFmtId="0" fontId="59" fillId="0" borderId="0"/>
    <xf numFmtId="0" fontId="56" fillId="0" borderId="0"/>
    <xf numFmtId="0" fontId="17" fillId="0" borderId="0"/>
    <xf numFmtId="0" fontId="17" fillId="0" borderId="0"/>
    <xf numFmtId="0" fontId="17" fillId="0" borderId="0"/>
    <xf numFmtId="0" fontId="53" fillId="0" borderId="0"/>
    <xf numFmtId="0" fontId="52" fillId="0" borderId="0"/>
    <xf numFmtId="0" fontId="17" fillId="0" borderId="0"/>
    <xf numFmtId="0" fontId="17" fillId="0" borderId="0"/>
    <xf numFmtId="0" fontId="5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232" fontId="153" fillId="0" borderId="0" applyBorder="0">
      <alignment vertical="center"/>
      <protection locked="0"/>
    </xf>
    <xf numFmtId="232" fontId="153" fillId="0" borderId="0" applyBorder="0">
      <alignment vertical="center"/>
      <protection locked="0"/>
    </xf>
    <xf numFmtId="232" fontId="17" fillId="0" borderId="0" applyBorder="0">
      <alignment vertical="center"/>
      <protection locked="0"/>
    </xf>
    <xf numFmtId="232" fontId="17" fillId="0" borderId="0" applyBorder="0">
      <alignment vertical="center"/>
      <protection locked="0"/>
    </xf>
    <xf numFmtId="232" fontId="17" fillId="0" borderId="0" applyBorder="0">
      <alignment vertical="center"/>
      <protection locked="0"/>
    </xf>
    <xf numFmtId="232" fontId="153" fillId="0" borderId="0" applyBorder="0">
      <alignment vertical="center"/>
      <protection locked="0"/>
    </xf>
    <xf numFmtId="232" fontId="17" fillId="0" borderId="0" applyBorder="0">
      <alignment vertical="center"/>
      <protection locked="0"/>
    </xf>
    <xf numFmtId="232" fontId="17" fillId="0" borderId="0" applyBorder="0">
      <alignment vertical="center"/>
      <protection locked="0"/>
    </xf>
    <xf numFmtId="232" fontId="17" fillId="0" borderId="0" applyBorder="0">
      <alignment vertical="center"/>
      <protection locked="0"/>
    </xf>
    <xf numFmtId="232" fontId="17" fillId="0" borderId="0" applyBorder="0">
      <alignment vertical="center"/>
      <protection locked="0"/>
    </xf>
    <xf numFmtId="232" fontId="154" fillId="0" borderId="0" applyBorder="0">
      <alignment vertical="center"/>
      <protection locked="0"/>
    </xf>
    <xf numFmtId="232" fontId="154" fillId="0" borderId="0" applyBorder="0">
      <alignment vertical="center"/>
      <protection locked="0"/>
    </xf>
    <xf numFmtId="232" fontId="154" fillId="0" borderId="0" applyBorder="0">
      <alignment vertical="center"/>
      <protection locked="0"/>
    </xf>
    <xf numFmtId="232" fontId="153" fillId="0" borderId="0" applyBorder="0">
      <alignment vertical="center"/>
      <protection locked="0"/>
    </xf>
    <xf numFmtId="232" fontId="153" fillId="0" borderId="0" applyBorder="0">
      <alignment vertical="center"/>
      <protection locked="0"/>
    </xf>
    <xf numFmtId="232" fontId="17" fillId="0" borderId="0" applyBorder="0">
      <alignment vertical="center"/>
      <protection locked="0"/>
    </xf>
    <xf numFmtId="232" fontId="153" fillId="0" borderId="0" applyBorder="0">
      <alignment vertical="center"/>
      <protection locked="0"/>
    </xf>
    <xf numFmtId="232" fontId="17" fillId="0" borderId="0" applyBorder="0">
      <alignment vertical="center"/>
      <protection locked="0"/>
    </xf>
    <xf numFmtId="232" fontId="17" fillId="0" borderId="0" applyBorder="0">
      <alignment vertical="center"/>
      <protection locked="0"/>
    </xf>
    <xf numFmtId="232" fontId="17" fillId="0" borderId="0" applyBorder="0">
      <alignment vertical="center"/>
      <protection locked="0"/>
    </xf>
    <xf numFmtId="232" fontId="17" fillId="0" borderId="0" applyBorder="0">
      <alignment vertical="center"/>
      <protection locked="0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232" fontId="153" fillId="0" borderId="0" applyBorder="0">
      <alignment vertical="center"/>
      <protection locked="0"/>
    </xf>
    <xf numFmtId="232" fontId="153" fillId="0" borderId="0" applyBorder="0">
      <alignment vertical="center"/>
      <protection locked="0"/>
    </xf>
    <xf numFmtId="232" fontId="17" fillId="0" borderId="0" applyBorder="0">
      <alignment vertical="center"/>
      <protection locked="0"/>
    </xf>
    <xf numFmtId="232" fontId="153" fillId="0" borderId="0" applyBorder="0">
      <alignment vertical="center"/>
      <protection locked="0"/>
    </xf>
    <xf numFmtId="232" fontId="17" fillId="0" borderId="0" applyBorder="0">
      <alignment vertical="center"/>
      <protection locked="0"/>
    </xf>
    <xf numFmtId="232" fontId="17" fillId="0" borderId="0" applyBorder="0">
      <alignment vertical="center"/>
      <protection locked="0"/>
    </xf>
    <xf numFmtId="232" fontId="17" fillId="0" borderId="0" applyBorder="0">
      <alignment vertical="center"/>
      <protection locked="0"/>
    </xf>
    <xf numFmtId="232" fontId="17" fillId="0" borderId="0" applyBorder="0">
      <alignment vertical="center"/>
      <protection locked="0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232" fontId="154" fillId="0" borderId="0" applyBorder="0">
      <alignment vertical="center"/>
      <protection locked="0"/>
    </xf>
    <xf numFmtId="0" fontId="17" fillId="0" borderId="0"/>
    <xf numFmtId="0" fontId="17" fillId="0" borderId="0"/>
    <xf numFmtId="0" fontId="17" fillId="36" borderId="28" applyNumberFormat="0">
      <alignment horizontal="left" vertical="center"/>
    </xf>
    <xf numFmtId="0" fontId="17" fillId="36" borderId="28" applyNumberFormat="0">
      <alignment horizontal="left" vertical="center"/>
    </xf>
    <xf numFmtId="0" fontId="17" fillId="36" borderId="28" applyNumberFormat="0">
      <alignment horizontal="left" vertical="center"/>
    </xf>
    <xf numFmtId="0" fontId="17" fillId="36" borderId="28" applyNumberFormat="0">
      <alignment horizontal="left" vertical="center"/>
    </xf>
    <xf numFmtId="0" fontId="17" fillId="36" borderId="28" applyNumberFormat="0">
      <alignment horizontal="left" vertical="center"/>
    </xf>
    <xf numFmtId="0" fontId="17" fillId="36" borderId="28" applyNumberFormat="0">
      <alignment horizontal="left" vertical="center"/>
    </xf>
    <xf numFmtId="0" fontId="17" fillId="36" borderId="28" applyNumberFormat="0">
      <alignment horizontal="left" vertical="center"/>
    </xf>
    <xf numFmtId="0" fontId="17" fillId="0" borderId="0"/>
    <xf numFmtId="0" fontId="17" fillId="0" borderId="0"/>
    <xf numFmtId="0" fontId="54" fillId="0" borderId="0"/>
    <xf numFmtId="0" fontId="5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7" fillId="0" borderId="0"/>
    <xf numFmtId="0" fontId="17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7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2" fillId="0" borderId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7" fillId="0" borderId="0"/>
    <xf numFmtId="0" fontId="17" fillId="0" borderId="0"/>
    <xf numFmtId="0" fontId="56" fillId="0" borderId="0"/>
    <xf numFmtId="0" fontId="53" fillId="0" borderId="0" applyNumberFormat="0" applyFill="0" applyBorder="0" applyAlignment="0" applyProtection="0"/>
    <xf numFmtId="0" fontId="17" fillId="0" borderId="0"/>
    <xf numFmtId="0" fontId="17" fillId="0" borderId="0"/>
    <xf numFmtId="0" fontId="58" fillId="0" borderId="0" applyBorder="0"/>
    <xf numFmtId="0" fontId="56" fillId="0" borderId="0"/>
    <xf numFmtId="0" fontId="56" fillId="0" borderId="0"/>
    <xf numFmtId="0" fontId="56" fillId="0" borderId="0"/>
    <xf numFmtId="0" fontId="56" fillId="0" borderId="0"/>
    <xf numFmtId="169" fontId="17" fillId="0" borderId="0" applyFont="0" applyFill="0" applyBorder="0" applyAlignment="0" applyProtection="0"/>
    <xf numFmtId="169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53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58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7" fillId="0" borderId="0"/>
    <xf numFmtId="0" fontId="17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8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/>
    <xf numFmtId="0" fontId="52" fillId="0" borderId="0"/>
    <xf numFmtId="0" fontId="53" fillId="0" borderId="0" applyNumberFormat="0" applyFill="0" applyBorder="0" applyAlignment="0" applyProtection="0"/>
    <xf numFmtId="0" fontId="58" fillId="0" borderId="0"/>
    <xf numFmtId="0" fontId="58" fillId="0" borderId="0"/>
    <xf numFmtId="0" fontId="57" fillId="0" borderId="0" applyNumberFormat="0" applyFill="0" applyBorder="0" applyAlignment="0" applyProtection="0"/>
    <xf numFmtId="0" fontId="55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17" fillId="0" borderId="0"/>
    <xf numFmtId="0" fontId="17" fillId="0" borderId="0"/>
    <xf numFmtId="0" fontId="58" fillId="0" borderId="0"/>
    <xf numFmtId="0" fontId="58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59" fillId="0" borderId="0"/>
    <xf numFmtId="0" fontId="60" fillId="0" borderId="0"/>
    <xf numFmtId="0" fontId="59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8" fillId="0" borderId="0"/>
    <xf numFmtId="0" fontId="17" fillId="0" borderId="0"/>
    <xf numFmtId="0" fontId="17" fillId="0" borderId="0"/>
    <xf numFmtId="0" fontId="17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8" fillId="0" borderId="0"/>
    <xf numFmtId="0" fontId="58" fillId="0" borderId="0"/>
    <xf numFmtId="0" fontId="56" fillId="0" borderId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3" fillId="0" borderId="0" applyNumberFormat="0" applyFill="0" applyBorder="0" applyAlignment="0" applyProtection="0"/>
    <xf numFmtId="0" fontId="58" fillId="0" borderId="0"/>
    <xf numFmtId="0" fontId="53" fillId="0" borderId="0" applyNumberForma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76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2" fillId="0" borderId="0"/>
    <xf numFmtId="0" fontId="52" fillId="0" borderId="0"/>
    <xf numFmtId="0" fontId="58" fillId="0" borderId="0"/>
    <xf numFmtId="0" fontId="52" fillId="0" borderId="0"/>
    <xf numFmtId="0" fontId="52" fillId="0" borderId="0"/>
    <xf numFmtId="0" fontId="5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5" fillId="0" borderId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7" fillId="0" borderId="0"/>
    <xf numFmtId="0" fontId="17" fillId="0" borderId="0"/>
    <xf numFmtId="0" fontId="52" fillId="0" borderId="0"/>
    <xf numFmtId="0" fontId="52" fillId="0" borderId="0"/>
    <xf numFmtId="0" fontId="52" fillId="0" borderId="0"/>
    <xf numFmtId="0" fontId="17" fillId="0" borderId="0"/>
    <xf numFmtId="0" fontId="17" fillId="0" borderId="0"/>
    <xf numFmtId="0" fontId="58" fillId="0" borderId="0"/>
    <xf numFmtId="0" fontId="52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8" fillId="0" borderId="0"/>
    <xf numFmtId="0" fontId="53" fillId="0" borderId="0" applyNumberFormat="0" applyFill="0" applyBorder="0" applyAlignment="0" applyProtection="0"/>
    <xf numFmtId="0" fontId="17" fillId="0" borderId="0"/>
    <xf numFmtId="0" fontId="17" fillId="0" borderId="0"/>
    <xf numFmtId="0" fontId="53" fillId="0" borderId="0" applyNumberFormat="0" applyFill="0" applyBorder="0" applyAlignment="0" applyProtection="0"/>
    <xf numFmtId="0" fontId="52" fillId="0" borderId="0"/>
    <xf numFmtId="0" fontId="52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/>
    <xf numFmtId="0" fontId="52" fillId="0" borderId="0"/>
    <xf numFmtId="0" fontId="18" fillId="0" borderId="0">
      <alignment vertical="top"/>
    </xf>
    <xf numFmtId="0" fontId="52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5" fillId="0" borderId="0"/>
    <xf numFmtId="0" fontId="55" fillId="0" borderId="0"/>
    <xf numFmtId="0" fontId="58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5" fillId="0" borderId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0" fontId="59" fillId="0" borderId="0"/>
    <xf numFmtId="0" fontId="58" fillId="0" borderId="0" applyBorder="0"/>
    <xf numFmtId="0" fontId="52" fillId="0" borderId="0"/>
    <xf numFmtId="0" fontId="59" fillId="0" borderId="0"/>
    <xf numFmtId="0" fontId="60" fillId="0" borderId="0"/>
    <xf numFmtId="0" fontId="59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9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9" fillId="0" borderId="0"/>
    <xf numFmtId="0" fontId="60" fillId="0" borderId="0"/>
    <xf numFmtId="0" fontId="59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3" fillId="0" borderId="0" applyNumberFormat="0" applyFill="0" applyBorder="0" applyAlignment="0" applyProtection="0"/>
    <xf numFmtId="0" fontId="58" fillId="0" borderId="0"/>
    <xf numFmtId="0" fontId="58" fillId="0" borderId="0"/>
    <xf numFmtId="0" fontId="53" fillId="0" borderId="0" applyNumberFormat="0" applyFill="0" applyBorder="0" applyAlignment="0" applyProtection="0"/>
    <xf numFmtId="0" fontId="58" fillId="0" borderId="0"/>
    <xf numFmtId="0" fontId="57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8" fillId="0" borderId="0"/>
    <xf numFmtId="0" fontId="17" fillId="0" borderId="0"/>
    <xf numFmtId="0" fontId="17" fillId="0" borderId="0"/>
    <xf numFmtId="0" fontId="53" fillId="0" borderId="0" applyNumberFormat="0" applyFill="0" applyBorder="0" applyAlignment="0" applyProtection="0"/>
    <xf numFmtId="0" fontId="58" fillId="0" borderId="0" applyBorder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8" fillId="0" borderId="0"/>
    <xf numFmtId="0" fontId="52" fillId="0" borderId="0"/>
    <xf numFmtId="0" fontId="53" fillId="0" borderId="0" applyNumberFormat="0" applyFill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8" fillId="0" borderId="0"/>
    <xf numFmtId="0" fontId="5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2" fillId="0" borderId="0"/>
    <xf numFmtId="0" fontId="58" fillId="0" borderId="0"/>
    <xf numFmtId="0" fontId="57" fillId="0" borderId="0" applyNumberFormat="0" applyFill="0" applyBorder="0" applyAlignment="0" applyProtection="0"/>
    <xf numFmtId="0" fontId="17" fillId="0" borderId="0"/>
    <xf numFmtId="0" fontId="17" fillId="0" borderId="0"/>
    <xf numFmtId="0" fontId="58" fillId="0" borderId="0"/>
    <xf numFmtId="0" fontId="52" fillId="0" borderId="0"/>
    <xf numFmtId="169" fontId="17" fillId="0" borderId="0" applyFont="0" applyFill="0" applyBorder="0" applyAlignment="0" applyProtection="0"/>
    <xf numFmtId="169" fontId="17" fillId="0" borderId="0" applyFont="0" applyFill="0" applyBorder="0" applyAlignment="0" applyProtection="0"/>
    <xf numFmtId="0" fontId="52" fillId="0" borderId="0"/>
    <xf numFmtId="0" fontId="56" fillId="0" borderId="0"/>
    <xf numFmtId="0" fontId="55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8" fillId="0" borderId="0"/>
    <xf numFmtId="0" fontId="58" fillId="0" borderId="0"/>
    <xf numFmtId="0" fontId="17" fillId="0" borderId="0"/>
    <xf numFmtId="0" fontId="54" fillId="0" borderId="0"/>
    <xf numFmtId="0" fontId="56" fillId="0" borderId="0"/>
    <xf numFmtId="0" fontId="5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8" fillId="0" borderId="0"/>
    <xf numFmtId="0" fontId="18" fillId="0" borderId="0">
      <alignment vertical="top"/>
    </xf>
    <xf numFmtId="0" fontId="5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8" fillId="0" borderId="0"/>
    <xf numFmtId="0" fontId="56" fillId="0" borderId="0"/>
    <xf numFmtId="0" fontId="56" fillId="0" borderId="0"/>
    <xf numFmtId="0" fontId="56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9" fillId="0" borderId="0"/>
    <xf numFmtId="0" fontId="60" fillId="0" borderId="0"/>
    <xf numFmtId="0" fontId="59" fillId="0" borderId="0"/>
    <xf numFmtId="0" fontId="59" fillId="0" borderId="0"/>
    <xf numFmtId="0" fontId="60" fillId="0" borderId="0"/>
    <xf numFmtId="0" fontId="59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52" fillId="0" borderId="0"/>
    <xf numFmtId="0" fontId="17" fillId="0" borderId="0"/>
    <xf numFmtId="0" fontId="17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8" fillId="0" borderId="0" applyFont="0" applyFill="0" applyBorder="0" applyAlignment="0" applyProtection="0"/>
    <xf numFmtId="0" fontId="58" fillId="0" borderId="0" applyFont="0" applyFill="0" applyBorder="0" applyAlignment="0" applyProtection="0"/>
    <xf numFmtId="9" fontId="17" fillId="37" borderId="0"/>
    <xf numFmtId="9" fontId="17" fillId="37" borderId="0"/>
    <xf numFmtId="0" fontId="17" fillId="0" borderId="0"/>
    <xf numFmtId="0" fontId="61" fillId="0" borderId="0"/>
    <xf numFmtId="0" fontId="17" fillId="0" borderId="0"/>
    <xf numFmtId="0" fontId="17" fillId="0" borderId="0"/>
    <xf numFmtId="0" fontId="17" fillId="0" borderId="0"/>
    <xf numFmtId="0" fontId="58" fillId="0" borderId="0"/>
    <xf numFmtId="0" fontId="155" fillId="0" borderId="0"/>
    <xf numFmtId="0" fontId="58" fillId="0" borderId="0"/>
    <xf numFmtId="171" fontId="62" fillId="0" borderId="0">
      <alignment horizontal="center"/>
    </xf>
    <xf numFmtId="172" fontId="63" fillId="0" borderId="0" applyFont="0" applyFill="0" applyBorder="0" applyAlignment="0" applyProtection="0"/>
    <xf numFmtId="173" fontId="64" fillId="0" borderId="2" applyFont="0" applyFill="0" applyBorder="0" applyAlignment="0" applyProtection="0">
      <alignment horizontal="center"/>
    </xf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38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30" fillId="41" borderId="0" applyNumberFormat="0" applyBorder="0" applyAlignment="0" applyProtection="0"/>
    <xf numFmtId="0" fontId="30" fillId="42" borderId="0" applyNumberFormat="0" applyBorder="0" applyAlignment="0" applyProtection="0"/>
    <xf numFmtId="0" fontId="30" fillId="43" borderId="0" applyNumberFormat="0" applyBorder="0" applyAlignment="0" applyProtection="0"/>
    <xf numFmtId="174" fontId="19" fillId="0" borderId="0">
      <alignment horizontal="center"/>
    </xf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4" borderId="0" applyNumberFormat="0" applyBorder="0" applyAlignment="0" applyProtection="0"/>
    <xf numFmtId="0" fontId="30" fillId="45" borderId="0" applyNumberFormat="0" applyBorder="0" applyAlignment="0" applyProtection="0"/>
    <xf numFmtId="0" fontId="30" fillId="46" borderId="0" applyNumberFormat="0" applyBorder="0" applyAlignment="0" applyProtection="0"/>
    <xf numFmtId="0" fontId="30" fillId="41" borderId="0" applyNumberFormat="0" applyBorder="0" applyAlignment="0" applyProtection="0"/>
    <xf numFmtId="0" fontId="30" fillId="44" borderId="0" applyNumberFormat="0" applyBorder="0" applyAlignment="0" applyProtection="0"/>
    <xf numFmtId="0" fontId="30" fillId="47" borderId="0" applyNumberFormat="0" applyBorder="0" applyAlignment="0" applyProtection="0"/>
    <xf numFmtId="0" fontId="62" fillId="0" borderId="0">
      <alignment vertical="top" wrapText="1"/>
    </xf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48" borderId="0" applyNumberFormat="0" applyBorder="0" applyAlignment="0" applyProtection="0"/>
    <xf numFmtId="0" fontId="35" fillId="45" borderId="0" applyNumberFormat="0" applyBorder="0" applyAlignment="0" applyProtection="0"/>
    <xf numFmtId="0" fontId="35" fillId="46" borderId="0" applyNumberFormat="0" applyBorder="0" applyAlignment="0" applyProtection="0"/>
    <xf numFmtId="0" fontId="35" fillId="49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48" borderId="0" applyNumberFormat="0" applyBorder="0" applyAlignment="0" applyProtection="0"/>
    <xf numFmtId="0" fontId="35" fillId="45" borderId="0" applyNumberFormat="0" applyBorder="0" applyAlignment="0" applyProtection="0"/>
    <xf numFmtId="0" fontId="35" fillId="46" borderId="0" applyNumberFormat="0" applyBorder="0" applyAlignment="0" applyProtection="0"/>
    <xf numFmtId="0" fontId="35" fillId="49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175" fontId="62" fillId="0" borderId="0">
      <alignment horizontal="center"/>
    </xf>
    <xf numFmtId="176" fontId="62" fillId="0" borderId="0">
      <alignment horizontal="center"/>
    </xf>
    <xf numFmtId="177" fontId="17" fillId="0" borderId="0" applyFont="0" applyFill="0" applyBorder="0" applyAlignment="0" applyProtection="0"/>
    <xf numFmtId="178" fontId="54" fillId="0" borderId="0" applyFont="0" applyFill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179" fontId="23" fillId="56" borderId="29">
      <alignment horizontal="center" vertical="center"/>
    </xf>
    <xf numFmtId="0" fontId="65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6" fillId="0" borderId="0">
      <alignment horizontal="center" wrapText="1"/>
      <protection locked="0"/>
    </xf>
    <xf numFmtId="0" fontId="66" fillId="0" borderId="0">
      <alignment horizontal="center" wrapText="1"/>
      <protection locked="0"/>
    </xf>
    <xf numFmtId="0" fontId="28" fillId="0" borderId="0"/>
    <xf numFmtId="0" fontId="156" fillId="0" borderId="4">
      <protection hidden="1"/>
    </xf>
    <xf numFmtId="0" fontId="59" fillId="57" borderId="4" applyNumberFormat="0" applyFont="0" applyBorder="0" applyAlignment="0" applyProtection="0">
      <protection hidden="1"/>
    </xf>
    <xf numFmtId="0" fontId="17" fillId="0" borderId="30" applyNumberFormat="0" applyFill="0" applyAlignment="0" applyProtection="0"/>
    <xf numFmtId="0" fontId="17" fillId="0" borderId="30" applyNumberFormat="0" applyFill="0" applyAlignment="0" applyProtection="0"/>
    <xf numFmtId="181" fontId="65" fillId="0" borderId="0" applyFont="0" applyFill="0" applyBorder="0" applyAlignment="0" applyProtection="0"/>
    <xf numFmtId="170" fontId="65" fillId="0" borderId="0" applyFont="0" applyFill="0" applyBorder="0" applyAlignment="0" applyProtection="0"/>
    <xf numFmtId="0" fontId="17" fillId="57" borderId="0"/>
    <xf numFmtId="0" fontId="33" fillId="58" borderId="0"/>
    <xf numFmtId="0" fontId="17" fillId="57" borderId="0"/>
    <xf numFmtId="0" fontId="33" fillId="58" borderId="0"/>
    <xf numFmtId="0" fontId="17" fillId="57" borderId="0"/>
    <xf numFmtId="0" fontId="17" fillId="57" borderId="0"/>
    <xf numFmtId="0" fontId="17" fillId="57" borderId="0"/>
    <xf numFmtId="0" fontId="17" fillId="57" borderId="0"/>
    <xf numFmtId="0" fontId="17" fillId="57" borderId="0"/>
    <xf numFmtId="0" fontId="17" fillId="57" borderId="0"/>
    <xf numFmtId="0" fontId="17" fillId="57" borderId="0"/>
    <xf numFmtId="0" fontId="17" fillId="57" borderId="0"/>
    <xf numFmtId="0" fontId="17" fillId="57" borderId="0"/>
    <xf numFmtId="0" fontId="17" fillId="57" borderId="0"/>
    <xf numFmtId="0" fontId="17" fillId="57" borderId="0"/>
    <xf numFmtId="0" fontId="17" fillId="57" borderId="0"/>
    <xf numFmtId="0" fontId="17" fillId="57" borderId="0"/>
    <xf numFmtId="0" fontId="17" fillId="57" borderId="0"/>
    <xf numFmtId="0" fontId="33" fillId="58" borderId="0"/>
    <xf numFmtId="0" fontId="33" fillId="58" borderId="0"/>
    <xf numFmtId="0" fontId="33" fillId="58" borderId="0"/>
    <xf numFmtId="0" fontId="33" fillId="58" borderId="0"/>
    <xf numFmtId="0" fontId="33" fillId="58" borderId="0"/>
    <xf numFmtId="0" fontId="33" fillId="58" borderId="0"/>
    <xf numFmtId="0" fontId="33" fillId="58" borderId="0"/>
    <xf numFmtId="0" fontId="17" fillId="57" borderId="0"/>
    <xf numFmtId="0" fontId="33" fillId="58" borderId="0"/>
    <xf numFmtId="0" fontId="17" fillId="57" borderId="0"/>
    <xf numFmtId="0" fontId="33" fillId="58" borderId="0"/>
    <xf numFmtId="0" fontId="33" fillId="58" borderId="0"/>
    <xf numFmtId="0" fontId="17" fillId="57" borderId="0"/>
    <xf numFmtId="0" fontId="33" fillId="58" borderId="0"/>
    <xf numFmtId="0" fontId="17" fillId="57" borderId="0"/>
    <xf numFmtId="0" fontId="33" fillId="58" borderId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37" fontId="33" fillId="0" borderId="0" applyFill="0" applyBorder="0">
      <alignment horizontal="left"/>
    </xf>
    <xf numFmtId="37" fontId="33" fillId="0" borderId="0" applyFill="0" applyBorder="0">
      <alignment horizontal="left"/>
    </xf>
    <xf numFmtId="37" fontId="33" fillId="0" borderId="0" applyFill="0" applyBorder="0">
      <alignment horizontal="left"/>
    </xf>
    <xf numFmtId="0" fontId="67" fillId="0" borderId="0" applyNumberFormat="0" applyAlignment="0"/>
    <xf numFmtId="0" fontId="68" fillId="0" borderId="0"/>
    <xf numFmtId="0" fontId="33" fillId="0" borderId="0" applyFill="0" applyBorder="0">
      <alignment horizontal="left" wrapText="1"/>
    </xf>
    <xf numFmtId="0" fontId="69" fillId="0" borderId="0" applyNumberFormat="0" applyFill="0" applyBorder="0" applyAlignment="0" applyProtection="0"/>
    <xf numFmtId="0" fontId="70" fillId="0" borderId="18" applyNumberFormat="0" applyFill="0" applyAlignment="0" applyProtection="0"/>
    <xf numFmtId="0" fontId="36" fillId="40" borderId="0" applyNumberFormat="0" applyBorder="0" applyAlignment="0" applyProtection="0"/>
    <xf numFmtId="0" fontId="6" fillId="2" borderId="0" applyNumberFormat="0" applyBorder="0" applyAlignment="0" applyProtection="0"/>
    <xf numFmtId="0" fontId="36" fillId="40" borderId="0" applyNumberFormat="0" applyBorder="0" applyAlignment="0" applyProtection="0"/>
    <xf numFmtId="233" fontId="157" fillId="0" borderId="31" applyNumberFormat="0" applyFont="0" applyFill="0" applyAlignment="0" applyProtection="0">
      <alignment vertical="center"/>
    </xf>
    <xf numFmtId="0" fontId="71" fillId="0" borderId="15">
      <alignment horizontal="left" vertical="top"/>
    </xf>
    <xf numFmtId="0" fontId="71" fillId="0" borderId="3" applyBorder="0">
      <alignment horizontal="right" vertical="top"/>
    </xf>
    <xf numFmtId="0" fontId="72" fillId="0" borderId="0"/>
    <xf numFmtId="0" fontId="36" fillId="40" borderId="0" applyNumberFormat="0" applyBorder="0" applyAlignment="0" applyProtection="0"/>
    <xf numFmtId="0" fontId="58" fillId="0" borderId="0" applyFont="0" applyFill="0" applyBorder="0" applyAlignment="0" applyProtection="0"/>
    <xf numFmtId="0" fontId="73" fillId="0" borderId="0"/>
    <xf numFmtId="175" fontId="74" fillId="0" borderId="0">
      <alignment horizontal="center"/>
    </xf>
    <xf numFmtId="175" fontId="74" fillId="0" borderId="0">
      <alignment horizontal="center"/>
    </xf>
    <xf numFmtId="0" fontId="7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7" fillId="0" borderId="1"/>
    <xf numFmtId="0" fontId="17" fillId="0" borderId="1"/>
    <xf numFmtId="182" fontId="17" fillId="0" borderId="0" applyFill="0" applyBorder="0" applyAlignment="0"/>
    <xf numFmtId="182" fontId="17" fillId="0" borderId="0" applyFill="0" applyBorder="0" applyAlignment="0"/>
    <xf numFmtId="183" fontId="54" fillId="0" borderId="0" applyFill="0" applyBorder="0" applyAlignment="0"/>
    <xf numFmtId="184" fontId="17" fillId="0" borderId="0" applyFill="0" applyBorder="0" applyAlignment="0"/>
    <xf numFmtId="184" fontId="17" fillId="0" borderId="0" applyFill="0" applyBorder="0" applyAlignment="0"/>
    <xf numFmtId="185" fontId="17" fillId="0" borderId="0" applyFill="0" applyBorder="0" applyAlignment="0"/>
    <xf numFmtId="185" fontId="17" fillId="0" borderId="0" applyFill="0" applyBorder="0" applyAlignment="0"/>
    <xf numFmtId="186" fontId="17" fillId="0" borderId="0" applyFill="0" applyBorder="0" applyAlignment="0"/>
    <xf numFmtId="186" fontId="17" fillId="0" borderId="0" applyFill="0" applyBorder="0" applyAlignment="0"/>
    <xf numFmtId="187" fontId="54" fillId="0" borderId="0" applyFill="0" applyBorder="0" applyAlignment="0"/>
    <xf numFmtId="188" fontId="17" fillId="0" borderId="0" applyFill="0" applyBorder="0" applyAlignment="0"/>
    <xf numFmtId="188" fontId="17" fillId="0" borderId="0" applyFill="0" applyBorder="0" applyAlignment="0"/>
    <xf numFmtId="183" fontId="54" fillId="0" borderId="0" applyFill="0" applyBorder="0" applyAlignment="0"/>
    <xf numFmtId="0" fontId="37" fillId="57" borderId="28" applyNumberFormat="0" applyAlignment="0" applyProtection="0"/>
    <xf numFmtId="0" fontId="37" fillId="57" borderId="28" applyNumberFormat="0" applyAlignment="0" applyProtection="0"/>
    <xf numFmtId="0" fontId="37" fillId="57" borderId="28" applyNumberFormat="0" applyAlignment="0" applyProtection="0"/>
    <xf numFmtId="0" fontId="37" fillId="57" borderId="28" applyNumberFormat="0" applyAlignment="0" applyProtection="0"/>
    <xf numFmtId="0" fontId="37" fillId="57" borderId="28" applyNumberFormat="0" applyAlignment="0" applyProtection="0"/>
    <xf numFmtId="0" fontId="37" fillId="57" borderId="28" applyNumberFormat="0" applyAlignment="0" applyProtection="0"/>
    <xf numFmtId="0" fontId="37" fillId="57" borderId="28" applyNumberFormat="0" applyAlignment="0" applyProtection="0"/>
    <xf numFmtId="0" fontId="37" fillId="57" borderId="28" applyNumberFormat="0" applyAlignment="0" applyProtection="0"/>
    <xf numFmtId="0" fontId="37" fillId="57" borderId="28" applyNumberFormat="0" applyAlignment="0" applyProtection="0"/>
    <xf numFmtId="0" fontId="37" fillId="57" borderId="28" applyNumberFormat="0" applyAlignment="0" applyProtection="0"/>
    <xf numFmtId="0" fontId="37" fillId="57" borderId="28" applyNumberFormat="0" applyAlignment="0" applyProtection="0"/>
    <xf numFmtId="0" fontId="37" fillId="57" borderId="28" applyNumberFormat="0" applyAlignment="0" applyProtection="0"/>
    <xf numFmtId="0" fontId="37" fillId="57" borderId="28" applyNumberFormat="0" applyAlignment="0" applyProtection="0"/>
    <xf numFmtId="0" fontId="37" fillId="57" borderId="28" applyNumberFormat="0" applyAlignment="0" applyProtection="0"/>
    <xf numFmtId="0" fontId="76" fillId="0" borderId="0"/>
    <xf numFmtId="0" fontId="155" fillId="0" borderId="0"/>
    <xf numFmtId="0" fontId="77" fillId="0" borderId="32" applyNumberFormat="0" applyBorder="0">
      <alignment horizontal="right" vertical="center" wrapText="1"/>
    </xf>
    <xf numFmtId="0" fontId="77" fillId="0" borderId="15" applyNumberFormat="0">
      <alignment horizontal="center"/>
    </xf>
    <xf numFmtId="0" fontId="17" fillId="33" borderId="0" applyNumberFormat="0">
      <alignment horizontal="center"/>
    </xf>
    <xf numFmtId="0" fontId="17" fillId="33" borderId="0" applyNumberFormat="0">
      <alignment horizontal="center"/>
    </xf>
    <xf numFmtId="0" fontId="78" fillId="0" borderId="0"/>
    <xf numFmtId="0" fontId="17" fillId="59" borderId="0" applyNumberFormat="0" applyBorder="0">
      <alignment horizontal="right" vertical="top" wrapText="1"/>
    </xf>
    <xf numFmtId="0" fontId="17" fillId="59" borderId="0" applyNumberFormat="0" applyBorder="0">
      <alignment horizontal="right" vertical="top" wrapText="1"/>
    </xf>
    <xf numFmtId="0" fontId="38" fillId="60" borderId="33" applyNumberFormat="0" applyAlignment="0" applyProtection="0"/>
    <xf numFmtId="0" fontId="39" fillId="0" borderId="34" applyNumberFormat="0" applyFill="0" applyAlignment="0" applyProtection="0"/>
    <xf numFmtId="0" fontId="39" fillId="0" borderId="34" applyNumberFormat="0" applyFill="0" applyAlignment="0" applyProtection="0"/>
    <xf numFmtId="0" fontId="38" fillId="60" borderId="33" applyNumberFormat="0" applyAlignment="0" applyProtection="0"/>
    <xf numFmtId="189" fontId="79" fillId="0" borderId="35" applyNumberFormat="0">
      <alignment horizontal="center"/>
    </xf>
    <xf numFmtId="0" fontId="12" fillId="7" borderId="11" applyNumberFormat="0" applyAlignment="0" applyProtection="0"/>
    <xf numFmtId="0" fontId="38" fillId="60" borderId="33" applyNumberFormat="0" applyAlignment="0" applyProtection="0"/>
    <xf numFmtId="0" fontId="11" fillId="0" borderId="10" applyNumberFormat="0" applyFill="0" applyAlignment="0" applyProtection="0"/>
    <xf numFmtId="0" fontId="39" fillId="0" borderId="34" applyNumberFormat="0" applyFill="0" applyAlignment="0" applyProtection="0"/>
    <xf numFmtId="0" fontId="80" fillId="0" borderId="2">
      <alignment horizontal="left"/>
    </xf>
    <xf numFmtId="3" fontId="17" fillId="1" borderId="0"/>
    <xf numFmtId="3" fontId="17" fillId="1" borderId="0"/>
    <xf numFmtId="0" fontId="38" fillId="60" borderId="33" applyNumberFormat="0" applyAlignment="0" applyProtection="0"/>
    <xf numFmtId="0" fontId="38" fillId="60" borderId="33" applyNumberFormat="0" applyAlignment="0" applyProtection="0"/>
    <xf numFmtId="0" fontId="38" fillId="60" borderId="33" applyNumberFormat="0" applyAlignment="0" applyProtection="0"/>
    <xf numFmtId="0" fontId="38" fillId="60" borderId="33" applyNumberFormat="0" applyAlignment="0" applyProtection="0"/>
    <xf numFmtId="0" fontId="38" fillId="60" borderId="33" applyNumberFormat="0" applyAlignment="0" applyProtection="0"/>
    <xf numFmtId="0" fontId="38" fillId="60" borderId="33" applyNumberFormat="0" applyAlignment="0" applyProtection="0"/>
    <xf numFmtId="0" fontId="81" fillId="0" borderId="1">
      <alignment horizontal="center" vertical="center" shrinkToFit="1"/>
      <protection locked="0"/>
    </xf>
    <xf numFmtId="0" fontId="158" fillId="0" borderId="0" applyNumberFormat="0" applyFill="0" applyBorder="0" applyAlignment="0" applyProtection="0">
      <alignment vertical="top"/>
      <protection locked="0"/>
    </xf>
    <xf numFmtId="232" fontId="159" fillId="61" borderId="0">
      <protection locked="0"/>
    </xf>
    <xf numFmtId="232" fontId="160" fillId="0" borderId="14" applyBorder="0">
      <protection locked="0"/>
    </xf>
    <xf numFmtId="232" fontId="160" fillId="0" borderId="14" applyBorder="0">
      <protection locked="0"/>
    </xf>
    <xf numFmtId="232" fontId="160" fillId="0" borderId="14" applyBorder="0">
      <protection locked="0"/>
    </xf>
    <xf numFmtId="232" fontId="160" fillId="0" borderId="14" applyBorder="0">
      <protection locked="0"/>
    </xf>
    <xf numFmtId="232" fontId="160" fillId="0" borderId="14" applyBorder="0">
      <protection locked="0"/>
    </xf>
    <xf numFmtId="232" fontId="160" fillId="0" borderId="14" applyBorder="0">
      <protection locked="0"/>
    </xf>
    <xf numFmtId="232" fontId="160" fillId="0" borderId="14" applyBorder="0">
      <protection locked="0"/>
    </xf>
    <xf numFmtId="0" fontId="35" fillId="52" borderId="0" applyNumberFormat="0" applyBorder="0" applyAlignment="0" applyProtection="0"/>
    <xf numFmtId="0" fontId="35" fillId="53" borderId="0" applyNumberFormat="0" applyBorder="0" applyAlignment="0" applyProtection="0"/>
    <xf numFmtId="0" fontId="35" fillId="54" borderId="0" applyNumberFormat="0" applyBorder="0" applyAlignment="0" applyProtection="0"/>
    <xf numFmtId="0" fontId="35" fillId="49" borderId="0" applyNumberFormat="0" applyBorder="0" applyAlignment="0" applyProtection="0"/>
    <xf numFmtId="0" fontId="35" fillId="50" borderId="0" applyNumberFormat="0" applyBorder="0" applyAlignment="0" applyProtection="0"/>
    <xf numFmtId="0" fontId="35" fillId="55" borderId="0" applyNumberFormat="0" applyBorder="0" applyAlignment="0" applyProtection="0"/>
    <xf numFmtId="0" fontId="29" fillId="62" borderId="22" applyNumberFormat="0" applyProtection="0">
      <alignment horizontal="center" vertical="center" wrapText="1"/>
    </xf>
    <xf numFmtId="0" fontId="29" fillId="62" borderId="0" applyNumberFormat="0" applyBorder="0" applyProtection="0">
      <alignment horizontal="centerContinuous" vertical="center"/>
    </xf>
    <xf numFmtId="245" fontId="177" fillId="0" borderId="0" applyNumberFormat="0" applyFill="0" applyBorder="0" applyProtection="0">
      <alignment horizontal="center"/>
    </xf>
    <xf numFmtId="0" fontId="25" fillId="0" borderId="24" applyNumberFormat="0" applyFont="0" applyFill="0" applyAlignment="0" applyProtection="0">
      <alignment horizontal="left"/>
    </xf>
    <xf numFmtId="0" fontId="23" fillId="0" borderId="1">
      <alignment horizontal="left" wrapText="1"/>
    </xf>
    <xf numFmtId="0" fontId="23" fillId="0" borderId="1">
      <alignment horizontal="left" wrapText="1"/>
    </xf>
    <xf numFmtId="0" fontId="23" fillId="0" borderId="1">
      <alignment horizontal="left" wrapText="1"/>
    </xf>
    <xf numFmtId="0" fontId="23" fillId="0" borderId="1">
      <alignment horizontal="left" wrapText="1"/>
    </xf>
    <xf numFmtId="0" fontId="23" fillId="0" borderId="1">
      <alignment horizontal="left" wrapText="1"/>
    </xf>
    <xf numFmtId="0" fontId="23" fillId="0" borderId="1">
      <alignment horizontal="left" wrapText="1"/>
    </xf>
    <xf numFmtId="0" fontId="23" fillId="0" borderId="1">
      <alignment horizontal="left" wrapText="1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41" fontId="17" fillId="0" borderId="0" applyFont="0" applyFill="0" applyBorder="0" applyAlignment="0" applyProtection="0"/>
    <xf numFmtId="187" fontId="54" fillId="0" borderId="0" applyFont="0" applyFill="0" applyBorder="0" applyAlignment="0" applyProtection="0"/>
    <xf numFmtId="0" fontId="82" fillId="0" borderId="0" applyFont="0" applyFill="0" applyBorder="0" applyAlignment="0" applyProtection="0">
      <alignment horizontal="right"/>
    </xf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82" fillId="0" borderId="0" applyFont="0" applyFill="0" applyBorder="0" applyAlignment="0" applyProtection="0">
      <alignment horizontal="right"/>
    </xf>
    <xf numFmtId="43" fontId="161" fillId="0" borderId="0" applyFont="0" applyFill="0" applyBorder="0" applyAlignment="0" applyProtection="0"/>
    <xf numFmtId="43" fontId="17" fillId="0" borderId="0" applyFont="0" applyFill="0" applyBorder="0" applyAlignment="0" applyProtection="0"/>
    <xf numFmtId="190" fontId="83" fillId="0" borderId="0" applyFont="0" applyFill="0" applyBorder="0" applyAlignment="0" applyProtection="0"/>
    <xf numFmtId="43" fontId="161" fillId="0" borderId="0" applyFont="0" applyFill="0" applyBorder="0" applyAlignment="0" applyProtection="0"/>
    <xf numFmtId="190" fontId="83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6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91" fontId="84" fillId="0" borderId="0">
      <protection locked="0"/>
    </xf>
    <xf numFmtId="0" fontId="85" fillId="0" borderId="0"/>
    <xf numFmtId="0" fontId="54" fillId="0" borderId="0"/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4" fillId="0" borderId="0">
      <protection locked="0"/>
    </xf>
    <xf numFmtId="191" fontId="86" fillId="0" borderId="0">
      <protection locked="0"/>
    </xf>
    <xf numFmtId="0" fontId="85" fillId="0" borderId="0"/>
    <xf numFmtId="0" fontId="54" fillId="0" borderId="0"/>
    <xf numFmtId="0" fontId="87" fillId="0" borderId="0" applyNumberFormat="0" applyAlignment="0">
      <alignment horizontal="left"/>
    </xf>
    <xf numFmtId="0" fontId="87" fillId="0" borderId="0" applyNumberFormat="0" applyAlignment="0">
      <alignment horizontal="left"/>
    </xf>
    <xf numFmtId="192" fontId="33" fillId="0" borderId="0" applyFill="0" applyBorder="0"/>
    <xf numFmtId="183" fontId="54" fillId="0" borderId="0" applyFont="0" applyFill="0" applyBorder="0" applyAlignment="0" applyProtection="0"/>
    <xf numFmtId="0" fontId="82" fillId="0" borderId="0" applyFont="0" applyFill="0" applyBorder="0" applyAlignment="0" applyProtection="0">
      <alignment horizontal="right"/>
    </xf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93" fontId="84" fillId="0" borderId="0">
      <protection locked="0"/>
    </xf>
    <xf numFmtId="193" fontId="84" fillId="0" borderId="0">
      <protection locked="0"/>
    </xf>
    <xf numFmtId="194" fontId="80" fillId="0" borderId="16" applyBorder="0">
      <alignment horizontal="right" vertical="center" wrapText="1" shrinkToFit="1"/>
      <protection locked="0"/>
    </xf>
    <xf numFmtId="0" fontId="88" fillId="0" borderId="0" applyNumberFormat="0"/>
    <xf numFmtId="0" fontId="89" fillId="0" borderId="0" applyNumberFormat="0"/>
    <xf numFmtId="0" fontId="58" fillId="0" borderId="0" applyFont="0" applyFill="0" applyBorder="0" applyAlignment="0" applyProtection="0"/>
    <xf numFmtId="0" fontId="84" fillId="0" borderId="0">
      <protection locked="0"/>
    </xf>
    <xf numFmtId="0" fontId="84" fillId="0" borderId="0">
      <protection locked="0"/>
    </xf>
    <xf numFmtId="0" fontId="17" fillId="0" borderId="0" applyNumberFormat="0" applyFont="0" applyBorder="0" applyProtection="0">
      <alignment vertical="top"/>
      <protection locked="0"/>
    </xf>
    <xf numFmtId="0" fontId="17" fillId="0" borderId="0" applyNumberFormat="0" applyFont="0" applyBorder="0" applyProtection="0">
      <alignment vertical="top"/>
      <protection locked="0"/>
    </xf>
    <xf numFmtId="0" fontId="84" fillId="0" borderId="0">
      <protection locked="0"/>
    </xf>
    <xf numFmtId="0" fontId="84" fillId="0" borderId="0">
      <protection locked="0"/>
    </xf>
    <xf numFmtId="0" fontId="82" fillId="0" borderId="0" applyFont="0" applyFill="0" applyBorder="0" applyAlignment="0" applyProtection="0"/>
    <xf numFmtId="14" fontId="18" fillId="0" borderId="0" applyFill="0" applyBorder="0" applyAlignment="0"/>
    <xf numFmtId="0" fontId="86" fillId="0" borderId="0">
      <protection locked="0"/>
    </xf>
    <xf numFmtId="14" fontId="54" fillId="0" borderId="0"/>
    <xf numFmtId="234" fontId="17" fillId="0" borderId="0" applyFont="0" applyFill="0" applyBorder="0" applyAlignment="0" applyProtection="0"/>
    <xf numFmtId="190" fontId="20" fillId="35" borderId="36" applyFill="0">
      <alignment horizontal="left"/>
    </xf>
    <xf numFmtId="49" fontId="33" fillId="35" borderId="1">
      <alignment vertical="center" wrapText="1"/>
    </xf>
    <xf numFmtId="49" fontId="33" fillId="35" borderId="1">
      <alignment vertical="center" wrapText="1"/>
    </xf>
    <xf numFmtId="49" fontId="33" fillId="35" borderId="1">
      <alignment vertical="center" wrapText="1"/>
    </xf>
    <xf numFmtId="37" fontId="70" fillId="63" borderId="37" applyNumberFormat="0" applyAlignment="0">
      <alignment horizontal="left"/>
    </xf>
    <xf numFmtId="37" fontId="70" fillId="63" borderId="37" applyNumberFormat="0" applyAlignment="0">
      <alignment horizontal="left"/>
    </xf>
    <xf numFmtId="37" fontId="70" fillId="63" borderId="37" applyNumberFormat="0" applyAlignment="0">
      <alignment horizontal="left"/>
    </xf>
    <xf numFmtId="37" fontId="70" fillId="63" borderId="37" applyNumberFormat="0" applyAlignment="0">
      <alignment horizontal="left"/>
    </xf>
    <xf numFmtId="37" fontId="70" fillId="63" borderId="37" applyNumberFormat="0" applyAlignment="0">
      <alignment horizontal="left"/>
    </xf>
    <xf numFmtId="38" fontId="90" fillId="0" borderId="0" applyFont="0" applyFill="0" applyBorder="0" applyAlignment="0" applyProtection="0"/>
    <xf numFmtId="4" fontId="54" fillId="0" borderId="0" applyFont="0" applyFill="0" applyBorder="0" applyAlignment="0" applyProtection="0"/>
    <xf numFmtId="0" fontId="86" fillId="0" borderId="0">
      <protection locked="0"/>
    </xf>
    <xf numFmtId="0" fontId="33" fillId="0" borderId="1">
      <alignment horizontal="center"/>
    </xf>
    <xf numFmtId="0" fontId="17" fillId="59" borderId="1" applyNumberFormat="0" applyFont="0" applyBorder="0" applyAlignment="0" applyProtection="0">
      <alignment horizontal="left" vertical="center"/>
    </xf>
    <xf numFmtId="0" fontId="17" fillId="59" borderId="1" applyNumberFormat="0" applyFont="0" applyBorder="0" applyAlignment="0" applyProtection="0">
      <alignment horizontal="left" vertical="center"/>
    </xf>
    <xf numFmtId="0" fontId="17" fillId="0" borderId="0"/>
    <xf numFmtId="0" fontId="17" fillId="0" borderId="0"/>
    <xf numFmtId="0" fontId="82" fillId="0" borderId="38" applyNumberFormat="0" applyFont="0" applyFill="0" applyAlignment="0" applyProtection="0"/>
    <xf numFmtId="195" fontId="53" fillId="0" borderId="0" applyFont="0" applyFill="0" applyBorder="0" applyAlignment="0" applyProtection="0"/>
    <xf numFmtId="196" fontId="53" fillId="0" borderId="0" applyFont="0" applyFill="0" applyBorder="0" applyAlignment="0" applyProtection="0"/>
    <xf numFmtId="4" fontId="91" fillId="0" borderId="0">
      <alignment horizontal="right"/>
    </xf>
    <xf numFmtId="0" fontId="91" fillId="0" borderId="0" applyAlignment="0"/>
    <xf numFmtId="0" fontId="92" fillId="0" borderId="0">
      <protection locked="0"/>
    </xf>
    <xf numFmtId="0" fontId="92" fillId="0" borderId="0">
      <protection locked="0"/>
    </xf>
    <xf numFmtId="0" fontId="49" fillId="0" borderId="0" applyNumberFormat="0" applyFill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2" borderId="0" applyNumberFormat="0" applyBorder="0" applyAlignment="0" applyProtection="0"/>
    <xf numFmtId="0" fontId="35" fillId="53" borderId="0" applyNumberFormat="0" applyBorder="0" applyAlignment="0" applyProtection="0"/>
    <xf numFmtId="0" fontId="35" fillId="54" borderId="0" applyNumberFormat="0" applyBorder="0" applyAlignment="0" applyProtection="0"/>
    <xf numFmtId="0" fontId="35" fillId="49" borderId="0" applyNumberFormat="0" applyBorder="0" applyAlignment="0" applyProtection="0"/>
    <xf numFmtId="0" fontId="35" fillId="50" borderId="0" applyNumberFormat="0" applyBorder="0" applyAlignment="0" applyProtection="0"/>
    <xf numFmtId="0" fontId="35" fillId="55" borderId="0" applyNumberFormat="0" applyBorder="0" applyAlignment="0" applyProtection="0"/>
    <xf numFmtId="187" fontId="54" fillId="0" borderId="0" applyFill="0" applyBorder="0" applyAlignment="0"/>
    <xf numFmtId="183" fontId="54" fillId="0" borderId="0" applyFill="0" applyBorder="0" applyAlignment="0"/>
    <xf numFmtId="187" fontId="54" fillId="0" borderId="0" applyFill="0" applyBorder="0" applyAlignment="0"/>
    <xf numFmtId="188" fontId="17" fillId="0" borderId="0" applyFill="0" applyBorder="0" applyAlignment="0"/>
    <xf numFmtId="188" fontId="17" fillId="0" borderId="0" applyFill="0" applyBorder="0" applyAlignment="0"/>
    <xf numFmtId="183" fontId="54" fillId="0" borderId="0" applyFill="0" applyBorder="0" applyAlignment="0"/>
    <xf numFmtId="0" fontId="93" fillId="0" borderId="0" applyNumberFormat="0" applyAlignment="0">
      <alignment horizontal="left"/>
    </xf>
    <xf numFmtId="0" fontId="93" fillId="0" borderId="0" applyNumberFormat="0" applyAlignment="0">
      <alignment horizontal="left"/>
    </xf>
    <xf numFmtId="0" fontId="94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8" fillId="5" borderId="8" applyNumberFormat="0" applyAlignment="0" applyProtection="0"/>
    <xf numFmtId="0" fontId="40" fillId="43" borderId="28" applyNumberFormat="0" applyAlignment="0" applyProtection="0"/>
    <xf numFmtId="0" fontId="33" fillId="61" borderId="1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64" borderId="4"/>
    <xf numFmtId="0" fontId="17" fillId="64" borderId="4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2" fillId="0" borderId="0"/>
    <xf numFmtId="0" fontId="52" fillId="0" borderId="0"/>
    <xf numFmtId="0" fontId="17" fillId="0" borderId="0"/>
    <xf numFmtId="0" fontId="17" fillId="0" borderId="0"/>
    <xf numFmtId="0" fontId="17" fillId="0" borderId="0"/>
    <xf numFmtId="0" fontId="5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7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5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6" fillId="0" borderId="0"/>
    <xf numFmtId="0" fontId="17" fillId="0" borderId="0"/>
    <xf numFmtId="0" fontId="17" fillId="0" borderId="0"/>
    <xf numFmtId="0" fontId="56" fillId="0" borderId="0"/>
    <xf numFmtId="0" fontId="17" fillId="0" borderId="0"/>
    <xf numFmtId="0" fontId="17" fillId="0" borderId="0"/>
    <xf numFmtId="0" fontId="17" fillId="0" borderId="0"/>
    <xf numFmtId="0" fontId="56" fillId="0" borderId="0"/>
    <xf numFmtId="0" fontId="56" fillId="0" borderId="0"/>
    <xf numFmtId="0" fontId="17" fillId="0" borderId="0"/>
    <xf numFmtId="0" fontId="17" fillId="0" borderId="0"/>
    <xf numFmtId="0" fontId="17" fillId="0" borderId="0"/>
    <xf numFmtId="0" fontId="56" fillId="0" borderId="0"/>
    <xf numFmtId="0" fontId="56" fillId="0" borderId="0"/>
    <xf numFmtId="0" fontId="17" fillId="0" borderId="0"/>
    <xf numFmtId="0" fontId="56" fillId="0" borderId="0"/>
    <xf numFmtId="0" fontId="56" fillId="0" borderId="0"/>
    <xf numFmtId="0" fontId="17" fillId="0" borderId="0"/>
    <xf numFmtId="0" fontId="17" fillId="0" borderId="0"/>
    <xf numFmtId="0" fontId="56" fillId="0" borderId="0"/>
    <xf numFmtId="0" fontId="17" fillId="0" borderId="0"/>
    <xf numFmtId="0" fontId="17" fillId="0" borderId="0"/>
    <xf numFmtId="0" fontId="58" fillId="0" borderId="0"/>
    <xf numFmtId="0" fontId="17" fillId="0" borderId="0"/>
    <xf numFmtId="0" fontId="17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7" fillId="0" borderId="0"/>
    <xf numFmtId="0" fontId="56" fillId="0" borderId="0"/>
    <xf numFmtId="0" fontId="56" fillId="0" borderId="0"/>
    <xf numFmtId="0" fontId="56" fillId="0" borderId="0"/>
    <xf numFmtId="0" fontId="17" fillId="0" borderId="0"/>
    <xf numFmtId="0" fontId="17" fillId="0" borderId="0"/>
    <xf numFmtId="0" fontId="17" fillId="0" borderId="0"/>
    <xf numFmtId="0" fontId="56" fillId="0" borderId="0"/>
    <xf numFmtId="0" fontId="17" fillId="0" borderId="0"/>
    <xf numFmtId="0" fontId="17" fillId="0" borderId="0"/>
    <xf numFmtId="197" fontId="17" fillId="0" borderId="0" applyFont="0" applyFill="0" applyBorder="0" applyAlignment="0" applyProtection="0"/>
    <xf numFmtId="168" fontId="18" fillId="0" borderId="0" applyFont="0" applyFill="0" applyBorder="0" applyAlignment="0" applyProtection="0"/>
    <xf numFmtId="244" fontId="17" fillId="0" borderId="0" applyFont="0" applyFill="0" applyBorder="0" applyAlignment="0" applyProtection="0"/>
    <xf numFmtId="166" fontId="17" fillId="0" borderId="0" applyFill="0" applyBorder="0" applyAlignment="0" applyProtection="0"/>
    <xf numFmtId="197" fontId="17" fillId="0" borderId="0" applyFont="0" applyFill="0" applyBorder="0" applyAlignment="0" applyProtection="0"/>
    <xf numFmtId="197" fontId="17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92" fillId="0" borderId="0">
      <protection locked="0"/>
    </xf>
    <xf numFmtId="0" fontId="86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86" fillId="0" borderId="0">
      <protection locked="0"/>
    </xf>
    <xf numFmtId="0" fontId="92" fillId="0" borderId="0">
      <protection locked="0"/>
    </xf>
    <xf numFmtId="0" fontId="96" fillId="0" borderId="0">
      <protection locked="0"/>
    </xf>
    <xf numFmtId="0" fontId="86" fillId="0" borderId="0">
      <protection locked="0"/>
    </xf>
    <xf numFmtId="0" fontId="96" fillId="0" borderId="0">
      <protection locked="0"/>
    </xf>
    <xf numFmtId="0" fontId="92" fillId="0" borderId="0">
      <protection locked="0"/>
    </xf>
    <xf numFmtId="0" fontId="86" fillId="0" borderId="0">
      <protection locked="0"/>
    </xf>
    <xf numFmtId="0" fontId="92" fillId="0" borderId="0">
      <protection locked="0"/>
    </xf>
    <xf numFmtId="0" fontId="97" fillId="0" borderId="0">
      <protection locked="0"/>
    </xf>
    <xf numFmtId="0" fontId="86" fillId="0" borderId="0">
      <protection locked="0"/>
    </xf>
    <xf numFmtId="0" fontId="97" fillId="0" borderId="0">
      <protection locked="0"/>
    </xf>
    <xf numFmtId="0" fontId="86" fillId="0" borderId="0">
      <protection locked="0"/>
    </xf>
    <xf numFmtId="0" fontId="98" fillId="0" borderId="0">
      <protection locked="0"/>
    </xf>
    <xf numFmtId="0" fontId="86" fillId="0" borderId="0">
      <protection locked="0"/>
    </xf>
    <xf numFmtId="0" fontId="98" fillId="0" borderId="0">
      <protection locked="0"/>
    </xf>
    <xf numFmtId="0" fontId="17" fillId="0" borderId="0" applyFill="0" applyBorder="0">
      <alignment wrapText="1"/>
    </xf>
    <xf numFmtId="0" fontId="17" fillId="0" borderId="0" applyFill="0" applyBorder="0">
      <alignment wrapText="1"/>
    </xf>
    <xf numFmtId="0" fontId="33" fillId="0" borderId="0" applyFill="0" applyBorder="0"/>
    <xf numFmtId="192" fontId="17" fillId="0" borderId="4" applyFill="0" applyBorder="0">
      <protection locked="0"/>
    </xf>
    <xf numFmtId="192" fontId="17" fillId="0" borderId="4" applyFill="0" applyBorder="0">
      <protection locked="0"/>
    </xf>
    <xf numFmtId="235" fontId="17" fillId="0" borderId="0" applyFill="0" applyBorder="0" applyAlignment="0" applyProtection="0"/>
    <xf numFmtId="0" fontId="86" fillId="0" borderId="0">
      <protection locked="0"/>
    </xf>
    <xf numFmtId="0" fontId="23" fillId="0" borderId="0">
      <alignment horizontal="center" vertical="center" wrapText="1"/>
    </xf>
    <xf numFmtId="0" fontId="99" fillId="0" borderId="18">
      <alignment horizontal="left"/>
      <protection locked="0"/>
    </xf>
    <xf numFmtId="3" fontId="100" fillId="0" borderId="0" applyFont="0" applyFill="0" applyBorder="0" applyAlignment="0" applyProtection="0"/>
    <xf numFmtId="0" fontId="86" fillId="0" borderId="0">
      <protection locked="0"/>
    </xf>
    <xf numFmtId="198" fontId="84" fillId="0" borderId="0">
      <protection locked="0"/>
    </xf>
    <xf numFmtId="198" fontId="84" fillId="0" borderId="0">
      <protection locked="0"/>
    </xf>
    <xf numFmtId="198" fontId="84" fillId="0" borderId="0">
      <protection locked="0"/>
    </xf>
    <xf numFmtId="198" fontId="84" fillId="0" borderId="0">
      <protection locked="0"/>
    </xf>
    <xf numFmtId="0" fontId="101" fillId="0" borderId="0" applyFill="0" applyBorder="0" applyProtection="0">
      <alignment horizontal="left"/>
    </xf>
    <xf numFmtId="0" fontId="77" fillId="0" borderId="18" applyNumberFormat="0" applyBorder="0">
      <protection locked="0"/>
    </xf>
    <xf numFmtId="0" fontId="36" fillId="40" borderId="0" applyNumberFormat="0" applyBorder="0" applyAlignment="0" applyProtection="0"/>
    <xf numFmtId="0" fontId="182" fillId="34" borderId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3" fontId="102" fillId="0" borderId="0" applyNumberFormat="0"/>
    <xf numFmtId="38" fontId="33" fillId="33" borderId="0" applyNumberFormat="0" applyBorder="0" applyAlignment="0" applyProtection="0"/>
    <xf numFmtId="38" fontId="33" fillId="33" borderId="0" applyNumberFormat="0" applyBorder="0" applyAlignment="0" applyProtection="0"/>
    <xf numFmtId="0" fontId="82" fillId="0" borderId="0" applyFont="0" applyFill="0" applyBorder="0" applyAlignment="0" applyProtection="0">
      <alignment horizontal="right"/>
    </xf>
    <xf numFmtId="0" fontId="27" fillId="0" borderId="0"/>
    <xf numFmtId="0" fontId="103" fillId="65" borderId="0"/>
    <xf numFmtId="0" fontId="104" fillId="0" borderId="0">
      <alignment horizontal="left"/>
    </xf>
    <xf numFmtId="0" fontId="104" fillId="66" borderId="39"/>
    <xf numFmtId="0" fontId="22" fillId="0" borderId="21" applyNumberFormat="0" applyAlignment="0" applyProtection="0">
      <alignment horizontal="left" vertical="center"/>
    </xf>
    <xf numFmtId="0" fontId="22" fillId="0" borderId="17">
      <alignment horizontal="left" vertical="center"/>
    </xf>
    <xf numFmtId="0" fontId="22" fillId="0" borderId="17">
      <alignment horizontal="left" vertical="center"/>
    </xf>
    <xf numFmtId="0" fontId="22" fillId="0" borderId="17">
      <alignment horizontal="left" vertical="center"/>
    </xf>
    <xf numFmtId="0" fontId="78" fillId="0" borderId="0"/>
    <xf numFmtId="0" fontId="47" fillId="0" borderId="40" applyNumberFormat="0" applyFill="0" applyAlignment="0" applyProtection="0"/>
    <xf numFmtId="0" fontId="47" fillId="0" borderId="40" applyNumberFormat="0" applyFill="0" applyAlignment="0" applyProtection="0"/>
    <xf numFmtId="0" fontId="47" fillId="0" borderId="40" applyNumberFormat="0" applyFill="0" applyAlignment="0" applyProtection="0"/>
    <xf numFmtId="0" fontId="47" fillId="0" borderId="40" applyNumberFormat="0" applyFill="0" applyAlignment="0" applyProtection="0"/>
    <xf numFmtId="0" fontId="47" fillId="0" borderId="40" applyNumberFormat="0" applyFill="0" applyAlignment="0" applyProtection="0"/>
    <xf numFmtId="0" fontId="47" fillId="0" borderId="40" applyNumberFormat="0" applyFill="0" applyAlignment="0" applyProtection="0"/>
    <xf numFmtId="0" fontId="47" fillId="0" borderId="40" applyNumberFormat="0" applyFill="0" applyAlignment="0" applyProtection="0"/>
    <xf numFmtId="0" fontId="47" fillId="0" borderId="40" applyNumberFormat="0" applyFill="0" applyAlignment="0" applyProtection="0"/>
    <xf numFmtId="0" fontId="48" fillId="0" borderId="41" applyNumberFormat="0" applyFill="0" applyAlignment="0" applyProtection="0"/>
    <xf numFmtId="0" fontId="48" fillId="0" borderId="41" applyNumberFormat="0" applyFill="0" applyAlignment="0" applyProtection="0"/>
    <xf numFmtId="0" fontId="48" fillId="0" borderId="41" applyNumberFormat="0" applyFill="0" applyAlignment="0" applyProtection="0"/>
    <xf numFmtId="0" fontId="48" fillId="0" borderId="41" applyNumberFormat="0" applyFill="0" applyAlignment="0" applyProtection="0"/>
    <xf numFmtId="0" fontId="48" fillId="0" borderId="41" applyNumberFormat="0" applyFill="0" applyAlignment="0" applyProtection="0"/>
    <xf numFmtId="0" fontId="48" fillId="0" borderId="41" applyNumberFormat="0" applyFill="0" applyAlignment="0" applyProtection="0"/>
    <xf numFmtId="0" fontId="48" fillId="0" borderId="41" applyNumberFormat="0" applyFill="0" applyAlignment="0" applyProtection="0"/>
    <xf numFmtId="0" fontId="48" fillId="0" borderId="41" applyNumberFormat="0" applyFill="0" applyAlignment="0" applyProtection="0"/>
    <xf numFmtId="0" fontId="49" fillId="0" borderId="42" applyNumberFormat="0" applyFill="0" applyAlignment="0" applyProtection="0"/>
    <xf numFmtId="0" fontId="49" fillId="0" borderId="42" applyNumberFormat="0" applyFill="0" applyAlignment="0" applyProtection="0"/>
    <xf numFmtId="0" fontId="49" fillId="0" borderId="42" applyNumberFormat="0" applyFill="0" applyAlignment="0" applyProtection="0"/>
    <xf numFmtId="0" fontId="49" fillId="0" borderId="42" applyNumberFormat="0" applyFill="0" applyAlignment="0" applyProtection="0"/>
    <xf numFmtId="0" fontId="49" fillId="0" borderId="42" applyNumberFormat="0" applyFill="0" applyAlignment="0" applyProtection="0"/>
    <xf numFmtId="0" fontId="49" fillId="0" borderId="42" applyNumberFormat="0" applyFill="0" applyAlignment="0" applyProtection="0"/>
    <xf numFmtId="0" fontId="49" fillId="0" borderId="42" applyNumberFormat="0" applyFill="0" applyAlignment="0" applyProtection="0"/>
    <xf numFmtId="0" fontId="49" fillId="0" borderId="42" applyNumberFormat="0" applyFill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3" fillId="67" borderId="27">
      <alignment vertical="center" wrapText="1"/>
    </xf>
    <xf numFmtId="0" fontId="78" fillId="0" borderId="0"/>
    <xf numFmtId="0" fontId="105" fillId="0" borderId="22">
      <alignment horizontal="center"/>
    </xf>
    <xf numFmtId="0" fontId="105" fillId="0" borderId="22">
      <alignment horizontal="center"/>
    </xf>
    <xf numFmtId="0" fontId="105" fillId="0" borderId="0">
      <alignment horizontal="center"/>
    </xf>
    <xf numFmtId="0" fontId="105" fillId="0" borderId="0">
      <alignment horizontal="center"/>
    </xf>
    <xf numFmtId="0" fontId="62" fillId="0" borderId="0" quotePrefix="1" applyNumberFormat="0" applyFill="0" applyBorder="0" applyAlignment="0" applyProtection="0"/>
    <xf numFmtId="0" fontId="17" fillId="0" borderId="0" applyNumberFormat="0" applyFill="0" applyBorder="0" applyAlignment="0" applyProtection="0"/>
    <xf numFmtId="4" fontId="178" fillId="0" borderId="0" applyFill="0" applyBorder="0" applyProtection="0">
      <alignment horizontal="center"/>
    </xf>
    <xf numFmtId="0" fontId="17" fillId="0" borderId="0" applyNumberFormat="0" applyFill="0" applyBorder="0" applyAlignment="0" applyProtection="0"/>
    <xf numFmtId="4" fontId="102" fillId="0" borderId="0" applyFill="0" applyBorder="0" applyProtection="0">
      <alignment horizontal="center"/>
    </xf>
    <xf numFmtId="4" fontId="179" fillId="0" borderId="0" applyFill="0" applyBorder="0" applyProtection="0">
      <alignment horizontal="center"/>
    </xf>
    <xf numFmtId="4" fontId="180" fillId="0" borderId="0" applyFill="0" applyBorder="0" applyProtection="0">
      <alignment horizontal="center"/>
    </xf>
    <xf numFmtId="0" fontId="74" fillId="0" borderId="0">
      <alignment vertical="top" wrapText="1"/>
    </xf>
    <xf numFmtId="0" fontId="74" fillId="0" borderId="0">
      <alignment vertical="top" wrapText="1"/>
    </xf>
    <xf numFmtId="0" fontId="162" fillId="0" borderId="0" applyNumberFormat="0" applyFill="0" applyBorder="0" applyAlignment="0" applyProtection="0">
      <alignment vertical="top"/>
      <protection locked="0"/>
    </xf>
    <xf numFmtId="0" fontId="106" fillId="0" borderId="0" applyNumberFormat="0" applyFill="0" applyBorder="0" applyAlignment="0" applyProtection="0">
      <alignment vertical="top"/>
      <protection locked="0"/>
    </xf>
    <xf numFmtId="0" fontId="158" fillId="0" borderId="0" applyNumberFormat="0" applyFill="0" applyBorder="0" applyAlignment="0" applyProtection="0">
      <alignment vertical="top"/>
      <protection locked="0"/>
    </xf>
    <xf numFmtId="0" fontId="158" fillId="0" borderId="0" applyNumberFormat="0" applyFill="0" applyBorder="0" applyAlignment="0" applyProtection="0">
      <alignment vertical="top"/>
      <protection locked="0"/>
    </xf>
    <xf numFmtId="0" fontId="163" fillId="0" borderId="0" applyNumberFormat="0" applyFill="0" applyBorder="0" applyAlignment="0" applyProtection="0">
      <alignment vertical="top"/>
      <protection locked="0"/>
    </xf>
    <xf numFmtId="169" fontId="17" fillId="0" borderId="0" applyFont="0" applyFill="0" applyBorder="0" applyAlignment="0" applyProtection="0"/>
    <xf numFmtId="0" fontId="54" fillId="0" borderId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107" fillId="0" borderId="0"/>
    <xf numFmtId="0" fontId="107" fillId="0" borderId="0"/>
    <xf numFmtId="49" fontId="33" fillId="0" borderId="0" applyFill="0" applyBorder="0"/>
    <xf numFmtId="236" fontId="58" fillId="0" borderId="0"/>
    <xf numFmtId="207" fontId="17" fillId="0" borderId="0"/>
    <xf numFmtId="237" fontId="17" fillId="0" borderId="0"/>
    <xf numFmtId="10" fontId="33" fillId="68" borderId="1" applyNumberFormat="0" applyBorder="0" applyAlignment="0" applyProtection="0"/>
    <xf numFmtId="10" fontId="33" fillId="68" borderId="1" applyNumberFormat="0" applyBorder="0" applyAlignment="0" applyProtection="0"/>
    <xf numFmtId="10" fontId="33" fillId="68" borderId="1" applyNumberFormat="0" applyBorder="0" applyAlignment="0" applyProtection="0"/>
    <xf numFmtId="10" fontId="33" fillId="68" borderId="1" applyNumberFormat="0" applyBorder="0" applyAlignment="0" applyProtection="0"/>
    <xf numFmtId="10" fontId="33" fillId="68" borderId="1" applyNumberFormat="0" applyBorder="0" applyAlignment="0" applyProtection="0"/>
    <xf numFmtId="10" fontId="33" fillId="68" borderId="1" applyNumberFormat="0" applyBorder="0" applyAlignment="0" applyProtection="0"/>
    <xf numFmtId="10" fontId="33" fillId="68" borderId="1" applyNumberFormat="0" applyBorder="0" applyAlignment="0" applyProtection="0"/>
    <xf numFmtId="10" fontId="33" fillId="68" borderId="1" applyNumberFormat="0" applyBorder="0" applyAlignment="0" applyProtection="0"/>
    <xf numFmtId="10" fontId="33" fillId="68" borderId="1" applyNumberFormat="0" applyBorder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0" fontId="40" fillId="43" borderId="28" applyNumberFormat="0" applyAlignment="0" applyProtection="0"/>
    <xf numFmtId="232" fontId="164" fillId="0" borderId="4">
      <alignment vertical="center"/>
    </xf>
    <xf numFmtId="3" fontId="108" fillId="0" borderId="43" applyNumberFormat="0" applyFont="0" applyFill="0" applyAlignment="0">
      <alignment horizontal="center" vertical="top"/>
      <protection locked="0"/>
    </xf>
    <xf numFmtId="232" fontId="165" fillId="68" borderId="4" applyBorder="0"/>
    <xf numFmtId="232" fontId="154" fillId="0" borderId="2">
      <protection locked="0"/>
    </xf>
    <xf numFmtId="232" fontId="166" fillId="68" borderId="4" applyBorder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>
      <protection locked="0"/>
    </xf>
    <xf numFmtId="0" fontId="17" fillId="0" borderId="0">
      <protection locked="0"/>
    </xf>
    <xf numFmtId="0" fontId="17" fillId="0" borderId="0"/>
    <xf numFmtId="0" fontId="59" fillId="0" borderId="0"/>
    <xf numFmtId="0" fontId="17" fillId="0" borderId="0"/>
    <xf numFmtId="0" fontId="109" fillId="0" borderId="1" applyNumberFormat="0" applyAlignment="0">
      <alignment horizontal="center"/>
    </xf>
    <xf numFmtId="199" fontId="76" fillId="69" borderId="0" applyBorder="0">
      <alignment horizontal="right"/>
    </xf>
    <xf numFmtId="199" fontId="155" fillId="69" borderId="0" applyBorder="0">
      <alignment horizontal="right"/>
    </xf>
    <xf numFmtId="0" fontId="24" fillId="0" borderId="0">
      <alignment horizontal="right"/>
    </xf>
    <xf numFmtId="0" fontId="25" fillId="0" borderId="0" applyNumberFormat="0" applyFont="0" applyFill="0" applyBorder="0" applyProtection="0">
      <alignment horizontal="left" vertical="center"/>
    </xf>
    <xf numFmtId="0" fontId="54" fillId="0" borderId="0"/>
    <xf numFmtId="0" fontId="51" fillId="70" borderId="44">
      <alignment horizontal="center" vertical="center" wrapText="1"/>
    </xf>
    <xf numFmtId="0" fontId="17" fillId="0" borderId="45"/>
    <xf numFmtId="0" fontId="17" fillId="0" borderId="45"/>
    <xf numFmtId="0" fontId="110" fillId="0" borderId="0" applyNumberFormat="0" applyFill="0" applyBorder="0" applyAlignment="0" applyProtection="0">
      <alignment vertical="top"/>
      <protection locked="0"/>
    </xf>
    <xf numFmtId="187" fontId="54" fillId="0" borderId="0" applyFill="0" applyBorder="0" applyAlignment="0"/>
    <xf numFmtId="183" fontId="54" fillId="0" borderId="0" applyFill="0" applyBorder="0" applyAlignment="0"/>
    <xf numFmtId="187" fontId="54" fillId="0" borderId="0" applyFill="0" applyBorder="0" applyAlignment="0"/>
    <xf numFmtId="188" fontId="17" fillId="0" borderId="0" applyFill="0" applyBorder="0" applyAlignment="0"/>
    <xf numFmtId="188" fontId="17" fillId="0" borderId="0" applyFill="0" applyBorder="0" applyAlignment="0"/>
    <xf numFmtId="183" fontId="54" fillId="0" borderId="0" applyFill="0" applyBorder="0" applyAlignment="0"/>
    <xf numFmtId="0" fontId="39" fillId="0" borderId="34" applyNumberFormat="0" applyFill="0" applyAlignment="0" applyProtection="0"/>
    <xf numFmtId="0" fontId="39" fillId="0" borderId="34" applyNumberFormat="0" applyFill="0" applyAlignment="0" applyProtection="0"/>
    <xf numFmtId="0" fontId="39" fillId="0" borderId="34" applyNumberFormat="0" applyFill="0" applyAlignment="0" applyProtection="0"/>
    <xf numFmtId="0" fontId="39" fillId="0" borderId="34" applyNumberFormat="0" applyFill="0" applyAlignment="0" applyProtection="0"/>
    <xf numFmtId="0" fontId="39" fillId="0" borderId="34" applyNumberFormat="0" applyFill="0" applyAlignment="0" applyProtection="0"/>
    <xf numFmtId="0" fontId="39" fillId="0" borderId="34" applyNumberFormat="0" applyFill="0" applyAlignment="0" applyProtection="0"/>
    <xf numFmtId="169" fontId="17" fillId="0" borderId="0" applyFont="0" applyFill="0" applyBorder="0" applyAlignment="0" applyProtection="0"/>
    <xf numFmtId="0" fontId="111" fillId="0" borderId="1" applyFill="0" applyBorder="0" applyProtection="0">
      <alignment vertical="center"/>
    </xf>
    <xf numFmtId="169" fontId="17" fillId="0" borderId="0" applyFont="0" applyFill="0" applyBorder="0" applyAlignment="0" applyProtection="0"/>
    <xf numFmtId="169" fontId="17" fillId="0" borderId="0" applyFont="0" applyFill="0" applyBorder="0" applyAlignment="0" applyProtection="0"/>
    <xf numFmtId="0" fontId="167" fillId="0" borderId="4">
      <alignment horizontal="left"/>
      <protection locked="0"/>
    </xf>
    <xf numFmtId="0" fontId="88" fillId="0" borderId="0"/>
    <xf numFmtId="0" fontId="17" fillId="0" borderId="0" applyNumberFormat="0" applyFill="0" applyBorder="0" applyProtection="0">
      <alignment horizontal="left" vertical="center"/>
    </xf>
    <xf numFmtId="0" fontId="17" fillId="0" borderId="0" applyNumberFormat="0" applyFill="0" applyBorder="0" applyProtection="0">
      <alignment horizontal="left" vertical="center"/>
    </xf>
    <xf numFmtId="41" fontId="17" fillId="0" borderId="0">
      <alignment vertical="center"/>
    </xf>
    <xf numFmtId="41" fontId="17" fillId="0" borderId="0">
      <alignment vertical="center"/>
    </xf>
    <xf numFmtId="200" fontId="90" fillId="0" borderId="0">
      <alignment horizontal="left"/>
    </xf>
    <xf numFmtId="0" fontId="17" fillId="0" borderId="0">
      <alignment horizontal="center" vertical="top"/>
    </xf>
    <xf numFmtId="0" fontId="17" fillId="0" borderId="0">
      <alignment horizontal="center" vertical="top"/>
    </xf>
    <xf numFmtId="0" fontId="17" fillId="35" borderId="0"/>
    <xf numFmtId="3" fontId="112" fillId="71" borderId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68" fillId="0" borderId="0" applyBorder="0"/>
    <xf numFmtId="233" fontId="21" fillId="0" borderId="0" applyFont="0" applyFill="0" applyBorder="0" applyAlignment="0" applyProtection="0"/>
    <xf numFmtId="181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38" fontId="90" fillId="0" borderId="0" applyFont="0" applyFill="0" applyBorder="0" applyAlignment="0" applyProtection="0"/>
    <xf numFmtId="40" fontId="90" fillId="0" borderId="0" applyFont="0" applyFill="0" applyBorder="0" applyAlignment="0" applyProtection="0"/>
    <xf numFmtId="0" fontId="114" fillId="0" borderId="22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0" fontId="17" fillId="0" borderId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4" fontId="30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201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201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202" fontId="25" fillId="0" borderId="0" applyFont="0" applyFill="0" applyBorder="0" applyAlignment="0" applyProtection="0"/>
    <xf numFmtId="203" fontId="17" fillId="0" borderId="0" applyFont="0" applyFill="0" applyBorder="0" applyAlignment="0" applyProtection="0"/>
    <xf numFmtId="204" fontId="17" fillId="0" borderId="0" applyFont="0" applyFill="0" applyBorder="0" applyAlignment="0" applyProtection="0"/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205" fontId="90" fillId="0" borderId="0" applyFont="0" applyFill="0" applyBorder="0" applyAlignment="0" applyProtection="0"/>
    <xf numFmtId="0" fontId="17" fillId="0" borderId="0">
      <protection locked="0"/>
    </xf>
    <xf numFmtId="0" fontId="17" fillId="0" borderId="0" applyFont="0" applyFill="0" applyBorder="0" applyAlignment="0" applyProtection="0"/>
    <xf numFmtId="0" fontId="17" fillId="0" borderId="0">
      <protection locked="0"/>
    </xf>
    <xf numFmtId="0" fontId="17" fillId="0" borderId="0" applyFont="0" applyFill="0" applyBorder="0" applyAlignment="0" applyProtection="0"/>
    <xf numFmtId="0" fontId="17" fillId="0" borderId="0">
      <protection locked="0"/>
    </xf>
    <xf numFmtId="0" fontId="59" fillId="0" borderId="0" applyFont="0" applyFill="0" applyBorder="0" applyAlignment="0" applyProtection="0"/>
    <xf numFmtId="0" fontId="17" fillId="0" borderId="0">
      <protection locked="0"/>
    </xf>
    <xf numFmtId="0" fontId="17" fillId="0" borderId="0" applyFont="0" applyFill="0" applyBorder="0" applyAlignment="0" applyProtection="0"/>
    <xf numFmtId="0" fontId="17" fillId="0" borderId="0">
      <protection locked="0"/>
    </xf>
    <xf numFmtId="0" fontId="112" fillId="0" borderId="0" applyFont="0" applyFill="0" applyBorder="0" applyAlignment="0" applyProtection="0"/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206" fontId="90" fillId="0" borderId="0" applyFont="0" applyFill="0" applyBorder="0" applyAlignment="0" applyProtection="0"/>
    <xf numFmtId="0" fontId="17" fillId="0" borderId="0">
      <protection locked="0"/>
    </xf>
    <xf numFmtId="0" fontId="17" fillId="0" borderId="0" applyFont="0" applyFill="0" applyBorder="0" applyAlignment="0" applyProtection="0"/>
    <xf numFmtId="0" fontId="17" fillId="0" borderId="0">
      <protection locked="0"/>
    </xf>
    <xf numFmtId="0" fontId="17" fillId="0" borderId="0" applyFont="0" applyFill="0" applyBorder="0" applyAlignment="0" applyProtection="0"/>
    <xf numFmtId="0" fontId="17" fillId="0" borderId="0">
      <protection locked="0"/>
    </xf>
    <xf numFmtId="0" fontId="59" fillId="0" borderId="0" applyFont="0" applyFill="0" applyBorder="0" applyAlignment="0" applyProtection="0"/>
    <xf numFmtId="0" fontId="17" fillId="0" borderId="0">
      <protection locked="0"/>
    </xf>
    <xf numFmtId="0" fontId="17" fillId="0" borderId="0" applyFont="0" applyFill="0" applyBorder="0" applyAlignment="0" applyProtection="0"/>
    <xf numFmtId="0" fontId="17" fillId="0" borderId="0">
      <protection locked="0"/>
    </xf>
    <xf numFmtId="0" fontId="112" fillId="0" borderId="0" applyFont="0" applyFill="0" applyBorder="0" applyAlignment="0" applyProtection="0"/>
    <xf numFmtId="0" fontId="17" fillId="0" borderId="0">
      <protection locked="0"/>
    </xf>
    <xf numFmtId="0" fontId="100" fillId="0" borderId="0" applyFont="0" applyFill="0" applyBorder="0" applyAlignment="0" applyProtection="0"/>
    <xf numFmtId="0" fontId="86" fillId="0" borderId="0">
      <protection locked="0"/>
    </xf>
    <xf numFmtId="238" fontId="17" fillId="0" borderId="0" applyFill="0" applyBorder="0" applyAlignment="0" applyProtection="0"/>
    <xf numFmtId="0" fontId="62" fillId="0" borderId="2" applyNumberFormat="0" applyBorder="0"/>
    <xf numFmtId="0" fontId="82" fillId="0" borderId="0" applyFont="0" applyFill="0" applyBorder="0" applyAlignment="0" applyProtection="0">
      <alignment horizontal="right"/>
    </xf>
    <xf numFmtId="0" fontId="17" fillId="0" borderId="0" applyNumberFormat="0" applyFill="0" applyBorder="0" applyProtection="0">
      <alignment horizontal="left"/>
    </xf>
    <xf numFmtId="0" fontId="17" fillId="0" borderId="0" applyNumberFormat="0" applyFill="0" applyBorder="0" applyProtection="0">
      <alignment horizontal="left"/>
    </xf>
    <xf numFmtId="0" fontId="42" fillId="72" borderId="0" applyNumberFormat="0" applyBorder="0" applyAlignment="0" applyProtection="0"/>
    <xf numFmtId="0" fontId="32" fillId="4" borderId="0" applyNumberFormat="0" applyBorder="0" applyAlignment="0" applyProtection="0"/>
    <xf numFmtId="0" fontId="42" fillId="72" borderId="0" applyNumberFormat="0" applyBorder="0" applyAlignment="0" applyProtection="0"/>
    <xf numFmtId="0" fontId="42" fillId="72" borderId="0" applyNumberFormat="0" applyBorder="0" applyAlignment="0" applyProtection="0"/>
    <xf numFmtId="0" fontId="42" fillId="72" borderId="0" applyNumberFormat="0" applyBorder="0" applyAlignment="0" applyProtection="0"/>
    <xf numFmtId="0" fontId="42" fillId="72" borderId="0" applyNumberFormat="0" applyBorder="0" applyAlignment="0" applyProtection="0"/>
    <xf numFmtId="0" fontId="42" fillId="72" borderId="0" applyNumberFormat="0" applyBorder="0" applyAlignment="0" applyProtection="0"/>
    <xf numFmtId="0" fontId="42" fillId="72" borderId="0" applyNumberFormat="0" applyBorder="0" applyAlignment="0" applyProtection="0"/>
    <xf numFmtId="0" fontId="42" fillId="72" borderId="0" applyNumberFormat="0" applyBorder="0" applyAlignment="0" applyProtection="0"/>
    <xf numFmtId="0" fontId="42" fillId="72" borderId="0" applyNumberFormat="0" applyBorder="0" applyAlignment="0" applyProtection="0"/>
    <xf numFmtId="0" fontId="111" fillId="61" borderId="1" applyNumberFormat="0" applyFont="0" applyBorder="0" applyAlignment="0" applyProtection="0">
      <alignment vertical="center"/>
    </xf>
    <xf numFmtId="37" fontId="115" fillId="0" borderId="0"/>
    <xf numFmtId="37" fontId="115" fillId="0" borderId="0"/>
    <xf numFmtId="37" fontId="115" fillId="0" borderId="0"/>
    <xf numFmtId="0" fontId="107" fillId="0" borderId="0"/>
    <xf numFmtId="207" fontId="69" fillId="0" borderId="0"/>
    <xf numFmtId="207" fontId="69" fillId="0" borderId="0"/>
    <xf numFmtId="207" fontId="69" fillId="0" borderId="0"/>
    <xf numFmtId="207" fontId="69" fillId="0" borderId="0"/>
    <xf numFmtId="207" fontId="69" fillId="0" borderId="0"/>
    <xf numFmtId="207" fontId="69" fillId="0" borderId="0"/>
    <xf numFmtId="207" fontId="69" fillId="0" borderId="0"/>
    <xf numFmtId="207" fontId="69" fillId="0" borderId="0"/>
    <xf numFmtId="208" fontId="116" fillId="0" borderId="0"/>
    <xf numFmtId="239" fontId="17" fillId="0" borderId="0"/>
    <xf numFmtId="208" fontId="116" fillId="0" borderId="0"/>
    <xf numFmtId="0" fontId="17" fillId="0" borderId="0"/>
    <xf numFmtId="0" fontId="17" fillId="0" borderId="0"/>
    <xf numFmtId="236" fontId="58" fillId="0" borderId="0"/>
    <xf numFmtId="207" fontId="17" fillId="0" borderId="0"/>
    <xf numFmtId="237" fontId="17" fillId="0" borderId="0"/>
    <xf numFmtId="240" fontId="58" fillId="0" borderId="0">
      <alignment horizontal="right"/>
    </xf>
    <xf numFmtId="0" fontId="17" fillId="0" borderId="0"/>
    <xf numFmtId="168" fontId="2" fillId="0" borderId="0"/>
    <xf numFmtId="0" fontId="17" fillId="0" borderId="0"/>
    <xf numFmtId="168" fontId="30" fillId="0" borderId="0"/>
    <xf numFmtId="0" fontId="17" fillId="0" borderId="0"/>
    <xf numFmtId="168" fontId="2" fillId="0" borderId="0"/>
    <xf numFmtId="0" fontId="17" fillId="0" borderId="0"/>
    <xf numFmtId="0" fontId="17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8" fontId="2" fillId="0" borderId="0"/>
    <xf numFmtId="0" fontId="17" fillId="0" borderId="0"/>
    <xf numFmtId="168" fontId="30" fillId="0" borderId="0"/>
    <xf numFmtId="0" fontId="17" fillId="0" borderId="0"/>
    <xf numFmtId="168" fontId="2" fillId="0" borderId="0"/>
    <xf numFmtId="0" fontId="17" fillId="0" borderId="0"/>
    <xf numFmtId="0" fontId="17" fillId="0" borderId="0"/>
    <xf numFmtId="0" fontId="17" fillId="0" borderId="0"/>
    <xf numFmtId="0" fontId="2" fillId="0" borderId="0"/>
    <xf numFmtId="0" fontId="2" fillId="0" borderId="0"/>
    <xf numFmtId="0" fontId="172" fillId="0" borderId="0"/>
    <xf numFmtId="0" fontId="172" fillId="0" borderId="0"/>
    <xf numFmtId="0" fontId="172" fillId="0" borderId="0"/>
    <xf numFmtId="0" fontId="17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" fillId="0" borderId="0"/>
    <xf numFmtId="0" fontId="17" fillId="0" borderId="0"/>
    <xf numFmtId="0" fontId="30" fillId="0" borderId="0"/>
    <xf numFmtId="168" fontId="2" fillId="0" borderId="0"/>
    <xf numFmtId="168" fontId="30" fillId="0" borderId="0"/>
    <xf numFmtId="0" fontId="30" fillId="0" borderId="0"/>
    <xf numFmtId="0" fontId="17" fillId="0" borderId="0"/>
    <xf numFmtId="168" fontId="2" fillId="0" borderId="0"/>
    <xf numFmtId="0" fontId="17" fillId="0" borderId="0"/>
    <xf numFmtId="0" fontId="1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0" borderId="0"/>
    <xf numFmtId="0" fontId="1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0" borderId="0"/>
    <xf numFmtId="0" fontId="17" fillId="0" borderId="0"/>
    <xf numFmtId="168" fontId="2" fillId="0" borderId="0"/>
    <xf numFmtId="0" fontId="17" fillId="0" borderId="0"/>
    <xf numFmtId="168" fontId="30" fillId="0" borderId="0"/>
    <xf numFmtId="0" fontId="17" fillId="0" borderId="0"/>
    <xf numFmtId="168" fontId="2" fillId="0" borderId="0"/>
    <xf numFmtId="0" fontId="2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8" fontId="2" fillId="0" borderId="0"/>
    <xf numFmtId="0" fontId="2" fillId="0" borderId="0"/>
    <xf numFmtId="168" fontId="30" fillId="0" borderId="0"/>
    <xf numFmtId="0" fontId="17" fillId="0" borderId="0"/>
    <xf numFmtId="167" fontId="30" fillId="0" borderId="0"/>
    <xf numFmtId="168" fontId="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8" fontId="30" fillId="0" borderId="0"/>
    <xf numFmtId="168" fontId="2" fillId="0" borderId="0"/>
    <xf numFmtId="0" fontId="2" fillId="0" borderId="0"/>
    <xf numFmtId="167" fontId="30" fillId="0" borderId="0"/>
    <xf numFmtId="168" fontId="2" fillId="0" borderId="0"/>
    <xf numFmtId="168" fontId="30" fillId="0" borderId="0"/>
    <xf numFmtId="168" fontId="2" fillId="0" borderId="0"/>
    <xf numFmtId="0" fontId="17" fillId="0" borderId="0"/>
    <xf numFmtId="0" fontId="17" fillId="0" borderId="0"/>
    <xf numFmtId="168" fontId="2" fillId="0" borderId="0"/>
    <xf numFmtId="168" fontId="30" fillId="0" borderId="0"/>
    <xf numFmtId="168" fontId="2" fillId="0" borderId="0"/>
    <xf numFmtId="0" fontId="17" fillId="0" borderId="0"/>
    <xf numFmtId="167" fontId="30" fillId="0" borderId="0"/>
    <xf numFmtId="168" fontId="2" fillId="0" borderId="0"/>
    <xf numFmtId="0" fontId="17" fillId="0" borderId="0"/>
    <xf numFmtId="168" fontId="30" fillId="0" borderId="0"/>
    <xf numFmtId="168" fontId="2" fillId="0" borderId="0"/>
    <xf numFmtId="0" fontId="17" fillId="0" borderId="0"/>
    <xf numFmtId="0" fontId="17" fillId="0" borderId="0"/>
    <xf numFmtId="168" fontId="2" fillId="0" borderId="0"/>
    <xf numFmtId="168" fontId="30" fillId="0" borderId="0"/>
    <xf numFmtId="168" fontId="2" fillId="0" borderId="0"/>
    <xf numFmtId="0" fontId="17" fillId="0" borderId="0"/>
    <xf numFmtId="167" fontId="30" fillId="0" borderId="0"/>
    <xf numFmtId="168" fontId="2" fillId="0" borderId="0"/>
    <xf numFmtId="0" fontId="30" fillId="0" borderId="0"/>
    <xf numFmtId="0" fontId="30" fillId="0" borderId="0"/>
    <xf numFmtId="0" fontId="118" fillId="0" borderId="0">
      <alignment vertical="center"/>
    </xf>
    <xf numFmtId="0" fontId="17" fillId="0" borderId="0"/>
    <xf numFmtId="168" fontId="16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8" fontId="183" fillId="0" borderId="0"/>
    <xf numFmtId="168" fontId="183" fillId="0" borderId="0"/>
    <xf numFmtId="0" fontId="17" fillId="0" borderId="0"/>
    <xf numFmtId="168" fontId="183" fillId="0" borderId="0"/>
    <xf numFmtId="0" fontId="17" fillId="0" borderId="0"/>
    <xf numFmtId="168" fontId="161" fillId="0" borderId="0"/>
    <xf numFmtId="0" fontId="17" fillId="0" borderId="0"/>
    <xf numFmtId="168" fontId="183" fillId="0" borderId="0"/>
    <xf numFmtId="0" fontId="17" fillId="0" borderId="0"/>
    <xf numFmtId="168" fontId="183" fillId="0" borderId="0"/>
    <xf numFmtId="168" fontId="161" fillId="0" borderId="0"/>
    <xf numFmtId="0" fontId="17" fillId="0" borderId="0"/>
    <xf numFmtId="0" fontId="17" fillId="0" borderId="0"/>
    <xf numFmtId="168" fontId="183" fillId="0" borderId="0"/>
    <xf numFmtId="0" fontId="17" fillId="0" borderId="0"/>
    <xf numFmtId="168" fontId="183" fillId="0" borderId="0"/>
    <xf numFmtId="168" fontId="161" fillId="0" borderId="0"/>
    <xf numFmtId="0" fontId="17" fillId="0" borderId="0"/>
    <xf numFmtId="168" fontId="183" fillId="0" borderId="0"/>
    <xf numFmtId="0" fontId="17" fillId="0" borderId="0"/>
    <xf numFmtId="168" fontId="183" fillId="0" borderId="0"/>
    <xf numFmtId="168" fontId="161" fillId="0" borderId="0"/>
    <xf numFmtId="0" fontId="17" fillId="0" borderId="0"/>
    <xf numFmtId="168" fontId="183" fillId="0" borderId="0"/>
    <xf numFmtId="0" fontId="30" fillId="0" borderId="0"/>
    <xf numFmtId="168" fontId="183" fillId="0" borderId="0"/>
    <xf numFmtId="168" fontId="161" fillId="0" borderId="0"/>
    <xf numFmtId="0" fontId="30" fillId="0" borderId="0"/>
    <xf numFmtId="168" fontId="183" fillId="0" borderId="0"/>
    <xf numFmtId="168" fontId="161" fillId="0" borderId="0"/>
    <xf numFmtId="168" fontId="183" fillId="0" borderId="0"/>
    <xf numFmtId="168" fontId="183" fillId="0" borderId="0"/>
    <xf numFmtId="0" fontId="30" fillId="0" borderId="0"/>
    <xf numFmtId="0" fontId="17" fillId="0" borderId="0"/>
    <xf numFmtId="168" fontId="30" fillId="0" borderId="0"/>
    <xf numFmtId="168" fontId="2" fillId="0" borderId="0"/>
    <xf numFmtId="0" fontId="17" fillId="0" borderId="0"/>
    <xf numFmtId="246" fontId="30" fillId="0" borderId="0"/>
    <xf numFmtId="168" fontId="2" fillId="0" borderId="0"/>
    <xf numFmtId="168" fontId="30" fillId="0" borderId="0"/>
    <xf numFmtId="168" fontId="2" fillId="0" borderId="0"/>
    <xf numFmtId="168" fontId="30" fillId="0" borderId="0"/>
    <xf numFmtId="0" fontId="30" fillId="0" borderId="0"/>
    <xf numFmtId="0" fontId="17" fillId="0" borderId="0"/>
    <xf numFmtId="0" fontId="17" fillId="0" borderId="0"/>
    <xf numFmtId="168" fontId="2" fillId="0" borderId="0"/>
    <xf numFmtId="168" fontId="30" fillId="0" borderId="0"/>
    <xf numFmtId="168" fontId="2" fillId="0" borderId="0"/>
    <xf numFmtId="0" fontId="17" fillId="0" borderId="0"/>
    <xf numFmtId="0" fontId="17" fillId="0" borderId="0"/>
    <xf numFmtId="168" fontId="2" fillId="0" borderId="0"/>
    <xf numFmtId="168" fontId="30" fillId="0" borderId="0"/>
    <xf numFmtId="168" fontId="2" fillId="0" borderId="0"/>
    <xf numFmtId="0" fontId="17" fillId="0" borderId="0"/>
    <xf numFmtId="168" fontId="2" fillId="0" borderId="0"/>
    <xf numFmtId="168" fontId="30" fillId="0" borderId="0"/>
    <xf numFmtId="168" fontId="2" fillId="0" borderId="0"/>
    <xf numFmtId="0" fontId="17" fillId="0" borderId="0"/>
    <xf numFmtId="168" fontId="2" fillId="0" borderId="0"/>
    <xf numFmtId="168" fontId="30" fillId="0" borderId="0"/>
    <xf numFmtId="168" fontId="2" fillId="0" borderId="0"/>
    <xf numFmtId="0" fontId="17" fillId="0" borderId="0"/>
    <xf numFmtId="168" fontId="2" fillId="0" borderId="0"/>
    <xf numFmtId="168" fontId="30" fillId="0" borderId="0"/>
    <xf numFmtId="168" fontId="2" fillId="0" borderId="0"/>
    <xf numFmtId="0" fontId="17" fillId="0" borderId="0"/>
    <xf numFmtId="168" fontId="2" fillId="0" borderId="0"/>
    <xf numFmtId="168" fontId="30" fillId="0" borderId="0"/>
    <xf numFmtId="168" fontId="2" fillId="0" borderId="0"/>
    <xf numFmtId="0" fontId="17" fillId="0" borderId="0"/>
    <xf numFmtId="168" fontId="2" fillId="0" borderId="0"/>
    <xf numFmtId="168" fontId="30" fillId="0" borderId="0"/>
    <xf numFmtId="168" fontId="2" fillId="0" borderId="0"/>
    <xf numFmtId="0" fontId="17" fillId="0" borderId="0"/>
    <xf numFmtId="168" fontId="2" fillId="0" borderId="0"/>
    <xf numFmtId="168" fontId="30" fillId="0" borderId="0"/>
    <xf numFmtId="168" fontId="2" fillId="0" borderId="0"/>
    <xf numFmtId="0" fontId="17" fillId="0" borderId="0"/>
    <xf numFmtId="168" fontId="2" fillId="0" borderId="0"/>
    <xf numFmtId="0" fontId="2" fillId="0" borderId="0"/>
    <xf numFmtId="0" fontId="17" fillId="0" borderId="0"/>
    <xf numFmtId="243" fontId="17" fillId="0" borderId="0"/>
    <xf numFmtId="168" fontId="161" fillId="0" borderId="0"/>
    <xf numFmtId="0" fontId="17" fillId="0" borderId="0"/>
    <xf numFmtId="0" fontId="17" fillId="0" borderId="0"/>
    <xf numFmtId="168" fontId="161" fillId="0" borderId="0"/>
    <xf numFmtId="0" fontId="17" fillId="0" borderId="0"/>
    <xf numFmtId="0" fontId="117" fillId="0" borderId="0"/>
    <xf numFmtId="168" fontId="30" fillId="0" borderId="0"/>
    <xf numFmtId="0" fontId="117" fillId="0" borderId="0"/>
    <xf numFmtId="168" fontId="2" fillId="0" borderId="0"/>
    <xf numFmtId="0" fontId="30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1" fillId="0" borderId="0"/>
    <xf numFmtId="168" fontId="2" fillId="0" borderId="0"/>
    <xf numFmtId="168" fontId="30" fillId="0" borderId="0"/>
    <xf numFmtId="168" fontId="30" fillId="0" borderId="0"/>
    <xf numFmtId="168" fontId="2" fillId="0" borderId="0"/>
    <xf numFmtId="0" fontId="17" fillId="0" borderId="0"/>
    <xf numFmtId="168" fontId="2" fillId="0" borderId="0"/>
    <xf numFmtId="168" fontId="30" fillId="0" borderId="0"/>
    <xf numFmtId="168" fontId="2" fillId="0" borderId="0"/>
    <xf numFmtId="168" fontId="2" fillId="0" borderId="0"/>
    <xf numFmtId="168" fontId="30" fillId="0" borderId="0"/>
    <xf numFmtId="168" fontId="2" fillId="0" borderId="0"/>
    <xf numFmtId="168" fontId="2" fillId="0" borderId="0"/>
    <xf numFmtId="168" fontId="30" fillId="0" borderId="0"/>
    <xf numFmtId="168" fontId="2" fillId="0" borderId="0"/>
    <xf numFmtId="168" fontId="2" fillId="0" borderId="0"/>
    <xf numFmtId="168" fontId="30" fillId="0" borderId="0"/>
    <xf numFmtId="168" fontId="2" fillId="0" borderId="0"/>
    <xf numFmtId="168" fontId="2" fillId="0" borderId="0"/>
    <xf numFmtId="168" fontId="30" fillId="0" borderId="0"/>
    <xf numFmtId="168" fontId="2" fillId="0" borderId="0"/>
    <xf numFmtId="168" fontId="2" fillId="0" borderId="0"/>
    <xf numFmtId="0" fontId="17" fillId="0" borderId="0"/>
    <xf numFmtId="0" fontId="118" fillId="0" borderId="0">
      <alignment vertical="center"/>
    </xf>
    <xf numFmtId="168" fontId="30" fillId="0" borderId="0"/>
    <xf numFmtId="168" fontId="2" fillId="0" borderId="0"/>
    <xf numFmtId="0" fontId="17" fillId="0" borderId="0"/>
    <xf numFmtId="168" fontId="2" fillId="0" borderId="0"/>
    <xf numFmtId="168" fontId="30" fillId="0" borderId="0"/>
    <xf numFmtId="168" fontId="2" fillId="0" borderId="0"/>
    <xf numFmtId="0" fontId="17" fillId="0" borderId="0"/>
    <xf numFmtId="168" fontId="2" fillId="0" borderId="0"/>
    <xf numFmtId="168" fontId="30" fillId="0" borderId="0"/>
    <xf numFmtId="168" fontId="2" fillId="0" borderId="0"/>
    <xf numFmtId="0" fontId="30" fillId="0" borderId="0"/>
    <xf numFmtId="168" fontId="2" fillId="0" borderId="0"/>
    <xf numFmtId="168" fontId="30" fillId="0" borderId="0"/>
    <xf numFmtId="168" fontId="2" fillId="0" borderId="0"/>
    <xf numFmtId="0" fontId="30" fillId="0" borderId="0"/>
    <xf numFmtId="168" fontId="2" fillId="0" borderId="0"/>
    <xf numFmtId="168" fontId="30" fillId="0" borderId="0"/>
    <xf numFmtId="168" fontId="2" fillId="0" borderId="0"/>
    <xf numFmtId="0" fontId="30" fillId="0" borderId="0"/>
    <xf numFmtId="168" fontId="2" fillId="0" borderId="0"/>
    <xf numFmtId="168" fontId="30" fillId="0" borderId="0"/>
    <xf numFmtId="168" fontId="2" fillId="0" borderId="0"/>
    <xf numFmtId="0" fontId="30" fillId="0" borderId="0"/>
    <xf numFmtId="168" fontId="2" fillId="0" borderId="0"/>
    <xf numFmtId="168" fontId="30" fillId="0" borderId="0"/>
    <xf numFmtId="168" fontId="2" fillId="0" borderId="0"/>
    <xf numFmtId="0" fontId="30" fillId="0" borderId="0"/>
    <xf numFmtId="168" fontId="2" fillId="0" borderId="0"/>
    <xf numFmtId="168" fontId="30" fillId="0" borderId="0"/>
    <xf numFmtId="168" fontId="2" fillId="0" borderId="0"/>
    <xf numFmtId="0" fontId="17" fillId="0" borderId="0"/>
    <xf numFmtId="168" fontId="2" fillId="0" borderId="0"/>
    <xf numFmtId="168" fontId="30" fillId="0" borderId="0"/>
    <xf numFmtId="168" fontId="2" fillId="0" borderId="0"/>
    <xf numFmtId="0" fontId="17" fillId="0" borderId="0"/>
    <xf numFmtId="168" fontId="2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183" fillId="0" borderId="0"/>
    <xf numFmtId="168" fontId="161" fillId="0" borderId="0"/>
    <xf numFmtId="0" fontId="30" fillId="0" borderId="0"/>
    <xf numFmtId="236" fontId="183" fillId="0" borderId="0"/>
    <xf numFmtId="0" fontId="2" fillId="0" borderId="0"/>
    <xf numFmtId="236" fontId="161" fillId="0" borderId="0"/>
    <xf numFmtId="0" fontId="30" fillId="0" borderId="0"/>
    <xf numFmtId="0" fontId="17" fillId="0" borderId="0"/>
    <xf numFmtId="0" fontId="30" fillId="0" borderId="0"/>
    <xf numFmtId="168" fontId="183" fillId="0" borderId="0"/>
    <xf numFmtId="0" fontId="2" fillId="0" borderId="0"/>
    <xf numFmtId="168" fontId="161" fillId="0" borderId="0"/>
    <xf numFmtId="0" fontId="30" fillId="0" borderId="0"/>
    <xf numFmtId="0" fontId="30" fillId="0" borderId="0"/>
    <xf numFmtId="0" fontId="17" fillId="0" borderId="0"/>
    <xf numFmtId="0" fontId="17" fillId="0" borderId="0"/>
    <xf numFmtId="168" fontId="183" fillId="0" borderId="0"/>
    <xf numFmtId="168" fontId="183" fillId="0" borderId="0"/>
    <xf numFmtId="0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243" fontId="2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0" fontId="17" fillId="0" borderId="0"/>
    <xf numFmtId="0" fontId="18" fillId="0" borderId="0"/>
    <xf numFmtId="168" fontId="2" fillId="0" borderId="0"/>
    <xf numFmtId="0" fontId="18" fillId="0" borderId="0"/>
    <xf numFmtId="168" fontId="30" fillId="0" borderId="0"/>
    <xf numFmtId="0" fontId="17" fillId="0" borderId="0"/>
    <xf numFmtId="0" fontId="17" fillId="0" borderId="0"/>
    <xf numFmtId="0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0" fontId="17" fillId="0" borderId="0"/>
    <xf numFmtId="168" fontId="2" fillId="0" borderId="0"/>
    <xf numFmtId="0" fontId="17" fillId="0" borderId="0"/>
    <xf numFmtId="168" fontId="30" fillId="0" borderId="0"/>
    <xf numFmtId="0" fontId="17" fillId="0" borderId="0"/>
    <xf numFmtId="168" fontId="2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168" fontId="2" fillId="0" borderId="0"/>
    <xf numFmtId="0" fontId="17" fillId="0" borderId="0"/>
    <xf numFmtId="168" fontId="2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0" fontId="17" fillId="0" borderId="0"/>
    <xf numFmtId="0" fontId="17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0" fontId="17" fillId="0" borderId="0"/>
    <xf numFmtId="0" fontId="17" fillId="0" borderId="0"/>
    <xf numFmtId="0" fontId="181" fillId="0" borderId="0">
      <alignment vertical="center"/>
    </xf>
    <xf numFmtId="168" fontId="2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168" fontId="30" fillId="0" borderId="0"/>
    <xf numFmtId="168" fontId="2" fillId="0" borderId="0"/>
    <xf numFmtId="0" fontId="17" fillId="0" borderId="0"/>
    <xf numFmtId="168" fontId="2" fillId="0" borderId="0"/>
    <xf numFmtId="168" fontId="30" fillId="0" borderId="0"/>
    <xf numFmtId="168" fontId="2" fillId="0" borderId="0"/>
    <xf numFmtId="0" fontId="17" fillId="0" borderId="0"/>
    <xf numFmtId="168" fontId="2" fillId="0" borderId="0"/>
    <xf numFmtId="0" fontId="161" fillId="0" borderId="0"/>
    <xf numFmtId="0" fontId="183" fillId="0" borderId="0"/>
    <xf numFmtId="0" fontId="17" fillId="0" borderId="0"/>
    <xf numFmtId="0" fontId="183" fillId="0" borderId="0"/>
    <xf numFmtId="0" fontId="30" fillId="0" borderId="0"/>
    <xf numFmtId="0" fontId="2" fillId="0" borderId="0"/>
    <xf numFmtId="0" fontId="17" fillId="0" borderId="0"/>
    <xf numFmtId="0" fontId="2" fillId="0" borderId="0"/>
    <xf numFmtId="168" fontId="161" fillId="0" borderId="0"/>
    <xf numFmtId="0" fontId="17" fillId="0" borderId="0"/>
    <xf numFmtId="0" fontId="2" fillId="0" borderId="0"/>
    <xf numFmtId="168" fontId="161" fillId="0" borderId="0"/>
    <xf numFmtId="0" fontId="17" fillId="0" borderId="0"/>
    <xf numFmtId="168" fontId="161" fillId="0" borderId="0"/>
    <xf numFmtId="0" fontId="17" fillId="0" borderId="0"/>
    <xf numFmtId="168" fontId="30" fillId="0" borderId="0"/>
    <xf numFmtId="0" fontId="17" fillId="0" borderId="0"/>
    <xf numFmtId="0" fontId="30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17" fillId="0" borderId="0"/>
    <xf numFmtId="0" fontId="17" fillId="0" borderId="0"/>
    <xf numFmtId="168" fontId="30" fillId="0" borderId="0"/>
    <xf numFmtId="0" fontId="18" fillId="0" borderId="0"/>
    <xf numFmtId="168" fontId="2" fillId="0" borderId="0"/>
    <xf numFmtId="168" fontId="30" fillId="0" borderId="0"/>
    <xf numFmtId="0" fontId="18" fillId="0" borderId="0"/>
    <xf numFmtId="0" fontId="17" fillId="0" borderId="0"/>
    <xf numFmtId="168" fontId="2" fillId="0" borderId="0"/>
    <xf numFmtId="168" fontId="161" fillId="0" borderId="0"/>
    <xf numFmtId="0" fontId="17" fillId="0" borderId="0"/>
    <xf numFmtId="168" fontId="161" fillId="0" borderId="0"/>
    <xf numFmtId="0" fontId="17" fillId="0" borderId="0"/>
    <xf numFmtId="168" fontId="161" fillId="0" borderId="0"/>
    <xf numFmtId="0" fontId="17" fillId="0" borderId="0"/>
    <xf numFmtId="0" fontId="30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2" fillId="0" borderId="0"/>
    <xf numFmtId="0" fontId="17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168" fontId="2" fillId="0" borderId="0"/>
    <xf numFmtId="0" fontId="17" fillId="0" borderId="0"/>
    <xf numFmtId="0" fontId="17" fillId="0" borderId="0"/>
    <xf numFmtId="0" fontId="30" fillId="0" borderId="0"/>
    <xf numFmtId="0" fontId="17" fillId="0" borderId="0"/>
    <xf numFmtId="168" fontId="30" fillId="0" borderId="0"/>
    <xf numFmtId="0" fontId="30" fillId="0" borderId="0"/>
    <xf numFmtId="168" fontId="30" fillId="0" borderId="0"/>
    <xf numFmtId="0" fontId="17" fillId="0" borderId="0"/>
    <xf numFmtId="168" fontId="2" fillId="0" borderId="0"/>
    <xf numFmtId="0" fontId="2" fillId="0" borderId="0"/>
    <xf numFmtId="0" fontId="17" fillId="0" borderId="0"/>
    <xf numFmtId="0" fontId="2" fillId="0" borderId="0"/>
    <xf numFmtId="0" fontId="17" fillId="0" borderId="0"/>
    <xf numFmtId="0" fontId="2" fillId="0" borderId="0"/>
    <xf numFmtId="0" fontId="17" fillId="0" borderId="0"/>
    <xf numFmtId="0" fontId="2" fillId="0" borderId="0"/>
    <xf numFmtId="0" fontId="17" fillId="0" borderId="0"/>
    <xf numFmtId="0" fontId="2" fillId="0" borderId="0"/>
    <xf numFmtId="0" fontId="17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30" fillId="0" borderId="0"/>
    <xf numFmtId="0" fontId="17" fillId="0" borderId="0"/>
    <xf numFmtId="0" fontId="17" fillId="0" borderId="0"/>
    <xf numFmtId="0" fontId="17" fillId="0" borderId="0"/>
    <xf numFmtId="0" fontId="113" fillId="0" borderId="0"/>
    <xf numFmtId="241" fontId="159" fillId="0" borderId="0" applyNumberFormat="0" applyFill="0" applyBorder="0" applyAlignment="0">
      <alignment vertical="center"/>
      <protection locked="0"/>
    </xf>
    <xf numFmtId="0" fontId="25" fillId="0" borderId="0"/>
    <xf numFmtId="0" fontId="53" fillId="0" borderId="0"/>
    <xf numFmtId="0" fontId="2" fillId="8" borderId="12" applyNumberFormat="0" applyFont="0" applyAlignment="0" applyProtection="0"/>
    <xf numFmtId="0" fontId="30" fillId="73" borderId="46" applyNumberFormat="0" applyFont="0" applyAlignment="0" applyProtection="0"/>
    <xf numFmtId="0" fontId="30" fillId="73" borderId="46" applyNumberFormat="0" applyFont="0" applyAlignment="0" applyProtection="0"/>
    <xf numFmtId="0" fontId="30" fillId="8" borderId="12" applyNumberFormat="0" applyFont="0" applyAlignment="0" applyProtection="0"/>
    <xf numFmtId="0" fontId="17" fillId="73" borderId="46" applyNumberFormat="0" applyFont="0" applyAlignment="0" applyProtection="0"/>
    <xf numFmtId="0" fontId="30" fillId="8" borderId="12" applyNumberFormat="0" applyFont="0" applyAlignment="0" applyProtection="0"/>
    <xf numFmtId="0" fontId="17" fillId="73" borderId="46" applyNumberFormat="0" applyFont="0" applyAlignment="0" applyProtection="0"/>
    <xf numFmtId="0" fontId="30" fillId="73" borderId="46" applyNumberFormat="0" applyFont="0" applyAlignment="0" applyProtection="0"/>
    <xf numFmtId="0" fontId="17" fillId="73" borderId="46" applyNumberFormat="0" applyFont="0" applyAlignment="0" applyProtection="0"/>
    <xf numFmtId="0" fontId="17" fillId="73" borderId="46" applyNumberFormat="0" applyFont="0" applyAlignment="0" applyProtection="0"/>
    <xf numFmtId="0" fontId="17" fillId="73" borderId="46" applyNumberFormat="0" applyFont="0" applyAlignment="0" applyProtection="0"/>
    <xf numFmtId="0" fontId="17" fillId="73" borderId="46" applyNumberFormat="0" applyFont="0" applyAlignment="0" applyProtection="0"/>
    <xf numFmtId="0" fontId="30" fillId="8" borderId="12" applyNumberFormat="0" applyFont="0" applyAlignment="0" applyProtection="0"/>
    <xf numFmtId="0" fontId="30" fillId="8" borderId="12" applyNumberFormat="0" applyFont="0" applyAlignment="0" applyProtection="0"/>
    <xf numFmtId="0" fontId="21" fillId="73" borderId="46" applyNumberFormat="0" applyFont="0" applyAlignment="0" applyProtection="0"/>
    <xf numFmtId="0" fontId="30" fillId="8" borderId="12" applyNumberFormat="0" applyFont="0" applyAlignment="0" applyProtection="0"/>
    <xf numFmtId="0" fontId="30" fillId="8" borderId="12" applyNumberFormat="0" applyFont="0" applyAlignment="0" applyProtection="0"/>
    <xf numFmtId="0" fontId="17" fillId="73" borderId="46" applyNumberFormat="0" applyFont="0" applyAlignment="0" applyProtection="0"/>
    <xf numFmtId="0" fontId="17" fillId="73" borderId="46" applyNumberFormat="0" applyFont="0" applyAlignment="0" applyProtection="0"/>
    <xf numFmtId="0" fontId="17" fillId="73" borderId="46" applyNumberFormat="0" applyFont="0" applyAlignment="0" applyProtection="0"/>
    <xf numFmtId="0" fontId="17" fillId="73" borderId="46" applyNumberFormat="0" applyFont="0" applyAlignment="0" applyProtection="0"/>
    <xf numFmtId="0" fontId="30" fillId="73" borderId="46" applyNumberFormat="0" applyFont="0" applyAlignment="0" applyProtection="0"/>
    <xf numFmtId="0" fontId="30" fillId="73" borderId="46" applyNumberFormat="0" applyFont="0" applyAlignment="0" applyProtection="0"/>
    <xf numFmtId="0" fontId="17" fillId="73" borderId="46" applyNumberFormat="0" applyFont="0" applyAlignment="0" applyProtection="0"/>
    <xf numFmtId="0" fontId="17" fillId="73" borderId="46" applyNumberFormat="0" applyFont="0" applyAlignment="0" applyProtection="0"/>
    <xf numFmtId="0" fontId="17" fillId="73" borderId="46" applyNumberFormat="0" applyFont="0" applyAlignment="0" applyProtection="0"/>
    <xf numFmtId="0" fontId="17" fillId="73" borderId="46" applyNumberFormat="0" applyFont="0" applyAlignment="0" applyProtection="0"/>
    <xf numFmtId="0" fontId="17" fillId="73" borderId="46" applyNumberFormat="0" applyFont="0" applyAlignment="0" applyProtection="0"/>
    <xf numFmtId="0" fontId="17" fillId="73" borderId="46" applyNumberFormat="0" applyFont="0" applyAlignment="0" applyProtection="0"/>
    <xf numFmtId="0" fontId="17" fillId="73" borderId="46" applyNumberFormat="0" applyFont="0" applyAlignment="0" applyProtection="0"/>
    <xf numFmtId="0" fontId="17" fillId="73" borderId="46" applyNumberFormat="0" applyFont="0" applyAlignment="0" applyProtection="0"/>
    <xf numFmtId="0" fontId="17" fillId="73" borderId="46" applyNumberFormat="0" applyFont="0" applyAlignment="0" applyProtection="0"/>
    <xf numFmtId="0" fontId="17" fillId="73" borderId="46" applyNumberFormat="0" applyFont="0" applyAlignment="0" applyProtection="0"/>
    <xf numFmtId="0" fontId="17" fillId="73" borderId="46" applyNumberFormat="0" applyFont="0" applyAlignment="0" applyProtection="0"/>
    <xf numFmtId="0" fontId="17" fillId="73" borderId="46" applyNumberFormat="0" applyFont="0" applyAlignment="0" applyProtection="0"/>
    <xf numFmtId="38" fontId="25" fillId="0" borderId="3" applyFont="0" applyFill="0" applyBorder="0" applyAlignment="0" applyProtection="0"/>
    <xf numFmtId="0" fontId="119" fillId="0" borderId="0" applyNumberFormat="0" applyAlignment="0">
      <alignment vertical="top"/>
    </xf>
    <xf numFmtId="40" fontId="120" fillId="0" borderId="0" applyFont="0" applyFill="0" applyBorder="0" applyAlignment="0" applyProtection="0"/>
    <xf numFmtId="38" fontId="120" fillId="0" borderId="0" applyFont="0" applyFill="0" applyBorder="0" applyAlignment="0" applyProtection="0"/>
    <xf numFmtId="41" fontId="17" fillId="0" borderId="0" applyFont="0" applyFill="0" applyBorder="0" applyAlignment="0" applyProtection="0"/>
    <xf numFmtId="4" fontId="54" fillId="0" borderId="0" applyFont="0" applyFill="0" applyBorder="0" applyAlignment="0" applyProtection="0"/>
    <xf numFmtId="0" fontId="17" fillId="0" borderId="0"/>
    <xf numFmtId="0" fontId="17" fillId="0" borderId="0"/>
    <xf numFmtId="0" fontId="121" fillId="0" borderId="0" applyNumberFormat="0" applyBorder="0" applyAlignment="0">
      <alignment horizontal="right"/>
    </xf>
    <xf numFmtId="0" fontId="43" fillId="57" borderId="47" applyNumberFormat="0" applyAlignment="0" applyProtection="0"/>
    <xf numFmtId="0" fontId="43" fillId="57" borderId="47" applyNumberFormat="0" applyAlignment="0" applyProtection="0"/>
    <xf numFmtId="0" fontId="43" fillId="57" borderId="47" applyNumberFormat="0" applyAlignment="0" applyProtection="0"/>
    <xf numFmtId="0" fontId="43" fillId="57" borderId="47" applyNumberFormat="0" applyAlignment="0" applyProtection="0"/>
    <xf numFmtId="0" fontId="43" fillId="57" borderId="47" applyNumberFormat="0" applyAlignment="0" applyProtection="0"/>
    <xf numFmtId="0" fontId="43" fillId="57" borderId="47" applyNumberFormat="0" applyAlignment="0" applyProtection="0"/>
    <xf numFmtId="0" fontId="43" fillId="57" borderId="47" applyNumberFormat="0" applyAlignment="0" applyProtection="0"/>
    <xf numFmtId="0" fontId="43" fillId="57" borderId="47" applyNumberFormat="0" applyAlignment="0" applyProtection="0"/>
    <xf numFmtId="0" fontId="43" fillId="57" borderId="47" applyNumberFormat="0" applyAlignment="0" applyProtection="0"/>
    <xf numFmtId="232" fontId="169" fillId="0" borderId="2" applyBorder="0">
      <protection locked="0"/>
    </xf>
    <xf numFmtId="209" fontId="17" fillId="0" borderId="0">
      <alignment horizontal="right"/>
    </xf>
    <xf numFmtId="209" fontId="17" fillId="0" borderId="0">
      <alignment horizontal="right"/>
    </xf>
    <xf numFmtId="14" fontId="66" fillId="0" borderId="0">
      <alignment horizontal="center" wrapText="1"/>
      <protection locked="0"/>
    </xf>
    <xf numFmtId="14" fontId="66" fillId="0" borderId="0">
      <alignment horizontal="center" wrapText="1"/>
      <protection locked="0"/>
    </xf>
    <xf numFmtId="186" fontId="17" fillId="0" borderId="0" applyFont="0" applyFill="0" applyBorder="0" applyAlignment="0" applyProtection="0"/>
    <xf numFmtId="186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210" fontId="25" fillId="0" borderId="0" applyFont="0" applyFill="0" applyBorder="0" applyAlignment="0" applyProtection="0"/>
    <xf numFmtId="211" fontId="84" fillId="0" borderId="0">
      <protection locked="0"/>
    </xf>
    <xf numFmtId="211" fontId="84" fillId="0" borderId="0">
      <protection locked="0"/>
    </xf>
    <xf numFmtId="9" fontId="113" fillId="0" borderId="0" applyFont="0" applyFill="0" applyBorder="0" applyAlignment="0" applyProtection="0"/>
    <xf numFmtId="9" fontId="17" fillId="0" borderId="0" applyFont="0" applyFill="0" applyBorder="0" applyAlignment="0" applyProtection="0"/>
    <xf numFmtId="212" fontId="77" fillId="0" borderId="1">
      <alignment horizontal="center" vertical="center"/>
      <protection locked="0"/>
    </xf>
    <xf numFmtId="37" fontId="17" fillId="0" borderId="1" applyFont="0" applyFill="0" applyBorder="0" applyProtection="0"/>
    <xf numFmtId="37" fontId="17" fillId="0" borderId="1" applyFont="0" applyFill="0" applyBorder="0" applyProtection="0"/>
    <xf numFmtId="37" fontId="17" fillId="0" borderId="1" applyFont="0" applyFill="0" applyBorder="0" applyProtection="0"/>
    <xf numFmtId="37" fontId="17" fillId="0" borderId="1" applyFont="0" applyFill="0" applyBorder="0" applyProtection="0"/>
    <xf numFmtId="37" fontId="17" fillId="0" borderId="1" applyFont="0" applyFill="0" applyBorder="0" applyProtection="0"/>
    <xf numFmtId="37" fontId="17" fillId="0" borderId="1" applyFont="0" applyFill="0" applyBorder="0" applyProtection="0"/>
    <xf numFmtId="37" fontId="17" fillId="0" borderId="1" applyFont="0" applyFill="0" applyBorder="0" applyProtection="0"/>
    <xf numFmtId="213" fontId="84" fillId="0" borderId="0">
      <protection locked="0"/>
    </xf>
    <xf numFmtId="213" fontId="84" fillId="0" borderId="0">
      <protection locked="0"/>
    </xf>
    <xf numFmtId="9" fontId="1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86" fillId="0" borderId="0">
      <protection locked="0"/>
    </xf>
    <xf numFmtId="9" fontId="17" fillId="0" borderId="0" applyFont="0" applyFill="0" applyBorder="0" applyAlignment="0" applyProtection="0"/>
    <xf numFmtId="214" fontId="33" fillId="0" borderId="0" applyFill="0" applyBorder="0">
      <alignment horizontal="center"/>
    </xf>
    <xf numFmtId="214" fontId="33" fillId="0" borderId="0" applyFill="0" applyBorder="0">
      <alignment horizontal="center"/>
    </xf>
    <xf numFmtId="214" fontId="33" fillId="0" borderId="0" applyFill="0" applyBorder="0">
      <alignment horizontal="center"/>
    </xf>
    <xf numFmtId="10" fontId="100" fillId="0" borderId="0" applyFont="0" applyFill="0" applyBorder="0" applyAlignment="0" applyProtection="0"/>
    <xf numFmtId="215" fontId="122" fillId="0" borderId="0">
      <alignment horizontal="right"/>
    </xf>
    <xf numFmtId="215" fontId="173" fillId="0" borderId="0">
      <alignment horizontal="right"/>
    </xf>
    <xf numFmtId="0" fontId="33" fillId="33" borderId="1"/>
    <xf numFmtId="37" fontId="33" fillId="0" borderId="0">
      <alignment horizontal="right"/>
      <protection locked="0"/>
    </xf>
    <xf numFmtId="37" fontId="33" fillId="0" borderId="0">
      <alignment horizontal="right"/>
      <protection locked="0"/>
    </xf>
    <xf numFmtId="37" fontId="33" fillId="0" borderId="0">
      <alignment horizontal="right"/>
      <protection locked="0"/>
    </xf>
    <xf numFmtId="187" fontId="54" fillId="0" borderId="0" applyFill="0" applyBorder="0" applyAlignment="0"/>
    <xf numFmtId="183" fontId="54" fillId="0" borderId="0" applyFill="0" applyBorder="0" applyAlignment="0"/>
    <xf numFmtId="187" fontId="54" fillId="0" borderId="0" applyFill="0" applyBorder="0" applyAlignment="0"/>
    <xf numFmtId="188" fontId="17" fillId="0" borderId="0" applyFill="0" applyBorder="0" applyAlignment="0"/>
    <xf numFmtId="188" fontId="17" fillId="0" borderId="0" applyFill="0" applyBorder="0" applyAlignment="0"/>
    <xf numFmtId="183" fontId="54" fillId="0" borderId="0" applyFill="0" applyBorder="0" applyAlignment="0"/>
    <xf numFmtId="216" fontId="54" fillId="0" borderId="0">
      <alignment horizontal="right"/>
    </xf>
    <xf numFmtId="0" fontId="91" fillId="74" borderId="1" applyNumberFormat="0" applyFont="0" applyBorder="0" applyAlignment="0" applyProtection="0">
      <alignment horizontal="center" vertical="center"/>
    </xf>
    <xf numFmtId="216" fontId="31" fillId="35" borderId="1">
      <alignment vertical="center"/>
    </xf>
    <xf numFmtId="216" fontId="31" fillId="35" borderId="1">
      <alignment vertical="center"/>
    </xf>
    <xf numFmtId="1" fontId="123" fillId="0" borderId="0"/>
    <xf numFmtId="9" fontId="123" fillId="0" borderId="0"/>
    <xf numFmtId="37" fontId="17" fillId="0" borderId="0" applyFont="0" applyFill="0" applyBorder="0" applyAlignment="0" applyProtection="0"/>
    <xf numFmtId="37" fontId="17" fillId="0" borderId="0" applyFont="0" applyFill="0" applyBorder="0" applyAlignment="0" applyProtection="0"/>
    <xf numFmtId="0" fontId="18" fillId="75" borderId="0" applyNumberFormat="0" applyFill="0" applyBorder="0" applyAlignment="0"/>
    <xf numFmtId="10" fontId="62" fillId="0" borderId="3" applyAlignment="0" applyProtection="0"/>
    <xf numFmtId="9" fontId="76" fillId="0" borderId="0" applyBorder="0">
      <alignment horizontal="right"/>
      <protection locked="0"/>
    </xf>
    <xf numFmtId="9" fontId="155" fillId="0" borderId="0" applyBorder="0">
      <alignment horizontal="right"/>
      <protection locked="0"/>
    </xf>
    <xf numFmtId="212" fontId="33" fillId="0" borderId="0" applyFill="0" applyBorder="0">
      <alignment horizontal="right"/>
      <protection locked="0"/>
    </xf>
    <xf numFmtId="212" fontId="33" fillId="0" borderId="0" applyFill="0" applyBorder="0">
      <alignment horizontal="right"/>
      <protection locked="0"/>
    </xf>
    <xf numFmtId="212" fontId="33" fillId="0" borderId="0" applyFill="0" applyBorder="0">
      <alignment horizontal="right"/>
      <protection locked="0"/>
    </xf>
    <xf numFmtId="0" fontId="90" fillId="0" borderId="0" applyNumberFormat="0" applyFont="0" applyFill="0" applyBorder="0" applyAlignment="0" applyProtection="0">
      <alignment horizontal="left"/>
    </xf>
    <xf numFmtId="15" fontId="90" fillId="0" borderId="0" applyFont="0" applyFill="0" applyBorder="0" applyAlignment="0" applyProtection="0"/>
    <xf numFmtId="4" fontId="90" fillId="0" borderId="0" applyFont="0" applyFill="0" applyBorder="0" applyAlignment="0" applyProtection="0"/>
    <xf numFmtId="0" fontId="124" fillId="0" borderId="22">
      <alignment horizontal="center"/>
    </xf>
    <xf numFmtId="3" fontId="90" fillId="0" borderId="0" applyFont="0" applyFill="0" applyBorder="0" applyAlignment="0" applyProtection="0"/>
    <xf numFmtId="0" fontId="76" fillId="76" borderId="0" applyNumberFormat="0" applyBorder="0" applyAlignment="0" applyProtection="0"/>
    <xf numFmtId="0" fontId="155" fillId="76" borderId="0" applyNumberFormat="0" applyBorder="0" applyAlignment="0" applyProtection="0"/>
    <xf numFmtId="39" fontId="17" fillId="0" borderId="0" applyFill="0" applyBorder="0" applyAlignment="0" applyProtection="0"/>
    <xf numFmtId="3" fontId="100" fillId="0" borderId="0" applyFont="0" applyFill="0" applyBorder="0" applyAlignment="0" applyProtection="0"/>
    <xf numFmtId="0" fontId="54" fillId="0" borderId="0"/>
    <xf numFmtId="3" fontId="100" fillId="0" borderId="0" applyFont="0" applyFill="0" applyBorder="0" applyAlignment="0" applyProtection="0"/>
    <xf numFmtId="0" fontId="54" fillId="0" borderId="0"/>
    <xf numFmtId="0" fontId="125" fillId="0" borderId="1">
      <alignment horizontal="center" vertical="center"/>
    </xf>
    <xf numFmtId="0" fontId="112" fillId="0" borderId="48" applyBorder="0">
      <alignment vertical="top"/>
      <protection locked="0"/>
    </xf>
    <xf numFmtId="0" fontId="126" fillId="0" borderId="19">
      <alignment horizontal="center" vertical="center"/>
      <protection locked="0"/>
    </xf>
    <xf numFmtId="0" fontId="17" fillId="0" borderId="1" applyFill="0">
      <alignment horizontal="center" vertical="center"/>
      <protection locked="0"/>
    </xf>
    <xf numFmtId="0" fontId="17" fillId="0" borderId="1" applyFill="0">
      <alignment horizontal="center" vertical="center"/>
      <protection locked="0"/>
    </xf>
    <xf numFmtId="37" fontId="17" fillId="0" borderId="0"/>
    <xf numFmtId="37" fontId="17" fillId="0" borderId="0"/>
    <xf numFmtId="0" fontId="17" fillId="33" borderId="1">
      <alignment horizontal="center"/>
    </xf>
    <xf numFmtId="0" fontId="17" fillId="33" borderId="1">
      <alignment horizontal="center"/>
    </xf>
    <xf numFmtId="0" fontId="127" fillId="0" borderId="0"/>
    <xf numFmtId="0" fontId="128" fillId="0" borderId="0"/>
    <xf numFmtId="0" fontId="170" fillId="0" borderId="4" applyNumberFormat="0" applyFill="0" applyBorder="0" applyAlignment="0" applyProtection="0">
      <protection hidden="1"/>
    </xf>
    <xf numFmtId="0" fontId="129" fillId="77" borderId="0" applyNumberFormat="0" applyFont="0" applyBorder="0" applyAlignment="0">
      <alignment horizontal="center"/>
    </xf>
    <xf numFmtId="0" fontId="129" fillId="77" borderId="0" applyNumberFormat="0" applyFont="0" applyBorder="0" applyAlignment="0">
      <alignment horizontal="center"/>
    </xf>
    <xf numFmtId="0" fontId="111" fillId="0" borderId="1" applyAlignment="0">
      <alignment horizontal="left"/>
    </xf>
    <xf numFmtId="0" fontId="91" fillId="0" borderId="1">
      <alignment horizontal="left" vertical="center"/>
    </xf>
    <xf numFmtId="242" fontId="152" fillId="35" borderId="0" applyFill="0" applyBorder="0"/>
    <xf numFmtId="0" fontId="33" fillId="61" borderId="0" applyAlignment="0">
      <alignment horizontal="right"/>
    </xf>
    <xf numFmtId="217" fontId="17" fillId="0" borderId="0" applyNumberFormat="0" applyFill="0" applyBorder="0" applyAlignment="0" applyProtection="0">
      <alignment horizontal="left"/>
    </xf>
    <xf numFmtId="217" fontId="17" fillId="0" borderId="0" applyNumberFormat="0" applyFill="0" applyBorder="0" applyAlignment="0" applyProtection="0">
      <alignment horizontal="left"/>
    </xf>
    <xf numFmtId="38" fontId="62" fillId="0" borderId="0"/>
    <xf numFmtId="0" fontId="130" fillId="35" borderId="46" applyNumberFormat="0" applyFont="0" applyAlignment="0" applyProtection="0">
      <alignment horizontal="left"/>
    </xf>
    <xf numFmtId="0" fontId="174" fillId="35" borderId="46" applyNumberFormat="0" applyFont="0" applyAlignment="0" applyProtection="0">
      <alignment horizontal="left"/>
    </xf>
    <xf numFmtId="0" fontId="131" fillId="0" borderId="0" applyFill="0" applyBorder="0">
      <alignment horizontal="left"/>
    </xf>
    <xf numFmtId="218" fontId="131" fillId="0" borderId="4" applyFill="0" applyBorder="0">
      <protection locked="0"/>
    </xf>
    <xf numFmtId="0" fontId="25" fillId="0" borderId="26" applyNumberFormat="0" applyFont="0" applyFill="0" applyAlignment="0" applyProtection="0"/>
    <xf numFmtId="0" fontId="29" fillId="62" borderId="49" applyNumberFormat="0" applyBorder="0" applyProtection="0">
      <alignment horizontal="left" wrapText="1"/>
    </xf>
    <xf numFmtId="0" fontId="29" fillId="62" borderId="0" applyNumberFormat="0" applyBorder="0" applyProtection="0">
      <alignment horizontal="left"/>
    </xf>
    <xf numFmtId="0" fontId="25" fillId="0" borderId="25" applyNumberFormat="0" applyFont="0" applyFill="0" applyAlignment="0" applyProtection="0"/>
    <xf numFmtId="0" fontId="23" fillId="78" borderId="20">
      <alignment horizontal="centerContinuous" vertical="center"/>
    </xf>
    <xf numFmtId="0" fontId="23" fillId="78" borderId="20">
      <alignment horizontal="centerContinuous" vertical="center"/>
    </xf>
    <xf numFmtId="0" fontId="23" fillId="78" borderId="20">
      <alignment horizontal="centerContinuous" vertical="center"/>
    </xf>
    <xf numFmtId="0" fontId="23" fillId="78" borderId="20">
      <alignment horizontal="centerContinuous" vertical="center"/>
    </xf>
    <xf numFmtId="0" fontId="23" fillId="78" borderId="20">
      <alignment horizontal="centerContinuous" vertical="center"/>
    </xf>
    <xf numFmtId="0" fontId="23" fillId="78" borderId="20">
      <alignment horizontal="centerContinuous" vertical="center"/>
    </xf>
    <xf numFmtId="0" fontId="23" fillId="78" borderId="20">
      <alignment horizontal="centerContinuous" vertical="center"/>
    </xf>
    <xf numFmtId="0" fontId="23" fillId="78" borderId="20">
      <alignment horizontal="centerContinuous" vertical="center"/>
    </xf>
    <xf numFmtId="0" fontId="23" fillId="78" borderId="20">
      <alignment horizontal="centerContinuous" vertical="center"/>
    </xf>
    <xf numFmtId="0" fontId="23" fillId="78" borderId="20">
      <alignment horizontal="centerContinuous" vertical="center"/>
    </xf>
    <xf numFmtId="0" fontId="23" fillId="78" borderId="20">
      <alignment horizontal="centerContinuous" vertical="center"/>
    </xf>
    <xf numFmtId="0" fontId="43" fillId="57" borderId="47" applyNumberFormat="0" applyAlignment="0" applyProtection="0"/>
    <xf numFmtId="0" fontId="43" fillId="57" borderId="47" applyNumberFormat="0" applyAlignment="0" applyProtection="0"/>
    <xf numFmtId="0" fontId="43" fillId="57" borderId="47" applyNumberFormat="0" applyAlignment="0" applyProtection="0"/>
    <xf numFmtId="0" fontId="43" fillId="57" borderId="47" applyNumberFormat="0" applyAlignment="0" applyProtection="0"/>
    <xf numFmtId="4" fontId="26" fillId="36" borderId="0" applyNumberFormat="0" applyProtection="0">
      <alignment horizontal="left" vertical="center" indent="1"/>
    </xf>
    <xf numFmtId="4" fontId="26" fillId="36" borderId="0" applyNumberFormat="0" applyProtection="0">
      <alignment horizontal="left" vertical="center" indent="1"/>
    </xf>
    <xf numFmtId="4" fontId="26" fillId="74" borderId="50" applyNumberFormat="0" applyProtection="0">
      <alignment horizontal="right" vertical="center"/>
    </xf>
    <xf numFmtId="4" fontId="26" fillId="74" borderId="50" applyNumberFormat="0" applyProtection="0">
      <alignment horizontal="right" vertical="center"/>
    </xf>
    <xf numFmtId="0" fontId="17" fillId="79" borderId="47" applyNumberFormat="0" applyProtection="0">
      <alignment horizontal="left" vertical="center" indent="1"/>
    </xf>
    <xf numFmtId="0" fontId="17" fillId="79" borderId="47" applyNumberFormat="0" applyProtection="0">
      <alignment horizontal="left" vertical="center" indent="1"/>
    </xf>
    <xf numFmtId="0" fontId="17" fillId="79" borderId="47" applyNumberFormat="0" applyProtection="0">
      <alignment horizontal="left" vertical="center" indent="1"/>
    </xf>
    <xf numFmtId="0" fontId="17" fillId="79" borderId="47" applyNumberFormat="0" applyProtection="0">
      <alignment horizontal="left" vertical="center" indent="1"/>
    </xf>
    <xf numFmtId="0" fontId="17" fillId="79" borderId="47" applyNumberFormat="0" applyProtection="0">
      <alignment horizontal="left" vertical="center" indent="1"/>
    </xf>
    <xf numFmtId="0" fontId="17" fillId="79" borderId="47" applyNumberFormat="0" applyProtection="0">
      <alignment horizontal="left" vertical="center" indent="1"/>
    </xf>
    <xf numFmtId="0" fontId="132" fillId="0" borderId="0"/>
    <xf numFmtId="9" fontId="133" fillId="0" borderId="0"/>
    <xf numFmtId="0" fontId="17" fillId="0" borderId="0" applyNumberFormat="0" applyFill="0" applyBorder="0" applyProtection="0">
      <alignment horizontal="left" vertical="center"/>
    </xf>
    <xf numFmtId="0" fontId="17" fillId="0" borderId="0" applyNumberFormat="0" applyFill="0" applyBorder="0" applyProtection="0">
      <alignment horizontal="left" vertical="center"/>
    </xf>
    <xf numFmtId="0" fontId="27" fillId="79" borderId="23">
      <alignment vertical="center"/>
    </xf>
    <xf numFmtId="0" fontId="134" fillId="79" borderId="23" applyProtection="0">
      <alignment vertical="center"/>
    </xf>
    <xf numFmtId="43" fontId="30" fillId="0" borderId="0" applyFont="0" applyFill="0" applyBorder="0" applyAlignment="0" applyProtection="0"/>
    <xf numFmtId="4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29" fillId="1" borderId="17" applyNumberFormat="0" applyFont="0" applyAlignment="0">
      <alignment horizontal="center"/>
    </xf>
    <xf numFmtId="0" fontId="129" fillId="1" borderId="17" applyNumberFormat="0" applyFont="0" applyAlignment="0">
      <alignment horizontal="center"/>
    </xf>
    <xf numFmtId="0" fontId="90" fillId="0" borderId="0" applyFont="0" applyProtection="0"/>
    <xf numFmtId="0" fontId="135" fillId="0" borderId="1"/>
    <xf numFmtId="40" fontId="25" fillId="0" borderId="0" applyFont="0" applyFill="0" applyBorder="0" applyAlignment="0" applyProtection="0"/>
    <xf numFmtId="219" fontId="25" fillId="0" borderId="0" applyFont="0" applyFill="0" applyBorder="0" applyAlignment="0" applyProtection="0"/>
    <xf numFmtId="0" fontId="136" fillId="0" borderId="0" applyNumberFormat="0" applyFill="0" applyBorder="0" applyAlignment="0">
      <alignment horizontal="center"/>
    </xf>
    <xf numFmtId="0" fontId="136" fillId="0" borderId="0" applyNumberFormat="0" applyFill="0" applyBorder="0" applyAlignment="0">
      <alignment horizontal="center"/>
    </xf>
    <xf numFmtId="1" fontId="25" fillId="0" borderId="0" applyBorder="0">
      <alignment horizontal="left" vertical="top" wrapText="1"/>
    </xf>
    <xf numFmtId="0" fontId="33" fillId="0" borderId="14" applyBorder="0" applyAlignment="0">
      <alignment horizontal="left" vertical="center" wrapText="1"/>
    </xf>
    <xf numFmtId="0" fontId="31" fillId="80" borderId="51" applyNumberFormat="0" applyFont="0" applyFill="0" applyBorder="0" applyAlignment="0" applyProtection="0">
      <alignment horizontal="left" vertical="center" wrapText="1"/>
    </xf>
    <xf numFmtId="0" fontId="90" fillId="0" borderId="0"/>
    <xf numFmtId="37" fontId="33" fillId="0" borderId="0" applyFill="0" applyBorder="0">
      <alignment horizontal="right"/>
      <protection locked="0"/>
    </xf>
    <xf numFmtId="37" fontId="33" fillId="0" borderId="0" applyFill="0" applyBorder="0">
      <alignment horizontal="right"/>
      <protection locked="0"/>
    </xf>
    <xf numFmtId="37" fontId="33" fillId="0" borderId="0" applyFill="0" applyBorder="0">
      <alignment horizontal="right"/>
      <protection locked="0"/>
    </xf>
    <xf numFmtId="0" fontId="25" fillId="0" borderId="52"/>
    <xf numFmtId="0" fontId="53" fillId="0" borderId="0" applyNumberFormat="0" applyFill="0" applyBorder="0" applyAlignment="0" applyProtection="0"/>
    <xf numFmtId="0" fontId="54" fillId="0" borderId="0"/>
    <xf numFmtId="0" fontId="56" fillId="0" borderId="0"/>
    <xf numFmtId="0" fontId="57" fillId="0" borderId="0" applyNumberFormat="0" applyFill="0" applyBorder="0" applyAlignment="0" applyProtection="0"/>
    <xf numFmtId="0" fontId="52" fillId="0" borderId="0"/>
    <xf numFmtId="0" fontId="53" fillId="0" borderId="0" applyNumberFormat="0" applyFill="0" applyBorder="0" applyAlignment="0" applyProtection="0"/>
    <xf numFmtId="0" fontId="59" fillId="0" borderId="0"/>
    <xf numFmtId="0" fontId="54" fillId="0" borderId="0"/>
    <xf numFmtId="0" fontId="53" fillId="0" borderId="0" applyNumberFormat="0" applyFill="0" applyBorder="0" applyAlignment="0" applyProtection="0"/>
    <xf numFmtId="0" fontId="52" fillId="0" borderId="0"/>
    <xf numFmtId="0" fontId="52" fillId="0" borderId="0"/>
    <xf numFmtId="0" fontId="17" fillId="0" borderId="0"/>
    <xf numFmtId="0" fontId="52" fillId="0" borderId="0"/>
    <xf numFmtId="0" fontId="17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7" fillId="0" borderId="0"/>
    <xf numFmtId="0" fontId="17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7" fillId="0" borderId="0"/>
    <xf numFmtId="0" fontId="17" fillId="0" borderId="0"/>
    <xf numFmtId="0" fontId="56" fillId="0" borderId="0"/>
    <xf numFmtId="0" fontId="56" fillId="0" borderId="0"/>
    <xf numFmtId="0" fontId="56" fillId="0" borderId="0"/>
    <xf numFmtId="0" fontId="17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7" fillId="0" borderId="0"/>
    <xf numFmtId="0" fontId="17" fillId="0" borderId="0"/>
    <xf numFmtId="0" fontId="17" fillId="0" borderId="0"/>
    <xf numFmtId="0" fontId="52" fillId="0" borderId="0"/>
    <xf numFmtId="0" fontId="59" fillId="0" borderId="0"/>
    <xf numFmtId="0" fontId="17" fillId="0" borderId="0"/>
    <xf numFmtId="0" fontId="59" fillId="0" borderId="0"/>
    <xf numFmtId="0" fontId="56" fillId="0" borderId="0"/>
    <xf numFmtId="0" fontId="56" fillId="0" borderId="0"/>
    <xf numFmtId="0" fontId="56" fillId="0" borderId="0"/>
    <xf numFmtId="0" fontId="17" fillId="0" borderId="0"/>
    <xf numFmtId="0" fontId="17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7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7" fillId="0" borderId="0"/>
    <xf numFmtId="0" fontId="5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6" fillId="0" borderId="0"/>
    <xf numFmtId="0" fontId="17" fillId="0" borderId="0"/>
    <xf numFmtId="0" fontId="56" fillId="0" borderId="0"/>
    <xf numFmtId="0" fontId="56" fillId="0" borderId="0"/>
    <xf numFmtId="0" fontId="56" fillId="0" borderId="0"/>
    <xf numFmtId="0" fontId="17" fillId="0" borderId="0"/>
    <xf numFmtId="0" fontId="17" fillId="0" borderId="0"/>
    <xf numFmtId="0" fontId="56" fillId="0" borderId="0"/>
    <xf numFmtId="0" fontId="56" fillId="0" borderId="0"/>
    <xf numFmtId="0" fontId="114" fillId="0" borderId="0"/>
    <xf numFmtId="0" fontId="137" fillId="0" borderId="0"/>
    <xf numFmtId="40" fontId="138" fillId="0" borderId="0" applyBorder="0">
      <alignment horizontal="right"/>
    </xf>
    <xf numFmtId="0" fontId="107" fillId="0" borderId="0"/>
    <xf numFmtId="0" fontId="107" fillId="0" borderId="0"/>
    <xf numFmtId="3" fontId="17" fillId="0" borderId="1" applyNumberFormat="0" applyFont="0" applyFill="0" applyAlignment="0" applyProtection="0">
      <alignment vertical="center"/>
    </xf>
    <xf numFmtId="3" fontId="17" fillId="0" borderId="1" applyNumberFormat="0" applyFont="0" applyFill="0" applyAlignment="0" applyProtection="0">
      <alignment vertical="center"/>
    </xf>
    <xf numFmtId="3" fontId="17" fillId="0" borderId="1" applyNumberFormat="0" applyFont="0" applyFill="0" applyAlignment="0" applyProtection="0">
      <alignment vertical="center"/>
    </xf>
    <xf numFmtId="3" fontId="17" fillId="0" borderId="1" applyNumberFormat="0" applyFont="0" applyFill="0" applyAlignment="0" applyProtection="0">
      <alignment vertical="center"/>
    </xf>
    <xf numFmtId="3" fontId="17" fillId="0" borderId="1" applyNumberFormat="0" applyFont="0" applyFill="0" applyAlignment="0" applyProtection="0">
      <alignment vertical="center"/>
    </xf>
    <xf numFmtId="3" fontId="17" fillId="0" borderId="1" applyNumberFormat="0" applyFont="0" applyFill="0" applyAlignment="0" applyProtection="0">
      <alignment vertical="center"/>
    </xf>
    <xf numFmtId="3" fontId="17" fillId="0" borderId="1" applyNumberFormat="0" applyFont="0" applyFill="0" applyAlignment="0" applyProtection="0">
      <alignment vertical="center"/>
    </xf>
    <xf numFmtId="0" fontId="139" fillId="0" borderId="0" quotePrefix="1"/>
    <xf numFmtId="0" fontId="139" fillId="0" borderId="0" quotePrefix="1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49" fontId="18" fillId="0" borderId="0" applyFill="0" applyBorder="0" applyAlignment="0"/>
    <xf numFmtId="220" fontId="17" fillId="0" borderId="0" applyFill="0" applyBorder="0" applyAlignment="0"/>
    <xf numFmtId="220" fontId="17" fillId="0" borderId="0" applyFill="0" applyBorder="0" applyAlignment="0"/>
    <xf numFmtId="221" fontId="17" fillId="0" borderId="0" applyFill="0" applyBorder="0" applyAlignment="0"/>
    <xf numFmtId="221" fontId="17" fillId="0" borderId="0" applyFill="0" applyBorder="0" applyAlignment="0"/>
    <xf numFmtId="0" fontId="4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7" fillId="0" borderId="0">
      <alignment vertical="top" wrapText="1"/>
    </xf>
    <xf numFmtId="0" fontId="17" fillId="0" borderId="0">
      <alignment vertical="top" wrapText="1"/>
    </xf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9" fillId="62" borderId="22" applyNumberFormat="0" applyProtection="0">
      <alignment horizontal="left" vertical="center"/>
    </xf>
    <xf numFmtId="232" fontId="171" fillId="0" borderId="0" applyNumberFormat="0">
      <alignment vertical="center"/>
    </xf>
    <xf numFmtId="0" fontId="46" fillId="0" borderId="0" applyNumberFormat="0" applyFill="0" applyBorder="0" applyAlignment="0" applyProtection="0"/>
    <xf numFmtId="0" fontId="47" fillId="0" borderId="40" applyNumberFormat="0" applyFill="0" applyAlignment="0" applyProtection="0"/>
    <xf numFmtId="0" fontId="48" fillId="0" borderId="41" applyNumberFormat="0" applyFill="0" applyAlignment="0" applyProtection="0"/>
    <xf numFmtId="0" fontId="49" fillId="0" borderId="42" applyNumberFormat="0" applyFill="0" applyAlignment="0" applyProtection="0"/>
    <xf numFmtId="0" fontId="49" fillId="0" borderId="0" applyNumberFormat="0" applyFill="0" applyBorder="0" applyAlignment="0" applyProtection="0"/>
    <xf numFmtId="0" fontId="24" fillId="0" borderId="0">
      <alignment horizontal="left" vertical="center"/>
    </xf>
    <xf numFmtId="0" fontId="47" fillId="0" borderId="40" applyNumberFormat="0" applyFill="0" applyAlignment="0" applyProtection="0"/>
    <xf numFmtId="0" fontId="47" fillId="0" borderId="40" applyNumberFormat="0" applyFill="0" applyAlignment="0" applyProtection="0"/>
    <xf numFmtId="0" fontId="47" fillId="0" borderId="40" applyNumberFormat="0" applyFill="0" applyAlignment="0" applyProtection="0"/>
    <xf numFmtId="0" fontId="22" fillId="0" borderId="0">
      <alignment horizontal="left" vertical="center"/>
    </xf>
    <xf numFmtId="0" fontId="48" fillId="0" borderId="41" applyNumberFormat="0" applyFill="0" applyAlignment="0" applyProtection="0"/>
    <xf numFmtId="0" fontId="48" fillId="0" borderId="41" applyNumberFormat="0" applyFill="0" applyAlignment="0" applyProtection="0"/>
    <xf numFmtId="0" fontId="23" fillId="0" borderId="0">
      <alignment horizontal="left" vertical="center"/>
    </xf>
    <xf numFmtId="0" fontId="2" fillId="0" borderId="0"/>
    <xf numFmtId="0" fontId="49" fillId="0" borderId="42" applyNumberFormat="0" applyFill="0" applyAlignment="0" applyProtection="0"/>
    <xf numFmtId="0" fontId="49" fillId="0" borderId="42" applyNumberFormat="0" applyFill="0" applyAlignment="0" applyProtection="0"/>
    <xf numFmtId="0" fontId="17" fillId="0" borderId="0">
      <alignment horizontal="left"/>
    </xf>
    <xf numFmtId="0" fontId="17" fillId="0" borderId="0">
      <alignment horizontal="left"/>
    </xf>
    <xf numFmtId="0" fontId="49" fillId="0" borderId="0" applyNumberFormat="0" applyFill="0" applyBorder="0" applyAlignment="0" applyProtection="0"/>
    <xf numFmtId="0" fontId="17" fillId="0" borderId="0">
      <alignment horizontal="left"/>
    </xf>
    <xf numFmtId="0" fontId="49" fillId="0" borderId="0" applyNumberFormat="0" applyFill="0" applyBorder="0" applyAlignment="0" applyProtection="0"/>
    <xf numFmtId="0" fontId="17" fillId="0" borderId="0">
      <alignment horizontal="left"/>
    </xf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140" fillId="0" borderId="0">
      <protection locked="0"/>
    </xf>
    <xf numFmtId="0" fontId="140" fillId="0" borderId="0">
      <protection locked="0"/>
    </xf>
    <xf numFmtId="0" fontId="140" fillId="0" borderId="0">
      <protection locked="0"/>
    </xf>
    <xf numFmtId="0" fontId="140" fillId="0" borderId="0">
      <protection locked="0"/>
    </xf>
    <xf numFmtId="0" fontId="62" fillId="57" borderId="4"/>
    <xf numFmtId="0" fontId="50" fillId="0" borderId="53" applyNumberFormat="0" applyFill="0" applyAlignment="0" applyProtection="0"/>
    <xf numFmtId="0" fontId="50" fillId="0" borderId="53" applyNumberFormat="0" applyFill="0" applyAlignment="0" applyProtection="0"/>
    <xf numFmtId="0" fontId="50" fillId="0" borderId="53" applyNumberFormat="0" applyFill="0" applyAlignment="0" applyProtection="0"/>
    <xf numFmtId="0" fontId="50" fillId="0" borderId="53" applyNumberFormat="0" applyFill="0" applyAlignment="0" applyProtection="0"/>
    <xf numFmtId="0" fontId="50" fillId="0" borderId="53" applyNumberFormat="0" applyFill="0" applyAlignment="0" applyProtection="0"/>
    <xf numFmtId="0" fontId="50" fillId="0" borderId="53" applyNumberFormat="0" applyFill="0" applyAlignment="0" applyProtection="0"/>
    <xf numFmtId="0" fontId="50" fillId="0" borderId="53" applyNumberFormat="0" applyFill="0" applyAlignment="0" applyProtection="0"/>
    <xf numFmtId="0" fontId="50" fillId="0" borderId="53" applyNumberFormat="0" applyFill="0" applyAlignment="0" applyProtection="0"/>
    <xf numFmtId="0" fontId="50" fillId="0" borderId="53" applyNumberFormat="0" applyFill="0" applyAlignment="0" applyProtection="0"/>
    <xf numFmtId="222" fontId="141" fillId="57" borderId="0" applyNumberFormat="0" applyFill="0" applyBorder="0" applyProtection="0">
      <alignment horizontal="center"/>
    </xf>
    <xf numFmtId="222" fontId="141" fillId="57" borderId="0" applyNumberFormat="0" applyFill="0" applyBorder="0" applyProtection="0">
      <alignment horizontal="center"/>
    </xf>
    <xf numFmtId="0" fontId="142" fillId="0" borderId="18"/>
    <xf numFmtId="0" fontId="142" fillId="0" borderId="18"/>
    <xf numFmtId="223" fontId="60" fillId="0" borderId="0" applyFont="0" applyFill="0" applyBorder="0" applyAlignment="0" applyProtection="0"/>
    <xf numFmtId="224" fontId="60" fillId="0" borderId="0" applyFont="0" applyFill="0" applyBorder="0" applyAlignment="0" applyProtection="0"/>
    <xf numFmtId="0" fontId="107" fillId="0" borderId="0"/>
    <xf numFmtId="232" fontId="169" fillId="35" borderId="2" applyNumberFormat="0" applyBorder="0">
      <protection locked="0"/>
    </xf>
    <xf numFmtId="0" fontId="41" fillId="39" borderId="0" applyNumberFormat="0" applyBorder="0" applyAlignment="0" applyProtection="0"/>
    <xf numFmtId="0" fontId="36" fillId="40" borderId="0" applyNumberFormat="0" applyBorder="0" applyAlignment="0" applyProtection="0"/>
    <xf numFmtId="208" fontId="25" fillId="0" borderId="0" applyFont="0" applyFill="0" applyBorder="0" applyAlignment="0" applyProtection="0"/>
    <xf numFmtId="208" fontId="25" fillId="0" borderId="0" applyFont="0" applyFill="0" applyBorder="0" applyAlignment="0" applyProtection="0"/>
    <xf numFmtId="0" fontId="143" fillId="35" borderId="0"/>
    <xf numFmtId="4" fontId="17" fillId="0" borderId="0" applyFont="0" applyFill="0" applyBorder="0" applyAlignment="0" applyProtection="0"/>
    <xf numFmtId="3" fontId="17" fillId="0" borderId="0" applyFont="0" applyFill="0" applyBorder="0" applyAlignment="0" applyProtection="0"/>
    <xf numFmtId="3" fontId="17" fillId="0" borderId="0" applyFont="0" applyFill="0" applyBorder="0" applyAlignment="0" applyProtection="0"/>
    <xf numFmtId="2" fontId="100" fillId="0" borderId="0" applyFont="0" applyFill="0" applyBorder="0" applyAlignment="0" applyProtection="0"/>
    <xf numFmtId="226" fontId="90" fillId="0" borderId="0" applyFont="0" applyFill="0" applyBorder="0" applyAlignment="0" applyProtection="0"/>
    <xf numFmtId="0" fontId="17" fillId="0" borderId="0" applyFont="0" applyFill="0" applyBorder="0" applyAlignment="0" applyProtection="0"/>
    <xf numFmtId="227" fontId="53" fillId="0" borderId="0" applyFont="0" applyFill="0" applyBorder="0" applyAlignment="0" applyProtection="0"/>
    <xf numFmtId="228" fontId="53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5" fillId="62" borderId="0" applyNumberFormat="0" applyBorder="0" applyProtection="0">
      <alignment horizontal="left"/>
    </xf>
    <xf numFmtId="0" fontId="59" fillId="0" borderId="0" applyNumberFormat="0" applyFont="0" applyFill="0" applyBorder="0" applyProtection="0">
      <alignment horizontal="center" vertical="center" wrapText="1"/>
    </xf>
    <xf numFmtId="1" fontId="107" fillId="0" borderId="0"/>
    <xf numFmtId="41" fontId="17" fillId="0" borderId="0" applyFont="0" applyFill="0" applyBorder="0" applyAlignment="0" applyProtection="0"/>
    <xf numFmtId="4" fontId="54" fillId="0" borderId="0" applyFont="0" applyFill="0" applyBorder="0" applyAlignment="0" applyProtection="0"/>
    <xf numFmtId="225" fontId="17" fillId="0" borderId="0" applyFont="0" applyFill="0" applyBorder="0" applyAlignment="0" applyProtection="0"/>
    <xf numFmtId="206" fontId="54" fillId="0" borderId="0" applyFont="0" applyFill="0" applyBorder="0" applyAlignment="0" applyProtection="0"/>
    <xf numFmtId="0" fontId="144" fillId="0" borderId="0" applyFont="0" applyFill="0" applyBorder="0" applyAlignment="0" applyProtection="0"/>
    <xf numFmtId="0" fontId="33" fillId="0" borderId="0"/>
    <xf numFmtId="181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18" fillId="0" borderId="0" applyFont="0" applyFill="0" applyBorder="0" applyAlignment="0" applyProtection="0">
      <alignment vertical="center"/>
    </xf>
    <xf numFmtId="181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45" fillId="0" borderId="0" applyNumberFormat="0" applyFill="0" applyBorder="0" applyAlignment="0" applyProtection="0">
      <alignment vertical="top"/>
      <protection locked="0"/>
    </xf>
    <xf numFmtId="0" fontId="118" fillId="0" borderId="0"/>
    <xf numFmtId="0" fontId="175" fillId="0" borderId="0">
      <alignment vertical="center"/>
    </xf>
    <xf numFmtId="0" fontId="118" fillId="0" borderId="0"/>
    <xf numFmtId="0" fontId="52" fillId="0" borderId="0"/>
    <xf numFmtId="0" fontId="17" fillId="0" borderId="0"/>
    <xf numFmtId="0" fontId="146" fillId="0" borderId="0"/>
    <xf numFmtId="40" fontId="147" fillId="0" borderId="0" applyFont="0" applyFill="0" applyBorder="0" applyAlignment="0" applyProtection="0"/>
    <xf numFmtId="38" fontId="148" fillId="0" borderId="0" applyFont="0" applyFill="0" applyAlignment="0" applyProtection="0"/>
    <xf numFmtId="0" fontId="149" fillId="0" borderId="0" applyBorder="0"/>
    <xf numFmtId="38" fontId="150" fillId="0" borderId="54" applyNumberFormat="0" applyBorder="0" applyAlignment="0"/>
    <xf numFmtId="229" fontId="17" fillId="0" borderId="0" applyFont="0" applyFill="0" applyBorder="0" applyAlignment="0" applyProtection="0"/>
    <xf numFmtId="187" fontId="17" fillId="0" borderId="0" applyFont="0" applyFill="0" applyBorder="0" applyAlignment="0" applyProtection="0"/>
    <xf numFmtId="0" fontId="151" fillId="0" borderId="0" applyNumberFormat="0" applyFill="0" applyBorder="0" applyAlignment="0" applyProtection="0">
      <alignment vertical="top"/>
      <protection locked="0"/>
    </xf>
    <xf numFmtId="230" fontId="148" fillId="0" borderId="0" applyFont="0" applyFill="0" applyBorder="0" applyAlignment="0" applyProtection="0"/>
    <xf numFmtId="231" fontId="148" fillId="0" borderId="0" applyFont="0" applyFill="0" applyBorder="0" applyAlignment="0" applyProtection="0"/>
    <xf numFmtId="0" fontId="23" fillId="0" borderId="1">
      <alignment horizontal="left" wrapText="1"/>
    </xf>
    <xf numFmtId="0" fontId="22" fillId="0" borderId="17">
      <alignment horizontal="left" vertical="center"/>
    </xf>
    <xf numFmtId="0" fontId="49" fillId="0" borderId="42" applyNumberFormat="0" applyFill="0" applyAlignment="0" applyProtection="0"/>
    <xf numFmtId="0" fontId="49" fillId="0" borderId="42" applyNumberFormat="0" applyFill="0" applyAlignment="0" applyProtection="0"/>
    <xf numFmtId="0" fontId="49" fillId="0" borderId="42" applyNumberFormat="0" applyFill="0" applyAlignment="0" applyProtection="0"/>
    <xf numFmtId="3" fontId="17" fillId="0" borderId="1" applyNumberFormat="0" applyFont="0" applyFill="0" applyAlignment="0" applyProtection="0">
      <alignment vertical="center"/>
    </xf>
    <xf numFmtId="3" fontId="17" fillId="0" borderId="1" applyNumberFormat="0" applyFont="0" applyFill="0" applyAlignment="0" applyProtection="0">
      <alignment vertical="center"/>
    </xf>
    <xf numFmtId="3" fontId="17" fillId="0" borderId="1" applyNumberFormat="0" applyFont="0" applyFill="0" applyAlignment="0" applyProtection="0">
      <alignment vertical="center"/>
    </xf>
    <xf numFmtId="3" fontId="17" fillId="0" borderId="1" applyNumberFormat="0" applyFont="0" applyFill="0" applyAlignment="0" applyProtection="0">
      <alignment vertical="center"/>
    </xf>
    <xf numFmtId="3" fontId="17" fillId="0" borderId="1" applyNumberFormat="0" applyFont="0" applyFill="0" applyAlignment="0" applyProtection="0">
      <alignment vertical="center"/>
    </xf>
    <xf numFmtId="3" fontId="17" fillId="0" borderId="1" applyNumberFormat="0" applyFont="0" applyFill="0" applyAlignment="0" applyProtection="0">
      <alignment vertical="center"/>
    </xf>
    <xf numFmtId="3" fontId="17" fillId="0" borderId="1" applyNumberFormat="0" applyFont="0" applyFill="0" applyAlignment="0" applyProtection="0">
      <alignment vertical="center"/>
    </xf>
    <xf numFmtId="0" fontId="135" fillId="0" borderId="1"/>
    <xf numFmtId="0" fontId="129" fillId="1" borderId="17" applyNumberFormat="0" applyFont="0" applyAlignment="0">
      <alignment horizontal="center"/>
    </xf>
    <xf numFmtId="0" fontId="129" fillId="1" borderId="17" applyNumberFormat="0" applyFont="0" applyAlignment="0">
      <alignment horizontal="center"/>
    </xf>
    <xf numFmtId="0" fontId="91" fillId="0" borderId="1">
      <alignment horizontal="left" vertical="center"/>
    </xf>
    <xf numFmtId="0" fontId="111" fillId="0" borderId="1" applyAlignment="0">
      <alignment horizontal="left"/>
    </xf>
    <xf numFmtId="0" fontId="17" fillId="33" borderId="1">
      <alignment horizontal="center"/>
    </xf>
    <xf numFmtId="0" fontId="17" fillId="33" borderId="1">
      <alignment horizontal="center"/>
    </xf>
    <xf numFmtId="0" fontId="17" fillId="0" borderId="1" applyFill="0">
      <alignment horizontal="center" vertical="center"/>
      <protection locked="0"/>
    </xf>
    <xf numFmtId="0" fontId="17" fillId="0" borderId="1" applyFill="0">
      <alignment horizontal="center" vertical="center"/>
      <protection locked="0"/>
    </xf>
    <xf numFmtId="0" fontId="125" fillId="0" borderId="1">
      <alignment horizontal="center" vertical="center"/>
    </xf>
    <xf numFmtId="216" fontId="31" fillId="35" borderId="1">
      <alignment vertical="center"/>
    </xf>
    <xf numFmtId="216" fontId="31" fillId="35" borderId="1">
      <alignment vertical="center"/>
    </xf>
    <xf numFmtId="0" fontId="91" fillId="74" borderId="1" applyNumberFormat="0" applyFont="0" applyBorder="0" applyAlignment="0" applyProtection="0">
      <alignment horizontal="center" vertical="center"/>
    </xf>
    <xf numFmtId="0" fontId="33" fillId="33" borderId="1"/>
    <xf numFmtId="37" fontId="17" fillId="0" borderId="1" applyFont="0" applyFill="0" applyBorder="0" applyProtection="0"/>
    <xf numFmtId="37" fontId="17" fillId="0" borderId="1" applyFont="0" applyFill="0" applyBorder="0" applyProtection="0"/>
    <xf numFmtId="37" fontId="17" fillId="0" borderId="1" applyFont="0" applyFill="0" applyBorder="0" applyProtection="0"/>
    <xf numFmtId="37" fontId="17" fillId="0" borderId="1" applyFont="0" applyFill="0" applyBorder="0" applyProtection="0"/>
    <xf numFmtId="37" fontId="17" fillId="0" borderId="1" applyFont="0" applyFill="0" applyBorder="0" applyProtection="0"/>
    <xf numFmtId="37" fontId="17" fillId="0" borderId="1" applyFont="0" applyFill="0" applyBorder="0" applyProtection="0"/>
    <xf numFmtId="37" fontId="17" fillId="0" borderId="1" applyFont="0" applyFill="0" applyBorder="0" applyProtection="0"/>
    <xf numFmtId="212" fontId="77" fillId="0" borderId="1">
      <alignment horizontal="center" vertical="center"/>
      <protection locked="0"/>
    </xf>
    <xf numFmtId="0" fontId="112" fillId="0" borderId="48" applyBorder="0">
      <alignment vertical="top"/>
      <protection locked="0"/>
    </xf>
    <xf numFmtId="0" fontId="70" fillId="0" borderId="18" applyNumberFormat="0" applyFill="0" applyAlignment="0" applyProtection="0"/>
    <xf numFmtId="0" fontId="71" fillId="0" borderId="15">
      <alignment horizontal="left" vertical="top"/>
    </xf>
    <xf numFmtId="0" fontId="77" fillId="0" borderId="15" applyNumberFormat="0">
      <alignment horizontal="center"/>
    </xf>
    <xf numFmtId="232" fontId="160" fillId="0" borderId="14" applyBorder="0">
      <protection locked="0"/>
    </xf>
    <xf numFmtId="232" fontId="160" fillId="0" borderId="14" applyBorder="0">
      <protection locked="0"/>
    </xf>
    <xf numFmtId="232" fontId="160" fillId="0" borderId="14" applyBorder="0">
      <protection locked="0"/>
    </xf>
    <xf numFmtId="232" fontId="160" fillId="0" borderId="14" applyBorder="0">
      <protection locked="0"/>
    </xf>
    <xf numFmtId="232" fontId="160" fillId="0" borderId="14" applyBorder="0">
      <protection locked="0"/>
    </xf>
    <xf numFmtId="232" fontId="160" fillId="0" borderId="14" applyBorder="0">
      <protection locked="0"/>
    </xf>
    <xf numFmtId="232" fontId="160" fillId="0" borderId="14" applyBorder="0">
      <protection locked="0"/>
    </xf>
    <xf numFmtId="0" fontId="111" fillId="61" borderId="1" applyNumberFormat="0" applyFont="0" applyBorder="0" applyAlignment="0" applyProtection="0">
      <alignment vertical="center"/>
    </xf>
    <xf numFmtId="0" fontId="111" fillId="0" borderId="1" applyFill="0" applyBorder="0" applyProtection="0">
      <alignment vertical="center"/>
    </xf>
    <xf numFmtId="0" fontId="109" fillId="0" borderId="1" applyNumberFormat="0" applyAlignment="0">
      <alignment horizontal="center"/>
    </xf>
    <xf numFmtId="10" fontId="33" fillId="68" borderId="1" applyNumberFormat="0" applyBorder="0" applyAlignment="0" applyProtection="0"/>
    <xf numFmtId="10" fontId="33" fillId="68" borderId="1" applyNumberFormat="0" applyBorder="0" applyAlignment="0" applyProtection="0"/>
    <xf numFmtId="10" fontId="33" fillId="68" borderId="1" applyNumberFormat="0" applyBorder="0" applyAlignment="0" applyProtection="0"/>
    <xf numFmtId="10" fontId="33" fillId="68" borderId="1" applyNumberFormat="0" applyBorder="0" applyAlignment="0" applyProtection="0"/>
    <xf numFmtId="10" fontId="33" fillId="68" borderId="1" applyNumberFormat="0" applyBorder="0" applyAlignment="0" applyProtection="0"/>
    <xf numFmtId="10" fontId="33" fillId="68" borderId="1" applyNumberFormat="0" applyBorder="0" applyAlignment="0" applyProtection="0"/>
    <xf numFmtId="10" fontId="33" fillId="68" borderId="1" applyNumberFormat="0" applyBorder="0" applyAlignment="0" applyProtection="0"/>
    <xf numFmtId="10" fontId="33" fillId="68" borderId="1" applyNumberFormat="0" applyBorder="0" applyAlignment="0" applyProtection="0"/>
    <xf numFmtId="10" fontId="33" fillId="68" borderId="1" applyNumberFormat="0" applyBorder="0" applyAlignment="0" applyProtection="0"/>
    <xf numFmtId="0" fontId="49" fillId="0" borderId="42" applyNumberFormat="0" applyFill="0" applyAlignment="0" applyProtection="0"/>
    <xf numFmtId="0" fontId="49" fillId="0" borderId="42" applyNumberFormat="0" applyFill="0" applyAlignment="0" applyProtection="0"/>
    <xf numFmtId="0" fontId="49" fillId="0" borderId="42" applyNumberFormat="0" applyFill="0" applyAlignment="0" applyProtection="0"/>
    <xf numFmtId="0" fontId="49" fillId="0" borderId="42" applyNumberFormat="0" applyFill="0" applyAlignment="0" applyProtection="0"/>
    <xf numFmtId="0" fontId="49" fillId="0" borderId="42" applyNumberFormat="0" applyFill="0" applyAlignment="0" applyProtection="0"/>
    <xf numFmtId="0" fontId="49" fillId="0" borderId="42" applyNumberFormat="0" applyFill="0" applyAlignment="0" applyProtection="0"/>
    <xf numFmtId="0" fontId="49" fillId="0" borderId="42" applyNumberFormat="0" applyFill="0" applyAlignment="0" applyProtection="0"/>
    <xf numFmtId="0" fontId="49" fillId="0" borderId="42" applyNumberFormat="0" applyFill="0" applyAlignment="0" applyProtection="0"/>
    <xf numFmtId="0" fontId="22" fillId="0" borderId="17">
      <alignment horizontal="left" vertical="center"/>
    </xf>
    <xf numFmtId="0" fontId="22" fillId="0" borderId="17">
      <alignment horizontal="left" vertical="center"/>
    </xf>
    <xf numFmtId="0" fontId="33" fillId="61" borderId="1"/>
    <xf numFmtId="0" fontId="99" fillId="0" borderId="18">
      <alignment horizontal="left"/>
      <protection locked="0"/>
    </xf>
    <xf numFmtId="0" fontId="77" fillId="0" borderId="18" applyNumberFormat="0" applyBorder="0">
      <protection locked="0"/>
    </xf>
    <xf numFmtId="0" fontId="17" fillId="59" borderId="1" applyNumberFormat="0" applyFont="0" applyBorder="0" applyAlignment="0" applyProtection="0">
      <alignment horizontal="left" vertical="center"/>
    </xf>
    <xf numFmtId="0" fontId="17" fillId="59" borderId="1" applyNumberFormat="0" applyFont="0" applyBorder="0" applyAlignment="0" applyProtection="0">
      <alignment horizontal="left" vertical="center"/>
    </xf>
    <xf numFmtId="0" fontId="33" fillId="0" borderId="1">
      <alignment horizontal="center"/>
    </xf>
    <xf numFmtId="49" fontId="33" fillId="35" borderId="1">
      <alignment vertical="center" wrapText="1"/>
    </xf>
    <xf numFmtId="49" fontId="33" fillId="35" borderId="1">
      <alignment vertical="center" wrapText="1"/>
    </xf>
    <xf numFmtId="49" fontId="33" fillId="35" borderId="1">
      <alignment vertical="center" wrapText="1"/>
    </xf>
    <xf numFmtId="194" fontId="80" fillId="0" borderId="16" applyBorder="0">
      <alignment horizontal="right" vertical="center" wrapText="1" shrinkToFit="1"/>
      <protection locked="0"/>
    </xf>
    <xf numFmtId="0" fontId="23" fillId="0" borderId="1">
      <alignment horizontal="left" wrapText="1"/>
    </xf>
    <xf numFmtId="0" fontId="23" fillId="0" borderId="1">
      <alignment horizontal="left" wrapText="1"/>
    </xf>
    <xf numFmtId="0" fontId="23" fillId="0" borderId="1">
      <alignment horizontal="left" wrapText="1"/>
    </xf>
    <xf numFmtId="0" fontId="23" fillId="0" borderId="1">
      <alignment horizontal="left" wrapText="1"/>
    </xf>
    <xf numFmtId="0" fontId="23" fillId="0" borderId="1">
      <alignment horizontal="left" wrapText="1"/>
    </xf>
    <xf numFmtId="0" fontId="23" fillId="0" borderId="1">
      <alignment horizontal="left" wrapText="1"/>
    </xf>
    <xf numFmtId="0" fontId="81" fillId="0" borderId="1">
      <alignment horizontal="center" vertical="center" shrinkToFit="1"/>
      <protection locked="0"/>
    </xf>
    <xf numFmtId="0" fontId="17" fillId="0" borderId="1"/>
    <xf numFmtId="0" fontId="17" fillId="0" borderId="1"/>
    <xf numFmtId="0" fontId="38" fillId="60" borderId="33" applyNumberFormat="0" applyAlignment="0" applyProtection="0"/>
    <xf numFmtId="0" fontId="38" fillId="60" borderId="33" applyNumberFormat="0" applyAlignment="0" applyProtection="0"/>
    <xf numFmtId="0" fontId="38" fillId="60" borderId="33" applyNumberFormat="0" applyAlignment="0" applyProtection="0"/>
    <xf numFmtId="0" fontId="38" fillId="60" borderId="33" applyNumberFormat="0" applyAlignment="0" applyProtection="0"/>
    <xf numFmtId="0" fontId="38" fillId="60" borderId="33" applyNumberFormat="0" applyAlignment="0" applyProtection="0"/>
    <xf numFmtId="0" fontId="38" fillId="60" borderId="33" applyNumberFormat="0" applyAlignment="0" applyProtection="0"/>
    <xf numFmtId="0" fontId="38" fillId="60" borderId="33" applyNumberFormat="0" applyAlignment="0" applyProtection="0"/>
    <xf numFmtId="0" fontId="38" fillId="60" borderId="33" applyNumberFormat="0" applyAlignment="0" applyProtection="0"/>
    <xf numFmtId="0" fontId="126" fillId="0" borderId="19">
      <alignment horizontal="center" vertical="center"/>
      <protection locked="0"/>
    </xf>
    <xf numFmtId="0" fontId="23" fillId="78" borderId="20">
      <alignment horizontal="centerContinuous" vertical="center"/>
    </xf>
    <xf numFmtId="0" fontId="23" fillId="78" borderId="20">
      <alignment horizontal="centerContinuous" vertical="center"/>
    </xf>
    <xf numFmtId="0" fontId="23" fillId="78" borderId="20">
      <alignment horizontal="centerContinuous" vertical="center"/>
    </xf>
    <xf numFmtId="0" fontId="23" fillId="78" borderId="20">
      <alignment horizontal="centerContinuous" vertical="center"/>
    </xf>
    <xf numFmtId="0" fontId="23" fillId="78" borderId="20">
      <alignment horizontal="centerContinuous" vertical="center"/>
    </xf>
    <xf numFmtId="0" fontId="23" fillId="78" borderId="20">
      <alignment horizontal="centerContinuous" vertical="center"/>
    </xf>
    <xf numFmtId="0" fontId="23" fillId="78" borderId="20">
      <alignment horizontal="centerContinuous" vertical="center"/>
    </xf>
    <xf numFmtId="0" fontId="23" fillId="78" borderId="20">
      <alignment horizontal="centerContinuous" vertical="center"/>
    </xf>
    <xf numFmtId="0" fontId="23" fillId="78" borderId="20">
      <alignment horizontal="centerContinuous" vertical="center"/>
    </xf>
    <xf numFmtId="0" fontId="23" fillId="78" borderId="20">
      <alignment horizontal="centerContinuous" vertical="center"/>
    </xf>
    <xf numFmtId="0" fontId="23" fillId="78" borderId="20">
      <alignment horizontal="centerContinuous" vertical="center"/>
    </xf>
    <xf numFmtId="0" fontId="33" fillId="0" borderId="14" applyBorder="0" applyAlignment="0">
      <alignment horizontal="left" vertical="center" wrapText="1"/>
    </xf>
    <xf numFmtId="0" fontId="142" fillId="0" borderId="18"/>
    <xf numFmtId="0" fontId="142" fillId="0" borderId="18"/>
    <xf numFmtId="0" fontId="38" fillId="60" borderId="33" applyNumberFormat="0" applyAlignment="0" applyProtection="0"/>
    <xf numFmtId="0" fontId="17" fillId="36" borderId="59" applyNumberFormat="0">
      <alignment horizontal="left" vertical="center"/>
    </xf>
    <xf numFmtId="0" fontId="17" fillId="36" borderId="59" applyNumberFormat="0">
      <alignment horizontal="left" vertical="center"/>
    </xf>
    <xf numFmtId="0" fontId="17" fillId="36" borderId="59" applyNumberFormat="0">
      <alignment horizontal="left" vertical="center"/>
    </xf>
    <xf numFmtId="0" fontId="17" fillId="36" borderId="59" applyNumberFormat="0">
      <alignment horizontal="left" vertical="center"/>
    </xf>
    <xf numFmtId="0" fontId="17" fillId="36" borderId="59" applyNumberFormat="0">
      <alignment horizontal="left" vertical="center"/>
    </xf>
    <xf numFmtId="0" fontId="17" fillId="36" borderId="59" applyNumberFormat="0">
      <alignment horizontal="left" vertical="center"/>
    </xf>
    <xf numFmtId="0" fontId="17" fillId="36" borderId="59" applyNumberFormat="0">
      <alignment horizontal="left" vertical="center"/>
    </xf>
    <xf numFmtId="0" fontId="17" fillId="0" borderId="55"/>
    <xf numFmtId="0" fontId="17" fillId="0" borderId="55"/>
    <xf numFmtId="0" fontId="37" fillId="57" borderId="59" applyNumberFormat="0" applyAlignment="0" applyProtection="0"/>
    <xf numFmtId="0" fontId="37" fillId="57" borderId="59" applyNumberFormat="0" applyAlignment="0" applyProtection="0"/>
    <xf numFmtId="0" fontId="37" fillId="57" borderId="59" applyNumberFormat="0" applyAlignment="0" applyProtection="0"/>
    <xf numFmtId="0" fontId="37" fillId="57" borderId="59" applyNumberFormat="0" applyAlignment="0" applyProtection="0"/>
    <xf numFmtId="0" fontId="37" fillId="57" borderId="59" applyNumberFormat="0" applyAlignment="0" applyProtection="0"/>
    <xf numFmtId="0" fontId="37" fillId="57" borderId="59" applyNumberFormat="0" applyAlignment="0" applyProtection="0"/>
    <xf numFmtId="0" fontId="37" fillId="57" borderId="59" applyNumberFormat="0" applyAlignment="0" applyProtection="0"/>
    <xf numFmtId="0" fontId="37" fillId="57" borderId="59" applyNumberFormat="0" applyAlignment="0" applyProtection="0"/>
    <xf numFmtId="0" fontId="37" fillId="57" borderId="59" applyNumberFormat="0" applyAlignment="0" applyProtection="0"/>
    <xf numFmtId="0" fontId="37" fillId="57" borderId="59" applyNumberFormat="0" applyAlignment="0" applyProtection="0"/>
    <xf numFmtId="0" fontId="37" fillId="57" borderId="59" applyNumberFormat="0" applyAlignment="0" applyProtection="0"/>
    <xf numFmtId="0" fontId="37" fillId="57" borderId="59" applyNumberFormat="0" applyAlignment="0" applyProtection="0"/>
    <xf numFmtId="0" fontId="37" fillId="57" borderId="59" applyNumberFormat="0" applyAlignment="0" applyProtection="0"/>
    <xf numFmtId="0" fontId="37" fillId="57" borderId="59" applyNumberFormat="0" applyAlignment="0" applyProtection="0"/>
    <xf numFmtId="0" fontId="81" fillId="0" borderId="55">
      <alignment horizontal="center" vertical="center" shrinkToFit="1"/>
      <protection locked="0"/>
    </xf>
    <xf numFmtId="0" fontId="23" fillId="0" borderId="55">
      <alignment horizontal="left" wrapText="1"/>
    </xf>
    <xf numFmtId="0" fontId="23" fillId="0" borderId="55">
      <alignment horizontal="left" wrapText="1"/>
    </xf>
    <xf numFmtId="0" fontId="23" fillId="0" borderId="55">
      <alignment horizontal="left" wrapText="1"/>
    </xf>
    <xf numFmtId="0" fontId="23" fillId="0" borderId="55">
      <alignment horizontal="left" wrapText="1"/>
    </xf>
    <xf numFmtId="0" fontId="23" fillId="0" borderId="55">
      <alignment horizontal="left" wrapText="1"/>
    </xf>
    <xf numFmtId="0" fontId="23" fillId="0" borderId="55">
      <alignment horizontal="left" wrapText="1"/>
    </xf>
    <xf numFmtId="0" fontId="23" fillId="0" borderId="55">
      <alignment horizontal="left" wrapText="1"/>
    </xf>
    <xf numFmtId="194" fontId="80" fillId="0" borderId="57" applyBorder="0">
      <alignment horizontal="right" vertical="center" wrapText="1" shrinkToFit="1"/>
      <protection locked="0"/>
    </xf>
    <xf numFmtId="49" fontId="33" fillId="35" borderId="55">
      <alignment vertical="center" wrapText="1"/>
    </xf>
    <xf numFmtId="49" fontId="33" fillId="35" borderId="55">
      <alignment vertical="center" wrapText="1"/>
    </xf>
    <xf numFmtId="49" fontId="33" fillId="35" borderId="55">
      <alignment vertical="center" wrapText="1"/>
    </xf>
    <xf numFmtId="37" fontId="70" fillId="63" borderId="60" applyNumberFormat="0" applyAlignment="0">
      <alignment horizontal="left"/>
    </xf>
    <xf numFmtId="37" fontId="70" fillId="63" borderId="60" applyNumberFormat="0" applyAlignment="0">
      <alignment horizontal="left"/>
    </xf>
    <xf numFmtId="37" fontId="70" fillId="63" borderId="60" applyNumberFormat="0" applyAlignment="0">
      <alignment horizontal="left"/>
    </xf>
    <xf numFmtId="37" fontId="70" fillId="63" borderId="60" applyNumberFormat="0" applyAlignment="0">
      <alignment horizontal="left"/>
    </xf>
    <xf numFmtId="37" fontId="70" fillId="63" borderId="60" applyNumberFormat="0" applyAlignment="0">
      <alignment horizontal="left"/>
    </xf>
    <xf numFmtId="0" fontId="33" fillId="0" borderId="55">
      <alignment horizontal="center"/>
    </xf>
    <xf numFmtId="0" fontId="17" fillId="59" borderId="55" applyNumberFormat="0" applyFont="0" applyBorder="0" applyAlignment="0" applyProtection="0">
      <alignment horizontal="left" vertical="center"/>
    </xf>
    <xf numFmtId="0" fontId="17" fillId="59" borderId="55" applyNumberFormat="0" applyFont="0" applyBorder="0" applyAlignment="0" applyProtection="0">
      <alignment horizontal="left" vertical="center"/>
    </xf>
    <xf numFmtId="0" fontId="40" fillId="43" borderId="59" applyNumberFormat="0" applyAlignment="0" applyProtection="0"/>
    <xf numFmtId="0" fontId="33" fillId="61" borderId="55"/>
    <xf numFmtId="0" fontId="22" fillId="0" borderId="56">
      <alignment horizontal="left" vertical="center"/>
    </xf>
    <xf numFmtId="0" fontId="22" fillId="0" borderId="56">
      <alignment horizontal="left" vertical="center"/>
    </xf>
    <xf numFmtId="0" fontId="22" fillId="0" borderId="56">
      <alignment horizontal="left" vertical="center"/>
    </xf>
    <xf numFmtId="10" fontId="33" fillId="68" borderId="55" applyNumberFormat="0" applyBorder="0" applyAlignment="0" applyProtection="0"/>
    <xf numFmtId="10" fontId="33" fillId="68" borderId="55" applyNumberFormat="0" applyBorder="0" applyAlignment="0" applyProtection="0"/>
    <xf numFmtId="10" fontId="33" fillId="68" borderId="55" applyNumberFormat="0" applyBorder="0" applyAlignment="0" applyProtection="0"/>
    <xf numFmtId="10" fontId="33" fillId="68" borderId="55" applyNumberFormat="0" applyBorder="0" applyAlignment="0" applyProtection="0"/>
    <xf numFmtId="10" fontId="33" fillId="68" borderId="55" applyNumberFormat="0" applyBorder="0" applyAlignment="0" applyProtection="0"/>
    <xf numFmtId="10" fontId="33" fillId="68" borderId="55" applyNumberFormat="0" applyBorder="0" applyAlignment="0" applyProtection="0"/>
    <xf numFmtId="10" fontId="33" fillId="68" borderId="55" applyNumberFormat="0" applyBorder="0" applyAlignment="0" applyProtection="0"/>
    <xf numFmtId="10" fontId="33" fillId="68" borderId="55" applyNumberFormat="0" applyBorder="0" applyAlignment="0" applyProtection="0"/>
    <xf numFmtId="10" fontId="33" fillId="68" borderId="55" applyNumberFormat="0" applyBorder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40" fillId="43" borderId="59" applyNumberFormat="0" applyAlignment="0" applyProtection="0"/>
    <xf numFmtId="0" fontId="109" fillId="0" borderId="55" applyNumberFormat="0" applyAlignment="0">
      <alignment horizontal="center"/>
    </xf>
    <xf numFmtId="0" fontId="111" fillId="0" borderId="55" applyFill="0" applyBorder="0" applyProtection="0">
      <alignment vertical="center"/>
    </xf>
    <xf numFmtId="0" fontId="111" fillId="61" borderId="55" applyNumberFormat="0" applyFont="0" applyBorder="0" applyAlignment="0" applyProtection="0">
      <alignment vertical="center"/>
    </xf>
    <xf numFmtId="0" fontId="30" fillId="73" borderId="61" applyNumberFormat="0" applyFont="0" applyAlignment="0" applyProtection="0"/>
    <xf numFmtId="0" fontId="30" fillId="73" borderId="61" applyNumberFormat="0" applyFont="0" applyAlignment="0" applyProtection="0"/>
    <xf numFmtId="0" fontId="17" fillId="73" borderId="61" applyNumberFormat="0" applyFont="0" applyAlignment="0" applyProtection="0"/>
    <xf numFmtId="0" fontId="17" fillId="73" borderId="61" applyNumberFormat="0" applyFont="0" applyAlignment="0" applyProtection="0"/>
    <xf numFmtId="0" fontId="30" fillId="73" borderId="61" applyNumberFormat="0" applyFont="0" applyAlignment="0" applyProtection="0"/>
    <xf numFmtId="0" fontId="17" fillId="73" borderId="61" applyNumberFormat="0" applyFont="0" applyAlignment="0" applyProtection="0"/>
    <xf numFmtId="0" fontId="17" fillId="73" borderId="61" applyNumberFormat="0" applyFont="0" applyAlignment="0" applyProtection="0"/>
    <xf numFmtId="0" fontId="17" fillId="73" borderId="61" applyNumberFormat="0" applyFont="0" applyAlignment="0" applyProtection="0"/>
    <xf numFmtId="0" fontId="17" fillId="73" borderId="61" applyNumberFormat="0" applyFont="0" applyAlignment="0" applyProtection="0"/>
    <xf numFmtId="0" fontId="21" fillId="73" borderId="61" applyNumberFormat="0" applyFont="0" applyAlignment="0" applyProtection="0"/>
    <xf numFmtId="0" fontId="17" fillId="73" borderId="61" applyNumberFormat="0" applyFont="0" applyAlignment="0" applyProtection="0"/>
    <xf numFmtId="0" fontId="17" fillId="73" borderId="61" applyNumberFormat="0" applyFont="0" applyAlignment="0" applyProtection="0"/>
    <xf numFmtId="0" fontId="17" fillId="73" borderId="61" applyNumberFormat="0" applyFont="0" applyAlignment="0" applyProtection="0"/>
    <xf numFmtId="0" fontId="17" fillId="73" borderId="61" applyNumberFormat="0" applyFont="0" applyAlignment="0" applyProtection="0"/>
    <xf numFmtId="0" fontId="30" fillId="73" borderId="61" applyNumberFormat="0" applyFont="0" applyAlignment="0" applyProtection="0"/>
    <xf numFmtId="0" fontId="30" fillId="73" borderId="61" applyNumberFormat="0" applyFont="0" applyAlignment="0" applyProtection="0"/>
    <xf numFmtId="0" fontId="17" fillId="73" borderId="61" applyNumberFormat="0" applyFont="0" applyAlignment="0" applyProtection="0"/>
    <xf numFmtId="0" fontId="17" fillId="73" borderId="61" applyNumberFormat="0" applyFont="0" applyAlignment="0" applyProtection="0"/>
    <xf numFmtId="0" fontId="17" fillId="73" borderId="61" applyNumberFormat="0" applyFont="0" applyAlignment="0" applyProtection="0"/>
    <xf numFmtId="0" fontId="17" fillId="73" borderId="61" applyNumberFormat="0" applyFont="0" applyAlignment="0" applyProtection="0"/>
    <xf numFmtId="0" fontId="17" fillId="73" borderId="61" applyNumberFormat="0" applyFont="0" applyAlignment="0" applyProtection="0"/>
    <xf numFmtId="0" fontId="17" fillId="73" borderId="61" applyNumberFormat="0" applyFont="0" applyAlignment="0" applyProtection="0"/>
    <xf numFmtId="0" fontId="17" fillId="73" borderId="61" applyNumberFormat="0" applyFont="0" applyAlignment="0" applyProtection="0"/>
    <xf numFmtId="0" fontId="17" fillId="73" borderId="61" applyNumberFormat="0" applyFont="0" applyAlignment="0" applyProtection="0"/>
    <xf numFmtId="0" fontId="17" fillId="73" borderId="61" applyNumberFormat="0" applyFont="0" applyAlignment="0" applyProtection="0"/>
    <xf numFmtId="0" fontId="17" fillId="73" borderId="61" applyNumberFormat="0" applyFont="0" applyAlignment="0" applyProtection="0"/>
    <xf numFmtId="0" fontId="17" fillId="73" borderId="61" applyNumberFormat="0" applyFont="0" applyAlignment="0" applyProtection="0"/>
    <xf numFmtId="0" fontId="17" fillId="73" borderId="61" applyNumberFormat="0" applyFont="0" applyAlignment="0" applyProtection="0"/>
    <xf numFmtId="0" fontId="43" fillId="57" borderId="62" applyNumberFormat="0" applyAlignment="0" applyProtection="0"/>
    <xf numFmtId="0" fontId="43" fillId="57" borderId="62" applyNumberFormat="0" applyAlignment="0" applyProtection="0"/>
    <xf numFmtId="0" fontId="43" fillId="57" borderId="62" applyNumberFormat="0" applyAlignment="0" applyProtection="0"/>
    <xf numFmtId="0" fontId="43" fillId="57" borderId="62" applyNumberFormat="0" applyAlignment="0" applyProtection="0"/>
    <xf numFmtId="0" fontId="43" fillId="57" borderId="62" applyNumberFormat="0" applyAlignment="0" applyProtection="0"/>
    <xf numFmtId="0" fontId="43" fillId="57" borderId="62" applyNumberFormat="0" applyAlignment="0" applyProtection="0"/>
    <xf numFmtId="0" fontId="43" fillId="57" borderId="62" applyNumberFormat="0" applyAlignment="0" applyProtection="0"/>
    <xf numFmtId="0" fontId="43" fillId="57" borderId="62" applyNumberFormat="0" applyAlignment="0" applyProtection="0"/>
    <xf numFmtId="0" fontId="43" fillId="57" borderId="62" applyNumberFormat="0" applyAlignment="0" applyProtection="0"/>
    <xf numFmtId="212" fontId="77" fillId="0" borderId="55">
      <alignment horizontal="center" vertical="center"/>
      <protection locked="0"/>
    </xf>
    <xf numFmtId="37" fontId="17" fillId="0" borderId="55" applyFont="0" applyFill="0" applyBorder="0" applyProtection="0"/>
    <xf numFmtId="37" fontId="17" fillId="0" borderId="55" applyFont="0" applyFill="0" applyBorder="0" applyProtection="0"/>
    <xf numFmtId="37" fontId="17" fillId="0" borderId="55" applyFont="0" applyFill="0" applyBorder="0" applyProtection="0"/>
    <xf numFmtId="37" fontId="17" fillId="0" borderId="55" applyFont="0" applyFill="0" applyBorder="0" applyProtection="0"/>
    <xf numFmtId="37" fontId="17" fillId="0" borderId="55" applyFont="0" applyFill="0" applyBorder="0" applyProtection="0"/>
    <xf numFmtId="37" fontId="17" fillId="0" borderId="55" applyFont="0" applyFill="0" applyBorder="0" applyProtection="0"/>
    <xf numFmtId="37" fontId="17" fillId="0" borderId="55" applyFont="0" applyFill="0" applyBorder="0" applyProtection="0"/>
    <xf numFmtId="0" fontId="33" fillId="33" borderId="55"/>
    <xf numFmtId="0" fontId="91" fillId="74" borderId="55" applyNumberFormat="0" applyFont="0" applyBorder="0" applyAlignment="0" applyProtection="0">
      <alignment horizontal="center" vertical="center"/>
    </xf>
    <xf numFmtId="216" fontId="31" fillId="35" borderId="55">
      <alignment vertical="center"/>
    </xf>
    <xf numFmtId="216" fontId="31" fillId="35" borderId="55">
      <alignment vertical="center"/>
    </xf>
    <xf numFmtId="0" fontId="125" fillId="0" borderId="55">
      <alignment horizontal="center" vertical="center"/>
    </xf>
    <xf numFmtId="0" fontId="17" fillId="0" borderId="55" applyFill="0">
      <alignment horizontal="center" vertical="center"/>
      <protection locked="0"/>
    </xf>
    <xf numFmtId="0" fontId="17" fillId="0" borderId="55" applyFill="0">
      <alignment horizontal="center" vertical="center"/>
      <protection locked="0"/>
    </xf>
    <xf numFmtId="0" fontId="17" fillId="33" borderId="55">
      <alignment horizontal="center"/>
    </xf>
    <xf numFmtId="0" fontId="17" fillId="33" borderId="55">
      <alignment horizontal="center"/>
    </xf>
    <xf numFmtId="0" fontId="111" fillId="0" borderId="55" applyAlignment="0">
      <alignment horizontal="left"/>
    </xf>
    <xf numFmtId="0" fontId="91" fillId="0" borderId="55">
      <alignment horizontal="left" vertical="center"/>
    </xf>
    <xf numFmtId="0" fontId="130" fillId="35" borderId="61" applyNumberFormat="0" applyFont="0" applyAlignment="0" applyProtection="0">
      <alignment horizontal="left"/>
    </xf>
    <xf numFmtId="0" fontId="174" fillId="35" borderId="61" applyNumberFormat="0" applyFont="0" applyAlignment="0" applyProtection="0">
      <alignment horizontal="left"/>
    </xf>
    <xf numFmtId="0" fontId="43" fillId="57" borderId="62" applyNumberFormat="0" applyAlignment="0" applyProtection="0"/>
    <xf numFmtId="0" fontId="43" fillId="57" borderId="62" applyNumberFormat="0" applyAlignment="0" applyProtection="0"/>
    <xf numFmtId="0" fontId="43" fillId="57" borderId="62" applyNumberFormat="0" applyAlignment="0" applyProtection="0"/>
    <xf numFmtId="0" fontId="43" fillId="57" borderId="62" applyNumberFormat="0" applyAlignment="0" applyProtection="0"/>
    <xf numFmtId="4" fontId="26" fillId="74" borderId="63" applyNumberFormat="0" applyProtection="0">
      <alignment horizontal="right" vertical="center"/>
    </xf>
    <xf numFmtId="4" fontId="26" fillId="74" borderId="63" applyNumberFormat="0" applyProtection="0">
      <alignment horizontal="right" vertical="center"/>
    </xf>
    <xf numFmtId="0" fontId="17" fillId="79" borderId="62" applyNumberFormat="0" applyProtection="0">
      <alignment horizontal="left" vertical="center" indent="1"/>
    </xf>
    <xf numFmtId="0" fontId="17" fillId="79" borderId="62" applyNumberFormat="0" applyProtection="0">
      <alignment horizontal="left" vertical="center" indent="1"/>
    </xf>
    <xf numFmtId="0" fontId="17" fillId="79" borderId="62" applyNumberFormat="0" applyProtection="0">
      <alignment horizontal="left" vertical="center" indent="1"/>
    </xf>
    <xf numFmtId="0" fontId="17" fillId="79" borderId="62" applyNumberFormat="0" applyProtection="0">
      <alignment horizontal="left" vertical="center" indent="1"/>
    </xf>
    <xf numFmtId="0" fontId="17" fillId="79" borderId="62" applyNumberFormat="0" applyProtection="0">
      <alignment horizontal="left" vertical="center" indent="1"/>
    </xf>
    <xf numFmtId="0" fontId="17" fillId="79" borderId="62" applyNumberFormat="0" applyProtection="0">
      <alignment horizontal="left" vertical="center" indent="1"/>
    </xf>
    <xf numFmtId="0" fontId="27" fillId="79" borderId="58">
      <alignment vertical="center"/>
    </xf>
    <xf numFmtId="0" fontId="134" fillId="79" borderId="58" applyProtection="0">
      <alignment vertical="center"/>
    </xf>
    <xf numFmtId="0" fontId="129" fillId="1" borderId="56" applyNumberFormat="0" applyFont="0" applyAlignment="0">
      <alignment horizontal="center"/>
    </xf>
    <xf numFmtId="0" fontId="129" fillId="1" borderId="56" applyNumberFormat="0" applyFont="0" applyAlignment="0">
      <alignment horizontal="center"/>
    </xf>
    <xf numFmtId="0" fontId="135" fillId="0" borderId="55"/>
    <xf numFmtId="3" fontId="17" fillId="0" borderId="55" applyNumberFormat="0" applyFont="0" applyFill="0" applyAlignment="0" applyProtection="0">
      <alignment vertical="center"/>
    </xf>
    <xf numFmtId="3" fontId="17" fillId="0" borderId="55" applyNumberFormat="0" applyFont="0" applyFill="0" applyAlignment="0" applyProtection="0">
      <alignment vertical="center"/>
    </xf>
    <xf numFmtId="3" fontId="17" fillId="0" borderId="55" applyNumberFormat="0" applyFont="0" applyFill="0" applyAlignment="0" applyProtection="0">
      <alignment vertical="center"/>
    </xf>
    <xf numFmtId="3" fontId="17" fillId="0" borderId="55" applyNumberFormat="0" applyFont="0" applyFill="0" applyAlignment="0" applyProtection="0">
      <alignment vertical="center"/>
    </xf>
    <xf numFmtId="3" fontId="17" fillId="0" borderId="55" applyNumberFormat="0" applyFont="0" applyFill="0" applyAlignment="0" applyProtection="0">
      <alignment vertical="center"/>
    </xf>
    <xf numFmtId="3" fontId="17" fillId="0" borderId="55" applyNumberFormat="0" applyFont="0" applyFill="0" applyAlignment="0" applyProtection="0">
      <alignment vertical="center"/>
    </xf>
    <xf numFmtId="3" fontId="17" fillId="0" borderId="55" applyNumberFormat="0" applyFont="0" applyFill="0" applyAlignment="0" applyProtection="0">
      <alignment vertical="center"/>
    </xf>
    <xf numFmtId="0" fontId="50" fillId="0" borderId="64" applyNumberFormat="0" applyFill="0" applyAlignment="0" applyProtection="0"/>
    <xf numFmtId="0" fontId="50" fillId="0" borderId="64" applyNumberFormat="0" applyFill="0" applyAlignment="0" applyProtection="0"/>
    <xf numFmtId="0" fontId="50" fillId="0" borderId="64" applyNumberFormat="0" applyFill="0" applyAlignment="0" applyProtection="0"/>
    <xf numFmtId="0" fontId="50" fillId="0" borderId="64" applyNumberFormat="0" applyFill="0" applyAlignment="0" applyProtection="0"/>
    <xf numFmtId="0" fontId="50" fillId="0" borderId="64" applyNumberFormat="0" applyFill="0" applyAlignment="0" applyProtection="0"/>
    <xf numFmtId="0" fontId="50" fillId="0" borderId="64" applyNumberFormat="0" applyFill="0" applyAlignment="0" applyProtection="0"/>
    <xf numFmtId="0" fontId="50" fillId="0" borderId="64" applyNumberFormat="0" applyFill="0" applyAlignment="0" applyProtection="0"/>
    <xf numFmtId="0" fontId="50" fillId="0" borderId="64" applyNumberFormat="0" applyFill="0" applyAlignment="0" applyProtection="0"/>
    <xf numFmtId="0" fontId="50" fillId="0" borderId="64" applyNumberFormat="0" applyFill="0" applyAlignment="0" applyProtection="0"/>
    <xf numFmtId="0" fontId="23" fillId="0" borderId="55">
      <alignment horizontal="left" wrapText="1"/>
    </xf>
    <xf numFmtId="0" fontId="22" fillId="0" borderId="56">
      <alignment horizontal="left" vertical="center"/>
    </xf>
    <xf numFmtId="3" fontId="17" fillId="0" borderId="55" applyNumberFormat="0" applyFont="0" applyFill="0" applyAlignment="0" applyProtection="0">
      <alignment vertical="center"/>
    </xf>
    <xf numFmtId="3" fontId="17" fillId="0" borderId="55" applyNumberFormat="0" applyFont="0" applyFill="0" applyAlignment="0" applyProtection="0">
      <alignment vertical="center"/>
    </xf>
    <xf numFmtId="3" fontId="17" fillId="0" borderId="55" applyNumberFormat="0" applyFont="0" applyFill="0" applyAlignment="0" applyProtection="0">
      <alignment vertical="center"/>
    </xf>
    <xf numFmtId="3" fontId="17" fillId="0" borderId="55" applyNumberFormat="0" applyFont="0" applyFill="0" applyAlignment="0" applyProtection="0">
      <alignment vertical="center"/>
    </xf>
    <xf numFmtId="3" fontId="17" fillId="0" borderId="55" applyNumberFormat="0" applyFont="0" applyFill="0" applyAlignment="0" applyProtection="0">
      <alignment vertical="center"/>
    </xf>
    <xf numFmtId="3" fontId="17" fillId="0" borderId="55" applyNumberFormat="0" applyFont="0" applyFill="0" applyAlignment="0" applyProtection="0">
      <alignment vertical="center"/>
    </xf>
    <xf numFmtId="3" fontId="17" fillId="0" borderId="55" applyNumberFormat="0" applyFont="0" applyFill="0" applyAlignment="0" applyProtection="0">
      <alignment vertical="center"/>
    </xf>
    <xf numFmtId="0" fontId="135" fillId="0" borderId="55"/>
    <xf numFmtId="0" fontId="129" fillId="1" borderId="56" applyNumberFormat="0" applyFont="0" applyAlignment="0">
      <alignment horizontal="center"/>
    </xf>
    <xf numFmtId="0" fontId="129" fillId="1" borderId="56" applyNumberFormat="0" applyFont="0" applyAlignment="0">
      <alignment horizontal="center"/>
    </xf>
    <xf numFmtId="0" fontId="91" fillId="0" borderId="55">
      <alignment horizontal="left" vertical="center"/>
    </xf>
    <xf numFmtId="0" fontId="111" fillId="0" borderId="55" applyAlignment="0">
      <alignment horizontal="left"/>
    </xf>
    <xf numFmtId="0" fontId="17" fillId="33" borderId="55">
      <alignment horizontal="center"/>
    </xf>
    <xf numFmtId="0" fontId="17" fillId="33" borderId="55">
      <alignment horizontal="center"/>
    </xf>
    <xf numFmtId="0" fontId="17" fillId="0" borderId="55" applyFill="0">
      <alignment horizontal="center" vertical="center"/>
      <protection locked="0"/>
    </xf>
    <xf numFmtId="0" fontId="17" fillId="0" borderId="55" applyFill="0">
      <alignment horizontal="center" vertical="center"/>
      <protection locked="0"/>
    </xf>
    <xf numFmtId="0" fontId="125" fillId="0" borderId="55">
      <alignment horizontal="center" vertical="center"/>
    </xf>
    <xf numFmtId="216" fontId="31" fillId="35" borderId="55">
      <alignment vertical="center"/>
    </xf>
    <xf numFmtId="216" fontId="31" fillId="35" borderId="55">
      <alignment vertical="center"/>
    </xf>
    <xf numFmtId="0" fontId="91" fillId="74" borderId="55" applyNumberFormat="0" applyFont="0" applyBorder="0" applyAlignment="0" applyProtection="0">
      <alignment horizontal="center" vertical="center"/>
    </xf>
    <xf numFmtId="0" fontId="33" fillId="33" borderId="55"/>
    <xf numFmtId="37" fontId="17" fillId="0" borderId="55" applyFont="0" applyFill="0" applyBorder="0" applyProtection="0"/>
    <xf numFmtId="37" fontId="17" fillId="0" borderId="55" applyFont="0" applyFill="0" applyBorder="0" applyProtection="0"/>
    <xf numFmtId="37" fontId="17" fillId="0" borderId="55" applyFont="0" applyFill="0" applyBorder="0" applyProtection="0"/>
    <xf numFmtId="37" fontId="17" fillId="0" borderId="55" applyFont="0" applyFill="0" applyBorder="0" applyProtection="0"/>
    <xf numFmtId="37" fontId="17" fillId="0" borderId="55" applyFont="0" applyFill="0" applyBorder="0" applyProtection="0"/>
    <xf numFmtId="37" fontId="17" fillId="0" borderId="55" applyFont="0" applyFill="0" applyBorder="0" applyProtection="0"/>
    <xf numFmtId="37" fontId="17" fillId="0" borderId="55" applyFont="0" applyFill="0" applyBorder="0" applyProtection="0"/>
    <xf numFmtId="212" fontId="77" fillId="0" borderId="55">
      <alignment horizontal="center" vertical="center"/>
      <protection locked="0"/>
    </xf>
    <xf numFmtId="0" fontId="111" fillId="61" borderId="55" applyNumberFormat="0" applyFont="0" applyBorder="0" applyAlignment="0" applyProtection="0">
      <alignment vertical="center"/>
    </xf>
    <xf numFmtId="0" fontId="111" fillId="0" borderId="55" applyFill="0" applyBorder="0" applyProtection="0">
      <alignment vertical="center"/>
    </xf>
    <xf numFmtId="0" fontId="109" fillId="0" borderId="55" applyNumberFormat="0" applyAlignment="0">
      <alignment horizontal="center"/>
    </xf>
    <xf numFmtId="10" fontId="33" fillId="68" borderId="55" applyNumberFormat="0" applyBorder="0" applyAlignment="0" applyProtection="0"/>
    <xf numFmtId="10" fontId="33" fillId="68" borderId="55" applyNumberFormat="0" applyBorder="0" applyAlignment="0" applyProtection="0"/>
    <xf numFmtId="10" fontId="33" fillId="68" borderId="55" applyNumberFormat="0" applyBorder="0" applyAlignment="0" applyProtection="0"/>
    <xf numFmtId="10" fontId="33" fillId="68" borderId="55" applyNumberFormat="0" applyBorder="0" applyAlignment="0" applyProtection="0"/>
    <xf numFmtId="10" fontId="33" fillId="68" borderId="55" applyNumberFormat="0" applyBorder="0" applyAlignment="0" applyProtection="0"/>
    <xf numFmtId="10" fontId="33" fillId="68" borderId="55" applyNumberFormat="0" applyBorder="0" applyAlignment="0" applyProtection="0"/>
    <xf numFmtId="10" fontId="33" fillId="68" borderId="55" applyNumberFormat="0" applyBorder="0" applyAlignment="0" applyProtection="0"/>
    <xf numFmtId="10" fontId="33" fillId="68" borderId="55" applyNumberFormat="0" applyBorder="0" applyAlignment="0" applyProtection="0"/>
    <xf numFmtId="10" fontId="33" fillId="68" borderId="55" applyNumberFormat="0" applyBorder="0" applyAlignment="0" applyProtection="0"/>
    <xf numFmtId="0" fontId="22" fillId="0" borderId="56">
      <alignment horizontal="left" vertical="center"/>
    </xf>
    <xf numFmtId="0" fontId="22" fillId="0" borderId="56">
      <alignment horizontal="left" vertical="center"/>
    </xf>
    <xf numFmtId="0" fontId="33" fillId="61" borderId="55"/>
    <xf numFmtId="0" fontId="17" fillId="59" borderId="55" applyNumberFormat="0" applyFont="0" applyBorder="0" applyAlignment="0" applyProtection="0">
      <alignment horizontal="left" vertical="center"/>
    </xf>
    <xf numFmtId="0" fontId="17" fillId="59" borderId="55" applyNumberFormat="0" applyFont="0" applyBorder="0" applyAlignment="0" applyProtection="0">
      <alignment horizontal="left" vertical="center"/>
    </xf>
    <xf numFmtId="0" fontId="33" fillId="0" borderId="55">
      <alignment horizontal="center"/>
    </xf>
    <xf numFmtId="49" fontId="33" fillId="35" borderId="55">
      <alignment vertical="center" wrapText="1"/>
    </xf>
    <xf numFmtId="49" fontId="33" fillId="35" borderId="55">
      <alignment vertical="center" wrapText="1"/>
    </xf>
    <xf numFmtId="49" fontId="33" fillId="35" borderId="55">
      <alignment vertical="center" wrapText="1"/>
    </xf>
    <xf numFmtId="194" fontId="80" fillId="0" borderId="57" applyBorder="0">
      <alignment horizontal="right" vertical="center" wrapText="1" shrinkToFit="1"/>
      <protection locked="0"/>
    </xf>
    <xf numFmtId="0" fontId="23" fillId="0" borderId="55">
      <alignment horizontal="left" wrapText="1"/>
    </xf>
    <xf numFmtId="0" fontId="23" fillId="0" borderId="55">
      <alignment horizontal="left" wrapText="1"/>
    </xf>
    <xf numFmtId="0" fontId="23" fillId="0" borderId="55">
      <alignment horizontal="left" wrapText="1"/>
    </xf>
    <xf numFmtId="0" fontId="23" fillId="0" borderId="55">
      <alignment horizontal="left" wrapText="1"/>
    </xf>
    <xf numFmtId="0" fontId="23" fillId="0" borderId="55">
      <alignment horizontal="left" wrapText="1"/>
    </xf>
    <xf numFmtId="0" fontId="23" fillId="0" borderId="55">
      <alignment horizontal="left" wrapText="1"/>
    </xf>
    <xf numFmtId="0" fontId="81" fillId="0" borderId="55">
      <alignment horizontal="center" vertical="center" shrinkToFit="1"/>
      <protection locked="0"/>
    </xf>
    <xf numFmtId="0" fontId="17" fillId="0" borderId="55"/>
    <xf numFmtId="0" fontId="17" fillId="0" borderId="55"/>
    <xf numFmtId="0" fontId="111" fillId="0" borderId="126" applyFill="0" applyBorder="0" applyProtection="0">
      <alignment vertical="center"/>
    </xf>
    <xf numFmtId="0" fontId="40" fillId="43" borderId="111" applyNumberFormat="0" applyAlignment="0" applyProtection="0"/>
    <xf numFmtId="0" fontId="22" fillId="0" borderId="117" applyNumberFormat="0" applyAlignment="0" applyProtection="0">
      <alignment horizontal="left" vertical="center"/>
    </xf>
    <xf numFmtId="0" fontId="17" fillId="36" borderId="120" applyNumberFormat="0">
      <alignment horizontal="left" vertical="center"/>
    </xf>
    <xf numFmtId="0" fontId="17" fillId="73" borderId="130" applyNumberFormat="0" applyFont="0" applyAlignment="0" applyProtection="0"/>
    <xf numFmtId="0" fontId="17" fillId="33" borderId="89">
      <alignment horizontal="center"/>
    </xf>
    <xf numFmtId="0" fontId="40" fillId="43" borderId="135" applyNumberFormat="0" applyAlignment="0" applyProtection="0"/>
    <xf numFmtId="0" fontId="33" fillId="61" borderId="98"/>
    <xf numFmtId="0" fontId="37" fillId="57" borderId="135" applyNumberFormat="0" applyAlignment="0" applyProtection="0"/>
    <xf numFmtId="0" fontId="37" fillId="57" borderId="135" applyNumberFormat="0" applyAlignment="0" applyProtection="0"/>
    <xf numFmtId="0" fontId="40" fillId="43" borderId="92" applyNumberFormat="0" applyAlignment="0" applyProtection="0"/>
    <xf numFmtId="0" fontId="40" fillId="43" borderId="111" applyNumberFormat="0" applyAlignment="0" applyProtection="0"/>
    <xf numFmtId="0" fontId="40" fillId="43" borderId="82" applyNumberFormat="0" applyAlignment="0" applyProtection="0"/>
    <xf numFmtId="3" fontId="17" fillId="0" borderId="113" applyNumberFormat="0" applyFont="0" applyFill="0" applyAlignment="0" applyProtection="0">
      <alignment vertical="center"/>
    </xf>
    <xf numFmtId="0" fontId="17" fillId="0" borderId="79"/>
    <xf numFmtId="0" fontId="17" fillId="0" borderId="89" applyFill="0">
      <alignment horizontal="center" vertical="center"/>
      <protection locked="0"/>
    </xf>
    <xf numFmtId="0" fontId="17" fillId="36" borderId="82" applyNumberFormat="0">
      <alignment horizontal="left" vertical="center"/>
    </xf>
    <xf numFmtId="0" fontId="17" fillId="36" borderId="82" applyNumberFormat="0">
      <alignment horizontal="left" vertical="center"/>
    </xf>
    <xf numFmtId="0" fontId="17" fillId="36" borderId="82" applyNumberFormat="0">
      <alignment horizontal="left" vertical="center"/>
    </xf>
    <xf numFmtId="0" fontId="17" fillId="36" borderId="82" applyNumberFormat="0">
      <alignment horizontal="left" vertical="center"/>
    </xf>
    <xf numFmtId="0" fontId="17" fillId="36" borderId="82" applyNumberFormat="0">
      <alignment horizontal="left" vertical="center"/>
    </xf>
    <xf numFmtId="0" fontId="17" fillId="36" borderId="82" applyNumberFormat="0">
      <alignment horizontal="left" vertical="center"/>
    </xf>
    <xf numFmtId="0" fontId="17" fillId="36" borderId="82" applyNumberFormat="0">
      <alignment horizontal="left" vertical="center"/>
    </xf>
    <xf numFmtId="0" fontId="129" fillId="1" borderId="84" applyNumberFormat="0" applyFont="0" applyAlignment="0">
      <alignment horizontal="center"/>
    </xf>
    <xf numFmtId="0" fontId="129" fillId="1" borderId="84" applyNumberFormat="0" applyFont="0" applyAlignment="0">
      <alignment horizontal="center"/>
    </xf>
    <xf numFmtId="3" fontId="17" fillId="0" borderId="113" applyNumberFormat="0" applyFont="0" applyFill="0" applyAlignment="0" applyProtection="0">
      <alignment vertical="center"/>
    </xf>
    <xf numFmtId="3" fontId="17" fillId="0" borderId="113" applyNumberFormat="0" applyFont="0" applyFill="0" applyAlignment="0" applyProtection="0">
      <alignment vertical="center"/>
    </xf>
    <xf numFmtId="3" fontId="17" fillId="0" borderId="98" applyNumberFormat="0" applyFont="0" applyFill="0" applyAlignment="0" applyProtection="0">
      <alignment vertical="center"/>
    </xf>
    <xf numFmtId="3" fontId="17" fillId="0" borderId="98" applyNumberFormat="0" applyFont="0" applyFill="0" applyAlignment="0" applyProtection="0">
      <alignment vertical="center"/>
    </xf>
    <xf numFmtId="3" fontId="17" fillId="0" borderId="98" applyNumberFormat="0" applyFont="0" applyFill="0" applyAlignment="0" applyProtection="0">
      <alignment vertical="center"/>
    </xf>
    <xf numFmtId="3" fontId="17" fillId="0" borderId="98" applyNumberFormat="0" applyFont="0" applyFill="0" applyAlignment="0" applyProtection="0">
      <alignment vertical="center"/>
    </xf>
    <xf numFmtId="3" fontId="17" fillId="0" borderId="98" applyNumberFormat="0" applyFont="0" applyFill="0" applyAlignment="0" applyProtection="0">
      <alignment vertical="center"/>
    </xf>
    <xf numFmtId="3" fontId="17" fillId="0" borderId="98" applyNumberFormat="0" applyFont="0" applyFill="0" applyAlignment="0" applyProtection="0">
      <alignment vertical="center"/>
    </xf>
    <xf numFmtId="0" fontId="17" fillId="79" borderId="86" applyNumberFormat="0" applyProtection="0">
      <alignment horizontal="left" vertical="center" indent="1"/>
    </xf>
    <xf numFmtId="0" fontId="17" fillId="79" borderId="86" applyNumberFormat="0" applyProtection="0">
      <alignment horizontal="left" vertical="center" indent="1"/>
    </xf>
    <xf numFmtId="0" fontId="17" fillId="79" borderId="86" applyNumberFormat="0" applyProtection="0">
      <alignment horizontal="left" vertical="center" indent="1"/>
    </xf>
    <xf numFmtId="0" fontId="17" fillId="79" borderId="86" applyNumberFormat="0" applyProtection="0">
      <alignment horizontal="left" vertical="center" indent="1"/>
    </xf>
    <xf numFmtId="0" fontId="17" fillId="79" borderId="86" applyNumberFormat="0" applyProtection="0">
      <alignment horizontal="left" vertical="center" indent="1"/>
    </xf>
    <xf numFmtId="0" fontId="17" fillId="79" borderId="86" applyNumberFormat="0" applyProtection="0">
      <alignment horizontal="left" vertical="center" indent="1"/>
    </xf>
    <xf numFmtId="4" fontId="26" fillId="74" borderId="87" applyNumberFormat="0" applyProtection="0">
      <alignment horizontal="right" vertical="center"/>
    </xf>
    <xf numFmtId="4" fontId="26" fillId="74" borderId="87" applyNumberFormat="0" applyProtection="0">
      <alignment horizontal="right" vertical="center"/>
    </xf>
    <xf numFmtId="3" fontId="17" fillId="0" borderId="98" applyNumberFormat="0" applyFont="0" applyFill="0" applyAlignment="0" applyProtection="0">
      <alignment vertical="center"/>
    </xf>
    <xf numFmtId="0" fontId="43" fillId="57" borderId="86" applyNumberFormat="0" applyAlignment="0" applyProtection="0"/>
    <xf numFmtId="0" fontId="43" fillId="57" borderId="86" applyNumberFormat="0" applyAlignment="0" applyProtection="0"/>
    <xf numFmtId="0" fontId="43" fillId="57" borderId="86" applyNumberFormat="0" applyAlignment="0" applyProtection="0"/>
    <xf numFmtId="0" fontId="43" fillId="57" borderId="86" applyNumberFormat="0" applyAlignment="0" applyProtection="0"/>
    <xf numFmtId="0" fontId="17" fillId="79" borderId="76" applyNumberFormat="0" applyProtection="0">
      <alignment horizontal="left" vertical="center" indent="1"/>
    </xf>
    <xf numFmtId="0" fontId="17" fillId="79" borderId="76" applyNumberFormat="0" applyProtection="0">
      <alignment horizontal="left" vertical="center" indent="1"/>
    </xf>
    <xf numFmtId="0" fontId="17" fillId="79" borderId="76" applyNumberFormat="0" applyProtection="0">
      <alignment horizontal="left" vertical="center" indent="1"/>
    </xf>
    <xf numFmtId="0" fontId="17" fillId="79" borderId="76" applyNumberFormat="0" applyProtection="0">
      <alignment horizontal="left" vertical="center" indent="1"/>
    </xf>
    <xf numFmtId="0" fontId="17" fillId="79" borderId="76" applyNumberFormat="0" applyProtection="0">
      <alignment horizontal="left" vertical="center" indent="1"/>
    </xf>
    <xf numFmtId="0" fontId="17" fillId="79" borderId="76" applyNumberFormat="0" applyProtection="0">
      <alignment horizontal="left" vertical="center" indent="1"/>
    </xf>
    <xf numFmtId="4" fontId="26" fillId="74" borderId="77" applyNumberFormat="0" applyProtection="0">
      <alignment horizontal="right" vertical="center"/>
    </xf>
    <xf numFmtId="4" fontId="26" fillId="74" borderId="77" applyNumberFormat="0" applyProtection="0">
      <alignment horizontal="right" vertical="center"/>
    </xf>
    <xf numFmtId="0" fontId="43" fillId="57" borderId="76" applyNumberFormat="0" applyAlignment="0" applyProtection="0"/>
    <xf numFmtId="0" fontId="43" fillId="57" borderId="76" applyNumberFormat="0" applyAlignment="0" applyProtection="0"/>
    <xf numFmtId="0" fontId="43" fillId="57" borderId="76" applyNumberFormat="0" applyAlignment="0" applyProtection="0"/>
    <xf numFmtId="0" fontId="43" fillId="57" borderId="76" applyNumberFormat="0" applyAlignment="0" applyProtection="0"/>
    <xf numFmtId="0" fontId="174" fillId="35" borderId="85" applyNumberFormat="0" applyFont="0" applyAlignment="0" applyProtection="0">
      <alignment horizontal="left"/>
    </xf>
    <xf numFmtId="0" fontId="174" fillId="35" borderId="75" applyNumberFormat="0" applyFont="0" applyAlignment="0" applyProtection="0">
      <alignment horizontal="left"/>
    </xf>
    <xf numFmtId="0" fontId="130" fillId="35" borderId="75" applyNumberFormat="0" applyFont="0" applyAlignment="0" applyProtection="0">
      <alignment horizontal="left"/>
    </xf>
    <xf numFmtId="0" fontId="17" fillId="36" borderId="128" applyNumberFormat="0">
      <alignment horizontal="left" vertical="center"/>
    </xf>
    <xf numFmtId="0" fontId="17" fillId="36" borderId="128" applyNumberFormat="0">
      <alignment horizontal="left" vertical="center"/>
    </xf>
    <xf numFmtId="0" fontId="17" fillId="36" borderId="128" applyNumberFormat="0">
      <alignment horizontal="left" vertical="center"/>
    </xf>
    <xf numFmtId="0" fontId="17" fillId="36" borderId="111" applyNumberFormat="0">
      <alignment horizontal="left" vertical="center"/>
    </xf>
    <xf numFmtId="0" fontId="17" fillId="36" borderId="111" applyNumberFormat="0">
      <alignment horizontal="left" vertical="center"/>
    </xf>
    <xf numFmtId="0" fontId="17" fillId="36" borderId="111" applyNumberFormat="0">
      <alignment horizontal="left" vertical="center"/>
    </xf>
    <xf numFmtId="0" fontId="17" fillId="36" borderId="111" applyNumberFormat="0">
      <alignment horizontal="left" vertical="center"/>
    </xf>
    <xf numFmtId="0" fontId="17" fillId="36" borderId="111" applyNumberFormat="0">
      <alignment horizontal="left" vertical="center"/>
    </xf>
    <xf numFmtId="0" fontId="17" fillId="36" borderId="111" applyNumberFormat="0">
      <alignment horizontal="left" vertical="center"/>
    </xf>
    <xf numFmtId="0" fontId="129" fillId="1" borderId="114" applyNumberFormat="0" applyFont="0" applyAlignment="0">
      <alignment horizontal="center"/>
    </xf>
    <xf numFmtId="0" fontId="129" fillId="1" borderId="114" applyNumberFormat="0" applyFont="0" applyAlignment="0">
      <alignment horizontal="center"/>
    </xf>
    <xf numFmtId="0" fontId="135" fillId="0" borderId="98"/>
    <xf numFmtId="0" fontId="17" fillId="36" borderId="67" applyNumberFormat="0">
      <alignment horizontal="left" vertical="center"/>
    </xf>
    <xf numFmtId="0" fontId="17" fillId="36" borderId="67" applyNumberFormat="0">
      <alignment horizontal="left" vertical="center"/>
    </xf>
    <xf numFmtId="0" fontId="17" fillId="36" borderId="67" applyNumberFormat="0">
      <alignment horizontal="left" vertical="center"/>
    </xf>
    <xf numFmtId="0" fontId="17" fillId="36" borderId="67" applyNumberFormat="0">
      <alignment horizontal="left" vertical="center"/>
    </xf>
    <xf numFmtId="0" fontId="17" fillId="36" borderId="67" applyNumberFormat="0">
      <alignment horizontal="left" vertical="center"/>
    </xf>
    <xf numFmtId="0" fontId="17" fillId="36" borderId="67" applyNumberFormat="0">
      <alignment horizontal="left" vertical="center"/>
    </xf>
    <xf numFmtId="0" fontId="17" fillId="36" borderId="67" applyNumberFormat="0">
      <alignment horizontal="left" vertical="center"/>
    </xf>
    <xf numFmtId="0" fontId="134" fillId="79" borderId="118" applyProtection="0">
      <alignment vertical="center"/>
    </xf>
    <xf numFmtId="0" fontId="27" fillId="79" borderId="118">
      <alignment vertical="center"/>
    </xf>
    <xf numFmtId="0" fontId="27" fillId="79" borderId="100">
      <alignment vertical="center"/>
    </xf>
    <xf numFmtId="0" fontId="17" fillId="79" borderId="104" applyNumberFormat="0" applyProtection="0">
      <alignment horizontal="left" vertical="center" indent="1"/>
    </xf>
    <xf numFmtId="0" fontId="17" fillId="79" borderId="104" applyNumberFormat="0" applyProtection="0">
      <alignment horizontal="left" vertical="center" indent="1"/>
    </xf>
    <xf numFmtId="0" fontId="17" fillId="79" borderId="104" applyNumberFormat="0" applyProtection="0">
      <alignment horizontal="left" vertical="center" indent="1"/>
    </xf>
    <xf numFmtId="4" fontId="26" fillId="74" borderId="105" applyNumberFormat="0" applyProtection="0">
      <alignment horizontal="right" vertical="center"/>
    </xf>
    <xf numFmtId="0" fontId="43" fillId="57" borderId="104" applyNumberFormat="0" applyAlignment="0" applyProtection="0"/>
    <xf numFmtId="0" fontId="43" fillId="57" borderId="104" applyNumberFormat="0" applyAlignment="0" applyProtection="0"/>
    <xf numFmtId="0" fontId="23" fillId="78" borderId="116">
      <alignment horizontal="centerContinuous" vertical="center"/>
    </xf>
    <xf numFmtId="0" fontId="23" fillId="78" borderId="116">
      <alignment horizontal="centerContinuous" vertical="center"/>
    </xf>
    <xf numFmtId="0" fontId="23" fillId="78" borderId="116">
      <alignment horizontal="centerContinuous" vertical="center"/>
    </xf>
    <xf numFmtId="0" fontId="174" fillId="35" borderId="103" applyNumberFormat="0" applyFont="0" applyAlignment="0" applyProtection="0">
      <alignment horizontal="left"/>
    </xf>
    <xf numFmtId="0" fontId="130" fillId="35" borderId="103" applyNumberFormat="0" applyFont="0" applyAlignment="0" applyProtection="0">
      <alignment horizontal="left"/>
    </xf>
    <xf numFmtId="0" fontId="91" fillId="0" borderId="113">
      <alignment horizontal="left" vertical="center"/>
    </xf>
    <xf numFmtId="0" fontId="17" fillId="33" borderId="113">
      <alignment horizontal="center"/>
    </xf>
    <xf numFmtId="0" fontId="17" fillId="33" borderId="98">
      <alignment horizontal="center"/>
    </xf>
    <xf numFmtId="0" fontId="17" fillId="0" borderId="113" applyFill="0">
      <alignment horizontal="center" vertical="center"/>
      <protection locked="0"/>
    </xf>
    <xf numFmtId="0" fontId="125" fillId="0" borderId="113">
      <alignment horizontal="center" vertical="center"/>
    </xf>
    <xf numFmtId="0" fontId="43" fillId="57" borderId="86" applyNumberFormat="0" applyAlignment="0" applyProtection="0"/>
    <xf numFmtId="0" fontId="43" fillId="57" borderId="86" applyNumberFormat="0" applyAlignment="0" applyProtection="0"/>
    <xf numFmtId="0" fontId="43" fillId="57" borderId="86" applyNumberFormat="0" applyAlignment="0" applyProtection="0"/>
    <xf numFmtId="0" fontId="43" fillId="57" borderId="86" applyNumberFormat="0" applyAlignment="0" applyProtection="0"/>
    <xf numFmtId="0" fontId="43" fillId="57" borderId="86" applyNumberFormat="0" applyAlignment="0" applyProtection="0"/>
    <xf numFmtId="0" fontId="43" fillId="57" borderId="86" applyNumberFormat="0" applyAlignment="0" applyProtection="0"/>
    <xf numFmtId="0" fontId="43" fillId="57" borderId="86" applyNumberFormat="0" applyAlignment="0" applyProtection="0"/>
    <xf numFmtId="0" fontId="43" fillId="57" borderId="86" applyNumberFormat="0" applyAlignment="0" applyProtection="0"/>
    <xf numFmtId="0" fontId="43" fillId="57" borderId="86" applyNumberFormat="0" applyAlignment="0" applyProtection="0"/>
    <xf numFmtId="216" fontId="31" fillId="35" borderId="98">
      <alignment vertical="center"/>
    </xf>
    <xf numFmtId="216" fontId="31" fillId="35" borderId="98">
      <alignment vertical="center"/>
    </xf>
    <xf numFmtId="0" fontId="91" fillId="74" borderId="98" applyNumberFormat="0" applyFont="0" applyBorder="0" applyAlignment="0" applyProtection="0">
      <alignment horizontal="center" vertical="center"/>
    </xf>
    <xf numFmtId="216" fontId="31" fillId="35" borderId="113">
      <alignment vertical="center"/>
    </xf>
    <xf numFmtId="216" fontId="31" fillId="35" borderId="113">
      <alignment vertical="center"/>
    </xf>
    <xf numFmtId="0" fontId="17" fillId="73" borderId="85" applyNumberFormat="0" applyFont="0" applyAlignment="0" applyProtection="0"/>
    <xf numFmtId="0" fontId="17" fillId="73" borderId="85" applyNumberFormat="0" applyFont="0" applyAlignment="0" applyProtection="0"/>
    <xf numFmtId="0" fontId="17" fillId="73" borderId="85" applyNumberFormat="0" applyFont="0" applyAlignment="0" applyProtection="0"/>
    <xf numFmtId="0" fontId="17" fillId="73" borderId="85" applyNumberFormat="0" applyFont="0" applyAlignment="0" applyProtection="0"/>
    <xf numFmtId="0" fontId="17" fillId="73" borderId="85" applyNumberFormat="0" applyFont="0" applyAlignment="0" applyProtection="0"/>
    <xf numFmtId="0" fontId="17" fillId="73" borderId="85" applyNumberFormat="0" applyFont="0" applyAlignment="0" applyProtection="0"/>
    <xf numFmtId="0" fontId="17" fillId="73" borderId="85" applyNumberFormat="0" applyFont="0" applyAlignment="0" applyProtection="0"/>
    <xf numFmtId="0" fontId="17" fillId="73" borderId="85" applyNumberFormat="0" applyFont="0" applyAlignment="0" applyProtection="0"/>
    <xf numFmtId="0" fontId="17" fillId="73" borderId="85" applyNumberFormat="0" applyFont="0" applyAlignment="0" applyProtection="0"/>
    <xf numFmtId="0" fontId="17" fillId="73" borderId="85" applyNumberFormat="0" applyFont="0" applyAlignment="0" applyProtection="0"/>
    <xf numFmtId="0" fontId="17" fillId="73" borderId="85" applyNumberFormat="0" applyFont="0" applyAlignment="0" applyProtection="0"/>
    <xf numFmtId="0" fontId="17" fillId="73" borderId="85" applyNumberFormat="0" applyFont="0" applyAlignment="0" applyProtection="0"/>
    <xf numFmtId="0" fontId="30" fillId="73" borderId="85" applyNumberFormat="0" applyFont="0" applyAlignment="0" applyProtection="0"/>
    <xf numFmtId="0" fontId="30" fillId="73" borderId="85" applyNumberFormat="0" applyFont="0" applyAlignment="0" applyProtection="0"/>
    <xf numFmtId="0" fontId="17" fillId="73" borderId="85" applyNumberFormat="0" applyFont="0" applyAlignment="0" applyProtection="0"/>
    <xf numFmtId="0" fontId="17" fillId="73" borderId="85" applyNumberFormat="0" applyFont="0" applyAlignment="0" applyProtection="0"/>
    <xf numFmtId="0" fontId="17" fillId="73" borderId="85" applyNumberFormat="0" applyFont="0" applyAlignment="0" applyProtection="0"/>
    <xf numFmtId="0" fontId="43" fillId="57" borderId="76" applyNumberFormat="0" applyAlignment="0" applyProtection="0"/>
    <xf numFmtId="0" fontId="43" fillId="57" borderId="76" applyNumberFormat="0" applyAlignment="0" applyProtection="0"/>
    <xf numFmtId="0" fontId="43" fillId="57" borderId="76" applyNumberFormat="0" applyAlignment="0" applyProtection="0"/>
    <xf numFmtId="0" fontId="43" fillId="57" borderId="76" applyNumberFormat="0" applyAlignment="0" applyProtection="0"/>
    <xf numFmtId="0" fontId="43" fillId="57" borderId="76" applyNumberFormat="0" applyAlignment="0" applyProtection="0"/>
    <xf numFmtId="0" fontId="43" fillId="57" borderId="76" applyNumberFormat="0" applyAlignment="0" applyProtection="0"/>
    <xf numFmtId="0" fontId="43" fillId="57" borderId="76" applyNumberFormat="0" applyAlignment="0" applyProtection="0"/>
    <xf numFmtId="0" fontId="43" fillId="57" borderId="76" applyNumberFormat="0" applyAlignment="0" applyProtection="0"/>
    <xf numFmtId="0" fontId="43" fillId="57" borderId="76" applyNumberFormat="0" applyAlignment="0" applyProtection="0"/>
    <xf numFmtId="0" fontId="17" fillId="73" borderId="85" applyNumberFormat="0" applyFont="0" applyAlignment="0" applyProtection="0"/>
    <xf numFmtId="0" fontId="21" fillId="73" borderId="85" applyNumberFormat="0" applyFont="0" applyAlignment="0" applyProtection="0"/>
    <xf numFmtId="0" fontId="17" fillId="73" borderId="85" applyNumberFormat="0" applyFont="0" applyAlignment="0" applyProtection="0"/>
    <xf numFmtId="0" fontId="17" fillId="73" borderId="85" applyNumberFormat="0" applyFont="0" applyAlignment="0" applyProtection="0"/>
    <xf numFmtId="0" fontId="17" fillId="73" borderId="85" applyNumberFormat="0" applyFont="0" applyAlignment="0" applyProtection="0"/>
    <xf numFmtId="0" fontId="17" fillId="73" borderId="75" applyNumberFormat="0" applyFont="0" applyAlignment="0" applyProtection="0"/>
    <xf numFmtId="0" fontId="17" fillId="73" borderId="75" applyNumberFormat="0" applyFont="0" applyAlignment="0" applyProtection="0"/>
    <xf numFmtId="0" fontId="17" fillId="73" borderId="75" applyNumberFormat="0" applyFont="0" applyAlignment="0" applyProtection="0"/>
    <xf numFmtId="0" fontId="17" fillId="73" borderId="75" applyNumberFormat="0" applyFont="0" applyAlignment="0" applyProtection="0"/>
    <xf numFmtId="0" fontId="17" fillId="73" borderId="75" applyNumberFormat="0" applyFont="0" applyAlignment="0" applyProtection="0"/>
    <xf numFmtId="0" fontId="17" fillId="73" borderId="75" applyNumberFormat="0" applyFont="0" applyAlignment="0" applyProtection="0"/>
    <xf numFmtId="0" fontId="17" fillId="73" borderId="75" applyNumberFormat="0" applyFont="0" applyAlignment="0" applyProtection="0"/>
    <xf numFmtId="0" fontId="17" fillId="73" borderId="75" applyNumberFormat="0" applyFont="0" applyAlignment="0" applyProtection="0"/>
    <xf numFmtId="0" fontId="17" fillId="73" borderId="75" applyNumberFormat="0" applyFont="0" applyAlignment="0" applyProtection="0"/>
    <xf numFmtId="0" fontId="17" fillId="73" borderId="75" applyNumberFormat="0" applyFont="0" applyAlignment="0" applyProtection="0"/>
    <xf numFmtId="0" fontId="17" fillId="73" borderId="75" applyNumberFormat="0" applyFont="0" applyAlignment="0" applyProtection="0"/>
    <xf numFmtId="0" fontId="17" fillId="73" borderId="75" applyNumberFormat="0" applyFont="0" applyAlignment="0" applyProtection="0"/>
    <xf numFmtId="0" fontId="30" fillId="73" borderId="75" applyNumberFormat="0" applyFont="0" applyAlignment="0" applyProtection="0"/>
    <xf numFmtId="0" fontId="30" fillId="73" borderId="75" applyNumberFormat="0" applyFont="0" applyAlignment="0" applyProtection="0"/>
    <xf numFmtId="0" fontId="17" fillId="73" borderId="75" applyNumberFormat="0" applyFont="0" applyAlignment="0" applyProtection="0"/>
    <xf numFmtId="0" fontId="17" fillId="73" borderId="75" applyNumberFormat="0" applyFont="0" applyAlignment="0" applyProtection="0"/>
    <xf numFmtId="0" fontId="17" fillId="73" borderId="75" applyNumberFormat="0" applyFont="0" applyAlignment="0" applyProtection="0"/>
    <xf numFmtId="0" fontId="17" fillId="73" borderId="75" applyNumberFormat="0" applyFont="0" applyAlignment="0" applyProtection="0"/>
    <xf numFmtId="0" fontId="17" fillId="73" borderId="85" applyNumberFormat="0" applyFont="0" applyAlignment="0" applyProtection="0"/>
    <xf numFmtId="0" fontId="30" fillId="73" borderId="85" applyNumberFormat="0" applyFont="0" applyAlignment="0" applyProtection="0"/>
    <xf numFmtId="0" fontId="21" fillId="73" borderId="75" applyNumberFormat="0" applyFont="0" applyAlignment="0" applyProtection="0"/>
    <xf numFmtId="0" fontId="17" fillId="73" borderId="85" applyNumberFormat="0" applyFont="0" applyAlignment="0" applyProtection="0"/>
    <xf numFmtId="0" fontId="17" fillId="73" borderId="75" applyNumberFormat="0" applyFont="0" applyAlignment="0" applyProtection="0"/>
    <xf numFmtId="0" fontId="17" fillId="73" borderId="75" applyNumberFormat="0" applyFont="0" applyAlignment="0" applyProtection="0"/>
    <xf numFmtId="0" fontId="17" fillId="73" borderId="75" applyNumberFormat="0" applyFont="0" applyAlignment="0" applyProtection="0"/>
    <xf numFmtId="0" fontId="17" fillId="73" borderId="75" applyNumberFormat="0" applyFont="0" applyAlignment="0" applyProtection="0"/>
    <xf numFmtId="0" fontId="30" fillId="73" borderId="75" applyNumberFormat="0" applyFont="0" applyAlignment="0" applyProtection="0"/>
    <xf numFmtId="0" fontId="17" fillId="73" borderId="75" applyNumberFormat="0" applyFont="0" applyAlignment="0" applyProtection="0"/>
    <xf numFmtId="0" fontId="17" fillId="73" borderId="85" applyNumberFormat="0" applyFont="0" applyAlignment="0" applyProtection="0"/>
    <xf numFmtId="0" fontId="17" fillId="73" borderId="75" applyNumberFormat="0" applyFont="0" applyAlignment="0" applyProtection="0"/>
    <xf numFmtId="0" fontId="33" fillId="33" borderId="98"/>
    <xf numFmtId="0" fontId="30" fillId="73" borderId="75" applyNumberFormat="0" applyFont="0" applyAlignment="0" applyProtection="0"/>
    <xf numFmtId="0" fontId="30" fillId="73" borderId="75" applyNumberFormat="0" applyFont="0" applyAlignment="0" applyProtection="0"/>
    <xf numFmtId="0" fontId="30" fillId="73" borderId="85" applyNumberFormat="0" applyFont="0" applyAlignment="0" applyProtection="0"/>
    <xf numFmtId="0" fontId="30" fillId="73" borderId="85" applyNumberFormat="0" applyFont="0" applyAlignment="0" applyProtection="0"/>
    <xf numFmtId="0" fontId="33" fillId="33" borderId="113"/>
    <xf numFmtId="37" fontId="17" fillId="0" borderId="98" applyFont="0" applyFill="0" applyBorder="0" applyProtection="0"/>
    <xf numFmtId="37" fontId="17" fillId="0" borderId="98" applyFont="0" applyFill="0" applyBorder="0" applyProtection="0"/>
    <xf numFmtId="37" fontId="17" fillId="0" borderId="98" applyFont="0" applyFill="0" applyBorder="0" applyProtection="0"/>
    <xf numFmtId="37" fontId="17" fillId="0" borderId="98" applyFont="0" applyFill="0" applyBorder="0" applyProtection="0"/>
    <xf numFmtId="37" fontId="17" fillId="0" borderId="98" applyFont="0" applyFill="0" applyBorder="0" applyProtection="0"/>
    <xf numFmtId="37" fontId="17" fillId="0" borderId="98" applyFont="0" applyFill="0" applyBorder="0" applyProtection="0"/>
    <xf numFmtId="37" fontId="17" fillId="0" borderId="98" applyFont="0" applyFill="0" applyBorder="0" applyProtection="0"/>
    <xf numFmtId="212" fontId="77" fillId="0" borderId="98">
      <alignment horizontal="center" vertical="center"/>
      <protection locked="0"/>
    </xf>
    <xf numFmtId="37" fontId="17" fillId="0" borderId="113" applyFont="0" applyFill="0" applyBorder="0" applyProtection="0"/>
    <xf numFmtId="37" fontId="17" fillId="0" borderId="113" applyFont="0" applyFill="0" applyBorder="0" applyProtection="0"/>
    <xf numFmtId="37" fontId="17" fillId="0" borderId="113" applyFont="0" applyFill="0" applyBorder="0" applyProtection="0"/>
    <xf numFmtId="212" fontId="77" fillId="0" borderId="113">
      <alignment horizontal="center" vertical="center"/>
      <protection locked="0"/>
    </xf>
    <xf numFmtId="0" fontId="43" fillId="57" borderId="104" applyNumberFormat="0" applyAlignment="0" applyProtection="0"/>
    <xf numFmtId="0" fontId="43" fillId="57" borderId="104" applyNumberFormat="0" applyAlignment="0" applyProtection="0"/>
    <xf numFmtId="0" fontId="43" fillId="57" borderId="104" applyNumberFormat="0" applyAlignment="0" applyProtection="0"/>
    <xf numFmtId="0" fontId="43" fillId="57" borderId="104" applyNumberFormat="0" applyAlignment="0" applyProtection="0"/>
    <xf numFmtId="0" fontId="43" fillId="57" borderId="104" applyNumberFormat="0" applyAlignment="0" applyProtection="0"/>
    <xf numFmtId="0" fontId="43" fillId="57" borderId="104" applyNumberFormat="0" applyAlignment="0" applyProtection="0"/>
    <xf numFmtId="0" fontId="43" fillId="57" borderId="104" applyNumberFormat="0" applyAlignment="0" applyProtection="0"/>
    <xf numFmtId="0" fontId="43" fillId="57" borderId="104" applyNumberFormat="0" applyAlignment="0" applyProtection="0"/>
    <xf numFmtId="0" fontId="43" fillId="57" borderId="104" applyNumberFormat="0" applyAlignment="0" applyProtection="0"/>
    <xf numFmtId="0" fontId="17" fillId="73" borderId="103" applyNumberFormat="0" applyFont="0" applyAlignment="0" applyProtection="0"/>
    <xf numFmtId="0" fontId="17" fillId="73" borderId="103" applyNumberFormat="0" applyFont="0" applyAlignment="0" applyProtection="0"/>
    <xf numFmtId="0" fontId="17" fillId="73" borderId="103" applyNumberFormat="0" applyFont="0" applyAlignment="0" applyProtection="0"/>
    <xf numFmtId="0" fontId="17" fillId="73" borderId="103" applyNumberFormat="0" applyFont="0" applyAlignment="0" applyProtection="0"/>
    <xf numFmtId="0" fontId="17" fillId="73" borderId="103" applyNumberFormat="0" applyFont="0" applyAlignment="0" applyProtection="0"/>
    <xf numFmtId="0" fontId="17" fillId="73" borderId="103" applyNumberFormat="0" applyFont="0" applyAlignment="0" applyProtection="0"/>
    <xf numFmtId="0" fontId="17" fillId="73" borderId="103" applyNumberFormat="0" applyFont="0" applyAlignment="0" applyProtection="0"/>
    <xf numFmtId="0" fontId="17" fillId="73" borderId="103" applyNumberFormat="0" applyFont="0" applyAlignment="0" applyProtection="0"/>
    <xf numFmtId="0" fontId="17" fillId="73" borderId="103" applyNumberFormat="0" applyFont="0" applyAlignment="0" applyProtection="0"/>
    <xf numFmtId="0" fontId="17" fillId="73" borderId="103" applyNumberFormat="0" applyFont="0" applyAlignment="0" applyProtection="0"/>
    <xf numFmtId="0" fontId="17" fillId="73" borderId="103" applyNumberFormat="0" applyFont="0" applyAlignment="0" applyProtection="0"/>
    <xf numFmtId="0" fontId="17" fillId="73" borderId="103" applyNumberFormat="0" applyFont="0" applyAlignment="0" applyProtection="0"/>
    <xf numFmtId="0" fontId="30" fillId="73" borderId="103" applyNumberFormat="0" applyFont="0" applyAlignment="0" applyProtection="0"/>
    <xf numFmtId="0" fontId="30" fillId="73" borderId="103" applyNumberFormat="0" applyFont="0" applyAlignment="0" applyProtection="0"/>
    <xf numFmtId="0" fontId="17" fillId="73" borderId="103" applyNumberFormat="0" applyFont="0" applyAlignment="0" applyProtection="0"/>
    <xf numFmtId="0" fontId="17" fillId="73" borderId="103" applyNumberFormat="0" applyFont="0" applyAlignment="0" applyProtection="0"/>
    <xf numFmtId="0" fontId="17" fillId="73" borderId="103" applyNumberFormat="0" applyFont="0" applyAlignment="0" applyProtection="0"/>
    <xf numFmtId="0" fontId="17" fillId="73" borderId="103" applyNumberFormat="0" applyFont="0" applyAlignment="0" applyProtection="0"/>
    <xf numFmtId="0" fontId="21" fillId="73" borderId="103" applyNumberFormat="0" applyFont="0" applyAlignment="0" applyProtection="0"/>
    <xf numFmtId="0" fontId="17" fillId="73" borderId="103" applyNumberFormat="0" applyFont="0" applyAlignment="0" applyProtection="0"/>
    <xf numFmtId="0" fontId="17" fillId="73" borderId="103" applyNumberFormat="0" applyFont="0" applyAlignment="0" applyProtection="0"/>
    <xf numFmtId="0" fontId="17" fillId="73" borderId="103" applyNumberFormat="0" applyFont="0" applyAlignment="0" applyProtection="0"/>
    <xf numFmtId="0" fontId="17" fillId="73" borderId="103" applyNumberFormat="0" applyFont="0" applyAlignment="0" applyProtection="0"/>
    <xf numFmtId="0" fontId="30" fillId="73" borderId="103" applyNumberFormat="0" applyFont="0" applyAlignment="0" applyProtection="0"/>
    <xf numFmtId="0" fontId="17" fillId="73" borderId="103" applyNumberFormat="0" applyFont="0" applyAlignment="0" applyProtection="0"/>
    <xf numFmtId="0" fontId="17" fillId="73" borderId="103" applyNumberFormat="0" applyFont="0" applyAlignment="0" applyProtection="0"/>
    <xf numFmtId="0" fontId="30" fillId="73" borderId="103" applyNumberFormat="0" applyFont="0" applyAlignment="0" applyProtection="0"/>
    <xf numFmtId="0" fontId="30" fillId="73" borderId="103" applyNumberFormat="0" applyFont="0" applyAlignment="0" applyProtection="0"/>
    <xf numFmtId="0" fontId="37" fillId="57" borderId="135" applyNumberFormat="0" applyAlignment="0" applyProtection="0"/>
    <xf numFmtId="0" fontId="37" fillId="57" borderId="135" applyNumberFormat="0" applyAlignment="0" applyProtection="0"/>
    <xf numFmtId="0" fontId="37" fillId="57" borderId="135" applyNumberFormat="0" applyAlignment="0" applyProtection="0"/>
    <xf numFmtId="0" fontId="37" fillId="57" borderId="135" applyNumberFormat="0" applyAlignment="0" applyProtection="0"/>
    <xf numFmtId="0" fontId="37" fillId="57" borderId="135" applyNumberFormat="0" applyAlignment="0" applyProtection="0"/>
    <xf numFmtId="0" fontId="37" fillId="57" borderId="135" applyNumberFormat="0" applyAlignment="0" applyProtection="0"/>
    <xf numFmtId="0" fontId="37" fillId="57" borderId="135" applyNumberFormat="0" applyAlignment="0" applyProtection="0"/>
    <xf numFmtId="0" fontId="17" fillId="0" borderId="79"/>
    <xf numFmtId="0" fontId="17" fillId="0" borderId="89"/>
    <xf numFmtId="0" fontId="17" fillId="0" borderId="89"/>
    <xf numFmtId="0" fontId="37" fillId="57" borderId="82" applyNumberFormat="0" applyAlignment="0" applyProtection="0"/>
    <xf numFmtId="0" fontId="37" fillId="57" borderId="82" applyNumberFormat="0" applyAlignment="0" applyProtection="0"/>
    <xf numFmtId="0" fontId="37" fillId="57" borderId="82" applyNumberFormat="0" applyAlignment="0" applyProtection="0"/>
    <xf numFmtId="0" fontId="37" fillId="57" borderId="82" applyNumberFormat="0" applyAlignment="0" applyProtection="0"/>
    <xf numFmtId="0" fontId="37" fillId="57" borderId="82" applyNumberFormat="0" applyAlignment="0" applyProtection="0"/>
    <xf numFmtId="0" fontId="37" fillId="57" borderId="82" applyNumberFormat="0" applyAlignment="0" applyProtection="0"/>
    <xf numFmtId="0" fontId="37" fillId="57" borderId="82" applyNumberFormat="0" applyAlignment="0" applyProtection="0"/>
    <xf numFmtId="0" fontId="37" fillId="57" borderId="82" applyNumberFormat="0" applyAlignment="0" applyProtection="0"/>
    <xf numFmtId="0" fontId="37" fillId="57" borderId="82" applyNumberFormat="0" applyAlignment="0" applyProtection="0"/>
    <xf numFmtId="0" fontId="37" fillId="57" borderId="82" applyNumberFormat="0" applyAlignment="0" applyProtection="0"/>
    <xf numFmtId="0" fontId="37" fillId="57" borderId="82" applyNumberFormat="0" applyAlignment="0" applyProtection="0"/>
    <xf numFmtId="0" fontId="37" fillId="57" borderId="82" applyNumberFormat="0" applyAlignment="0" applyProtection="0"/>
    <xf numFmtId="0" fontId="37" fillId="57" borderId="82" applyNumberFormat="0" applyAlignment="0" applyProtection="0"/>
    <xf numFmtId="0" fontId="37" fillId="57" borderId="82" applyNumberFormat="0" applyAlignment="0" applyProtection="0"/>
    <xf numFmtId="0" fontId="81" fillId="0" borderId="79">
      <alignment horizontal="center" vertical="center" shrinkToFit="1"/>
      <protection locked="0"/>
    </xf>
    <xf numFmtId="0" fontId="37" fillId="57" borderId="128" applyNumberFormat="0" applyAlignment="0" applyProtection="0"/>
    <xf numFmtId="0" fontId="37" fillId="57" borderId="128" applyNumberFormat="0" applyAlignment="0" applyProtection="0"/>
    <xf numFmtId="0" fontId="37" fillId="57" borderId="128" applyNumberFormat="0" applyAlignment="0" applyProtection="0"/>
    <xf numFmtId="0" fontId="81" fillId="0" borderId="89">
      <alignment horizontal="center" vertical="center" shrinkToFit="1"/>
      <protection locked="0"/>
    </xf>
    <xf numFmtId="0" fontId="37" fillId="57" borderId="111" applyNumberFormat="0" applyAlignment="0" applyProtection="0"/>
    <xf numFmtId="0" fontId="37" fillId="57" borderId="111" applyNumberFormat="0" applyAlignment="0" applyProtection="0"/>
    <xf numFmtId="0" fontId="37" fillId="57" borderId="111" applyNumberFormat="0" applyAlignment="0" applyProtection="0"/>
    <xf numFmtId="0" fontId="37" fillId="57" borderId="111" applyNumberFormat="0" applyAlignment="0" applyProtection="0"/>
    <xf numFmtId="0" fontId="37" fillId="57" borderId="111" applyNumberFormat="0" applyAlignment="0" applyProtection="0"/>
    <xf numFmtId="0" fontId="37" fillId="57" borderId="111" applyNumberFormat="0" applyAlignment="0" applyProtection="0"/>
    <xf numFmtId="0" fontId="37" fillId="57" borderId="111" applyNumberFormat="0" applyAlignment="0" applyProtection="0"/>
    <xf numFmtId="0" fontId="23" fillId="0" borderId="89">
      <alignment horizontal="left" wrapText="1"/>
    </xf>
    <xf numFmtId="0" fontId="23" fillId="0" borderId="89">
      <alignment horizontal="left" wrapText="1"/>
    </xf>
    <xf numFmtId="0" fontId="23" fillId="0" borderId="89">
      <alignment horizontal="left" wrapText="1"/>
    </xf>
    <xf numFmtId="0" fontId="23" fillId="0" borderId="79">
      <alignment horizontal="left" wrapText="1"/>
    </xf>
    <xf numFmtId="0" fontId="23" fillId="0" borderId="79">
      <alignment horizontal="left" wrapText="1"/>
    </xf>
    <xf numFmtId="0" fontId="23" fillId="0" borderId="79">
      <alignment horizontal="left" wrapText="1"/>
    </xf>
    <xf numFmtId="0" fontId="23" fillId="0" borderId="79">
      <alignment horizontal="left" wrapText="1"/>
    </xf>
    <xf numFmtId="0" fontId="23" fillId="0" borderId="79">
      <alignment horizontal="left" wrapText="1"/>
    </xf>
    <xf numFmtId="0" fontId="23" fillId="0" borderId="79">
      <alignment horizontal="left" wrapText="1"/>
    </xf>
    <xf numFmtId="0" fontId="23" fillId="0" borderId="126">
      <alignment horizontal="left" wrapText="1"/>
    </xf>
    <xf numFmtId="0" fontId="23" fillId="0" borderId="126">
      <alignment horizontal="left" wrapText="1"/>
    </xf>
    <xf numFmtId="0" fontId="23" fillId="0" borderId="126">
      <alignment horizontal="left" wrapText="1"/>
    </xf>
    <xf numFmtId="0" fontId="81" fillId="0" borderId="107">
      <alignment horizontal="center" vertical="center" shrinkToFit="1"/>
      <protection locked="0"/>
    </xf>
    <xf numFmtId="0" fontId="23" fillId="0" borderId="107">
      <alignment horizontal="left" wrapText="1"/>
    </xf>
    <xf numFmtId="0" fontId="23" fillId="0" borderId="107">
      <alignment horizontal="left" wrapText="1"/>
    </xf>
    <xf numFmtId="0" fontId="23" fillId="0" borderId="107">
      <alignment horizontal="left" wrapText="1"/>
    </xf>
    <xf numFmtId="0" fontId="23" fillId="0" borderId="107">
      <alignment horizontal="left" wrapText="1"/>
    </xf>
    <xf numFmtId="0" fontId="23" fillId="0" borderId="107">
      <alignment horizontal="left" wrapText="1"/>
    </xf>
    <xf numFmtId="37" fontId="70" fillId="63" borderId="136" applyNumberFormat="0" applyAlignment="0">
      <alignment horizontal="left"/>
    </xf>
    <xf numFmtId="37" fontId="70" fillId="63" borderId="136" applyNumberFormat="0" applyAlignment="0">
      <alignment horizontal="left"/>
    </xf>
    <xf numFmtId="0" fontId="17" fillId="0" borderId="65"/>
    <xf numFmtId="0" fontId="17" fillId="0" borderId="65"/>
    <xf numFmtId="0" fontId="37" fillId="57" borderId="67" applyNumberFormat="0" applyAlignment="0" applyProtection="0"/>
    <xf numFmtId="0" fontId="37" fillId="57" borderId="67" applyNumberFormat="0" applyAlignment="0" applyProtection="0"/>
    <xf numFmtId="0" fontId="37" fillId="57" borderId="67" applyNumberFormat="0" applyAlignment="0" applyProtection="0"/>
    <xf numFmtId="0" fontId="37" fillId="57" borderId="67" applyNumberFormat="0" applyAlignment="0" applyProtection="0"/>
    <xf numFmtId="0" fontId="37" fillId="57" borderId="67" applyNumberFormat="0" applyAlignment="0" applyProtection="0"/>
    <xf numFmtId="0" fontId="37" fillId="57" borderId="67" applyNumberFormat="0" applyAlignment="0" applyProtection="0"/>
    <xf numFmtId="0" fontId="37" fillId="57" borderId="67" applyNumberFormat="0" applyAlignment="0" applyProtection="0"/>
    <xf numFmtId="0" fontId="37" fillId="57" borderId="67" applyNumberFormat="0" applyAlignment="0" applyProtection="0"/>
    <xf numFmtId="0" fontId="37" fillId="57" borderId="67" applyNumberFormat="0" applyAlignment="0" applyProtection="0"/>
    <xf numFmtId="0" fontId="37" fillId="57" borderId="67" applyNumberFormat="0" applyAlignment="0" applyProtection="0"/>
    <xf numFmtId="0" fontId="37" fillId="57" borderId="67" applyNumberFormat="0" applyAlignment="0" applyProtection="0"/>
    <xf numFmtId="0" fontId="37" fillId="57" borderId="67" applyNumberFormat="0" applyAlignment="0" applyProtection="0"/>
    <xf numFmtId="0" fontId="37" fillId="57" borderId="67" applyNumberFormat="0" applyAlignment="0" applyProtection="0"/>
    <xf numFmtId="0" fontId="37" fillId="57" borderId="67" applyNumberFormat="0" applyAlignment="0" applyProtection="0"/>
    <xf numFmtId="0" fontId="40" fillId="43" borderId="135" applyNumberFormat="0" applyAlignment="0" applyProtection="0"/>
    <xf numFmtId="0" fontId="111" fillId="0" borderId="113" applyFill="0" applyBorder="0" applyProtection="0">
      <alignment vertical="center"/>
    </xf>
    <xf numFmtId="0" fontId="109" fillId="0" borderId="98" applyNumberFormat="0" applyAlignment="0">
      <alignment horizontal="center"/>
    </xf>
    <xf numFmtId="0" fontId="81" fillId="0" borderId="65">
      <alignment horizontal="center" vertical="center" shrinkToFit="1"/>
      <protection locked="0"/>
    </xf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23" fillId="0" borderId="65">
      <alignment horizontal="left" wrapText="1"/>
    </xf>
    <xf numFmtId="0" fontId="23" fillId="0" borderId="65">
      <alignment horizontal="left" wrapText="1"/>
    </xf>
    <xf numFmtId="0" fontId="23" fillId="0" borderId="65">
      <alignment horizontal="left" wrapText="1"/>
    </xf>
    <xf numFmtId="0" fontId="23" fillId="0" borderId="65">
      <alignment horizontal="left" wrapText="1"/>
    </xf>
    <xf numFmtId="0" fontId="23" fillId="0" borderId="65">
      <alignment horizontal="left" wrapText="1"/>
    </xf>
    <xf numFmtId="0" fontId="23" fillId="0" borderId="65">
      <alignment horizontal="left" wrapText="1"/>
    </xf>
    <xf numFmtId="0" fontId="23" fillId="0" borderId="65">
      <alignment horizontal="left" wrapText="1"/>
    </xf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194" fontId="80" fillId="0" borderId="90" applyBorder="0">
      <alignment horizontal="right" vertical="center" wrapText="1" shrinkToFit="1"/>
      <protection locked="0"/>
    </xf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194" fontId="80" fillId="0" borderId="80" applyBorder="0">
      <alignment horizontal="right" vertical="center" wrapText="1" shrinkToFit="1"/>
      <protection locked="0"/>
    </xf>
    <xf numFmtId="0" fontId="40" fillId="43" borderId="92" applyNumberFormat="0" applyAlignment="0" applyProtection="0"/>
    <xf numFmtId="49" fontId="33" fillId="35" borderId="89">
      <alignment vertical="center" wrapText="1"/>
    </xf>
    <xf numFmtId="49" fontId="33" fillId="35" borderId="89">
      <alignment vertical="center" wrapText="1"/>
    </xf>
    <xf numFmtId="49" fontId="33" fillId="35" borderId="89">
      <alignment vertical="center" wrapText="1"/>
    </xf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22" fillId="0" borderId="84">
      <alignment horizontal="left" vertical="center"/>
    </xf>
    <xf numFmtId="0" fontId="22" fillId="0" borderId="84">
      <alignment horizontal="left" vertical="center"/>
    </xf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49" fontId="33" fillId="35" borderId="79">
      <alignment vertical="center" wrapText="1"/>
    </xf>
    <xf numFmtId="49" fontId="33" fillId="35" borderId="79">
      <alignment vertical="center" wrapText="1"/>
    </xf>
    <xf numFmtId="49" fontId="33" fillId="35" borderId="79">
      <alignment vertical="center" wrapText="1"/>
    </xf>
    <xf numFmtId="37" fontId="70" fillId="63" borderId="83" applyNumberFormat="0" applyAlignment="0">
      <alignment horizontal="left"/>
    </xf>
    <xf numFmtId="37" fontId="70" fillId="63" borderId="83" applyNumberFormat="0" applyAlignment="0">
      <alignment horizontal="left"/>
    </xf>
    <xf numFmtId="37" fontId="70" fillId="63" borderId="83" applyNumberFormat="0" applyAlignment="0">
      <alignment horizontal="left"/>
    </xf>
    <xf numFmtId="37" fontId="70" fillId="63" borderId="83" applyNumberFormat="0" applyAlignment="0">
      <alignment horizontal="left"/>
    </xf>
    <xf numFmtId="37" fontId="70" fillId="63" borderId="83" applyNumberFormat="0" applyAlignment="0">
      <alignment horizontal="left"/>
    </xf>
    <xf numFmtId="0" fontId="40" fillId="43" borderId="92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33" fillId="0" borderId="79">
      <alignment horizontal="center"/>
    </xf>
    <xf numFmtId="0" fontId="17" fillId="59" borderId="79" applyNumberFormat="0" applyFont="0" applyBorder="0" applyAlignment="0" applyProtection="0">
      <alignment horizontal="left" vertical="center"/>
    </xf>
    <xf numFmtId="0" fontId="17" fillId="59" borderId="79" applyNumberFormat="0" applyFont="0" applyBorder="0" applyAlignment="0" applyProtection="0">
      <alignment horizontal="left" vertical="center"/>
    </xf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10" fontId="33" fillId="68" borderId="98" applyNumberFormat="0" applyBorder="0" applyAlignment="0" applyProtection="0"/>
    <xf numFmtId="10" fontId="33" fillId="68" borderId="98" applyNumberFormat="0" applyBorder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33" fillId="61" borderId="89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82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10" fontId="33" fillId="68" borderId="113" applyNumberFormat="0" applyBorder="0" applyAlignment="0" applyProtection="0"/>
    <xf numFmtId="10" fontId="33" fillId="68" borderId="113" applyNumberFormat="0" applyBorder="0" applyAlignment="0" applyProtection="0"/>
    <xf numFmtId="10" fontId="33" fillId="68" borderId="113" applyNumberFormat="0" applyBorder="0" applyAlignment="0" applyProtection="0"/>
    <xf numFmtId="10" fontId="33" fillId="68" borderId="113" applyNumberFormat="0" applyBorder="0" applyAlignment="0" applyProtection="0"/>
    <xf numFmtId="10" fontId="33" fillId="68" borderId="113" applyNumberFormat="0" applyBorder="0" applyAlignment="0" applyProtection="0"/>
    <xf numFmtId="0" fontId="23" fillId="67" borderId="119">
      <alignment vertical="center" wrapText="1"/>
    </xf>
    <xf numFmtId="0" fontId="22" fillId="0" borderId="114">
      <alignment horizontal="left" vertical="center"/>
    </xf>
    <xf numFmtId="194" fontId="80" fillId="0" borderId="109" applyBorder="0">
      <alignment horizontal="right" vertical="center" wrapText="1" shrinkToFit="1"/>
      <protection locked="0"/>
    </xf>
    <xf numFmtId="0" fontId="22" fillId="0" borderId="114">
      <alignment horizontal="left" vertical="center"/>
    </xf>
    <xf numFmtId="0" fontId="22" fillId="0" borderId="114">
      <alignment horizontal="left" vertical="center"/>
    </xf>
    <xf numFmtId="49" fontId="33" fillId="35" borderId="107">
      <alignment vertical="center" wrapText="1"/>
    </xf>
    <xf numFmtId="49" fontId="33" fillId="35" borderId="107">
      <alignment vertical="center" wrapText="1"/>
    </xf>
    <xf numFmtId="49" fontId="33" fillId="35" borderId="107">
      <alignment vertical="center" wrapText="1"/>
    </xf>
    <xf numFmtId="37" fontId="70" fillId="63" borderId="112" applyNumberFormat="0" applyAlignment="0">
      <alignment horizontal="left"/>
    </xf>
    <xf numFmtId="37" fontId="70" fillId="63" borderId="112" applyNumberFormat="0" applyAlignment="0">
      <alignment horizontal="left"/>
    </xf>
    <xf numFmtId="37" fontId="70" fillId="63" borderId="112" applyNumberFormat="0" applyAlignment="0">
      <alignment horizontal="left"/>
    </xf>
    <xf numFmtId="37" fontId="70" fillId="63" borderId="112" applyNumberFormat="0" applyAlignment="0">
      <alignment horizontal="left"/>
    </xf>
    <xf numFmtId="194" fontId="80" fillId="0" borderId="125" applyBorder="0">
      <alignment horizontal="right" vertical="center" wrapText="1" shrinkToFit="1"/>
      <protection locked="0"/>
    </xf>
    <xf numFmtId="0" fontId="17" fillId="59" borderId="107" applyNumberFormat="0" applyFont="0" applyBorder="0" applyAlignment="0" applyProtection="0">
      <alignment horizontal="left" vertical="center"/>
    </xf>
    <xf numFmtId="49" fontId="33" fillId="35" borderId="65">
      <alignment vertical="center" wrapText="1"/>
    </xf>
    <xf numFmtId="49" fontId="33" fillId="35" borderId="65">
      <alignment vertical="center" wrapText="1"/>
    </xf>
    <xf numFmtId="49" fontId="33" fillId="35" borderId="65">
      <alignment vertical="center" wrapText="1"/>
    </xf>
    <xf numFmtId="37" fontId="70" fillId="63" borderId="68" applyNumberFormat="0" applyAlignment="0">
      <alignment horizontal="left"/>
    </xf>
    <xf numFmtId="37" fontId="70" fillId="63" borderId="68" applyNumberFormat="0" applyAlignment="0">
      <alignment horizontal="left"/>
    </xf>
    <xf numFmtId="37" fontId="70" fillId="63" borderId="68" applyNumberFormat="0" applyAlignment="0">
      <alignment horizontal="left"/>
    </xf>
    <xf numFmtId="37" fontId="70" fillId="63" borderId="68" applyNumberFormat="0" applyAlignment="0">
      <alignment horizontal="left"/>
    </xf>
    <xf numFmtId="37" fontId="70" fillId="63" borderId="68" applyNumberFormat="0" applyAlignment="0">
      <alignment horizontal="left"/>
    </xf>
    <xf numFmtId="0" fontId="33" fillId="0" borderId="65">
      <alignment horizontal="center"/>
    </xf>
    <xf numFmtId="0" fontId="17" fillId="59" borderId="65" applyNumberFormat="0" applyFont="0" applyBorder="0" applyAlignment="0" applyProtection="0">
      <alignment horizontal="left" vertical="center"/>
    </xf>
    <xf numFmtId="0" fontId="17" fillId="59" borderId="65" applyNumberFormat="0" applyFont="0" applyBorder="0" applyAlignment="0" applyProtection="0">
      <alignment horizontal="left" vertical="center"/>
    </xf>
    <xf numFmtId="49" fontId="33" fillId="35" borderId="126">
      <alignment vertical="center" wrapText="1"/>
    </xf>
    <xf numFmtId="49" fontId="33" fillId="35" borderId="126">
      <alignment vertical="center" wrapText="1"/>
    </xf>
    <xf numFmtId="37" fontId="70" fillId="63" borderId="129" applyNumberFormat="0" applyAlignment="0">
      <alignment horizontal="left"/>
    </xf>
    <xf numFmtId="37" fontId="70" fillId="63" borderId="129" applyNumberFormat="0" applyAlignment="0">
      <alignment horizontal="left"/>
    </xf>
    <xf numFmtId="0" fontId="17" fillId="59" borderId="126" applyNumberFormat="0" applyFont="0" applyBorder="0" applyAlignment="0" applyProtection="0">
      <alignment horizontal="left" vertical="center"/>
    </xf>
    <xf numFmtId="0" fontId="40" fillId="43" borderId="101" applyNumberFormat="0" applyAlignment="0" applyProtection="0"/>
    <xf numFmtId="0" fontId="33" fillId="61" borderId="107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33" fillId="0" borderId="98">
      <alignment horizontal="center"/>
    </xf>
    <xf numFmtId="0" fontId="40" fillId="43" borderId="135" applyNumberFormat="0" applyAlignment="0" applyProtection="0"/>
    <xf numFmtId="37" fontId="70" fillId="63" borderId="102" applyNumberFormat="0" applyAlignment="0">
      <alignment horizontal="left"/>
    </xf>
    <xf numFmtId="37" fontId="70" fillId="63" borderId="102" applyNumberFormat="0" applyAlignment="0">
      <alignment horizontal="left"/>
    </xf>
    <xf numFmtId="37" fontId="70" fillId="63" borderId="102" applyNumberFormat="0" applyAlignment="0">
      <alignment horizontal="left"/>
    </xf>
    <xf numFmtId="49" fontId="33" fillId="35" borderId="98">
      <alignment vertical="center" wrapText="1"/>
    </xf>
    <xf numFmtId="49" fontId="33" fillId="35" borderId="98">
      <alignment vertical="center" wrapText="1"/>
    </xf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67" applyNumberFormat="0" applyAlignment="0" applyProtection="0"/>
    <xf numFmtId="0" fontId="33" fillId="61" borderId="65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37" fontId="70" fillId="63" borderId="93" applyNumberFormat="0" applyAlignment="0">
      <alignment horizontal="left"/>
    </xf>
    <xf numFmtId="37" fontId="70" fillId="63" borderId="93" applyNumberFormat="0" applyAlignment="0">
      <alignment horizontal="left"/>
    </xf>
    <xf numFmtId="0" fontId="40" fillId="43" borderId="135" applyNumberFormat="0" applyAlignment="0" applyProtection="0"/>
    <xf numFmtId="10" fontId="33" fillId="68" borderId="89" applyNumberFormat="0" applyBorder="0" applyAlignment="0" applyProtection="0"/>
    <xf numFmtId="10" fontId="33" fillId="68" borderId="89" applyNumberFormat="0" applyBorder="0" applyAlignment="0" applyProtection="0"/>
    <xf numFmtId="10" fontId="33" fillId="68" borderId="89" applyNumberFormat="0" applyBorder="0" applyAlignment="0" applyProtection="0"/>
    <xf numFmtId="10" fontId="33" fillId="68" borderId="89" applyNumberFormat="0" applyBorder="0" applyAlignment="0" applyProtection="0"/>
    <xf numFmtId="10" fontId="33" fillId="68" borderId="89" applyNumberFormat="0" applyBorder="0" applyAlignment="0" applyProtection="0"/>
    <xf numFmtId="10" fontId="33" fillId="68" borderId="89" applyNumberFormat="0" applyBorder="0" applyAlignment="0" applyProtection="0"/>
    <xf numFmtId="0" fontId="33" fillId="61" borderId="113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10" fontId="33" fillId="68" borderId="79" applyNumberFormat="0" applyBorder="0" applyAlignment="0" applyProtection="0"/>
    <xf numFmtId="10" fontId="33" fillId="68" borderId="79" applyNumberFormat="0" applyBorder="0" applyAlignment="0" applyProtection="0"/>
    <xf numFmtId="10" fontId="33" fillId="68" borderId="79" applyNumberFormat="0" applyBorder="0" applyAlignment="0" applyProtection="0"/>
    <xf numFmtId="10" fontId="33" fillId="68" borderId="79" applyNumberFormat="0" applyBorder="0" applyAlignment="0" applyProtection="0"/>
    <xf numFmtId="10" fontId="33" fillId="68" borderId="79" applyNumberFormat="0" applyBorder="0" applyAlignment="0" applyProtection="0"/>
    <xf numFmtId="10" fontId="33" fillId="68" borderId="79" applyNumberFormat="0" applyBorder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40" fillId="43" borderId="82" applyNumberFormat="0" applyAlignment="0" applyProtection="0"/>
    <xf numFmtId="0" fontId="17" fillId="59" borderId="113" applyNumberFormat="0" applyFont="0" applyBorder="0" applyAlignment="0" applyProtection="0">
      <alignment horizontal="left" vertical="center"/>
    </xf>
    <xf numFmtId="0" fontId="17" fillId="59" borderId="113" applyNumberFormat="0" applyFont="0" applyBorder="0" applyAlignment="0" applyProtection="0">
      <alignment horizontal="left" vertical="center"/>
    </xf>
    <xf numFmtId="0" fontId="33" fillId="0" borderId="113">
      <alignment horizontal="center"/>
    </xf>
    <xf numFmtId="37" fontId="70" fillId="63" borderId="122" applyNumberFormat="0" applyAlignment="0">
      <alignment horizontal="left"/>
    </xf>
    <xf numFmtId="37" fontId="70" fillId="63" borderId="122" applyNumberFormat="0" applyAlignment="0">
      <alignment horizontal="left"/>
    </xf>
    <xf numFmtId="37" fontId="70" fillId="63" borderId="122" applyNumberFormat="0" applyAlignment="0">
      <alignment horizontal="left"/>
    </xf>
    <xf numFmtId="37" fontId="70" fillId="63" borderId="122" applyNumberFormat="0" applyAlignment="0">
      <alignment horizontal="left"/>
    </xf>
    <xf numFmtId="49" fontId="33" fillId="35" borderId="113">
      <alignment vertical="center" wrapText="1"/>
    </xf>
    <xf numFmtId="49" fontId="33" fillId="35" borderId="113">
      <alignment vertical="center" wrapText="1"/>
    </xf>
    <xf numFmtId="0" fontId="109" fillId="0" borderId="79" applyNumberFormat="0" applyAlignment="0">
      <alignment horizontal="center"/>
    </xf>
    <xf numFmtId="194" fontId="80" fillId="0" borderId="115" applyBorder="0">
      <alignment horizontal="right" vertical="center" wrapText="1" shrinkToFit="1"/>
      <protection locked="0"/>
    </xf>
    <xf numFmtId="0" fontId="22" fillId="0" borderId="108">
      <alignment horizontal="left" vertical="center"/>
    </xf>
    <xf numFmtId="0" fontId="111" fillId="0" borderId="79" applyFill="0" applyBorder="0" applyProtection="0">
      <alignment vertical="center"/>
    </xf>
    <xf numFmtId="0" fontId="109" fillId="0" borderId="89" applyNumberFormat="0" applyAlignment="0">
      <alignment horizontal="center"/>
    </xf>
    <xf numFmtId="0" fontId="37" fillId="57" borderId="92" applyNumberFormat="0" applyAlignment="0" applyProtection="0"/>
    <xf numFmtId="0" fontId="111" fillId="0" borderId="89" applyFill="0" applyBorder="0" applyProtection="0">
      <alignment vertical="center"/>
    </xf>
    <xf numFmtId="10" fontId="33" fillId="68" borderId="107" applyNumberFormat="0" applyBorder="0" applyAlignment="0" applyProtection="0"/>
    <xf numFmtId="10" fontId="33" fillId="68" borderId="107" applyNumberFormat="0" applyBorder="0" applyAlignment="0" applyProtection="0"/>
    <xf numFmtId="10" fontId="33" fillId="68" borderId="107" applyNumberFormat="0" applyBorder="0" applyAlignment="0" applyProtection="0"/>
    <xf numFmtId="10" fontId="33" fillId="68" borderId="107" applyNumberFormat="0" applyBorder="0" applyAlignment="0" applyProtection="0"/>
    <xf numFmtId="10" fontId="33" fillId="68" borderId="107" applyNumberFormat="0" applyBorder="0" applyAlignment="0" applyProtection="0"/>
    <xf numFmtId="10" fontId="33" fillId="68" borderId="107" applyNumberFormat="0" applyBorder="0" applyAlignment="0" applyProtection="0"/>
    <xf numFmtId="10" fontId="33" fillId="68" borderId="107" applyNumberFormat="0" applyBorder="0" applyAlignment="0" applyProtection="0"/>
    <xf numFmtId="10" fontId="33" fillId="68" borderId="107" applyNumberFormat="0" applyBorder="0" applyAlignment="0" applyProtection="0"/>
    <xf numFmtId="10" fontId="33" fillId="68" borderId="65" applyNumberFormat="0" applyBorder="0" applyAlignment="0" applyProtection="0"/>
    <xf numFmtId="10" fontId="33" fillId="68" borderId="65" applyNumberFormat="0" applyBorder="0" applyAlignment="0" applyProtection="0"/>
    <xf numFmtId="10" fontId="33" fillId="68" borderId="65" applyNumberFormat="0" applyBorder="0" applyAlignment="0" applyProtection="0"/>
    <xf numFmtId="10" fontId="33" fillId="68" borderId="65" applyNumberFormat="0" applyBorder="0" applyAlignment="0" applyProtection="0"/>
    <xf numFmtId="10" fontId="33" fillId="68" borderId="65" applyNumberFormat="0" applyBorder="0" applyAlignment="0" applyProtection="0"/>
    <xf numFmtId="10" fontId="33" fillId="68" borderId="65" applyNumberFormat="0" applyBorder="0" applyAlignment="0" applyProtection="0"/>
    <xf numFmtId="10" fontId="33" fillId="68" borderId="65" applyNumberFormat="0" applyBorder="0" applyAlignment="0" applyProtection="0"/>
    <xf numFmtId="10" fontId="33" fillId="68" borderId="65" applyNumberFormat="0" applyBorder="0" applyAlignment="0" applyProtection="0"/>
    <xf numFmtId="10" fontId="33" fillId="68" borderId="65" applyNumberFormat="0" applyBorder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0" fontId="40" fillId="43" borderId="67" applyNumberFormat="0" applyAlignment="0" applyProtection="0"/>
    <xf numFmtId="10" fontId="33" fillId="68" borderId="107" applyNumberFormat="0" applyBorder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109" fillId="0" borderId="65" applyNumberFormat="0" applyAlignment="0">
      <alignment horizontal="center"/>
    </xf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111" fillId="0" borderId="65" applyFill="0" applyBorder="0" applyProtection="0">
      <alignment vertical="center"/>
    </xf>
    <xf numFmtId="0" fontId="111" fillId="61" borderId="79" applyNumberFormat="0" applyFont="0" applyBorder="0" applyAlignment="0" applyProtection="0">
      <alignment vertical="center"/>
    </xf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23" fillId="0" borderId="98">
      <alignment horizontal="left" wrapText="1"/>
    </xf>
    <xf numFmtId="0" fontId="23" fillId="0" borderId="98">
      <alignment horizontal="left" wrapText="1"/>
    </xf>
    <xf numFmtId="0" fontId="23" fillId="0" borderId="98">
      <alignment horizontal="left" wrapText="1"/>
    </xf>
    <xf numFmtId="0" fontId="111" fillId="61" borderId="89" applyNumberFormat="0" applyFont="0" applyBorder="0" applyAlignment="0" applyProtection="0">
      <alignment vertical="center"/>
    </xf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10" fontId="33" fillId="68" borderId="126" applyNumberFormat="0" applyBorder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37" fillId="57" borderId="101" applyNumberFormat="0" applyAlignment="0" applyProtection="0"/>
    <xf numFmtId="0" fontId="37" fillId="57" borderId="101" applyNumberFormat="0" applyAlignment="0" applyProtection="0"/>
    <xf numFmtId="0" fontId="37" fillId="57" borderId="101" applyNumberFormat="0" applyAlignment="0" applyProtection="0"/>
    <xf numFmtId="0" fontId="37" fillId="57" borderId="101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17" fillId="0" borderId="98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37" fillId="57" borderId="92" applyNumberFormat="0" applyAlignment="0" applyProtection="0"/>
    <xf numFmtId="0" fontId="37" fillId="57" borderId="92" applyNumberFormat="0" applyAlignment="0" applyProtection="0"/>
    <xf numFmtId="0" fontId="37" fillId="57" borderId="92" applyNumberFormat="0" applyAlignment="0" applyProtection="0"/>
    <xf numFmtId="0" fontId="37" fillId="57" borderId="92" applyNumberFormat="0" applyAlignment="0" applyProtection="0"/>
    <xf numFmtId="0" fontId="37" fillId="57" borderId="92" applyNumberFormat="0" applyAlignment="0" applyProtection="0"/>
    <xf numFmtId="0" fontId="37" fillId="57" borderId="92" applyNumberFormat="0" applyAlignment="0" applyProtection="0"/>
    <xf numFmtId="0" fontId="37" fillId="57" borderId="92" applyNumberFormat="0" applyAlignment="0" applyProtection="0"/>
    <xf numFmtId="0" fontId="37" fillId="57" borderId="92" applyNumberFormat="0" applyAlignment="0" applyProtection="0"/>
    <xf numFmtId="0" fontId="37" fillId="57" borderId="92" applyNumberFormat="0" applyAlignment="0" applyProtection="0"/>
    <xf numFmtId="0" fontId="111" fillId="61" borderId="65" applyNumberFormat="0" applyFont="0" applyBorder="0" applyAlignment="0" applyProtection="0">
      <alignment vertical="center"/>
    </xf>
    <xf numFmtId="0" fontId="23" fillId="0" borderId="113">
      <alignment horizontal="left" wrapText="1"/>
    </xf>
    <xf numFmtId="0" fontId="23" fillId="0" borderId="113">
      <alignment horizontal="left" wrapText="1"/>
    </xf>
    <xf numFmtId="0" fontId="23" fillId="0" borderId="113">
      <alignment horizontal="left" wrapText="1"/>
    </xf>
    <xf numFmtId="0" fontId="23" fillId="0" borderId="113">
      <alignment horizontal="left" wrapText="1"/>
    </xf>
    <xf numFmtId="0" fontId="23" fillId="0" borderId="113">
      <alignment horizontal="left" wrapText="1"/>
    </xf>
    <xf numFmtId="0" fontId="81" fillId="0" borderId="113">
      <alignment horizontal="center" vertical="center" shrinkToFit="1"/>
      <protection locked="0"/>
    </xf>
    <xf numFmtId="0" fontId="111" fillId="61" borderId="126" applyNumberFormat="0" applyFont="0" applyBorder="0" applyAlignment="0" applyProtection="0">
      <alignment vertical="center"/>
    </xf>
    <xf numFmtId="0" fontId="37" fillId="57" borderId="120" applyNumberFormat="0" applyAlignment="0" applyProtection="0"/>
    <xf numFmtId="0" fontId="37" fillId="57" borderId="120" applyNumberFormat="0" applyAlignment="0" applyProtection="0"/>
    <xf numFmtId="0" fontId="37" fillId="57" borderId="120" applyNumberFormat="0" applyAlignment="0" applyProtection="0"/>
    <xf numFmtId="0" fontId="37" fillId="57" borderId="120" applyNumberFormat="0" applyAlignment="0" applyProtection="0"/>
    <xf numFmtId="0" fontId="37" fillId="57" borderId="120" applyNumberFormat="0" applyAlignment="0" applyProtection="0"/>
    <xf numFmtId="0" fontId="37" fillId="57" borderId="120" applyNumberFormat="0" applyAlignment="0" applyProtection="0"/>
    <xf numFmtId="0" fontId="37" fillId="57" borderId="120" applyNumberFormat="0" applyAlignment="0" applyProtection="0"/>
    <xf numFmtId="0" fontId="37" fillId="57" borderId="120" applyNumberFormat="0" applyAlignment="0" applyProtection="0"/>
    <xf numFmtId="0" fontId="37" fillId="57" borderId="120" applyNumberFormat="0" applyAlignment="0" applyProtection="0"/>
    <xf numFmtId="0" fontId="37" fillId="57" borderId="120" applyNumberFormat="0" applyAlignment="0" applyProtection="0"/>
    <xf numFmtId="0" fontId="37" fillId="57" borderId="120" applyNumberFormat="0" applyAlignment="0" applyProtection="0"/>
    <xf numFmtId="0" fontId="37" fillId="57" borderId="120" applyNumberFormat="0" applyAlignment="0" applyProtection="0"/>
    <xf numFmtId="0" fontId="17" fillId="0" borderId="113"/>
    <xf numFmtId="0" fontId="17" fillId="0" borderId="113"/>
    <xf numFmtId="0" fontId="17" fillId="0" borderId="121" applyNumberFormat="0" applyFill="0" applyAlignment="0" applyProtection="0"/>
    <xf numFmtId="0" fontId="30" fillId="73" borderId="94" applyNumberFormat="0" applyFont="0" applyAlignment="0" applyProtection="0"/>
    <xf numFmtId="0" fontId="30" fillId="73" borderId="94" applyNumberFormat="0" applyFont="0" applyAlignment="0" applyProtection="0"/>
    <xf numFmtId="0" fontId="17" fillId="73" borderId="94" applyNumberFormat="0" applyFont="0" applyAlignment="0" applyProtection="0"/>
    <xf numFmtId="0" fontId="17" fillId="73" borderId="94" applyNumberFormat="0" applyFont="0" applyAlignment="0" applyProtection="0"/>
    <xf numFmtId="0" fontId="30" fillId="73" borderId="94" applyNumberFormat="0" applyFont="0" applyAlignment="0" applyProtection="0"/>
    <xf numFmtId="0" fontId="17" fillId="73" borderId="94" applyNumberFormat="0" applyFont="0" applyAlignment="0" applyProtection="0"/>
    <xf numFmtId="0" fontId="17" fillId="73" borderId="94" applyNumberFormat="0" applyFont="0" applyAlignment="0" applyProtection="0"/>
    <xf numFmtId="0" fontId="17" fillId="73" borderId="94" applyNumberFormat="0" applyFont="0" applyAlignment="0" applyProtection="0"/>
    <xf numFmtId="0" fontId="17" fillId="73" borderId="94" applyNumberFormat="0" applyFont="0" applyAlignment="0" applyProtection="0"/>
    <xf numFmtId="0" fontId="21" fillId="73" borderId="94" applyNumberFormat="0" applyFont="0" applyAlignment="0" applyProtection="0"/>
    <xf numFmtId="0" fontId="17" fillId="73" borderId="94" applyNumberFormat="0" applyFont="0" applyAlignment="0" applyProtection="0"/>
    <xf numFmtId="0" fontId="17" fillId="73" borderId="94" applyNumberFormat="0" applyFont="0" applyAlignment="0" applyProtection="0"/>
    <xf numFmtId="0" fontId="17" fillId="73" borderId="94" applyNumberFormat="0" applyFont="0" applyAlignment="0" applyProtection="0"/>
    <xf numFmtId="0" fontId="17" fillId="73" borderId="94" applyNumberFormat="0" applyFont="0" applyAlignment="0" applyProtection="0"/>
    <xf numFmtId="0" fontId="30" fillId="73" borderId="94" applyNumberFormat="0" applyFont="0" applyAlignment="0" applyProtection="0"/>
    <xf numFmtId="0" fontId="30" fillId="73" borderId="94" applyNumberFormat="0" applyFont="0" applyAlignment="0" applyProtection="0"/>
    <xf numFmtId="0" fontId="17" fillId="73" borderId="94" applyNumberFormat="0" applyFont="0" applyAlignment="0" applyProtection="0"/>
    <xf numFmtId="0" fontId="17" fillId="73" borderId="94" applyNumberFormat="0" applyFont="0" applyAlignment="0" applyProtection="0"/>
    <xf numFmtId="0" fontId="17" fillId="73" borderId="94" applyNumberFormat="0" applyFont="0" applyAlignment="0" applyProtection="0"/>
    <xf numFmtId="0" fontId="17" fillId="73" borderId="94" applyNumberFormat="0" applyFont="0" applyAlignment="0" applyProtection="0"/>
    <xf numFmtId="0" fontId="17" fillId="73" borderId="94" applyNumberFormat="0" applyFont="0" applyAlignment="0" applyProtection="0"/>
    <xf numFmtId="0" fontId="17" fillId="73" borderId="94" applyNumberFormat="0" applyFont="0" applyAlignment="0" applyProtection="0"/>
    <xf numFmtId="0" fontId="17" fillId="73" borderId="94" applyNumberFormat="0" applyFont="0" applyAlignment="0" applyProtection="0"/>
    <xf numFmtId="0" fontId="17" fillId="73" borderId="94" applyNumberFormat="0" applyFont="0" applyAlignment="0" applyProtection="0"/>
    <xf numFmtId="0" fontId="17" fillId="73" borderId="94" applyNumberFormat="0" applyFont="0" applyAlignment="0" applyProtection="0"/>
    <xf numFmtId="0" fontId="17" fillId="73" borderId="94" applyNumberFormat="0" applyFont="0" applyAlignment="0" applyProtection="0"/>
    <xf numFmtId="0" fontId="17" fillId="73" borderId="94" applyNumberFormat="0" applyFont="0" applyAlignment="0" applyProtection="0"/>
    <xf numFmtId="0" fontId="17" fillId="73" borderId="94" applyNumberFormat="0" applyFont="0" applyAlignment="0" applyProtection="0"/>
    <xf numFmtId="0" fontId="43" fillId="57" borderId="95" applyNumberFormat="0" applyAlignment="0" applyProtection="0"/>
    <xf numFmtId="0" fontId="43" fillId="57" borderId="95" applyNumberFormat="0" applyAlignment="0" applyProtection="0"/>
    <xf numFmtId="0" fontId="43" fillId="57" borderId="95" applyNumberFormat="0" applyAlignment="0" applyProtection="0"/>
    <xf numFmtId="0" fontId="43" fillId="57" borderId="95" applyNumberFormat="0" applyAlignment="0" applyProtection="0"/>
    <xf numFmtId="0" fontId="43" fillId="57" borderId="95" applyNumberFormat="0" applyAlignment="0" applyProtection="0"/>
    <xf numFmtId="0" fontId="43" fillId="57" borderId="95" applyNumberFormat="0" applyAlignment="0" applyProtection="0"/>
    <xf numFmtId="0" fontId="43" fillId="57" borderId="95" applyNumberFormat="0" applyAlignment="0" applyProtection="0"/>
    <xf numFmtId="0" fontId="43" fillId="57" borderId="95" applyNumberFormat="0" applyAlignment="0" applyProtection="0"/>
    <xf numFmtId="0" fontId="43" fillId="57" borderId="95" applyNumberFormat="0" applyAlignment="0" applyProtection="0"/>
    <xf numFmtId="212" fontId="77" fillId="0" borderId="89">
      <alignment horizontal="center" vertical="center"/>
      <protection locked="0"/>
    </xf>
    <xf numFmtId="37" fontId="17" fillId="0" borderId="89" applyFont="0" applyFill="0" applyBorder="0" applyProtection="0"/>
    <xf numFmtId="212" fontId="77" fillId="0" borderId="79">
      <alignment horizontal="center" vertical="center"/>
      <protection locked="0"/>
    </xf>
    <xf numFmtId="37" fontId="17" fillId="0" borderId="79" applyFont="0" applyFill="0" applyBorder="0" applyProtection="0"/>
    <xf numFmtId="37" fontId="17" fillId="0" borderId="79" applyFont="0" applyFill="0" applyBorder="0" applyProtection="0"/>
    <xf numFmtId="37" fontId="17" fillId="0" borderId="79" applyFont="0" applyFill="0" applyBorder="0" applyProtection="0"/>
    <xf numFmtId="37" fontId="17" fillId="0" borderId="79" applyFont="0" applyFill="0" applyBorder="0" applyProtection="0"/>
    <xf numFmtId="37" fontId="17" fillId="0" borderId="79" applyFont="0" applyFill="0" applyBorder="0" applyProtection="0"/>
    <xf numFmtId="37" fontId="17" fillId="0" borderId="79" applyFont="0" applyFill="0" applyBorder="0" applyProtection="0"/>
    <xf numFmtId="37" fontId="17" fillId="0" borderId="79" applyFont="0" applyFill="0" applyBorder="0" applyProtection="0"/>
    <xf numFmtId="0" fontId="33" fillId="33" borderId="89"/>
    <xf numFmtId="0" fontId="33" fillId="33" borderId="79"/>
    <xf numFmtId="0" fontId="91" fillId="74" borderId="89" applyNumberFormat="0" applyFont="0" applyBorder="0" applyAlignment="0" applyProtection="0">
      <alignment horizontal="center" vertical="center"/>
    </xf>
    <xf numFmtId="216" fontId="31" fillId="35" borderId="89">
      <alignment vertical="center"/>
    </xf>
    <xf numFmtId="0" fontId="91" fillId="74" borderId="79" applyNumberFormat="0" applyFont="0" applyBorder="0" applyAlignment="0" applyProtection="0">
      <alignment horizontal="center" vertical="center"/>
    </xf>
    <xf numFmtId="216" fontId="31" fillId="35" borderId="79">
      <alignment vertical="center"/>
    </xf>
    <xf numFmtId="216" fontId="31" fillId="35" borderId="79">
      <alignment vertical="center"/>
    </xf>
    <xf numFmtId="0" fontId="30" fillId="73" borderId="69" applyNumberFormat="0" applyFont="0" applyAlignment="0" applyProtection="0"/>
    <xf numFmtId="0" fontId="30" fillId="73" borderId="69" applyNumberFormat="0" applyFont="0" applyAlignment="0" applyProtection="0"/>
    <xf numFmtId="0" fontId="17" fillId="73" borderId="69" applyNumberFormat="0" applyFont="0" applyAlignment="0" applyProtection="0"/>
    <xf numFmtId="0" fontId="17" fillId="73" borderId="69" applyNumberFormat="0" applyFont="0" applyAlignment="0" applyProtection="0"/>
    <xf numFmtId="0" fontId="30" fillId="73" borderId="69" applyNumberFormat="0" applyFont="0" applyAlignment="0" applyProtection="0"/>
    <xf numFmtId="0" fontId="17" fillId="73" borderId="69" applyNumberFormat="0" applyFont="0" applyAlignment="0" applyProtection="0"/>
    <xf numFmtId="0" fontId="17" fillId="73" borderId="69" applyNumberFormat="0" applyFont="0" applyAlignment="0" applyProtection="0"/>
    <xf numFmtId="0" fontId="17" fillId="73" borderId="69" applyNumberFormat="0" applyFont="0" applyAlignment="0" applyProtection="0"/>
    <xf numFmtId="0" fontId="17" fillId="73" borderId="69" applyNumberFormat="0" applyFont="0" applyAlignment="0" applyProtection="0"/>
    <xf numFmtId="0" fontId="21" fillId="73" borderId="69" applyNumberFormat="0" applyFont="0" applyAlignment="0" applyProtection="0"/>
    <xf numFmtId="0" fontId="130" fillId="35" borderId="94" applyNumberFormat="0" applyFont="0" applyAlignment="0" applyProtection="0">
      <alignment horizontal="left"/>
    </xf>
    <xf numFmtId="0" fontId="174" fillId="35" borderId="94" applyNumberFormat="0" applyFont="0" applyAlignment="0" applyProtection="0">
      <alignment horizontal="left"/>
    </xf>
    <xf numFmtId="0" fontId="17" fillId="73" borderId="69" applyNumberFormat="0" applyFont="0" applyAlignment="0" applyProtection="0"/>
    <xf numFmtId="0" fontId="17" fillId="73" borderId="69" applyNumberFormat="0" applyFont="0" applyAlignment="0" applyProtection="0"/>
    <xf numFmtId="0" fontId="17" fillId="73" borderId="69" applyNumberFormat="0" applyFont="0" applyAlignment="0" applyProtection="0"/>
    <xf numFmtId="0" fontId="17" fillId="73" borderId="69" applyNumberFormat="0" applyFont="0" applyAlignment="0" applyProtection="0"/>
    <xf numFmtId="0" fontId="30" fillId="73" borderId="69" applyNumberFormat="0" applyFont="0" applyAlignment="0" applyProtection="0"/>
    <xf numFmtId="0" fontId="30" fillId="73" borderId="69" applyNumberFormat="0" applyFont="0" applyAlignment="0" applyProtection="0"/>
    <xf numFmtId="0" fontId="17" fillId="73" borderId="69" applyNumberFormat="0" applyFont="0" applyAlignment="0" applyProtection="0"/>
    <xf numFmtId="0" fontId="17" fillId="73" borderId="69" applyNumberFormat="0" applyFont="0" applyAlignment="0" applyProtection="0"/>
    <xf numFmtId="0" fontId="17" fillId="73" borderId="69" applyNumberFormat="0" applyFont="0" applyAlignment="0" applyProtection="0"/>
    <xf numFmtId="0" fontId="17" fillId="73" borderId="69" applyNumberFormat="0" applyFont="0" applyAlignment="0" applyProtection="0"/>
    <xf numFmtId="0" fontId="17" fillId="73" borderId="69" applyNumberFormat="0" applyFont="0" applyAlignment="0" applyProtection="0"/>
    <xf numFmtId="0" fontId="17" fillId="73" borderId="69" applyNumberFormat="0" applyFont="0" applyAlignment="0" applyProtection="0"/>
    <xf numFmtId="0" fontId="17" fillId="73" borderId="69" applyNumberFormat="0" applyFont="0" applyAlignment="0" applyProtection="0"/>
    <xf numFmtId="0" fontId="17" fillId="73" borderId="69" applyNumberFormat="0" applyFont="0" applyAlignment="0" applyProtection="0"/>
    <xf numFmtId="0" fontId="17" fillId="73" borderId="69" applyNumberFormat="0" applyFont="0" applyAlignment="0" applyProtection="0"/>
    <xf numFmtId="0" fontId="17" fillId="73" borderId="69" applyNumberFormat="0" applyFont="0" applyAlignment="0" applyProtection="0"/>
    <xf numFmtId="0" fontId="17" fillId="73" borderId="69" applyNumberFormat="0" applyFont="0" applyAlignment="0" applyProtection="0"/>
    <xf numFmtId="0" fontId="17" fillId="73" borderId="69" applyNumberFormat="0" applyFont="0" applyAlignment="0" applyProtection="0"/>
    <xf numFmtId="0" fontId="30" fillId="73" borderId="130" applyNumberFormat="0" applyFont="0" applyAlignment="0" applyProtection="0"/>
    <xf numFmtId="0" fontId="125" fillId="0" borderId="89">
      <alignment horizontal="center" vertical="center"/>
    </xf>
    <xf numFmtId="0" fontId="125" fillId="0" borderId="79">
      <alignment horizontal="center" vertical="center"/>
    </xf>
    <xf numFmtId="0" fontId="17" fillId="0" borderId="89" applyFill="0">
      <alignment horizontal="center" vertical="center"/>
      <protection locked="0"/>
    </xf>
    <xf numFmtId="0" fontId="17" fillId="0" borderId="79" applyFill="0">
      <alignment horizontal="center" vertical="center"/>
      <protection locked="0"/>
    </xf>
    <xf numFmtId="0" fontId="17" fillId="0" borderId="79" applyFill="0">
      <alignment horizontal="center" vertical="center"/>
      <protection locked="0"/>
    </xf>
    <xf numFmtId="0" fontId="43" fillId="57" borderId="70" applyNumberFormat="0" applyAlignment="0" applyProtection="0"/>
    <xf numFmtId="0" fontId="43" fillId="57" borderId="70" applyNumberFormat="0" applyAlignment="0" applyProtection="0"/>
    <xf numFmtId="0" fontId="43" fillId="57" borderId="70" applyNumberFormat="0" applyAlignment="0" applyProtection="0"/>
    <xf numFmtId="0" fontId="43" fillId="57" borderId="70" applyNumberFormat="0" applyAlignment="0" applyProtection="0"/>
    <xf numFmtId="0" fontId="43" fillId="57" borderId="70" applyNumberFormat="0" applyAlignment="0" applyProtection="0"/>
    <xf numFmtId="0" fontId="43" fillId="57" borderId="70" applyNumberFormat="0" applyAlignment="0" applyProtection="0"/>
    <xf numFmtId="0" fontId="43" fillId="57" borderId="70" applyNumberFormat="0" applyAlignment="0" applyProtection="0"/>
    <xf numFmtId="0" fontId="43" fillId="57" borderId="70" applyNumberFormat="0" applyAlignment="0" applyProtection="0"/>
    <xf numFmtId="0" fontId="43" fillId="57" borderId="70" applyNumberFormat="0" applyAlignment="0" applyProtection="0"/>
    <xf numFmtId="0" fontId="30" fillId="73" borderId="130" applyNumberFormat="0" applyFont="0" applyAlignment="0" applyProtection="0"/>
    <xf numFmtId="0" fontId="17" fillId="73" borderId="130" applyNumberFormat="0" applyFont="0" applyAlignment="0" applyProtection="0"/>
    <xf numFmtId="0" fontId="17" fillId="33" borderId="79">
      <alignment horizontal="center"/>
    </xf>
    <xf numFmtId="0" fontId="17" fillId="33" borderId="79">
      <alignment horizontal="center"/>
    </xf>
    <xf numFmtId="0" fontId="43" fillId="57" borderId="95" applyNumberFormat="0" applyAlignment="0" applyProtection="0"/>
    <xf numFmtId="0" fontId="111" fillId="0" borderId="89" applyAlignment="0">
      <alignment horizontal="left"/>
    </xf>
    <xf numFmtId="0" fontId="91" fillId="0" borderId="89">
      <alignment horizontal="left" vertical="center"/>
    </xf>
    <xf numFmtId="0" fontId="43" fillId="57" borderId="95" applyNumberFormat="0" applyAlignment="0" applyProtection="0"/>
    <xf numFmtId="0" fontId="17" fillId="73" borderId="130" applyNumberFormat="0" applyFont="0" applyAlignment="0" applyProtection="0"/>
    <xf numFmtId="0" fontId="111" fillId="0" borderId="79" applyAlignment="0">
      <alignment horizontal="left"/>
    </xf>
    <xf numFmtId="0" fontId="91" fillId="0" borderId="79">
      <alignment horizontal="left" vertical="center"/>
    </xf>
    <xf numFmtId="4" fontId="26" fillId="74" borderId="96" applyNumberFormat="0" applyProtection="0">
      <alignment horizontal="right" vertical="center"/>
    </xf>
    <xf numFmtId="0" fontId="17" fillId="79" borderId="95" applyNumberFormat="0" applyProtection="0">
      <alignment horizontal="left" vertical="center" indent="1"/>
    </xf>
    <xf numFmtId="0" fontId="17" fillId="79" borderId="95" applyNumberFormat="0" applyProtection="0">
      <alignment horizontal="left" vertical="center" indent="1"/>
    </xf>
    <xf numFmtId="0" fontId="17" fillId="79" borderId="95" applyNumberFormat="0" applyProtection="0">
      <alignment horizontal="left" vertical="center" indent="1"/>
    </xf>
    <xf numFmtId="0" fontId="17" fillId="79" borderId="95" applyNumberFormat="0" applyProtection="0">
      <alignment horizontal="left" vertical="center" indent="1"/>
    </xf>
    <xf numFmtId="0" fontId="17" fillId="79" borderId="95" applyNumberFormat="0" applyProtection="0">
      <alignment horizontal="left" vertical="center" indent="1"/>
    </xf>
    <xf numFmtId="0" fontId="17" fillId="79" borderId="95" applyNumberFormat="0" applyProtection="0">
      <alignment horizontal="left" vertical="center" indent="1"/>
    </xf>
    <xf numFmtId="0" fontId="17" fillId="73" borderId="130" applyNumberFormat="0" applyFont="0" applyAlignment="0" applyProtection="0"/>
    <xf numFmtId="0" fontId="17" fillId="73" borderId="130" applyNumberFormat="0" applyFont="0" applyAlignment="0" applyProtection="0"/>
    <xf numFmtId="212" fontId="77" fillId="0" borderId="107">
      <alignment horizontal="center" vertical="center"/>
      <protection locked="0"/>
    </xf>
    <xf numFmtId="37" fontId="17" fillId="0" borderId="107" applyFont="0" applyFill="0" applyBorder="0" applyProtection="0"/>
    <xf numFmtId="37" fontId="17" fillId="0" borderId="107" applyFont="0" applyFill="0" applyBorder="0" applyProtection="0"/>
    <xf numFmtId="37" fontId="17" fillId="0" borderId="107" applyFont="0" applyFill="0" applyBorder="0" applyProtection="0"/>
    <xf numFmtId="0" fontId="43" fillId="57" borderId="131" applyNumberFormat="0" applyAlignment="0" applyProtection="0"/>
    <xf numFmtId="0" fontId="43" fillId="57" borderId="131" applyNumberFormat="0" applyAlignment="0" applyProtection="0"/>
    <xf numFmtId="0" fontId="33" fillId="33" borderId="107"/>
    <xf numFmtId="0" fontId="27" fillId="79" borderId="91">
      <alignment vertical="center"/>
    </xf>
    <xf numFmtId="0" fontId="134" fillId="79" borderId="91" applyProtection="0">
      <alignment vertical="center"/>
    </xf>
    <xf numFmtId="0" fontId="91" fillId="74" borderId="107" applyNumberFormat="0" applyFont="0" applyBorder="0" applyAlignment="0" applyProtection="0">
      <alignment horizontal="center" vertical="center"/>
    </xf>
    <xf numFmtId="0" fontId="17" fillId="36" borderId="101" applyNumberFormat="0">
      <alignment horizontal="left" vertical="center"/>
    </xf>
    <xf numFmtId="0" fontId="17" fillId="36" borderId="101" applyNumberFormat="0">
      <alignment horizontal="left" vertical="center"/>
    </xf>
    <xf numFmtId="0" fontId="17" fillId="36" borderId="101" applyNumberFormat="0">
      <alignment horizontal="left" vertical="center"/>
    </xf>
    <xf numFmtId="0" fontId="17" fillId="36" borderId="101" applyNumberFormat="0">
      <alignment horizontal="left" vertical="center"/>
    </xf>
    <xf numFmtId="0" fontId="17" fillId="36" borderId="101" applyNumberFormat="0">
      <alignment horizontal="left" vertical="center"/>
    </xf>
    <xf numFmtId="212" fontId="77" fillId="0" borderId="65">
      <alignment horizontal="center" vertical="center"/>
      <protection locked="0"/>
    </xf>
    <xf numFmtId="37" fontId="17" fillId="0" borderId="65" applyFont="0" applyFill="0" applyBorder="0" applyProtection="0"/>
    <xf numFmtId="37" fontId="17" fillId="0" borderId="65" applyFont="0" applyFill="0" applyBorder="0" applyProtection="0"/>
    <xf numFmtId="37" fontId="17" fillId="0" borderId="65" applyFont="0" applyFill="0" applyBorder="0" applyProtection="0"/>
    <xf numFmtId="37" fontId="17" fillId="0" borderId="65" applyFont="0" applyFill="0" applyBorder="0" applyProtection="0"/>
    <xf numFmtId="37" fontId="17" fillId="0" borderId="65" applyFont="0" applyFill="0" applyBorder="0" applyProtection="0"/>
    <xf numFmtId="37" fontId="17" fillId="0" borderId="65" applyFont="0" applyFill="0" applyBorder="0" applyProtection="0"/>
    <xf numFmtId="37" fontId="17" fillId="0" borderId="65" applyFont="0" applyFill="0" applyBorder="0" applyProtection="0"/>
    <xf numFmtId="0" fontId="17" fillId="36" borderId="101" applyNumberFormat="0">
      <alignment horizontal="left" vertical="center"/>
    </xf>
    <xf numFmtId="0" fontId="17" fillId="36" borderId="101" applyNumberFormat="0">
      <alignment horizontal="left" vertical="center"/>
    </xf>
    <xf numFmtId="216" fontId="31" fillId="35" borderId="107">
      <alignment vertical="center"/>
    </xf>
    <xf numFmtId="216" fontId="31" fillId="35" borderId="107">
      <alignment vertical="center"/>
    </xf>
    <xf numFmtId="0" fontId="27" fillId="79" borderId="81">
      <alignment vertical="center"/>
    </xf>
    <xf numFmtId="0" fontId="134" fillId="79" borderId="81" applyProtection="0">
      <alignment vertical="center"/>
    </xf>
    <xf numFmtId="0" fontId="135" fillId="0" borderId="89"/>
    <xf numFmtId="37" fontId="17" fillId="0" borderId="126" applyFont="0" applyFill="0" applyBorder="0" applyProtection="0"/>
    <xf numFmtId="37" fontId="17" fillId="0" borderId="126" applyFont="0" applyFill="0" applyBorder="0" applyProtection="0"/>
    <xf numFmtId="37" fontId="17" fillId="0" borderId="126" applyFont="0" applyFill="0" applyBorder="0" applyProtection="0"/>
    <xf numFmtId="37" fontId="17" fillId="0" borderId="126" applyFont="0" applyFill="0" applyBorder="0" applyProtection="0"/>
    <xf numFmtId="37" fontId="17" fillId="0" borderId="126" applyFont="0" applyFill="0" applyBorder="0" applyProtection="0"/>
    <xf numFmtId="37" fontId="17" fillId="0" borderId="126" applyFont="0" applyFill="0" applyBorder="0" applyProtection="0"/>
    <xf numFmtId="0" fontId="33" fillId="33" borderId="65"/>
    <xf numFmtId="0" fontId="17" fillId="0" borderId="107" applyFill="0">
      <alignment horizontal="center" vertical="center"/>
      <protection locked="0"/>
    </xf>
    <xf numFmtId="0" fontId="17" fillId="0" borderId="107" applyFill="0">
      <alignment horizontal="center" vertical="center"/>
      <protection locked="0"/>
    </xf>
    <xf numFmtId="0" fontId="17" fillId="33" borderId="107">
      <alignment horizontal="center"/>
    </xf>
    <xf numFmtId="0" fontId="135" fillId="0" borderId="79"/>
    <xf numFmtId="0" fontId="91" fillId="74" borderId="65" applyNumberFormat="0" applyFont="0" applyBorder="0" applyAlignment="0" applyProtection="0">
      <alignment horizontal="center" vertical="center"/>
    </xf>
    <xf numFmtId="216" fontId="31" fillId="35" borderId="65">
      <alignment vertical="center"/>
    </xf>
    <xf numFmtId="216" fontId="31" fillId="35" borderId="65">
      <alignment vertical="center"/>
    </xf>
    <xf numFmtId="0" fontId="111" fillId="0" borderId="107" applyAlignment="0">
      <alignment horizontal="left"/>
    </xf>
    <xf numFmtId="0" fontId="91" fillId="0" borderId="107">
      <alignment horizontal="left" vertical="center"/>
    </xf>
    <xf numFmtId="0" fontId="17" fillId="36" borderId="92" applyNumberFormat="0">
      <alignment horizontal="left" vertical="center"/>
    </xf>
    <xf numFmtId="0" fontId="17" fillId="36" borderId="92" applyNumberFormat="0">
      <alignment horizontal="left" vertical="center"/>
    </xf>
    <xf numFmtId="0" fontId="17" fillId="36" borderId="92" applyNumberFormat="0">
      <alignment horizontal="left" vertical="center"/>
    </xf>
    <xf numFmtId="0" fontId="17" fillId="36" borderId="92" applyNumberFormat="0">
      <alignment horizontal="left" vertical="center"/>
    </xf>
    <xf numFmtId="0" fontId="17" fillId="36" borderId="92" applyNumberFormat="0">
      <alignment horizontal="left" vertical="center"/>
    </xf>
    <xf numFmtId="0" fontId="17" fillId="36" borderId="92" applyNumberFormat="0">
      <alignment horizontal="left" vertical="center"/>
    </xf>
    <xf numFmtId="0" fontId="17" fillId="36" borderId="92" applyNumberFormat="0">
      <alignment horizontal="left" vertical="center"/>
    </xf>
    <xf numFmtId="0" fontId="33" fillId="33" borderId="126"/>
    <xf numFmtId="0" fontId="125" fillId="0" borderId="65">
      <alignment horizontal="center" vertical="center"/>
    </xf>
    <xf numFmtId="0" fontId="17" fillId="0" borderId="65" applyFill="0">
      <alignment horizontal="center" vertical="center"/>
      <protection locked="0"/>
    </xf>
    <xf numFmtId="0" fontId="17" fillId="0" borderId="65" applyFill="0">
      <alignment horizontal="center" vertical="center"/>
      <protection locked="0"/>
    </xf>
    <xf numFmtId="0" fontId="17" fillId="33" borderId="65">
      <alignment horizontal="center"/>
    </xf>
    <xf numFmtId="0" fontId="17" fillId="33" borderId="65">
      <alignment horizontal="center"/>
    </xf>
    <xf numFmtId="0" fontId="111" fillId="0" borderId="65" applyAlignment="0">
      <alignment horizontal="left"/>
    </xf>
    <xf numFmtId="0" fontId="91" fillId="0" borderId="65">
      <alignment horizontal="left" vertical="center"/>
    </xf>
    <xf numFmtId="0" fontId="130" fillId="35" borderId="69" applyNumberFormat="0" applyFont="0" applyAlignment="0" applyProtection="0">
      <alignment horizontal="left"/>
    </xf>
    <xf numFmtId="0" fontId="174" fillId="35" borderId="69" applyNumberFormat="0" applyFont="0" applyAlignment="0" applyProtection="0">
      <alignment horizontal="left"/>
    </xf>
    <xf numFmtId="0" fontId="125" fillId="0" borderId="126">
      <alignment horizontal="center" vertical="center"/>
    </xf>
    <xf numFmtId="0" fontId="17" fillId="0" borderId="126" applyFill="0">
      <alignment horizontal="center" vertical="center"/>
      <protection locked="0"/>
    </xf>
    <xf numFmtId="0" fontId="17" fillId="33" borderId="126">
      <alignment horizontal="center"/>
    </xf>
    <xf numFmtId="0" fontId="134" fillId="79" borderId="110" applyProtection="0">
      <alignment vertical="center"/>
    </xf>
    <xf numFmtId="0" fontId="91" fillId="0" borderId="126">
      <alignment horizontal="left" vertical="center"/>
    </xf>
    <xf numFmtId="0" fontId="130" fillId="35" borderId="130" applyNumberFormat="0" applyFont="0" applyAlignment="0" applyProtection="0">
      <alignment horizontal="left"/>
    </xf>
    <xf numFmtId="0" fontId="43" fillId="57" borderId="70" applyNumberFormat="0" applyAlignment="0" applyProtection="0"/>
    <xf numFmtId="0" fontId="43" fillId="57" borderId="70" applyNumberFormat="0" applyAlignment="0" applyProtection="0"/>
    <xf numFmtId="0" fontId="43" fillId="57" borderId="70" applyNumberFormat="0" applyAlignment="0" applyProtection="0"/>
    <xf numFmtId="0" fontId="43" fillId="57" borderId="70" applyNumberFormat="0" applyAlignment="0" applyProtection="0"/>
    <xf numFmtId="4" fontId="26" fillId="74" borderId="71" applyNumberFormat="0" applyProtection="0">
      <alignment horizontal="right" vertical="center"/>
    </xf>
    <xf numFmtId="4" fontId="26" fillId="74" borderId="71" applyNumberFormat="0" applyProtection="0">
      <alignment horizontal="right" vertical="center"/>
    </xf>
    <xf numFmtId="0" fontId="17" fillId="79" borderId="70" applyNumberFormat="0" applyProtection="0">
      <alignment horizontal="left" vertical="center" indent="1"/>
    </xf>
    <xf numFmtId="0" fontId="17" fillId="79" borderId="70" applyNumberFormat="0" applyProtection="0">
      <alignment horizontal="left" vertical="center" indent="1"/>
    </xf>
    <xf numFmtId="0" fontId="17" fillId="79" borderId="70" applyNumberFormat="0" applyProtection="0">
      <alignment horizontal="left" vertical="center" indent="1"/>
    </xf>
    <xf numFmtId="0" fontId="17" fillId="79" borderId="70" applyNumberFormat="0" applyProtection="0">
      <alignment horizontal="left" vertical="center" indent="1"/>
    </xf>
    <xf numFmtId="0" fontId="17" fillId="79" borderId="70" applyNumberFormat="0" applyProtection="0">
      <alignment horizontal="left" vertical="center" indent="1"/>
    </xf>
    <xf numFmtId="0" fontId="17" fillId="79" borderId="70" applyNumberFormat="0" applyProtection="0">
      <alignment horizontal="left" vertical="center" indent="1"/>
    </xf>
    <xf numFmtId="3" fontId="17" fillId="0" borderId="89" applyNumberFormat="0" applyFont="0" applyFill="0" applyAlignment="0" applyProtection="0">
      <alignment vertical="center"/>
    </xf>
    <xf numFmtId="3" fontId="17" fillId="0" borderId="89" applyNumberFormat="0" applyFont="0" applyFill="0" applyAlignment="0" applyProtection="0">
      <alignment vertical="center"/>
    </xf>
    <xf numFmtId="0" fontId="27" fillId="79" borderId="66">
      <alignment vertical="center"/>
    </xf>
    <xf numFmtId="0" fontId="134" fillId="79" borderId="66" applyProtection="0">
      <alignment vertical="center"/>
    </xf>
    <xf numFmtId="3" fontId="17" fillId="0" borderId="89" applyNumberFormat="0" applyFont="0" applyFill="0" applyAlignment="0" applyProtection="0">
      <alignment vertical="center"/>
    </xf>
    <xf numFmtId="3" fontId="17" fillId="0" borderId="89" applyNumberFormat="0" applyFont="0" applyFill="0" applyAlignment="0" applyProtection="0">
      <alignment vertical="center"/>
    </xf>
    <xf numFmtId="3" fontId="17" fillId="0" borderId="89" applyNumberFormat="0" applyFont="0" applyFill="0" applyAlignment="0" applyProtection="0">
      <alignment vertical="center"/>
    </xf>
    <xf numFmtId="3" fontId="17" fillId="0" borderId="89" applyNumberFormat="0" applyFont="0" applyFill="0" applyAlignment="0" applyProtection="0">
      <alignment vertical="center"/>
    </xf>
    <xf numFmtId="3" fontId="17" fillId="0" borderId="89" applyNumberFormat="0" applyFont="0" applyFill="0" applyAlignment="0" applyProtection="0">
      <alignment vertical="center"/>
    </xf>
    <xf numFmtId="0" fontId="43" fillId="57" borderId="131" applyNumberFormat="0" applyAlignment="0" applyProtection="0"/>
    <xf numFmtId="0" fontId="43" fillId="57" borderId="131" applyNumberFormat="0" applyAlignment="0" applyProtection="0"/>
    <xf numFmtId="4" fontId="26" fillId="74" borderId="132" applyNumberFormat="0" applyProtection="0">
      <alignment horizontal="right" vertical="center"/>
    </xf>
    <xf numFmtId="0" fontId="17" fillId="79" borderId="131" applyNumberFormat="0" applyProtection="0">
      <alignment horizontal="left" vertical="center" indent="1"/>
    </xf>
    <xf numFmtId="0" fontId="17" fillId="79" borderId="131" applyNumberFormat="0" applyProtection="0">
      <alignment horizontal="left" vertical="center" indent="1"/>
    </xf>
    <xf numFmtId="0" fontId="17" fillId="79" borderId="131" applyNumberFormat="0" applyProtection="0">
      <alignment horizontal="left" vertical="center" indent="1"/>
    </xf>
    <xf numFmtId="3" fontId="17" fillId="0" borderId="79" applyNumberFormat="0" applyFont="0" applyFill="0" applyAlignment="0" applyProtection="0">
      <alignment vertical="center"/>
    </xf>
    <xf numFmtId="3" fontId="17" fillId="0" borderId="79" applyNumberFormat="0" applyFont="0" applyFill="0" applyAlignment="0" applyProtection="0">
      <alignment vertical="center"/>
    </xf>
    <xf numFmtId="3" fontId="17" fillId="0" borderId="79" applyNumberFormat="0" applyFont="0" applyFill="0" applyAlignment="0" applyProtection="0">
      <alignment vertical="center"/>
    </xf>
    <xf numFmtId="3" fontId="17" fillId="0" borderId="79" applyNumberFormat="0" applyFont="0" applyFill="0" applyAlignment="0" applyProtection="0">
      <alignment vertical="center"/>
    </xf>
    <xf numFmtId="3" fontId="17" fillId="0" borderId="79" applyNumberFormat="0" applyFont="0" applyFill="0" applyAlignment="0" applyProtection="0">
      <alignment vertical="center"/>
    </xf>
    <xf numFmtId="3" fontId="17" fillId="0" borderId="79" applyNumberFormat="0" applyFont="0" applyFill="0" applyAlignment="0" applyProtection="0">
      <alignment vertical="center"/>
    </xf>
    <xf numFmtId="3" fontId="17" fillId="0" borderId="79" applyNumberFormat="0" applyFont="0" applyFill="0" applyAlignment="0" applyProtection="0">
      <alignment vertical="center"/>
    </xf>
    <xf numFmtId="0" fontId="50" fillId="0" borderId="97" applyNumberFormat="0" applyFill="0" applyAlignment="0" applyProtection="0"/>
    <xf numFmtId="0" fontId="50" fillId="0" borderId="97" applyNumberFormat="0" applyFill="0" applyAlignment="0" applyProtection="0"/>
    <xf numFmtId="0" fontId="50" fillId="0" borderId="97" applyNumberFormat="0" applyFill="0" applyAlignment="0" applyProtection="0"/>
    <xf numFmtId="0" fontId="135" fillId="0" borderId="65"/>
    <xf numFmtId="0" fontId="50" fillId="0" borderId="97" applyNumberFormat="0" applyFill="0" applyAlignment="0" applyProtection="0"/>
    <xf numFmtId="0" fontId="50" fillId="0" borderId="97" applyNumberFormat="0" applyFill="0" applyAlignment="0" applyProtection="0"/>
    <xf numFmtId="0" fontId="50" fillId="0" borderId="97" applyNumberFormat="0" applyFill="0" applyAlignment="0" applyProtection="0"/>
    <xf numFmtId="0" fontId="50" fillId="0" borderId="97" applyNumberFormat="0" applyFill="0" applyAlignment="0" applyProtection="0"/>
    <xf numFmtId="0" fontId="37" fillId="57" borderId="120" applyNumberFormat="0" applyAlignment="0" applyProtection="0"/>
    <xf numFmtId="0" fontId="37" fillId="57" borderId="120" applyNumberFormat="0" applyAlignment="0" applyProtection="0"/>
    <xf numFmtId="0" fontId="135" fillId="0" borderId="107"/>
    <xf numFmtId="0" fontId="111" fillId="61" borderId="107" applyNumberFormat="0" applyFont="0" applyBorder="0" applyAlignment="0" applyProtection="0">
      <alignment vertical="center"/>
    </xf>
    <xf numFmtId="0" fontId="40" fillId="43" borderId="128" applyNumberFormat="0" applyAlignment="0" applyProtection="0"/>
    <xf numFmtId="0" fontId="37" fillId="57" borderId="92" applyNumberFormat="0" applyAlignment="0" applyProtection="0"/>
    <xf numFmtId="0" fontId="40" fillId="43" borderId="120" applyNumberFormat="0" applyAlignment="0" applyProtection="0"/>
    <xf numFmtId="0" fontId="40" fillId="43" borderId="101" applyNumberFormat="0" applyAlignment="0" applyProtection="0"/>
    <xf numFmtId="0" fontId="40" fillId="43" borderId="135" applyNumberFormat="0" applyAlignment="0" applyProtection="0"/>
    <xf numFmtId="37" fontId="70" fillId="63" borderId="102" applyNumberFormat="0" applyAlignment="0">
      <alignment horizontal="left"/>
    </xf>
    <xf numFmtId="37" fontId="70" fillId="63" borderId="102" applyNumberFormat="0" applyAlignment="0">
      <alignment horizontal="left"/>
    </xf>
    <xf numFmtId="49" fontId="33" fillId="35" borderId="98">
      <alignment vertical="center" wrapText="1"/>
    </xf>
    <xf numFmtId="0" fontId="40" fillId="43" borderId="135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37" fillId="57" borderId="128" applyNumberFormat="0" applyAlignment="0" applyProtection="0"/>
    <xf numFmtId="0" fontId="40" fillId="43" borderId="120" applyNumberFormat="0" applyAlignment="0" applyProtection="0"/>
    <xf numFmtId="0" fontId="17" fillId="59" borderId="107" applyNumberFormat="0" applyFont="0" applyBorder="0" applyAlignment="0" applyProtection="0">
      <alignment horizontal="left" vertical="center"/>
    </xf>
    <xf numFmtId="3" fontId="17" fillId="0" borderId="65" applyNumberFormat="0" applyFont="0" applyFill="0" applyAlignment="0" applyProtection="0">
      <alignment vertical="center"/>
    </xf>
    <xf numFmtId="3" fontId="17" fillId="0" borderId="65" applyNumberFormat="0" applyFont="0" applyFill="0" applyAlignment="0" applyProtection="0">
      <alignment vertical="center"/>
    </xf>
    <xf numFmtId="3" fontId="17" fillId="0" borderId="65" applyNumberFormat="0" applyFont="0" applyFill="0" applyAlignment="0" applyProtection="0">
      <alignment vertical="center"/>
    </xf>
    <xf numFmtId="3" fontId="17" fillId="0" borderId="65" applyNumberFormat="0" applyFont="0" applyFill="0" applyAlignment="0" applyProtection="0">
      <alignment vertical="center"/>
    </xf>
    <xf numFmtId="3" fontId="17" fillId="0" borderId="65" applyNumberFormat="0" applyFont="0" applyFill="0" applyAlignment="0" applyProtection="0">
      <alignment vertical="center"/>
    </xf>
    <xf numFmtId="3" fontId="17" fillId="0" borderId="65" applyNumberFormat="0" applyFont="0" applyFill="0" applyAlignment="0" applyProtection="0">
      <alignment vertical="center"/>
    </xf>
    <xf numFmtId="3" fontId="17" fillId="0" borderId="65" applyNumberFormat="0" applyFont="0" applyFill="0" applyAlignment="0" applyProtection="0">
      <alignment vertical="center"/>
    </xf>
    <xf numFmtId="0" fontId="40" fillId="43" borderId="101" applyNumberFormat="0" applyAlignment="0" applyProtection="0"/>
    <xf numFmtId="0" fontId="37" fillId="57" borderId="101" applyNumberFormat="0" applyAlignment="0" applyProtection="0"/>
    <xf numFmtId="0" fontId="37" fillId="57" borderId="101" applyNumberFormat="0" applyAlignment="0" applyProtection="0"/>
    <xf numFmtId="0" fontId="40" fillId="43" borderId="128" applyNumberFormat="0" applyAlignment="0" applyProtection="0"/>
    <xf numFmtId="0" fontId="40" fillId="43" borderId="92" applyNumberFormat="0" applyAlignment="0" applyProtection="0"/>
    <xf numFmtId="0" fontId="40" fillId="43" borderId="135" applyNumberFormat="0" applyAlignment="0" applyProtection="0"/>
    <xf numFmtId="0" fontId="37" fillId="57" borderId="135" applyNumberFormat="0" applyAlignment="0" applyProtection="0"/>
    <xf numFmtId="0" fontId="23" fillId="0" borderId="107">
      <alignment horizontal="left" wrapText="1"/>
    </xf>
    <xf numFmtId="0" fontId="40" fillId="43" borderId="111" applyNumberFormat="0" applyAlignment="0" applyProtection="0"/>
    <xf numFmtId="0" fontId="23" fillId="0" borderId="89">
      <alignment horizontal="left" wrapText="1"/>
    </xf>
    <xf numFmtId="0" fontId="40" fillId="43" borderId="135" applyNumberFormat="0" applyAlignment="0" applyProtection="0"/>
    <xf numFmtId="0" fontId="40" fillId="43" borderId="135" applyNumberFormat="0" applyAlignment="0" applyProtection="0"/>
    <xf numFmtId="0" fontId="17" fillId="36" borderId="120" applyNumberFormat="0">
      <alignment horizontal="left" vertical="center"/>
    </xf>
    <xf numFmtId="0" fontId="17" fillId="36" borderId="120" applyNumberFormat="0">
      <alignment horizontal="left" vertical="center"/>
    </xf>
    <xf numFmtId="0" fontId="17" fillId="36" borderId="120" applyNumberFormat="0">
      <alignment horizontal="left" vertical="center"/>
    </xf>
    <xf numFmtId="0" fontId="17" fillId="33" borderId="107">
      <alignment horizontal="center"/>
    </xf>
    <xf numFmtId="4" fontId="26" fillId="74" borderId="96" applyNumberFormat="0" applyProtection="0">
      <alignment horizontal="right" vertical="center"/>
    </xf>
    <xf numFmtId="0" fontId="17" fillId="73" borderId="130" applyNumberFormat="0" applyFont="0" applyAlignment="0" applyProtection="0"/>
    <xf numFmtId="0" fontId="17" fillId="73" borderId="130" applyNumberFormat="0" applyFont="0" applyAlignment="0" applyProtection="0"/>
    <xf numFmtId="0" fontId="17" fillId="33" borderId="89">
      <alignment horizontal="center"/>
    </xf>
    <xf numFmtId="37" fontId="17" fillId="0" borderId="89" applyFont="0" applyFill="0" applyBorder="0" applyProtection="0"/>
    <xf numFmtId="37" fontId="17" fillId="0" borderId="89" applyFont="0" applyFill="0" applyBorder="0" applyProtection="0"/>
    <xf numFmtId="37" fontId="17" fillId="0" borderId="89" applyFont="0" applyFill="0" applyBorder="0" applyProtection="0"/>
    <xf numFmtId="37" fontId="17" fillId="0" borderId="89" applyFont="0" applyFill="0" applyBorder="0" applyProtection="0"/>
    <xf numFmtId="37" fontId="17" fillId="0" borderId="89" applyFont="0" applyFill="0" applyBorder="0" applyProtection="0"/>
    <xf numFmtId="37" fontId="17" fillId="0" borderId="89" applyFont="0" applyFill="0" applyBorder="0" applyProtection="0"/>
    <xf numFmtId="0" fontId="37" fillId="57" borderId="111" applyNumberFormat="0" applyAlignment="0" applyProtection="0"/>
    <xf numFmtId="0" fontId="50" fillId="0" borderId="72" applyNumberFormat="0" applyFill="0" applyAlignment="0" applyProtection="0"/>
    <xf numFmtId="0" fontId="50" fillId="0" borderId="72" applyNumberFormat="0" applyFill="0" applyAlignment="0" applyProtection="0"/>
    <xf numFmtId="0" fontId="50" fillId="0" borderId="72" applyNumberFormat="0" applyFill="0" applyAlignment="0" applyProtection="0"/>
    <xf numFmtId="0" fontId="50" fillId="0" borderId="72" applyNumberFormat="0" applyFill="0" applyAlignment="0" applyProtection="0"/>
    <xf numFmtId="0" fontId="50" fillId="0" borderId="72" applyNumberFormat="0" applyFill="0" applyAlignment="0" applyProtection="0"/>
    <xf numFmtId="0" fontId="50" fillId="0" borderId="72" applyNumberFormat="0" applyFill="0" applyAlignment="0" applyProtection="0"/>
    <xf numFmtId="0" fontId="50" fillId="0" borderId="72" applyNumberFormat="0" applyFill="0" applyAlignment="0" applyProtection="0"/>
    <xf numFmtId="0" fontId="50" fillId="0" borderId="72" applyNumberFormat="0" applyFill="0" applyAlignment="0" applyProtection="0"/>
    <xf numFmtId="0" fontId="50" fillId="0" borderId="72" applyNumberFormat="0" applyFill="0" applyAlignment="0" applyProtection="0"/>
    <xf numFmtId="0" fontId="37" fillId="57" borderId="111" applyNumberFormat="0" applyAlignment="0" applyProtection="0"/>
    <xf numFmtId="0" fontId="134" fillId="79" borderId="127" applyProtection="0">
      <alignment vertical="center"/>
    </xf>
    <xf numFmtId="37" fontId="70" fillId="63" borderId="93" applyNumberFormat="0" applyAlignment="0">
      <alignment horizontal="left"/>
    </xf>
    <xf numFmtId="10" fontId="33" fillId="68" borderId="89" applyNumberFormat="0" applyBorder="0" applyAlignment="0" applyProtection="0"/>
    <xf numFmtId="10" fontId="33" fillId="68" borderId="89" applyNumberFormat="0" applyBorder="0" applyAlignment="0" applyProtection="0"/>
    <xf numFmtId="10" fontId="33" fillId="68" borderId="89" applyNumberFormat="0" applyBorder="0" applyAlignment="0" applyProtection="0"/>
    <xf numFmtId="0" fontId="40" fillId="43" borderId="120" applyNumberFormat="0" applyAlignment="0" applyProtection="0"/>
    <xf numFmtId="0" fontId="40" fillId="43" borderId="135" applyNumberFormat="0" applyAlignment="0" applyProtection="0"/>
    <xf numFmtId="0" fontId="40" fillId="43" borderId="101" applyNumberFormat="0" applyAlignment="0" applyProtection="0"/>
    <xf numFmtId="0" fontId="17" fillId="73" borderId="130" applyNumberFormat="0" applyFont="0" applyAlignment="0" applyProtection="0"/>
    <xf numFmtId="0" fontId="40" fillId="43" borderId="135" applyNumberFormat="0" applyAlignment="0" applyProtection="0"/>
    <xf numFmtId="0" fontId="17" fillId="0" borderId="98" applyFill="0">
      <alignment horizontal="center" vertical="center"/>
      <protection locked="0"/>
    </xf>
    <xf numFmtId="0" fontId="22" fillId="0" borderId="84">
      <alignment horizontal="left" vertical="center"/>
    </xf>
    <xf numFmtId="0" fontId="40" fillId="43" borderId="82" applyNumberFormat="0" applyAlignment="0" applyProtection="0"/>
    <xf numFmtId="0" fontId="37" fillId="57" borderId="111" applyNumberFormat="0" applyAlignment="0" applyProtection="0"/>
    <xf numFmtId="0" fontId="23" fillId="0" borderId="73">
      <alignment horizontal="left" wrapText="1"/>
    </xf>
    <xf numFmtId="0" fontId="22" fillId="0" borderId="108">
      <alignment horizontal="left" vertical="center"/>
    </xf>
    <xf numFmtId="216" fontId="31" fillId="35" borderId="89">
      <alignment vertical="center"/>
    </xf>
    <xf numFmtId="0" fontId="17" fillId="36" borderId="120" applyNumberFormat="0">
      <alignment horizontal="left" vertical="center"/>
    </xf>
    <xf numFmtId="3" fontId="17" fillId="0" borderId="73" applyNumberFormat="0" applyFont="0" applyFill="0" applyAlignment="0" applyProtection="0">
      <alignment vertical="center"/>
    </xf>
    <xf numFmtId="3" fontId="17" fillId="0" borderId="73" applyNumberFormat="0" applyFont="0" applyFill="0" applyAlignment="0" applyProtection="0">
      <alignment vertical="center"/>
    </xf>
    <xf numFmtId="3" fontId="17" fillId="0" borderId="73" applyNumberFormat="0" applyFont="0" applyFill="0" applyAlignment="0" applyProtection="0">
      <alignment vertical="center"/>
    </xf>
    <xf numFmtId="3" fontId="17" fillId="0" borderId="73" applyNumberFormat="0" applyFont="0" applyFill="0" applyAlignment="0" applyProtection="0">
      <alignment vertical="center"/>
    </xf>
    <xf numFmtId="3" fontId="17" fillId="0" borderId="73" applyNumberFormat="0" applyFont="0" applyFill="0" applyAlignment="0" applyProtection="0">
      <alignment vertical="center"/>
    </xf>
    <xf numFmtId="3" fontId="17" fillId="0" borderId="73" applyNumberFormat="0" applyFont="0" applyFill="0" applyAlignment="0" applyProtection="0">
      <alignment vertical="center"/>
    </xf>
    <xf numFmtId="3" fontId="17" fillId="0" borderId="73" applyNumberFormat="0" applyFont="0" applyFill="0" applyAlignment="0" applyProtection="0">
      <alignment vertical="center"/>
    </xf>
    <xf numFmtId="0" fontId="135" fillId="0" borderId="73"/>
    <xf numFmtId="0" fontId="50" fillId="0" borderId="97" applyNumberFormat="0" applyFill="0" applyAlignment="0" applyProtection="0"/>
    <xf numFmtId="0" fontId="50" fillId="0" borderId="97" applyNumberFormat="0" applyFill="0" applyAlignment="0" applyProtection="0"/>
    <xf numFmtId="0" fontId="91" fillId="0" borderId="73">
      <alignment horizontal="left" vertical="center"/>
    </xf>
    <xf numFmtId="0" fontId="111" fillId="0" borderId="73" applyAlignment="0">
      <alignment horizontal="left"/>
    </xf>
    <xf numFmtId="0" fontId="17" fillId="33" borderId="73">
      <alignment horizontal="center"/>
    </xf>
    <xf numFmtId="0" fontId="17" fillId="33" borderId="73">
      <alignment horizontal="center"/>
    </xf>
    <xf numFmtId="0" fontId="17" fillId="0" borderId="73" applyFill="0">
      <alignment horizontal="center" vertical="center"/>
      <protection locked="0"/>
    </xf>
    <xf numFmtId="0" fontId="17" fillId="0" borderId="73" applyFill="0">
      <alignment horizontal="center" vertical="center"/>
      <protection locked="0"/>
    </xf>
    <xf numFmtId="0" fontId="125" fillId="0" borderId="73">
      <alignment horizontal="center" vertical="center"/>
    </xf>
    <xf numFmtId="216" fontId="31" fillId="35" borderId="73">
      <alignment vertical="center"/>
    </xf>
    <xf numFmtId="216" fontId="31" fillId="35" borderId="73">
      <alignment vertical="center"/>
    </xf>
    <xf numFmtId="0" fontId="91" fillId="74" borderId="73" applyNumberFormat="0" applyFont="0" applyBorder="0" applyAlignment="0" applyProtection="0">
      <alignment horizontal="center" vertical="center"/>
    </xf>
    <xf numFmtId="0" fontId="33" fillId="33" borderId="73"/>
    <xf numFmtId="37" fontId="17" fillId="0" borderId="73" applyFont="0" applyFill="0" applyBorder="0" applyProtection="0"/>
    <xf numFmtId="37" fontId="17" fillId="0" borderId="73" applyFont="0" applyFill="0" applyBorder="0" applyProtection="0"/>
    <xf numFmtId="37" fontId="17" fillId="0" borderId="73" applyFont="0" applyFill="0" applyBorder="0" applyProtection="0"/>
    <xf numFmtId="37" fontId="17" fillId="0" borderId="73" applyFont="0" applyFill="0" applyBorder="0" applyProtection="0"/>
    <xf numFmtId="37" fontId="17" fillId="0" borderId="73" applyFont="0" applyFill="0" applyBorder="0" applyProtection="0"/>
    <xf numFmtId="37" fontId="17" fillId="0" borderId="73" applyFont="0" applyFill="0" applyBorder="0" applyProtection="0"/>
    <xf numFmtId="37" fontId="17" fillId="0" borderId="73" applyFont="0" applyFill="0" applyBorder="0" applyProtection="0"/>
    <xf numFmtId="212" fontId="77" fillId="0" borderId="73">
      <alignment horizontal="center" vertical="center"/>
      <protection locked="0"/>
    </xf>
    <xf numFmtId="37" fontId="70" fillId="63" borderId="136" applyNumberFormat="0" applyAlignment="0">
      <alignment horizontal="left"/>
    </xf>
    <xf numFmtId="0" fontId="111" fillId="0" borderId="98" applyFill="0" applyBorder="0" applyProtection="0">
      <alignment vertical="center"/>
    </xf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111" fillId="61" borderId="73" applyNumberFormat="0" applyFont="0" applyBorder="0" applyAlignment="0" applyProtection="0">
      <alignment vertical="center"/>
    </xf>
    <xf numFmtId="0" fontId="111" fillId="0" borderId="73" applyFill="0" applyBorder="0" applyProtection="0">
      <alignment vertical="center"/>
    </xf>
    <xf numFmtId="0" fontId="109" fillId="0" borderId="73" applyNumberFormat="0" applyAlignment="0">
      <alignment horizontal="center"/>
    </xf>
    <xf numFmtId="10" fontId="33" fillId="68" borderId="73" applyNumberFormat="0" applyBorder="0" applyAlignment="0" applyProtection="0"/>
    <xf numFmtId="10" fontId="33" fillId="68" borderId="73" applyNumberFormat="0" applyBorder="0" applyAlignment="0" applyProtection="0"/>
    <xf numFmtId="10" fontId="33" fillId="68" borderId="73" applyNumberFormat="0" applyBorder="0" applyAlignment="0" applyProtection="0"/>
    <xf numFmtId="10" fontId="33" fillId="68" borderId="73" applyNumberFormat="0" applyBorder="0" applyAlignment="0" applyProtection="0"/>
    <xf numFmtId="10" fontId="33" fillId="68" borderId="73" applyNumberFormat="0" applyBorder="0" applyAlignment="0" applyProtection="0"/>
    <xf numFmtId="10" fontId="33" fillId="68" borderId="73" applyNumberFormat="0" applyBorder="0" applyAlignment="0" applyProtection="0"/>
    <xf numFmtId="10" fontId="33" fillId="68" borderId="73" applyNumberFormat="0" applyBorder="0" applyAlignment="0" applyProtection="0"/>
    <xf numFmtId="10" fontId="33" fillId="68" borderId="73" applyNumberFormat="0" applyBorder="0" applyAlignment="0" applyProtection="0"/>
    <xf numFmtId="10" fontId="33" fillId="68" borderId="73" applyNumberFormat="0" applyBorder="0" applyAlignment="0" applyProtection="0"/>
    <xf numFmtId="0" fontId="22" fillId="0" borderId="108">
      <alignment horizontal="left" vertical="center"/>
    </xf>
    <xf numFmtId="0" fontId="33" fillId="61" borderId="73"/>
    <xf numFmtId="0" fontId="40" fillId="43" borderId="82" applyNumberFormat="0" applyAlignment="0" applyProtection="0"/>
    <xf numFmtId="37" fontId="70" fillId="63" borderId="122" applyNumberFormat="0" applyAlignment="0">
      <alignment horizontal="left"/>
    </xf>
    <xf numFmtId="0" fontId="17" fillId="59" borderId="73" applyNumberFormat="0" applyFont="0" applyBorder="0" applyAlignment="0" applyProtection="0">
      <alignment horizontal="left" vertical="center"/>
    </xf>
    <xf numFmtId="0" fontId="17" fillId="59" borderId="73" applyNumberFormat="0" applyFont="0" applyBorder="0" applyAlignment="0" applyProtection="0">
      <alignment horizontal="left" vertical="center"/>
    </xf>
    <xf numFmtId="0" fontId="33" fillId="0" borderId="73">
      <alignment horizontal="center"/>
    </xf>
    <xf numFmtId="49" fontId="33" fillId="35" borderId="73">
      <alignment vertical="center" wrapText="1"/>
    </xf>
    <xf numFmtId="49" fontId="33" fillId="35" borderId="73">
      <alignment vertical="center" wrapText="1"/>
    </xf>
    <xf numFmtId="49" fontId="33" fillId="35" borderId="73">
      <alignment vertical="center" wrapText="1"/>
    </xf>
    <xf numFmtId="194" fontId="80" fillId="0" borderId="74" applyBorder="0">
      <alignment horizontal="right" vertical="center" wrapText="1" shrinkToFit="1"/>
      <protection locked="0"/>
    </xf>
    <xf numFmtId="0" fontId="23" fillId="0" borderId="73">
      <alignment horizontal="left" wrapText="1"/>
    </xf>
    <xf numFmtId="0" fontId="23" fillId="0" borderId="73">
      <alignment horizontal="left" wrapText="1"/>
    </xf>
    <xf numFmtId="0" fontId="23" fillId="0" borderId="73">
      <alignment horizontal="left" wrapText="1"/>
    </xf>
    <xf numFmtId="0" fontId="23" fillId="0" borderId="73">
      <alignment horizontal="left" wrapText="1"/>
    </xf>
    <xf numFmtId="0" fontId="23" fillId="0" borderId="73">
      <alignment horizontal="left" wrapText="1"/>
    </xf>
    <xf numFmtId="0" fontId="23" fillId="0" borderId="73">
      <alignment horizontal="left" wrapText="1"/>
    </xf>
    <xf numFmtId="0" fontId="81" fillId="0" borderId="73">
      <alignment horizontal="center" vertical="center" shrinkToFit="1"/>
      <protection locked="0"/>
    </xf>
    <xf numFmtId="0" fontId="17" fillId="0" borderId="73"/>
    <xf numFmtId="0" fontId="17" fillId="0" borderId="73"/>
    <xf numFmtId="0" fontId="51" fillId="70" borderId="124">
      <alignment horizontal="center" vertical="center" wrapText="1"/>
    </xf>
    <xf numFmtId="216" fontId="31" fillId="35" borderId="126">
      <alignment vertical="center"/>
    </xf>
    <xf numFmtId="0" fontId="17" fillId="0" borderId="126" applyFill="0">
      <alignment horizontal="center" vertical="center"/>
      <protection locked="0"/>
    </xf>
    <xf numFmtId="0" fontId="27" fillId="79" borderId="110">
      <alignment vertical="center"/>
    </xf>
    <xf numFmtId="0" fontId="17" fillId="33" borderId="126">
      <alignment horizontal="center"/>
    </xf>
    <xf numFmtId="0" fontId="174" fillId="35" borderId="130" applyNumberFormat="0" applyFont="0" applyAlignment="0" applyProtection="0">
      <alignment horizontal="left"/>
    </xf>
    <xf numFmtId="0" fontId="40" fillId="43" borderId="128" applyNumberFormat="0" applyAlignment="0" applyProtection="0"/>
    <xf numFmtId="0" fontId="50" fillId="0" borderId="106" applyNumberFormat="0" applyFill="0" applyAlignment="0" applyProtection="0"/>
    <xf numFmtId="0" fontId="50" fillId="0" borderId="106" applyNumberFormat="0" applyFill="0" applyAlignment="0" applyProtection="0"/>
    <xf numFmtId="0" fontId="50" fillId="0" borderId="106" applyNumberFormat="0" applyFill="0" applyAlignment="0" applyProtection="0"/>
    <xf numFmtId="0" fontId="50" fillId="0" borderId="106" applyNumberFormat="0" applyFill="0" applyAlignment="0" applyProtection="0"/>
    <xf numFmtId="0" fontId="50" fillId="0" borderId="106" applyNumberFormat="0" applyFill="0" applyAlignment="0" applyProtection="0"/>
    <xf numFmtId="0" fontId="50" fillId="0" borderId="106" applyNumberFormat="0" applyFill="0" applyAlignment="0" applyProtection="0"/>
    <xf numFmtId="0" fontId="50" fillId="0" borderId="106" applyNumberFormat="0" applyFill="0" applyAlignment="0" applyProtection="0"/>
    <xf numFmtId="0" fontId="40" fillId="43" borderId="135" applyNumberFormat="0" applyAlignment="0" applyProtection="0"/>
    <xf numFmtId="37" fontId="70" fillId="63" borderId="129" applyNumberFormat="0" applyAlignment="0">
      <alignment horizontal="left"/>
    </xf>
    <xf numFmtId="49" fontId="33" fillId="35" borderId="126">
      <alignment vertical="center" wrapText="1"/>
    </xf>
    <xf numFmtId="0" fontId="23" fillId="0" borderId="126">
      <alignment horizontal="left" wrapText="1"/>
    </xf>
    <xf numFmtId="0" fontId="23" fillId="0" borderId="126">
      <alignment horizontal="left" wrapText="1"/>
    </xf>
    <xf numFmtId="0" fontId="37" fillId="57" borderId="128" applyNumberFormat="0" applyAlignment="0" applyProtection="0"/>
    <xf numFmtId="3" fontId="17" fillId="0" borderId="126" applyNumberFormat="0" applyFont="0" applyFill="0" applyAlignment="0" applyProtection="0">
      <alignment vertical="center"/>
    </xf>
    <xf numFmtId="0" fontId="17" fillId="36" borderId="120" applyNumberFormat="0">
      <alignment horizontal="left" vertical="center"/>
    </xf>
    <xf numFmtId="0" fontId="17" fillId="36" borderId="120" applyNumberFormat="0">
      <alignment horizontal="left" vertical="center"/>
    </xf>
    <xf numFmtId="0" fontId="81" fillId="0" borderId="98">
      <alignment horizontal="center" vertical="center" shrinkToFit="1"/>
      <protection locked="0"/>
    </xf>
    <xf numFmtId="0" fontId="33" fillId="0" borderId="107">
      <alignment horizontal="center"/>
    </xf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111" fillId="0" borderId="126" applyAlignment="0">
      <alignment horizontal="left"/>
    </xf>
    <xf numFmtId="0" fontId="37" fillId="57" borderId="128" applyNumberFormat="0" applyAlignment="0" applyProtection="0"/>
    <xf numFmtId="10" fontId="33" fillId="68" borderId="113" applyNumberFormat="0" applyBorder="0" applyAlignment="0" applyProtection="0"/>
    <xf numFmtId="0" fontId="17" fillId="73" borderId="130" applyNumberFormat="0" applyFont="0" applyAlignment="0" applyProtection="0"/>
    <xf numFmtId="0" fontId="17" fillId="79" borderId="131" applyNumberFormat="0" applyProtection="0">
      <alignment horizontal="left" vertical="center" indent="1"/>
    </xf>
    <xf numFmtId="4" fontId="26" fillId="74" borderId="132" applyNumberFormat="0" applyProtection="0">
      <alignment horizontal="right" vertical="center"/>
    </xf>
    <xf numFmtId="0" fontId="43" fillId="57" borderId="131" applyNumberFormat="0" applyAlignment="0" applyProtection="0"/>
    <xf numFmtId="0" fontId="17" fillId="0" borderId="121" applyNumberFormat="0" applyFill="0" applyAlignment="0" applyProtection="0"/>
    <xf numFmtId="0" fontId="40" fillId="43" borderId="135" applyNumberFormat="0" applyAlignment="0" applyProtection="0"/>
    <xf numFmtId="0" fontId="23" fillId="0" borderId="113">
      <alignment horizontal="left" wrapText="1"/>
    </xf>
    <xf numFmtId="0" fontId="40" fillId="43" borderId="111" applyNumberFormat="0" applyAlignment="0" applyProtection="0"/>
    <xf numFmtId="0" fontId="40" fillId="43" borderId="128" applyNumberFormat="0" applyAlignment="0" applyProtection="0"/>
    <xf numFmtId="0" fontId="37" fillId="57" borderId="135" applyNumberFormat="0" applyAlignment="0" applyProtection="0"/>
    <xf numFmtId="0" fontId="40" fillId="43" borderId="120" applyNumberFormat="0" applyAlignment="0" applyProtection="0"/>
    <xf numFmtId="3" fontId="17" fillId="0" borderId="113" applyNumberFormat="0" applyFont="0" applyFill="0" applyAlignment="0" applyProtection="0">
      <alignment vertical="center"/>
    </xf>
    <xf numFmtId="3" fontId="17" fillId="0" borderId="113" applyNumberFormat="0" applyFont="0" applyFill="0" applyAlignment="0" applyProtection="0">
      <alignment vertical="center"/>
    </xf>
    <xf numFmtId="0" fontId="17" fillId="33" borderId="113">
      <alignment horizontal="center"/>
    </xf>
    <xf numFmtId="0" fontId="17" fillId="0" borderId="98" applyFill="0">
      <alignment horizontal="center" vertical="center"/>
      <protection locked="0"/>
    </xf>
    <xf numFmtId="0" fontId="91" fillId="74" borderId="113" applyNumberFormat="0" applyFont="0" applyBorder="0" applyAlignment="0" applyProtection="0">
      <alignment horizontal="center" vertical="center"/>
    </xf>
    <xf numFmtId="37" fontId="17" fillId="0" borderId="113" applyFont="0" applyFill="0" applyBorder="0" applyProtection="0"/>
    <xf numFmtId="37" fontId="17" fillId="0" borderId="113" applyFont="0" applyFill="0" applyBorder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37" fontId="70" fillId="63" borderId="136" applyNumberFormat="0" applyAlignment="0">
      <alignment horizontal="left"/>
    </xf>
    <xf numFmtId="0" fontId="50" fillId="0" borderId="78" applyNumberFormat="0" applyFill="0" applyAlignment="0" applyProtection="0"/>
    <xf numFmtId="0" fontId="50" fillId="0" borderId="78" applyNumberFormat="0" applyFill="0" applyAlignment="0" applyProtection="0"/>
    <xf numFmtId="0" fontId="50" fillId="0" borderId="78" applyNumberFormat="0" applyFill="0" applyAlignment="0" applyProtection="0"/>
    <xf numFmtId="0" fontId="50" fillId="0" borderId="78" applyNumberFormat="0" applyFill="0" applyAlignment="0" applyProtection="0"/>
    <xf numFmtId="0" fontId="50" fillId="0" borderId="78" applyNumberFormat="0" applyFill="0" applyAlignment="0" applyProtection="0"/>
    <xf numFmtId="0" fontId="50" fillId="0" borderId="78" applyNumberFormat="0" applyFill="0" applyAlignment="0" applyProtection="0"/>
    <xf numFmtId="0" fontId="50" fillId="0" borderId="78" applyNumberFormat="0" applyFill="0" applyAlignment="0" applyProtection="0"/>
    <xf numFmtId="0" fontId="50" fillId="0" borderId="78" applyNumberFormat="0" applyFill="0" applyAlignment="0" applyProtection="0"/>
    <xf numFmtId="0" fontId="50" fillId="0" borderId="78" applyNumberFormat="0" applyFill="0" applyAlignment="0" applyProtection="0"/>
    <xf numFmtId="0" fontId="50" fillId="0" borderId="88" applyNumberFormat="0" applyFill="0" applyAlignment="0" applyProtection="0"/>
    <xf numFmtId="0" fontId="50" fillId="0" borderId="88" applyNumberFormat="0" applyFill="0" applyAlignment="0" applyProtection="0"/>
    <xf numFmtId="0" fontId="50" fillId="0" borderId="88" applyNumberFormat="0" applyFill="0" applyAlignment="0" applyProtection="0"/>
    <xf numFmtId="0" fontId="37" fillId="57" borderId="92" applyNumberFormat="0" applyAlignment="0" applyProtection="0"/>
    <xf numFmtId="0" fontId="40" fillId="43" borderId="111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92" applyNumberFormat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40" fillId="43" borderId="120" applyNumberFormat="0" applyAlignment="0" applyProtection="0"/>
    <xf numFmtId="0" fontId="50" fillId="0" borderId="106" applyNumberFormat="0" applyFill="0" applyAlignment="0" applyProtection="0"/>
    <xf numFmtId="0" fontId="40" fillId="43" borderId="120" applyNumberFormat="0" applyAlignment="0" applyProtection="0"/>
    <xf numFmtId="0" fontId="40" fillId="43" borderId="111" applyNumberFormat="0" applyAlignment="0" applyProtection="0"/>
    <xf numFmtId="3" fontId="17" fillId="0" borderId="113" applyNumberFormat="0" applyFont="0" applyFill="0" applyAlignment="0" applyProtection="0">
      <alignment vertical="center"/>
    </xf>
    <xf numFmtId="3" fontId="17" fillId="0" borderId="113" applyNumberFormat="0" applyFont="0" applyFill="0" applyAlignment="0" applyProtection="0">
      <alignment vertical="center"/>
    </xf>
    <xf numFmtId="0" fontId="17" fillId="36" borderId="128" applyNumberFormat="0">
      <alignment horizontal="left" vertical="center"/>
    </xf>
    <xf numFmtId="0" fontId="17" fillId="36" borderId="128" applyNumberFormat="0">
      <alignment horizontal="left" vertical="center"/>
    </xf>
    <xf numFmtId="0" fontId="17" fillId="36" borderId="111" applyNumberFormat="0">
      <alignment horizontal="left" vertical="center"/>
    </xf>
    <xf numFmtId="0" fontId="134" fillId="79" borderId="100" applyProtection="0">
      <alignment vertical="center"/>
    </xf>
    <xf numFmtId="0" fontId="111" fillId="0" borderId="98" applyAlignment="0">
      <alignment horizontal="left"/>
    </xf>
    <xf numFmtId="0" fontId="17" fillId="33" borderId="98">
      <alignment horizontal="center"/>
    </xf>
    <xf numFmtId="0" fontId="91" fillId="0" borderId="98">
      <alignment horizontal="left" vertical="center"/>
    </xf>
    <xf numFmtId="0" fontId="37" fillId="57" borderId="92" applyNumberFormat="0" applyAlignment="0" applyProtection="0"/>
    <xf numFmtId="0" fontId="40" fillId="43" borderId="128" applyNumberFormat="0" applyAlignment="0" applyProtection="0"/>
    <xf numFmtId="0" fontId="37" fillId="57" borderId="101" applyNumberFormat="0" applyAlignment="0" applyProtection="0"/>
    <xf numFmtId="0" fontId="37" fillId="57" borderId="101" applyNumberFormat="0" applyAlignment="0" applyProtection="0"/>
    <xf numFmtId="0" fontId="37" fillId="57" borderId="101" applyNumberFormat="0" applyAlignment="0" applyProtection="0"/>
    <xf numFmtId="0" fontId="37" fillId="57" borderId="101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23" fillId="0" borderId="79">
      <alignment horizontal="left" wrapText="1"/>
    </xf>
    <xf numFmtId="0" fontId="40" fillId="43" borderId="101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10" fontId="33" fillId="68" borderId="98" applyNumberFormat="0" applyBorder="0" applyAlignment="0" applyProtection="0"/>
    <xf numFmtId="10" fontId="33" fillId="68" borderId="98" applyNumberFormat="0" applyBorder="0" applyAlignment="0" applyProtection="0"/>
    <xf numFmtId="3" fontId="108" fillId="0" borderId="123" applyNumberFormat="0" applyFont="0" applyFill="0" applyAlignment="0">
      <alignment horizontal="center" vertical="top"/>
      <protection locked="0"/>
    </xf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33" fillId="61" borderId="79"/>
    <xf numFmtId="0" fontId="40" fillId="43" borderId="120" applyNumberFormat="0" applyAlignment="0" applyProtection="0"/>
    <xf numFmtId="0" fontId="40" fillId="43" borderId="135" applyNumberFormat="0" applyAlignment="0" applyProtection="0"/>
    <xf numFmtId="10" fontId="33" fillId="68" borderId="113" applyNumberFormat="0" applyBorder="0" applyAlignment="0" applyProtection="0"/>
    <xf numFmtId="0" fontId="40" fillId="43" borderId="120" applyNumberFormat="0" applyAlignment="0" applyProtection="0"/>
    <xf numFmtId="10" fontId="33" fillId="68" borderId="79" applyNumberFormat="0" applyBorder="0" applyAlignment="0" applyProtection="0"/>
    <xf numFmtId="10" fontId="33" fillId="68" borderId="79" applyNumberFormat="0" applyBorder="0" applyAlignment="0" applyProtection="0"/>
    <xf numFmtId="10" fontId="33" fillId="68" borderId="79" applyNumberFormat="0" applyBorder="0" applyAlignment="0" applyProtection="0"/>
    <xf numFmtId="0" fontId="40" fillId="43" borderId="82" applyNumberFormat="0" applyAlignment="0" applyProtection="0"/>
    <xf numFmtId="0" fontId="23" fillId="0" borderId="98">
      <alignment horizontal="left" wrapText="1"/>
    </xf>
    <xf numFmtId="0" fontId="40" fillId="43" borderId="111" applyNumberFormat="0" applyAlignment="0" applyProtection="0"/>
    <xf numFmtId="0" fontId="40" fillId="43" borderId="111" applyNumberFormat="0" applyAlignment="0" applyProtection="0"/>
    <xf numFmtId="10" fontId="33" fillId="68" borderId="126" applyNumberFormat="0" applyBorder="0" applyAlignment="0" applyProtection="0"/>
    <xf numFmtId="0" fontId="40" fillId="43" borderId="128" applyNumberFormat="0" applyAlignment="0" applyProtection="0"/>
    <xf numFmtId="0" fontId="23" fillId="0" borderId="98">
      <alignment horizontal="left" wrapText="1"/>
    </xf>
    <xf numFmtId="0" fontId="40" fillId="43" borderId="128" applyNumberFormat="0" applyAlignment="0" applyProtection="0"/>
    <xf numFmtId="0" fontId="17" fillId="0" borderId="98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109" fillId="0" borderId="126" applyNumberFormat="0" applyAlignment="0">
      <alignment horizontal="center"/>
    </xf>
    <xf numFmtId="0" fontId="130" fillId="35" borderId="85" applyNumberFormat="0" applyFont="0" applyAlignment="0" applyProtection="0">
      <alignment horizontal="left"/>
    </xf>
    <xf numFmtId="37" fontId="70" fillId="63" borderId="136" applyNumberFormat="0" applyAlignment="0">
      <alignment horizontal="left"/>
    </xf>
    <xf numFmtId="0" fontId="40" fillId="43" borderId="128" applyNumberFormat="0" applyAlignment="0" applyProtection="0"/>
    <xf numFmtId="0" fontId="40" fillId="43" borderId="111" applyNumberFormat="0" applyAlignment="0" applyProtection="0"/>
    <xf numFmtId="37" fontId="70" fillId="63" borderId="93" applyNumberFormat="0" applyAlignment="0">
      <alignment horizontal="left"/>
    </xf>
    <xf numFmtId="37" fontId="70" fillId="63" borderId="93" applyNumberFormat="0" applyAlignment="0">
      <alignment horizontal="left"/>
    </xf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28" applyNumberFormat="0" applyAlignment="0" applyProtection="0"/>
    <xf numFmtId="0" fontId="40" fillId="43" borderId="135" applyNumberFormat="0" applyAlignment="0" applyProtection="0"/>
    <xf numFmtId="0" fontId="40" fillId="43" borderId="120" applyNumberFormat="0" applyAlignment="0" applyProtection="0"/>
    <xf numFmtId="37" fontId="70" fillId="63" borderId="129" applyNumberFormat="0" applyAlignment="0">
      <alignment horizontal="left"/>
    </xf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17" fillId="59" borderId="89" applyNumberFormat="0" applyFont="0" applyBorder="0" applyAlignment="0" applyProtection="0">
      <alignment horizontal="left" vertical="center"/>
    </xf>
    <xf numFmtId="0" fontId="33" fillId="0" borderId="89">
      <alignment horizontal="center"/>
    </xf>
    <xf numFmtId="0" fontId="17" fillId="59" borderId="89" applyNumberFormat="0" applyFont="0" applyBorder="0" applyAlignment="0" applyProtection="0">
      <alignment horizontal="left" vertical="center"/>
    </xf>
    <xf numFmtId="0" fontId="40" fillId="43" borderId="92" applyNumberFormat="0" applyAlignment="0" applyProtection="0"/>
    <xf numFmtId="0" fontId="23" fillId="0" borderId="89">
      <alignment horizontal="left" wrapText="1"/>
    </xf>
    <xf numFmtId="0" fontId="23" fillId="0" borderId="89">
      <alignment horizontal="left" wrapText="1"/>
    </xf>
    <xf numFmtId="0" fontId="23" fillId="0" borderId="89">
      <alignment horizontal="left" wrapText="1"/>
    </xf>
    <xf numFmtId="0" fontId="43" fillId="57" borderId="131" applyNumberFormat="0" applyAlignment="0" applyProtection="0"/>
    <xf numFmtId="0" fontId="43" fillId="57" borderId="131" applyNumberFormat="0" applyAlignment="0" applyProtection="0"/>
    <xf numFmtId="0" fontId="40" fillId="43" borderId="135" applyNumberFormat="0" applyAlignment="0" applyProtection="0"/>
    <xf numFmtId="0" fontId="50" fillId="0" borderId="88" applyNumberFormat="0" applyFill="0" applyAlignment="0" applyProtection="0"/>
    <xf numFmtId="0" fontId="50" fillId="0" borderId="88" applyNumberFormat="0" applyFill="0" applyAlignment="0" applyProtection="0"/>
    <xf numFmtId="0" fontId="50" fillId="0" borderId="88" applyNumberFormat="0" applyFill="0" applyAlignment="0" applyProtection="0"/>
    <xf numFmtId="0" fontId="50" fillId="0" borderId="88" applyNumberFormat="0" applyFill="0" applyAlignment="0" applyProtection="0"/>
    <xf numFmtId="0" fontId="50" fillId="0" borderId="88" applyNumberFormat="0" applyFill="0" applyAlignment="0" applyProtection="0"/>
    <xf numFmtId="0" fontId="50" fillId="0" borderId="88" applyNumberFormat="0" applyFill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23" fillId="0" borderId="98">
      <alignment horizontal="left" wrapText="1"/>
    </xf>
    <xf numFmtId="0" fontId="111" fillId="0" borderId="113" applyAlignment="0">
      <alignment horizontal="left"/>
    </xf>
    <xf numFmtId="0" fontId="109" fillId="0" borderId="113" applyNumberFormat="0" applyAlignment="0">
      <alignment horizontal="center"/>
    </xf>
    <xf numFmtId="10" fontId="33" fillId="68" borderId="98" applyNumberFormat="0" applyBorder="0" applyAlignment="0" applyProtection="0"/>
    <xf numFmtId="10" fontId="33" fillId="68" borderId="98" applyNumberFormat="0" applyBorder="0" applyAlignment="0" applyProtection="0"/>
    <xf numFmtId="10" fontId="33" fillId="68" borderId="98" applyNumberFormat="0" applyBorder="0" applyAlignment="0" applyProtection="0"/>
    <xf numFmtId="0" fontId="40" fillId="43" borderId="128" applyNumberFormat="0" applyAlignment="0" applyProtection="0"/>
    <xf numFmtId="0" fontId="27" fillId="79" borderId="127">
      <alignment vertical="center"/>
    </xf>
    <xf numFmtId="0" fontId="40" fillId="43" borderId="120" applyNumberFormat="0" applyAlignment="0" applyProtection="0"/>
    <xf numFmtId="0" fontId="17" fillId="73" borderId="130" applyNumberFormat="0" applyFont="0" applyAlignment="0" applyProtection="0"/>
    <xf numFmtId="0" fontId="37" fillId="57" borderId="111" applyNumberFormat="0" applyAlignment="0" applyProtection="0"/>
    <xf numFmtId="194" fontId="80" fillId="0" borderId="99" applyBorder="0">
      <alignment horizontal="right" vertical="center" wrapText="1" shrinkToFit="1"/>
      <protection locked="0"/>
    </xf>
    <xf numFmtId="0" fontId="40" fillId="43" borderId="92" applyNumberFormat="0" applyAlignment="0" applyProtection="0"/>
    <xf numFmtId="0" fontId="23" fillId="0" borderId="113">
      <alignment horizontal="left" wrapText="1"/>
    </xf>
    <xf numFmtId="0" fontId="40" fillId="43" borderId="111" applyNumberFormat="0" applyAlignment="0" applyProtection="0"/>
    <xf numFmtId="10" fontId="33" fillId="68" borderId="126" applyNumberFormat="0" applyBorder="0" applyAlignment="0" applyProtection="0"/>
    <xf numFmtId="0" fontId="23" fillId="0" borderId="79">
      <alignment horizontal="left" wrapText="1"/>
    </xf>
    <xf numFmtId="0" fontId="22" fillId="0" borderId="84">
      <alignment horizontal="left" vertical="center"/>
    </xf>
    <xf numFmtId="37" fontId="17" fillId="0" borderId="113" applyFont="0" applyFill="0" applyBorder="0" applyProtection="0"/>
    <xf numFmtId="37" fontId="17" fillId="0" borderId="113" applyFont="0" applyFill="0" applyBorder="0" applyProtection="0"/>
    <xf numFmtId="3" fontId="17" fillId="0" borderId="79" applyNumberFormat="0" applyFont="0" applyFill="0" applyAlignment="0" applyProtection="0">
      <alignment vertical="center"/>
    </xf>
    <xf numFmtId="3" fontId="17" fillId="0" borderId="79" applyNumberFormat="0" applyFont="0" applyFill="0" applyAlignment="0" applyProtection="0">
      <alignment vertical="center"/>
    </xf>
    <xf numFmtId="3" fontId="17" fillId="0" borderId="79" applyNumberFormat="0" applyFont="0" applyFill="0" applyAlignment="0" applyProtection="0">
      <alignment vertical="center"/>
    </xf>
    <xf numFmtId="3" fontId="17" fillId="0" borderId="79" applyNumberFormat="0" applyFont="0" applyFill="0" applyAlignment="0" applyProtection="0">
      <alignment vertical="center"/>
    </xf>
    <xf numFmtId="3" fontId="17" fillId="0" borderId="79" applyNumberFormat="0" applyFont="0" applyFill="0" applyAlignment="0" applyProtection="0">
      <alignment vertical="center"/>
    </xf>
    <xf numFmtId="3" fontId="17" fillId="0" borderId="79" applyNumberFormat="0" applyFont="0" applyFill="0" applyAlignment="0" applyProtection="0">
      <alignment vertical="center"/>
    </xf>
    <xf numFmtId="3" fontId="17" fillId="0" borderId="79" applyNumberFormat="0" applyFont="0" applyFill="0" applyAlignment="0" applyProtection="0">
      <alignment vertical="center"/>
    </xf>
    <xf numFmtId="0" fontId="135" fillId="0" borderId="79"/>
    <xf numFmtId="0" fontId="129" fillId="1" borderId="84" applyNumberFormat="0" applyFont="0" applyAlignment="0">
      <alignment horizontal="center"/>
    </xf>
    <xf numFmtId="0" fontId="129" fillId="1" borderId="84" applyNumberFormat="0" applyFont="0" applyAlignment="0">
      <alignment horizontal="center"/>
    </xf>
    <xf numFmtId="0" fontId="91" fillId="0" borderId="79">
      <alignment horizontal="left" vertical="center"/>
    </xf>
    <xf numFmtId="0" fontId="111" fillId="0" borderId="79" applyAlignment="0">
      <alignment horizontal="left"/>
    </xf>
    <xf numFmtId="0" fontId="17" fillId="33" borderId="79">
      <alignment horizontal="center"/>
    </xf>
    <xf numFmtId="0" fontId="17" fillId="33" borderId="79">
      <alignment horizontal="center"/>
    </xf>
    <xf numFmtId="0" fontId="17" fillId="0" borderId="79" applyFill="0">
      <alignment horizontal="center" vertical="center"/>
      <protection locked="0"/>
    </xf>
    <xf numFmtId="0" fontId="17" fillId="0" borderId="79" applyFill="0">
      <alignment horizontal="center" vertical="center"/>
      <protection locked="0"/>
    </xf>
    <xf numFmtId="0" fontId="125" fillId="0" borderId="79">
      <alignment horizontal="center" vertical="center"/>
    </xf>
    <xf numFmtId="216" fontId="31" fillId="35" borderId="79">
      <alignment vertical="center"/>
    </xf>
    <xf numFmtId="216" fontId="31" fillId="35" borderId="79">
      <alignment vertical="center"/>
    </xf>
    <xf numFmtId="0" fontId="91" fillId="74" borderId="79" applyNumberFormat="0" applyFont="0" applyBorder="0" applyAlignment="0" applyProtection="0">
      <alignment horizontal="center" vertical="center"/>
    </xf>
    <xf numFmtId="0" fontId="33" fillId="33" borderId="79"/>
    <xf numFmtId="37" fontId="17" fillId="0" borderId="79" applyFont="0" applyFill="0" applyBorder="0" applyProtection="0"/>
    <xf numFmtId="37" fontId="17" fillId="0" borderId="79" applyFont="0" applyFill="0" applyBorder="0" applyProtection="0"/>
    <xf numFmtId="37" fontId="17" fillId="0" borderId="79" applyFont="0" applyFill="0" applyBorder="0" applyProtection="0"/>
    <xf numFmtId="37" fontId="17" fillId="0" borderId="79" applyFont="0" applyFill="0" applyBorder="0" applyProtection="0"/>
    <xf numFmtId="37" fontId="17" fillId="0" borderId="79" applyFont="0" applyFill="0" applyBorder="0" applyProtection="0"/>
    <xf numFmtId="37" fontId="17" fillId="0" borderId="79" applyFont="0" applyFill="0" applyBorder="0" applyProtection="0"/>
    <xf numFmtId="37" fontId="17" fillId="0" borderId="79" applyFont="0" applyFill="0" applyBorder="0" applyProtection="0"/>
    <xf numFmtId="212" fontId="77" fillId="0" borderId="79">
      <alignment horizontal="center" vertical="center"/>
      <protection locked="0"/>
    </xf>
    <xf numFmtId="0" fontId="17" fillId="36" borderId="128" applyNumberFormat="0">
      <alignment horizontal="left" vertical="center"/>
    </xf>
    <xf numFmtId="0" fontId="37" fillId="57" borderId="92" applyNumberFormat="0" applyAlignment="0" applyProtection="0"/>
    <xf numFmtId="0" fontId="40" fillId="43" borderId="128" applyNumberFormat="0" applyAlignment="0" applyProtection="0"/>
    <xf numFmtId="0" fontId="40" fillId="43" borderId="111" applyNumberFormat="0" applyAlignment="0" applyProtection="0"/>
    <xf numFmtId="0" fontId="40" fillId="43" borderId="128" applyNumberFormat="0" applyAlignment="0" applyProtection="0"/>
    <xf numFmtId="10" fontId="33" fillId="68" borderId="126" applyNumberFormat="0" applyBorder="0" applyAlignment="0" applyProtection="0"/>
    <xf numFmtId="10" fontId="33" fillId="68" borderId="126" applyNumberFormat="0" applyBorder="0" applyAlignment="0" applyProtection="0"/>
    <xf numFmtId="0" fontId="40" fillId="43" borderId="111" applyNumberFormat="0" applyAlignment="0" applyProtection="0"/>
    <xf numFmtId="0" fontId="40" fillId="43" borderId="111" applyNumberFormat="0" applyAlignment="0" applyProtection="0"/>
    <xf numFmtId="0" fontId="111" fillId="61" borderId="79" applyNumberFormat="0" applyFont="0" applyBorder="0" applyAlignment="0" applyProtection="0">
      <alignment vertical="center"/>
    </xf>
    <xf numFmtId="0" fontId="111" fillId="0" borderId="79" applyFill="0" applyBorder="0" applyProtection="0">
      <alignment vertical="center"/>
    </xf>
    <xf numFmtId="0" fontId="109" fillId="0" borderId="79" applyNumberFormat="0" applyAlignment="0">
      <alignment horizontal="center"/>
    </xf>
    <xf numFmtId="10" fontId="33" fillId="68" borderId="79" applyNumberFormat="0" applyBorder="0" applyAlignment="0" applyProtection="0"/>
    <xf numFmtId="10" fontId="33" fillId="68" borderId="79" applyNumberFormat="0" applyBorder="0" applyAlignment="0" applyProtection="0"/>
    <xf numFmtId="10" fontId="33" fillId="68" borderId="79" applyNumberFormat="0" applyBorder="0" applyAlignment="0" applyProtection="0"/>
    <xf numFmtId="10" fontId="33" fillId="68" borderId="79" applyNumberFormat="0" applyBorder="0" applyAlignment="0" applyProtection="0"/>
    <xf numFmtId="10" fontId="33" fillId="68" borderId="79" applyNumberFormat="0" applyBorder="0" applyAlignment="0" applyProtection="0"/>
    <xf numFmtId="10" fontId="33" fillId="68" borderId="79" applyNumberFormat="0" applyBorder="0" applyAlignment="0" applyProtection="0"/>
    <xf numFmtId="10" fontId="33" fillId="68" borderId="79" applyNumberFormat="0" applyBorder="0" applyAlignment="0" applyProtection="0"/>
    <xf numFmtId="10" fontId="33" fillId="68" borderId="79" applyNumberFormat="0" applyBorder="0" applyAlignment="0" applyProtection="0"/>
    <xf numFmtId="10" fontId="33" fillId="68" borderId="79" applyNumberFormat="0" applyBorder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22" fillId="0" borderId="84">
      <alignment horizontal="left" vertical="center"/>
    </xf>
    <xf numFmtId="0" fontId="22" fillId="0" borderId="84">
      <alignment horizontal="left" vertical="center"/>
    </xf>
    <xf numFmtId="0" fontId="33" fillId="61" borderId="79"/>
    <xf numFmtId="10" fontId="33" fillId="68" borderId="98" applyNumberFormat="0" applyBorder="0" applyAlignment="0" applyProtection="0"/>
    <xf numFmtId="0" fontId="17" fillId="59" borderId="79" applyNumberFormat="0" applyFont="0" applyBorder="0" applyAlignment="0" applyProtection="0">
      <alignment horizontal="left" vertical="center"/>
    </xf>
    <xf numFmtId="0" fontId="17" fillId="59" borderId="79" applyNumberFormat="0" applyFont="0" applyBorder="0" applyAlignment="0" applyProtection="0">
      <alignment horizontal="left" vertical="center"/>
    </xf>
    <xf numFmtId="0" fontId="33" fillId="0" borderId="79">
      <alignment horizontal="center"/>
    </xf>
    <xf numFmtId="49" fontId="33" fillId="35" borderId="79">
      <alignment vertical="center" wrapText="1"/>
    </xf>
    <xf numFmtId="49" fontId="33" fillId="35" borderId="79">
      <alignment vertical="center" wrapText="1"/>
    </xf>
    <xf numFmtId="49" fontId="33" fillId="35" borderId="79">
      <alignment vertical="center" wrapText="1"/>
    </xf>
    <xf numFmtId="194" fontId="80" fillId="0" borderId="80" applyBorder="0">
      <alignment horizontal="right" vertical="center" wrapText="1" shrinkToFit="1"/>
      <protection locked="0"/>
    </xf>
    <xf numFmtId="0" fontId="23" fillId="0" borderId="79">
      <alignment horizontal="left" wrapText="1"/>
    </xf>
    <xf numFmtId="0" fontId="23" fillId="0" borderId="79">
      <alignment horizontal="left" wrapText="1"/>
    </xf>
    <xf numFmtId="0" fontId="23" fillId="0" borderId="79">
      <alignment horizontal="left" wrapText="1"/>
    </xf>
    <xf numFmtId="0" fontId="23" fillId="0" borderId="79">
      <alignment horizontal="left" wrapText="1"/>
    </xf>
    <xf numFmtId="0" fontId="23" fillId="0" borderId="79">
      <alignment horizontal="left" wrapText="1"/>
    </xf>
    <xf numFmtId="0" fontId="23" fillId="0" borderId="79">
      <alignment horizontal="left" wrapText="1"/>
    </xf>
    <xf numFmtId="0" fontId="81" fillId="0" borderId="79">
      <alignment horizontal="center" vertical="center" shrinkToFit="1"/>
      <protection locked="0"/>
    </xf>
    <xf numFmtId="0" fontId="17" fillId="0" borderId="79"/>
    <xf numFmtId="0" fontId="17" fillId="0" borderId="79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37" fillId="57" borderId="101" applyNumberFormat="0" applyAlignment="0" applyProtection="0"/>
    <xf numFmtId="0" fontId="37" fillId="57" borderId="101" applyNumberFormat="0" applyAlignment="0" applyProtection="0"/>
    <xf numFmtId="0" fontId="37" fillId="57" borderId="101" applyNumberFormat="0" applyAlignment="0" applyProtection="0"/>
    <xf numFmtId="0" fontId="17" fillId="36" borderId="128" applyNumberFormat="0">
      <alignment horizontal="left" vertical="center"/>
    </xf>
    <xf numFmtId="0" fontId="40" fillId="43" borderId="135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23" fillId="78" borderId="116">
      <alignment horizontal="centerContinuous" vertical="center"/>
    </xf>
    <xf numFmtId="37" fontId="70" fillId="63" borderId="129" applyNumberFormat="0" applyAlignment="0">
      <alignment horizontal="left"/>
    </xf>
    <xf numFmtId="0" fontId="50" fillId="0" borderId="106" applyNumberFormat="0" applyFill="0" applyAlignment="0" applyProtection="0"/>
    <xf numFmtId="0" fontId="40" fillId="43" borderId="101" applyNumberFormat="0" applyAlignment="0" applyProtection="0"/>
    <xf numFmtId="0" fontId="23" fillId="0" borderId="107">
      <alignment horizontal="left" wrapText="1"/>
    </xf>
    <xf numFmtId="0" fontId="37" fillId="57" borderId="111" applyNumberFormat="0" applyAlignment="0" applyProtection="0"/>
    <xf numFmtId="0" fontId="33" fillId="0" borderId="126">
      <alignment horizontal="center"/>
    </xf>
    <xf numFmtId="0" fontId="129" fillId="1" borderId="108" applyNumberFormat="0" applyFont="0" applyAlignment="0">
      <alignment horizontal="center"/>
    </xf>
    <xf numFmtId="0" fontId="129" fillId="1" borderId="108" applyNumberFormat="0" applyFont="0" applyAlignment="0">
      <alignment horizontal="center"/>
    </xf>
    <xf numFmtId="212" fontId="77" fillId="0" borderId="126">
      <alignment horizontal="center" vertical="center"/>
      <protection locked="0"/>
    </xf>
    <xf numFmtId="0" fontId="43" fillId="57" borderId="95" applyNumberFormat="0" applyAlignment="0" applyProtection="0"/>
    <xf numFmtId="0" fontId="43" fillId="57" borderId="95" applyNumberFormat="0" applyAlignment="0" applyProtection="0"/>
    <xf numFmtId="0" fontId="17" fillId="73" borderId="130" applyNumberFormat="0" applyFont="0" applyAlignment="0" applyProtection="0"/>
    <xf numFmtId="0" fontId="17" fillId="73" borderId="130" applyNumberFormat="0" applyFont="0" applyAlignment="0" applyProtection="0"/>
    <xf numFmtId="0" fontId="17" fillId="73" borderId="130" applyNumberFormat="0" applyFont="0" applyAlignment="0" applyProtection="0"/>
    <xf numFmtId="0" fontId="17" fillId="73" borderId="130" applyNumberFormat="0" applyFont="0" applyAlignment="0" applyProtection="0"/>
    <xf numFmtId="0" fontId="30" fillId="73" borderId="130" applyNumberFormat="0" applyFont="0" applyAlignment="0" applyProtection="0"/>
    <xf numFmtId="0" fontId="17" fillId="73" borderId="130" applyNumberFormat="0" applyFont="0" applyAlignment="0" applyProtection="0"/>
    <xf numFmtId="0" fontId="17" fillId="0" borderId="107"/>
    <xf numFmtId="0" fontId="81" fillId="0" borderId="126">
      <alignment horizontal="center" vertical="center" shrinkToFit="1"/>
      <protection locked="0"/>
    </xf>
    <xf numFmtId="0" fontId="23" fillId="0" borderId="98">
      <alignment horizontal="left" wrapText="1"/>
    </xf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33" fillId="61" borderId="126"/>
    <xf numFmtId="0" fontId="40" fillId="43" borderId="135" applyNumberFormat="0" applyAlignment="0" applyProtection="0"/>
    <xf numFmtId="0" fontId="17" fillId="59" borderId="126" applyNumberFormat="0" applyFont="0" applyBorder="0" applyAlignment="0" applyProtection="0">
      <alignment horizontal="left" vertical="center"/>
    </xf>
    <xf numFmtId="0" fontId="40" fillId="43" borderId="120" applyNumberFormat="0" applyAlignment="0" applyProtection="0"/>
    <xf numFmtId="37" fontId="70" fillId="63" borderId="112" applyNumberFormat="0" applyAlignment="0">
      <alignment horizontal="left"/>
    </xf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40" fillId="43" borderId="92" applyNumberFormat="0" applyAlignment="0" applyProtection="0"/>
    <xf numFmtId="0" fontId="37" fillId="57" borderId="111" applyNumberFormat="0" applyAlignment="0" applyProtection="0"/>
    <xf numFmtId="0" fontId="111" fillId="61" borderId="98" applyNumberFormat="0" applyFont="0" applyBorder="0" applyAlignment="0" applyProtection="0">
      <alignment vertical="center"/>
    </xf>
    <xf numFmtId="0" fontId="37" fillId="57" borderId="111" applyNumberFormat="0" applyAlignment="0" applyProtection="0"/>
    <xf numFmtId="0" fontId="37" fillId="57" borderId="128" applyNumberFormat="0" applyAlignment="0" applyProtection="0"/>
    <xf numFmtId="0" fontId="37" fillId="57" borderId="128" applyNumberFormat="0" applyAlignment="0" applyProtection="0"/>
    <xf numFmtId="0" fontId="37" fillId="57" borderId="128" applyNumberFormat="0" applyAlignment="0" applyProtection="0"/>
    <xf numFmtId="0" fontId="37" fillId="57" borderId="128" applyNumberFormat="0" applyAlignment="0" applyProtection="0"/>
    <xf numFmtId="0" fontId="17" fillId="0" borderId="126"/>
    <xf numFmtId="0" fontId="30" fillId="73" borderId="130" applyNumberFormat="0" applyFont="0" applyAlignment="0" applyProtection="0"/>
    <xf numFmtId="37" fontId="17" fillId="0" borderId="107" applyFont="0" applyFill="0" applyBorder="0" applyProtection="0"/>
    <xf numFmtId="37" fontId="17" fillId="0" borderId="107" applyFont="0" applyFill="0" applyBorder="0" applyProtection="0"/>
    <xf numFmtId="37" fontId="17" fillId="0" borderId="107" applyFont="0" applyFill="0" applyBorder="0" applyProtection="0"/>
    <xf numFmtId="37" fontId="17" fillId="0" borderId="107" applyFont="0" applyFill="0" applyBorder="0" applyProtection="0"/>
    <xf numFmtId="0" fontId="43" fillId="57" borderId="131" applyNumberFormat="0" applyAlignment="0" applyProtection="0"/>
    <xf numFmtId="0" fontId="43" fillId="57" borderId="131" applyNumberFormat="0" applyAlignment="0" applyProtection="0"/>
    <xf numFmtId="0" fontId="43" fillId="57" borderId="131" applyNumberFormat="0" applyAlignment="0" applyProtection="0"/>
    <xf numFmtId="0" fontId="43" fillId="57" borderId="131" applyNumberFormat="0" applyAlignment="0" applyProtection="0"/>
    <xf numFmtId="0" fontId="43" fillId="57" borderId="131" applyNumberFormat="0" applyAlignment="0" applyProtection="0"/>
    <xf numFmtId="0" fontId="125" fillId="0" borderId="107">
      <alignment horizontal="center" vertical="center"/>
    </xf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0" fontId="40" fillId="43" borderId="101" applyNumberFormat="0" applyAlignment="0" applyProtection="0"/>
    <xf numFmtId="10" fontId="33" fillId="68" borderId="98" applyNumberFormat="0" applyBorder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10" fontId="33" fillId="68" borderId="113" applyNumberFormat="0" applyBorder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37" fillId="57" borderId="101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125" fillId="0" borderId="98">
      <alignment horizontal="center" vertical="center"/>
    </xf>
    <xf numFmtId="0" fontId="23" fillId="78" borderId="116">
      <alignment horizontal="centerContinuous" vertical="center"/>
    </xf>
    <xf numFmtId="0" fontId="23" fillId="78" borderId="116">
      <alignment horizontal="centerContinuous" vertical="center"/>
    </xf>
    <xf numFmtId="0" fontId="43" fillId="57" borderId="104" applyNumberFormat="0" applyAlignment="0" applyProtection="0"/>
    <xf numFmtId="0" fontId="43" fillId="57" borderId="104" applyNumberFormat="0" applyAlignment="0" applyProtection="0"/>
    <xf numFmtId="4" fontId="26" fillId="74" borderId="105" applyNumberFormat="0" applyProtection="0">
      <alignment horizontal="right" vertical="center"/>
    </xf>
    <xf numFmtId="0" fontId="17" fillId="79" borderId="104" applyNumberFormat="0" applyProtection="0">
      <alignment horizontal="left" vertical="center" indent="1"/>
    </xf>
    <xf numFmtId="0" fontId="17" fillId="79" borderId="104" applyNumberFormat="0" applyProtection="0">
      <alignment horizontal="left" vertical="center" indent="1"/>
    </xf>
    <xf numFmtId="0" fontId="17" fillId="79" borderId="104" applyNumberFormat="0" applyProtection="0">
      <alignment horizontal="left" vertical="center" indent="1"/>
    </xf>
    <xf numFmtId="0" fontId="40" fillId="43" borderId="128" applyNumberFormat="0" applyAlignment="0" applyProtection="0"/>
    <xf numFmtId="0" fontId="40" fillId="43" borderId="128" applyNumberFormat="0" applyAlignment="0" applyProtection="0"/>
    <xf numFmtId="0" fontId="23" fillId="0" borderId="89">
      <alignment horizontal="left" wrapText="1"/>
    </xf>
    <xf numFmtId="0" fontId="17" fillId="59" borderId="98" applyNumberFormat="0" applyFont="0" applyBorder="0" applyAlignment="0" applyProtection="0">
      <alignment horizontal="left" vertical="center"/>
    </xf>
    <xf numFmtId="0" fontId="17" fillId="79" borderId="131" applyNumberFormat="0" applyProtection="0">
      <alignment horizontal="left" vertical="center" indent="1"/>
    </xf>
    <xf numFmtId="0" fontId="17" fillId="79" borderId="131" applyNumberFormat="0" applyProtection="0">
      <alignment horizontal="left" vertical="center" indent="1"/>
    </xf>
    <xf numFmtId="3" fontId="17" fillId="0" borderId="89" applyNumberFormat="0" applyFont="0" applyFill="0" applyAlignment="0" applyProtection="0">
      <alignment vertical="center"/>
    </xf>
    <xf numFmtId="3" fontId="17" fillId="0" borderId="89" applyNumberFormat="0" applyFont="0" applyFill="0" applyAlignment="0" applyProtection="0">
      <alignment vertical="center"/>
    </xf>
    <xf numFmtId="3" fontId="17" fillId="0" borderId="89" applyNumberFormat="0" applyFont="0" applyFill="0" applyAlignment="0" applyProtection="0">
      <alignment vertical="center"/>
    </xf>
    <xf numFmtId="3" fontId="17" fillId="0" borderId="89" applyNumberFormat="0" applyFont="0" applyFill="0" applyAlignment="0" applyProtection="0">
      <alignment vertical="center"/>
    </xf>
    <xf numFmtId="3" fontId="17" fillId="0" borderId="89" applyNumberFormat="0" applyFont="0" applyFill="0" applyAlignment="0" applyProtection="0">
      <alignment vertical="center"/>
    </xf>
    <xf numFmtId="3" fontId="17" fillId="0" borderId="89" applyNumberFormat="0" applyFont="0" applyFill="0" applyAlignment="0" applyProtection="0">
      <alignment vertical="center"/>
    </xf>
    <xf numFmtId="3" fontId="17" fillId="0" borderId="89" applyNumberFormat="0" applyFont="0" applyFill="0" applyAlignment="0" applyProtection="0">
      <alignment vertical="center"/>
    </xf>
    <xf numFmtId="0" fontId="135" fillId="0" borderId="89"/>
    <xf numFmtId="0" fontId="91" fillId="0" borderId="89">
      <alignment horizontal="left" vertical="center"/>
    </xf>
    <xf numFmtId="0" fontId="111" fillId="0" borderId="89" applyAlignment="0">
      <alignment horizontal="left"/>
    </xf>
    <xf numFmtId="0" fontId="17" fillId="33" borderId="89">
      <alignment horizontal="center"/>
    </xf>
    <xf numFmtId="0" fontId="17" fillId="33" borderId="89">
      <alignment horizontal="center"/>
    </xf>
    <xf numFmtId="0" fontId="17" fillId="0" borderId="89" applyFill="0">
      <alignment horizontal="center" vertical="center"/>
      <protection locked="0"/>
    </xf>
    <xf numFmtId="0" fontId="17" fillId="0" borderId="89" applyFill="0">
      <alignment horizontal="center" vertical="center"/>
      <protection locked="0"/>
    </xf>
    <xf numFmtId="0" fontId="125" fillId="0" borderId="89">
      <alignment horizontal="center" vertical="center"/>
    </xf>
    <xf numFmtId="216" fontId="31" fillId="35" borderId="89">
      <alignment vertical="center"/>
    </xf>
    <xf numFmtId="216" fontId="31" fillId="35" borderId="89">
      <alignment vertical="center"/>
    </xf>
    <xf numFmtId="0" fontId="91" fillId="74" borderId="89" applyNumberFormat="0" applyFont="0" applyBorder="0" applyAlignment="0" applyProtection="0">
      <alignment horizontal="center" vertical="center"/>
    </xf>
    <xf numFmtId="0" fontId="33" fillId="33" borderId="89"/>
    <xf numFmtId="37" fontId="17" fillId="0" borderId="89" applyFont="0" applyFill="0" applyBorder="0" applyProtection="0"/>
    <xf numFmtId="37" fontId="17" fillId="0" borderId="89" applyFont="0" applyFill="0" applyBorder="0" applyProtection="0"/>
    <xf numFmtId="37" fontId="17" fillId="0" borderId="89" applyFont="0" applyFill="0" applyBorder="0" applyProtection="0"/>
    <xf numFmtId="37" fontId="17" fillId="0" borderId="89" applyFont="0" applyFill="0" applyBorder="0" applyProtection="0"/>
    <xf numFmtId="37" fontId="17" fillId="0" borderId="89" applyFont="0" applyFill="0" applyBorder="0" applyProtection="0"/>
    <xf numFmtId="37" fontId="17" fillId="0" borderId="89" applyFont="0" applyFill="0" applyBorder="0" applyProtection="0"/>
    <xf numFmtId="37" fontId="17" fillId="0" borderId="89" applyFont="0" applyFill="0" applyBorder="0" applyProtection="0"/>
    <xf numFmtId="212" fontId="77" fillId="0" borderId="89">
      <alignment horizontal="center" vertical="center"/>
      <protection locked="0"/>
    </xf>
    <xf numFmtId="0" fontId="17" fillId="0" borderId="126"/>
    <xf numFmtId="0" fontId="17" fillId="0" borderId="107"/>
    <xf numFmtId="0" fontId="111" fillId="61" borderId="89" applyNumberFormat="0" applyFont="0" applyBorder="0" applyAlignment="0" applyProtection="0">
      <alignment vertical="center"/>
    </xf>
    <xf numFmtId="0" fontId="111" fillId="0" borderId="89" applyFill="0" applyBorder="0" applyProtection="0">
      <alignment vertical="center"/>
    </xf>
    <xf numFmtId="0" fontId="109" fillId="0" borderId="89" applyNumberFormat="0" applyAlignment="0">
      <alignment horizontal="center"/>
    </xf>
    <xf numFmtId="10" fontId="33" fillId="68" borderId="89" applyNumberFormat="0" applyBorder="0" applyAlignment="0" applyProtection="0"/>
    <xf numFmtId="10" fontId="33" fillId="68" borderId="89" applyNumberFormat="0" applyBorder="0" applyAlignment="0" applyProtection="0"/>
    <xf numFmtId="10" fontId="33" fillId="68" borderId="89" applyNumberFormat="0" applyBorder="0" applyAlignment="0" applyProtection="0"/>
    <xf numFmtId="10" fontId="33" fillId="68" borderId="89" applyNumberFormat="0" applyBorder="0" applyAlignment="0" applyProtection="0"/>
    <xf numFmtId="10" fontId="33" fillId="68" borderId="89" applyNumberFormat="0" applyBorder="0" applyAlignment="0" applyProtection="0"/>
    <xf numFmtId="10" fontId="33" fillId="68" borderId="89" applyNumberFormat="0" applyBorder="0" applyAlignment="0" applyProtection="0"/>
    <xf numFmtId="10" fontId="33" fillId="68" borderId="89" applyNumberFormat="0" applyBorder="0" applyAlignment="0" applyProtection="0"/>
    <xf numFmtId="10" fontId="33" fillId="68" borderId="89" applyNumberFormat="0" applyBorder="0" applyAlignment="0" applyProtection="0"/>
    <xf numFmtId="10" fontId="33" fillId="68" borderId="89" applyNumberFormat="0" applyBorder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17" fillId="59" borderId="98" applyNumberFormat="0" applyFont="0" applyBorder="0" applyAlignment="0" applyProtection="0">
      <alignment horizontal="left" vertical="center"/>
    </xf>
    <xf numFmtId="0" fontId="33" fillId="61" borderId="89"/>
    <xf numFmtId="0" fontId="40" fillId="43" borderId="111" applyNumberFormat="0" applyAlignment="0" applyProtection="0"/>
    <xf numFmtId="0" fontId="17" fillId="59" borderId="89" applyNumberFormat="0" applyFont="0" applyBorder="0" applyAlignment="0" applyProtection="0">
      <alignment horizontal="left" vertical="center"/>
    </xf>
    <xf numFmtId="0" fontId="17" fillId="59" borderId="89" applyNumberFormat="0" applyFont="0" applyBorder="0" applyAlignment="0" applyProtection="0">
      <alignment horizontal="left" vertical="center"/>
    </xf>
    <xf numFmtId="0" fontId="33" fillId="0" borderId="89">
      <alignment horizontal="center"/>
    </xf>
    <xf numFmtId="49" fontId="33" fillId="35" borderId="89">
      <alignment vertical="center" wrapText="1"/>
    </xf>
    <xf numFmtId="49" fontId="33" fillId="35" borderId="89">
      <alignment vertical="center" wrapText="1"/>
    </xf>
    <xf numFmtId="49" fontId="33" fillId="35" borderId="89">
      <alignment vertical="center" wrapText="1"/>
    </xf>
    <xf numFmtId="194" fontId="80" fillId="0" borderId="90" applyBorder="0">
      <alignment horizontal="right" vertical="center" wrapText="1" shrinkToFit="1"/>
      <protection locked="0"/>
    </xf>
    <xf numFmtId="0" fontId="23" fillId="0" borderId="89">
      <alignment horizontal="left" wrapText="1"/>
    </xf>
    <xf numFmtId="0" fontId="23" fillId="0" borderId="89">
      <alignment horizontal="left" wrapText="1"/>
    </xf>
    <xf numFmtId="0" fontId="23" fillId="0" borderId="89">
      <alignment horizontal="left" wrapText="1"/>
    </xf>
    <xf numFmtId="0" fontId="23" fillId="0" borderId="89">
      <alignment horizontal="left" wrapText="1"/>
    </xf>
    <xf numFmtId="0" fontId="23" fillId="0" borderId="89">
      <alignment horizontal="left" wrapText="1"/>
    </xf>
    <xf numFmtId="0" fontId="23" fillId="0" borderId="89">
      <alignment horizontal="left" wrapText="1"/>
    </xf>
    <xf numFmtId="0" fontId="81" fillId="0" borderId="89">
      <alignment horizontal="center" vertical="center" shrinkToFit="1"/>
      <protection locked="0"/>
    </xf>
    <xf numFmtId="0" fontId="17" fillId="0" borderId="89"/>
    <xf numFmtId="0" fontId="17" fillId="0" borderId="89"/>
    <xf numFmtId="0" fontId="37" fillId="57" borderId="128" applyNumberFormat="0" applyAlignment="0" applyProtection="0"/>
    <xf numFmtId="0" fontId="37" fillId="57" borderId="128" applyNumberFormat="0" applyAlignment="0" applyProtection="0"/>
    <xf numFmtId="0" fontId="37" fillId="57" borderId="135" applyNumberFormat="0" applyAlignment="0" applyProtection="0"/>
    <xf numFmtId="0" fontId="17" fillId="73" borderId="130" applyNumberFormat="0" applyFont="0" applyAlignment="0" applyProtection="0"/>
    <xf numFmtId="0" fontId="17" fillId="73" borderId="130" applyNumberFormat="0" applyFont="0" applyAlignment="0" applyProtection="0"/>
    <xf numFmtId="0" fontId="21" fillId="73" borderId="130" applyNumberFormat="0" applyFont="0" applyAlignment="0" applyProtection="0"/>
    <xf numFmtId="0" fontId="17" fillId="73" borderId="130" applyNumberFormat="0" applyFont="0" applyAlignment="0" applyProtection="0"/>
    <xf numFmtId="0" fontId="17" fillId="73" borderId="130" applyNumberFormat="0" applyFont="0" applyAlignment="0" applyProtection="0"/>
    <xf numFmtId="0" fontId="30" fillId="73" borderId="130" applyNumberFormat="0" applyFont="0" applyAlignment="0" applyProtection="0"/>
    <xf numFmtId="0" fontId="17" fillId="73" borderId="130" applyNumberFormat="0" applyFont="0" applyAlignment="0" applyProtection="0"/>
    <xf numFmtId="0" fontId="17" fillId="73" borderId="130" applyNumberFormat="0" applyFont="0" applyAlignment="0" applyProtection="0"/>
    <xf numFmtId="0" fontId="17" fillId="73" borderId="130" applyNumberFormat="0" applyFont="0" applyAlignment="0" applyProtection="0"/>
    <xf numFmtId="0" fontId="37" fillId="57" borderId="128" applyNumberFormat="0" applyAlignment="0" applyProtection="0"/>
    <xf numFmtId="0" fontId="40" fillId="43" borderId="128" applyNumberFormat="0" applyAlignment="0" applyProtection="0"/>
    <xf numFmtId="0" fontId="23" fillId="0" borderId="98">
      <alignment horizontal="left" wrapText="1"/>
    </xf>
    <xf numFmtId="0" fontId="40" fillId="43" borderId="120" applyNumberFormat="0" applyAlignment="0" applyProtection="0"/>
    <xf numFmtId="0" fontId="134" fillId="79" borderId="134" applyProtection="0">
      <alignment vertical="center"/>
    </xf>
    <xf numFmtId="3" fontId="17" fillId="0" borderId="98" applyNumberFormat="0" applyFont="0" applyFill="0" applyAlignment="0" applyProtection="0">
      <alignment vertical="center"/>
    </xf>
    <xf numFmtId="3" fontId="17" fillId="0" borderId="98" applyNumberFormat="0" applyFont="0" applyFill="0" applyAlignment="0" applyProtection="0">
      <alignment vertical="center"/>
    </xf>
    <xf numFmtId="3" fontId="17" fillId="0" borderId="98" applyNumberFormat="0" applyFont="0" applyFill="0" applyAlignment="0" applyProtection="0">
      <alignment vertical="center"/>
    </xf>
    <xf numFmtId="3" fontId="17" fillId="0" borderId="98" applyNumberFormat="0" applyFont="0" applyFill="0" applyAlignment="0" applyProtection="0">
      <alignment vertical="center"/>
    </xf>
    <xf numFmtId="3" fontId="17" fillId="0" borderId="98" applyNumberFormat="0" applyFont="0" applyFill="0" applyAlignment="0" applyProtection="0">
      <alignment vertical="center"/>
    </xf>
    <xf numFmtId="3" fontId="17" fillId="0" borderId="98" applyNumberFormat="0" applyFont="0" applyFill="0" applyAlignment="0" applyProtection="0">
      <alignment vertical="center"/>
    </xf>
    <xf numFmtId="3" fontId="17" fillId="0" borderId="98" applyNumberFormat="0" applyFont="0" applyFill="0" applyAlignment="0" applyProtection="0">
      <alignment vertical="center"/>
    </xf>
    <xf numFmtId="0" fontId="135" fillId="0" borderId="98"/>
    <xf numFmtId="0" fontId="91" fillId="0" borderId="98">
      <alignment horizontal="left" vertical="center"/>
    </xf>
    <xf numFmtId="0" fontId="111" fillId="0" borderId="98" applyAlignment="0">
      <alignment horizontal="left"/>
    </xf>
    <xf numFmtId="0" fontId="17" fillId="33" borderId="98">
      <alignment horizontal="center"/>
    </xf>
    <xf numFmtId="0" fontId="17" fillId="33" borderId="98">
      <alignment horizontal="center"/>
    </xf>
    <xf numFmtId="0" fontId="17" fillId="0" borderId="98" applyFill="0">
      <alignment horizontal="center" vertical="center"/>
      <protection locked="0"/>
    </xf>
    <xf numFmtId="0" fontId="17" fillId="0" borderId="98" applyFill="0">
      <alignment horizontal="center" vertical="center"/>
      <protection locked="0"/>
    </xf>
    <xf numFmtId="0" fontId="125" fillId="0" borderId="98">
      <alignment horizontal="center" vertical="center"/>
    </xf>
    <xf numFmtId="216" fontId="31" fillId="35" borderId="98">
      <alignment vertical="center"/>
    </xf>
    <xf numFmtId="216" fontId="31" fillId="35" borderId="98">
      <alignment vertical="center"/>
    </xf>
    <xf numFmtId="0" fontId="91" fillId="74" borderId="98" applyNumberFormat="0" applyFont="0" applyBorder="0" applyAlignment="0" applyProtection="0">
      <alignment horizontal="center" vertical="center"/>
    </xf>
    <xf numFmtId="0" fontId="33" fillId="33" borderId="98"/>
    <xf numFmtId="37" fontId="17" fillId="0" borderId="98" applyFont="0" applyFill="0" applyBorder="0" applyProtection="0"/>
    <xf numFmtId="37" fontId="17" fillId="0" borderId="98" applyFont="0" applyFill="0" applyBorder="0" applyProtection="0"/>
    <xf numFmtId="37" fontId="17" fillId="0" borderId="98" applyFont="0" applyFill="0" applyBorder="0" applyProtection="0"/>
    <xf numFmtId="37" fontId="17" fillId="0" borderId="98" applyFont="0" applyFill="0" applyBorder="0" applyProtection="0"/>
    <xf numFmtId="37" fontId="17" fillId="0" borderId="98" applyFont="0" applyFill="0" applyBorder="0" applyProtection="0"/>
    <xf numFmtId="37" fontId="17" fillId="0" borderId="98" applyFont="0" applyFill="0" applyBorder="0" applyProtection="0"/>
    <xf numFmtId="37" fontId="17" fillId="0" borderId="98" applyFont="0" applyFill="0" applyBorder="0" applyProtection="0"/>
    <xf numFmtId="212" fontId="77" fillId="0" borderId="98">
      <alignment horizontal="center" vertical="center"/>
      <protection locked="0"/>
    </xf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109" fillId="0" borderId="107" applyNumberFormat="0" applyAlignment="0">
      <alignment horizontal="center"/>
    </xf>
    <xf numFmtId="10" fontId="33" fillId="68" borderId="126" applyNumberFormat="0" applyBorder="0" applyAlignment="0" applyProtection="0"/>
    <xf numFmtId="10" fontId="33" fillId="68" borderId="126" applyNumberFormat="0" applyBorder="0" applyAlignment="0" applyProtection="0"/>
    <xf numFmtId="10" fontId="33" fillId="68" borderId="126" applyNumberFormat="0" applyBorder="0" applyAlignment="0" applyProtection="0"/>
    <xf numFmtId="10" fontId="33" fillId="68" borderId="126" applyNumberFormat="0" applyBorder="0" applyAlignment="0" applyProtection="0"/>
    <xf numFmtId="0" fontId="111" fillId="61" borderId="98" applyNumberFormat="0" applyFont="0" applyBorder="0" applyAlignment="0" applyProtection="0">
      <alignment vertical="center"/>
    </xf>
    <xf numFmtId="0" fontId="111" fillId="0" borderId="98" applyFill="0" applyBorder="0" applyProtection="0">
      <alignment vertical="center"/>
    </xf>
    <xf numFmtId="0" fontId="109" fillId="0" borderId="98" applyNumberFormat="0" applyAlignment="0">
      <alignment horizontal="center"/>
    </xf>
    <xf numFmtId="10" fontId="33" fillId="68" borderId="98" applyNumberFormat="0" applyBorder="0" applyAlignment="0" applyProtection="0"/>
    <xf numFmtId="10" fontId="33" fillId="68" borderId="98" applyNumberFormat="0" applyBorder="0" applyAlignment="0" applyProtection="0"/>
    <xf numFmtId="10" fontId="33" fillId="68" borderId="98" applyNumberFormat="0" applyBorder="0" applyAlignment="0" applyProtection="0"/>
    <xf numFmtId="10" fontId="33" fillId="68" borderId="98" applyNumberFormat="0" applyBorder="0" applyAlignment="0" applyProtection="0"/>
    <xf numFmtId="10" fontId="33" fillId="68" borderId="98" applyNumberFormat="0" applyBorder="0" applyAlignment="0" applyProtection="0"/>
    <xf numFmtId="10" fontId="33" fillId="68" borderId="98" applyNumberFormat="0" applyBorder="0" applyAlignment="0" applyProtection="0"/>
    <xf numFmtId="10" fontId="33" fillId="68" borderId="98" applyNumberFormat="0" applyBorder="0" applyAlignment="0" applyProtection="0"/>
    <xf numFmtId="10" fontId="33" fillId="68" borderId="98" applyNumberFormat="0" applyBorder="0" applyAlignment="0" applyProtection="0"/>
    <xf numFmtId="10" fontId="33" fillId="68" borderId="98" applyNumberFormat="0" applyBorder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40" fillId="43" borderId="120" applyNumberFormat="0" applyAlignment="0" applyProtection="0"/>
    <xf numFmtId="0" fontId="33" fillId="61" borderId="98"/>
    <xf numFmtId="10" fontId="33" fillId="68" borderId="113" applyNumberFormat="0" applyBorder="0" applyAlignment="0" applyProtection="0"/>
    <xf numFmtId="0" fontId="40" fillId="43" borderId="120" applyNumberFormat="0" applyAlignment="0" applyProtection="0"/>
    <xf numFmtId="0" fontId="17" fillId="59" borderId="98" applyNumberFormat="0" applyFont="0" applyBorder="0" applyAlignment="0" applyProtection="0">
      <alignment horizontal="left" vertical="center"/>
    </xf>
    <xf numFmtId="0" fontId="17" fillId="59" borderId="98" applyNumberFormat="0" applyFont="0" applyBorder="0" applyAlignment="0" applyProtection="0">
      <alignment horizontal="left" vertical="center"/>
    </xf>
    <xf numFmtId="0" fontId="33" fillId="0" borderId="98">
      <alignment horizontal="center"/>
    </xf>
    <xf numFmtId="49" fontId="33" fillId="35" borderId="98">
      <alignment vertical="center" wrapText="1"/>
    </xf>
    <xf numFmtId="49" fontId="33" fillId="35" borderId="98">
      <alignment vertical="center" wrapText="1"/>
    </xf>
    <xf numFmtId="49" fontId="33" fillId="35" borderId="98">
      <alignment vertical="center" wrapText="1"/>
    </xf>
    <xf numFmtId="194" fontId="80" fillId="0" borderId="99" applyBorder="0">
      <alignment horizontal="right" vertical="center" wrapText="1" shrinkToFit="1"/>
      <protection locked="0"/>
    </xf>
    <xf numFmtId="0" fontId="23" fillId="0" borderId="98">
      <alignment horizontal="left" wrapText="1"/>
    </xf>
    <xf numFmtId="0" fontId="23" fillId="0" borderId="98">
      <alignment horizontal="left" wrapText="1"/>
    </xf>
    <xf numFmtId="0" fontId="23" fillId="0" borderId="98">
      <alignment horizontal="left" wrapText="1"/>
    </xf>
    <xf numFmtId="0" fontId="23" fillId="0" borderId="98">
      <alignment horizontal="left" wrapText="1"/>
    </xf>
    <xf numFmtId="0" fontId="23" fillId="0" borderId="98">
      <alignment horizontal="left" wrapText="1"/>
    </xf>
    <xf numFmtId="0" fontId="23" fillId="0" borderId="98">
      <alignment horizontal="left" wrapText="1"/>
    </xf>
    <xf numFmtId="0" fontId="81" fillId="0" borderId="98">
      <alignment horizontal="center" vertical="center" shrinkToFit="1"/>
      <protection locked="0"/>
    </xf>
    <xf numFmtId="0" fontId="17" fillId="0" borderId="98"/>
    <xf numFmtId="0" fontId="17" fillId="0" borderId="98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0" fontId="111" fillId="0" borderId="107" applyFill="0" applyBorder="0" applyProtection="0">
      <alignment vertical="center"/>
    </xf>
    <xf numFmtId="0" fontId="40" fillId="43" borderId="128" applyNumberFormat="0" applyAlignment="0" applyProtection="0"/>
    <xf numFmtId="0" fontId="40" fillId="43" borderId="128" applyNumberFormat="0" applyAlignment="0" applyProtection="0"/>
    <xf numFmtId="0" fontId="17" fillId="0" borderId="113" applyFill="0">
      <alignment horizontal="center" vertical="center"/>
      <protection locked="0"/>
    </xf>
    <xf numFmtId="0" fontId="23" fillId="78" borderId="116">
      <alignment horizontal="centerContinuous" vertical="center"/>
    </xf>
    <xf numFmtId="0" fontId="23" fillId="78" borderId="116">
      <alignment horizontal="centerContinuous" vertical="center"/>
    </xf>
    <xf numFmtId="0" fontId="23" fillId="78" borderId="116">
      <alignment horizontal="centerContinuous" vertical="center"/>
    </xf>
    <xf numFmtId="0" fontId="23" fillId="78" borderId="116">
      <alignment horizontal="centerContinuous" vertical="center"/>
    </xf>
    <xf numFmtId="0" fontId="23" fillId="78" borderId="116">
      <alignment horizontal="centerContinuous" vertical="center"/>
    </xf>
    <xf numFmtId="0" fontId="135" fillId="0" borderId="113"/>
    <xf numFmtId="0" fontId="40" fillId="43" borderId="128" applyNumberFormat="0" applyAlignment="0" applyProtection="0"/>
    <xf numFmtId="0" fontId="135" fillId="0" borderId="126"/>
    <xf numFmtId="3" fontId="17" fillId="0" borderId="107" applyNumberFormat="0" applyFont="0" applyFill="0" applyAlignment="0" applyProtection="0">
      <alignment vertical="center"/>
    </xf>
    <xf numFmtId="3" fontId="17" fillId="0" borderId="107" applyNumberFormat="0" applyFont="0" applyFill="0" applyAlignment="0" applyProtection="0">
      <alignment vertical="center"/>
    </xf>
    <xf numFmtId="3" fontId="17" fillId="0" borderId="107" applyNumberFormat="0" applyFont="0" applyFill="0" applyAlignment="0" applyProtection="0">
      <alignment vertical="center"/>
    </xf>
    <xf numFmtId="3" fontId="17" fillId="0" borderId="107" applyNumberFormat="0" applyFont="0" applyFill="0" applyAlignment="0" applyProtection="0">
      <alignment vertical="center"/>
    </xf>
    <xf numFmtId="3" fontId="17" fillId="0" borderId="107" applyNumberFormat="0" applyFont="0" applyFill="0" applyAlignment="0" applyProtection="0">
      <alignment vertical="center"/>
    </xf>
    <xf numFmtId="3" fontId="17" fillId="0" borderId="107" applyNumberFormat="0" applyFont="0" applyFill="0" applyAlignment="0" applyProtection="0">
      <alignment vertical="center"/>
    </xf>
    <xf numFmtId="3" fontId="17" fillId="0" borderId="107" applyNumberFormat="0" applyFont="0" applyFill="0" applyAlignment="0" applyProtection="0">
      <alignment vertical="center"/>
    </xf>
    <xf numFmtId="3" fontId="17" fillId="0" borderId="126" applyNumberFormat="0" applyFont="0" applyFill="0" applyAlignment="0" applyProtection="0">
      <alignment vertical="center"/>
    </xf>
    <xf numFmtId="3" fontId="17" fillId="0" borderId="126" applyNumberFormat="0" applyFont="0" applyFill="0" applyAlignment="0" applyProtection="0">
      <alignment vertical="center"/>
    </xf>
    <xf numFmtId="3" fontId="17" fillId="0" borderId="126" applyNumberFormat="0" applyFont="0" applyFill="0" applyAlignment="0" applyProtection="0">
      <alignment vertical="center"/>
    </xf>
    <xf numFmtId="3" fontId="17" fillId="0" borderId="126" applyNumberFormat="0" applyFont="0" applyFill="0" applyAlignment="0" applyProtection="0">
      <alignment vertical="center"/>
    </xf>
    <xf numFmtId="3" fontId="17" fillId="0" borderId="126" applyNumberFormat="0" applyFont="0" applyFill="0" applyAlignment="0" applyProtection="0">
      <alignment vertical="center"/>
    </xf>
    <xf numFmtId="3" fontId="17" fillId="0" borderId="126" applyNumberFormat="0" applyFont="0" applyFill="0" applyAlignment="0" applyProtection="0">
      <alignment vertical="center"/>
    </xf>
    <xf numFmtId="0" fontId="27" fillId="79" borderId="134">
      <alignment vertical="center"/>
    </xf>
    <xf numFmtId="0" fontId="40" fillId="43" borderId="135" applyNumberFormat="0" applyAlignment="0" applyProtection="0"/>
    <xf numFmtId="0" fontId="23" fillId="0" borderId="126">
      <alignment horizontal="left" wrapText="1"/>
    </xf>
    <xf numFmtId="37" fontId="17" fillId="0" borderId="126" applyFont="0" applyFill="0" applyBorder="0" applyProtection="0"/>
    <xf numFmtId="0" fontId="37" fillId="57" borderId="128" applyNumberFormat="0" applyAlignment="0" applyProtection="0"/>
    <xf numFmtId="0" fontId="40" fillId="43" borderId="128" applyNumberFormat="0" applyAlignment="0" applyProtection="0"/>
    <xf numFmtId="0" fontId="40" fillId="43" borderId="128" applyNumberFormat="0" applyAlignment="0" applyProtection="0"/>
    <xf numFmtId="49" fontId="33" fillId="35" borderId="113">
      <alignment vertical="center" wrapText="1"/>
    </xf>
    <xf numFmtId="0" fontId="23" fillId="0" borderId="126">
      <alignment horizontal="left" wrapText="1"/>
    </xf>
    <xf numFmtId="0" fontId="91" fillId="74" borderId="126" applyNumberFormat="0" applyFont="0" applyBorder="0" applyAlignment="0" applyProtection="0">
      <alignment horizontal="center" vertical="center"/>
    </xf>
    <xf numFmtId="216" fontId="31" fillId="35" borderId="126">
      <alignment vertical="center"/>
    </xf>
    <xf numFmtId="0" fontId="43" fillId="57" borderId="131" applyNumberFormat="0" applyAlignment="0" applyProtection="0"/>
    <xf numFmtId="0" fontId="111" fillId="61" borderId="113" applyNumberFormat="0" applyFont="0" applyBorder="0" applyAlignment="0" applyProtection="0">
      <alignment vertical="center"/>
    </xf>
    <xf numFmtId="0" fontId="17" fillId="36" borderId="135" applyNumberFormat="0">
      <alignment horizontal="left" vertical="center"/>
    </xf>
    <xf numFmtId="0" fontId="17" fillId="36" borderId="135" applyNumberFormat="0">
      <alignment horizontal="left" vertical="center"/>
    </xf>
    <xf numFmtId="0" fontId="17" fillId="36" borderId="135" applyNumberFormat="0">
      <alignment horizontal="left" vertical="center"/>
    </xf>
    <xf numFmtId="0" fontId="40" fillId="43" borderId="135" applyNumberFormat="0" applyAlignment="0" applyProtection="0"/>
    <xf numFmtId="0" fontId="40" fillId="43" borderId="135" applyNumberFormat="0" applyAlignment="0" applyProtection="0"/>
    <xf numFmtId="0" fontId="23" fillId="78" borderId="116">
      <alignment horizontal="centerContinuous" vertical="center"/>
    </xf>
    <xf numFmtId="0" fontId="23" fillId="78" borderId="116">
      <alignment horizontal="centerContinuous" vertical="center"/>
    </xf>
    <xf numFmtId="0" fontId="23" fillId="78" borderId="116">
      <alignment horizontal="centerContinuous" vertical="center"/>
    </xf>
    <xf numFmtId="0" fontId="23" fillId="78" borderId="116">
      <alignment horizontal="centerContinuous" vertical="center"/>
    </xf>
    <xf numFmtId="0" fontId="23" fillId="78" borderId="116">
      <alignment horizontal="centerContinuous" vertical="center"/>
    </xf>
    <xf numFmtId="0" fontId="23" fillId="78" borderId="116">
      <alignment horizontal="centerContinuous" vertical="center"/>
    </xf>
    <xf numFmtId="0" fontId="23" fillId="78" borderId="116">
      <alignment horizontal="centerContinuous" vertical="center"/>
    </xf>
    <xf numFmtId="0" fontId="23" fillId="78" borderId="116">
      <alignment horizontal="centerContinuous" vertical="center"/>
    </xf>
    <xf numFmtId="0" fontId="23" fillId="78" borderId="116">
      <alignment horizontal="centerContinuous" vertical="center"/>
    </xf>
    <xf numFmtId="0" fontId="23" fillId="78" borderId="116">
      <alignment horizontal="centerContinuous" vertical="center"/>
    </xf>
    <xf numFmtId="0" fontId="23" fillId="78" borderId="116">
      <alignment horizontal="centerContinuous" vertical="center"/>
    </xf>
    <xf numFmtId="0" fontId="50" fillId="0" borderId="133" applyNumberFormat="0" applyFill="0" applyAlignment="0" applyProtection="0"/>
    <xf numFmtId="0" fontId="50" fillId="0" borderId="133" applyNumberFormat="0" applyFill="0" applyAlignment="0" applyProtection="0"/>
    <xf numFmtId="0" fontId="50" fillId="0" borderId="133" applyNumberFormat="0" applyFill="0" applyAlignment="0" applyProtection="0"/>
    <xf numFmtId="0" fontId="50" fillId="0" borderId="133" applyNumberFormat="0" applyFill="0" applyAlignment="0" applyProtection="0"/>
    <xf numFmtId="0" fontId="50" fillId="0" borderId="133" applyNumberFormat="0" applyFill="0" applyAlignment="0" applyProtection="0"/>
    <xf numFmtId="0" fontId="50" fillId="0" borderId="133" applyNumberFormat="0" applyFill="0" applyAlignment="0" applyProtection="0"/>
    <xf numFmtId="0" fontId="50" fillId="0" borderId="133" applyNumberFormat="0" applyFill="0" applyAlignment="0" applyProtection="0"/>
    <xf numFmtId="0" fontId="50" fillId="0" borderId="133" applyNumberFormat="0" applyFill="0" applyAlignment="0" applyProtection="0"/>
    <xf numFmtId="0" fontId="50" fillId="0" borderId="133" applyNumberFormat="0" applyFill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23" fillId="0" borderId="126">
      <alignment horizontal="left" wrapText="1"/>
    </xf>
    <xf numFmtId="3" fontId="17" fillId="0" borderId="126" applyNumberFormat="0" applyFont="0" applyFill="0" applyAlignment="0" applyProtection="0">
      <alignment vertical="center"/>
    </xf>
    <xf numFmtId="3" fontId="17" fillId="0" borderId="126" applyNumberFormat="0" applyFont="0" applyFill="0" applyAlignment="0" applyProtection="0">
      <alignment vertical="center"/>
    </xf>
    <xf numFmtId="3" fontId="17" fillId="0" borderId="126" applyNumberFormat="0" applyFont="0" applyFill="0" applyAlignment="0" applyProtection="0">
      <alignment vertical="center"/>
    </xf>
    <xf numFmtId="3" fontId="17" fillId="0" borderId="126" applyNumberFormat="0" applyFont="0" applyFill="0" applyAlignment="0" applyProtection="0">
      <alignment vertical="center"/>
    </xf>
    <xf numFmtId="3" fontId="17" fillId="0" borderId="126" applyNumberFormat="0" applyFont="0" applyFill="0" applyAlignment="0" applyProtection="0">
      <alignment vertical="center"/>
    </xf>
    <xf numFmtId="3" fontId="17" fillId="0" borderId="126" applyNumberFormat="0" applyFont="0" applyFill="0" applyAlignment="0" applyProtection="0">
      <alignment vertical="center"/>
    </xf>
    <xf numFmtId="3" fontId="17" fillId="0" borderId="126" applyNumberFormat="0" applyFont="0" applyFill="0" applyAlignment="0" applyProtection="0">
      <alignment vertical="center"/>
    </xf>
    <xf numFmtId="0" fontId="135" fillId="0" borderId="126"/>
    <xf numFmtId="0" fontId="91" fillId="0" borderId="126">
      <alignment horizontal="left" vertical="center"/>
    </xf>
    <xf numFmtId="0" fontId="111" fillId="0" borderId="126" applyAlignment="0">
      <alignment horizontal="left"/>
    </xf>
    <xf numFmtId="0" fontId="17" fillId="33" borderId="126">
      <alignment horizontal="center"/>
    </xf>
    <xf numFmtId="0" fontId="17" fillId="33" borderId="126">
      <alignment horizontal="center"/>
    </xf>
    <xf numFmtId="0" fontId="17" fillId="0" borderId="126" applyFill="0">
      <alignment horizontal="center" vertical="center"/>
      <protection locked="0"/>
    </xf>
    <xf numFmtId="0" fontId="17" fillId="0" borderId="126" applyFill="0">
      <alignment horizontal="center" vertical="center"/>
      <protection locked="0"/>
    </xf>
    <xf numFmtId="0" fontId="125" fillId="0" borderId="126">
      <alignment horizontal="center" vertical="center"/>
    </xf>
    <xf numFmtId="216" fontId="31" fillId="35" borderId="126">
      <alignment vertical="center"/>
    </xf>
    <xf numFmtId="216" fontId="31" fillId="35" borderId="126">
      <alignment vertical="center"/>
    </xf>
    <xf numFmtId="0" fontId="91" fillId="74" borderId="126" applyNumberFormat="0" applyFont="0" applyBorder="0" applyAlignment="0" applyProtection="0">
      <alignment horizontal="center" vertical="center"/>
    </xf>
    <xf numFmtId="0" fontId="33" fillId="33" borderId="126"/>
    <xf numFmtId="37" fontId="17" fillId="0" borderId="126" applyFont="0" applyFill="0" applyBorder="0" applyProtection="0"/>
    <xf numFmtId="37" fontId="17" fillId="0" borderId="126" applyFont="0" applyFill="0" applyBorder="0" applyProtection="0"/>
    <xf numFmtId="37" fontId="17" fillId="0" borderId="126" applyFont="0" applyFill="0" applyBorder="0" applyProtection="0"/>
    <xf numFmtId="37" fontId="17" fillId="0" borderId="126" applyFont="0" applyFill="0" applyBorder="0" applyProtection="0"/>
    <xf numFmtId="37" fontId="17" fillId="0" borderId="126" applyFont="0" applyFill="0" applyBorder="0" applyProtection="0"/>
    <xf numFmtId="37" fontId="17" fillId="0" borderId="126" applyFont="0" applyFill="0" applyBorder="0" applyProtection="0"/>
    <xf numFmtId="37" fontId="17" fillId="0" borderId="126" applyFont="0" applyFill="0" applyBorder="0" applyProtection="0"/>
    <xf numFmtId="212" fontId="77" fillId="0" borderId="126">
      <alignment horizontal="center" vertical="center"/>
      <protection locked="0"/>
    </xf>
    <xf numFmtId="0" fontId="111" fillId="61" borderId="126" applyNumberFormat="0" applyFont="0" applyBorder="0" applyAlignment="0" applyProtection="0">
      <alignment vertical="center"/>
    </xf>
    <xf numFmtId="0" fontId="111" fillId="0" borderId="126" applyFill="0" applyBorder="0" applyProtection="0">
      <alignment vertical="center"/>
    </xf>
    <xf numFmtId="0" fontId="109" fillId="0" borderId="126" applyNumberFormat="0" applyAlignment="0">
      <alignment horizontal="center"/>
    </xf>
    <xf numFmtId="10" fontId="33" fillId="68" borderId="126" applyNumberFormat="0" applyBorder="0" applyAlignment="0" applyProtection="0"/>
    <xf numFmtId="10" fontId="33" fillId="68" borderId="126" applyNumberFormat="0" applyBorder="0" applyAlignment="0" applyProtection="0"/>
    <xf numFmtId="10" fontId="33" fillId="68" borderId="126" applyNumberFormat="0" applyBorder="0" applyAlignment="0" applyProtection="0"/>
    <xf numFmtId="10" fontId="33" fillId="68" borderId="126" applyNumberFormat="0" applyBorder="0" applyAlignment="0" applyProtection="0"/>
    <xf numFmtId="10" fontId="33" fillId="68" borderId="126" applyNumberFormat="0" applyBorder="0" applyAlignment="0" applyProtection="0"/>
    <xf numFmtId="10" fontId="33" fillId="68" borderId="126" applyNumberFormat="0" applyBorder="0" applyAlignment="0" applyProtection="0"/>
    <xf numFmtId="10" fontId="33" fillId="68" borderId="126" applyNumberFormat="0" applyBorder="0" applyAlignment="0" applyProtection="0"/>
    <xf numFmtId="10" fontId="33" fillId="68" borderId="126" applyNumberFormat="0" applyBorder="0" applyAlignment="0" applyProtection="0"/>
    <xf numFmtId="10" fontId="33" fillId="68" borderId="126" applyNumberFormat="0" applyBorder="0" applyAlignment="0" applyProtection="0"/>
    <xf numFmtId="0" fontId="33" fillId="61" borderId="126"/>
    <xf numFmtId="0" fontId="17" fillId="59" borderId="126" applyNumberFormat="0" applyFont="0" applyBorder="0" applyAlignment="0" applyProtection="0">
      <alignment horizontal="left" vertical="center"/>
    </xf>
    <xf numFmtId="0" fontId="17" fillId="59" borderId="126" applyNumberFormat="0" applyFont="0" applyBorder="0" applyAlignment="0" applyProtection="0">
      <alignment horizontal="left" vertical="center"/>
    </xf>
    <xf numFmtId="0" fontId="33" fillId="0" borderId="126">
      <alignment horizontal="center"/>
    </xf>
    <xf numFmtId="49" fontId="33" fillId="35" borderId="126">
      <alignment vertical="center" wrapText="1"/>
    </xf>
    <xf numFmtId="49" fontId="33" fillId="35" borderId="126">
      <alignment vertical="center" wrapText="1"/>
    </xf>
    <xf numFmtId="49" fontId="33" fillId="35" borderId="126">
      <alignment vertical="center" wrapText="1"/>
    </xf>
    <xf numFmtId="194" fontId="80" fillId="0" borderId="125" applyBorder="0">
      <alignment horizontal="right" vertical="center" wrapText="1" shrinkToFit="1"/>
      <protection locked="0"/>
    </xf>
    <xf numFmtId="0" fontId="23" fillId="0" borderId="126">
      <alignment horizontal="left" wrapText="1"/>
    </xf>
    <xf numFmtId="0" fontId="23" fillId="0" borderId="126">
      <alignment horizontal="left" wrapText="1"/>
    </xf>
    <xf numFmtId="0" fontId="23" fillId="0" borderId="126">
      <alignment horizontal="left" wrapText="1"/>
    </xf>
    <xf numFmtId="0" fontId="23" fillId="0" borderId="126">
      <alignment horizontal="left" wrapText="1"/>
    </xf>
    <xf numFmtId="0" fontId="23" fillId="0" borderId="126">
      <alignment horizontal="left" wrapText="1"/>
    </xf>
    <xf numFmtId="0" fontId="23" fillId="0" borderId="126">
      <alignment horizontal="left" wrapText="1"/>
    </xf>
    <xf numFmtId="0" fontId="81" fillId="0" borderId="126">
      <alignment horizontal="center" vertical="center" shrinkToFit="1"/>
      <protection locked="0"/>
    </xf>
    <xf numFmtId="0" fontId="17" fillId="0" borderId="126"/>
    <xf numFmtId="0" fontId="17" fillId="0" borderId="126"/>
    <xf numFmtId="0" fontId="37" fillId="57" borderId="135" applyNumberFormat="0" applyAlignment="0" applyProtection="0"/>
    <xf numFmtId="0" fontId="17" fillId="36" borderId="135" applyNumberFormat="0">
      <alignment horizontal="left" vertical="center"/>
    </xf>
    <xf numFmtId="0" fontId="17" fillId="36" borderId="135" applyNumberFormat="0">
      <alignment horizontal="left" vertical="center"/>
    </xf>
    <xf numFmtId="0" fontId="17" fillId="36" borderId="135" applyNumberFormat="0">
      <alignment horizontal="left" vertical="center"/>
    </xf>
    <xf numFmtId="0" fontId="17" fillId="36" borderId="135" applyNumberFormat="0">
      <alignment horizontal="left" vertical="center"/>
    </xf>
    <xf numFmtId="0" fontId="37" fillId="57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40" fillId="43" borderId="135" applyNumberFormat="0" applyAlignment="0" applyProtection="0"/>
    <xf numFmtId="0" fontId="184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center"/>
    </xf>
    <xf numFmtId="247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81" borderId="0" xfId="0" applyFill="1" applyAlignment="1">
      <alignment horizontal="center"/>
    </xf>
    <xf numFmtId="3" fontId="0" fillId="0" borderId="0" xfId="0" applyNumberFormat="1" applyAlignment="1">
      <alignment horizontal="center"/>
    </xf>
    <xf numFmtId="164" fontId="0" fillId="82" borderId="0" xfId="0" applyNumberFormat="1" applyFill="1" applyAlignment="1">
      <alignment horizontal="center"/>
    </xf>
    <xf numFmtId="0" fontId="0" fillId="0" borderId="0" xfId="0" quotePrefix="1" applyAlignment="1">
      <alignment horizontal="center"/>
    </xf>
    <xf numFmtId="14" fontId="0" fillId="82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248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14" fontId="0" fillId="83" borderId="0" xfId="0" applyNumberFormat="1" applyFill="1" applyAlignment="1">
      <alignment horizontal="center"/>
    </xf>
    <xf numFmtId="14" fontId="0" fillId="0" borderId="137" xfId="0" applyNumberFormat="1" applyBorder="1" applyAlignment="1">
      <alignment horizontal="center"/>
    </xf>
    <xf numFmtId="0" fontId="0" fillId="0" borderId="138" xfId="0" applyBorder="1" applyAlignment="1">
      <alignment horizontal="center"/>
    </xf>
    <xf numFmtId="14" fontId="0" fillId="0" borderId="139" xfId="0" applyNumberFormat="1" applyBorder="1" applyAlignment="1">
      <alignment horizontal="center"/>
    </xf>
    <xf numFmtId="0" fontId="0" fillId="0" borderId="140" xfId="0" applyBorder="1" applyAlignment="1">
      <alignment horizontal="center"/>
    </xf>
    <xf numFmtId="0" fontId="0" fillId="0" borderId="141" xfId="0" applyBorder="1" applyAlignment="1">
      <alignment horizontal="center"/>
    </xf>
    <xf numFmtId="0" fontId="0" fillId="0" borderId="142" xfId="0" applyBorder="1" applyAlignment="1">
      <alignment horizontal="center"/>
    </xf>
  </cellXfs>
  <cellStyles count="5966">
    <cellStyle name=" 1" xfId="52" xr:uid="{A37F5DBA-79E5-451E-856C-1826F9A5627B}"/>
    <cellStyle name=" 10" xfId="53" xr:uid="{F219A2C7-0486-4C95-9C81-B3E9E3630C38}"/>
    <cellStyle name=" 11" xfId="54" xr:uid="{BE23D37C-460E-4AE1-96B2-3F90A53606E2}"/>
    <cellStyle name=" 12" xfId="55" xr:uid="{29151A71-0021-4939-9AAF-EEE1AFED6B55}"/>
    <cellStyle name=" 13" xfId="56" xr:uid="{9113645C-32EA-423E-8507-A25C75714377}"/>
    <cellStyle name=" 14" xfId="57" xr:uid="{57A1B937-F8B0-4AD4-A0A6-8827A0AE7734}"/>
    <cellStyle name=" 15" xfId="58" xr:uid="{0A8883C1-9D01-4216-B6C2-02C2C0080279}"/>
    <cellStyle name=" 16" xfId="59" xr:uid="{C2765668-C113-492D-AD2D-2F01F1EC2696}"/>
    <cellStyle name=" 17" xfId="60" xr:uid="{4B20E882-06C3-4C46-94F2-27A0943FEA7E}"/>
    <cellStyle name=" 18" xfId="61" xr:uid="{5C6CA5E7-C8BE-41A5-99CB-FB498562D89E}"/>
    <cellStyle name=" 19" xfId="62" xr:uid="{5B15F60C-F5C0-434D-B513-BFBF056C2F45}"/>
    <cellStyle name=" 2" xfId="63" xr:uid="{4D19B2C1-EF12-4E83-AF98-805B46B25FCD}"/>
    <cellStyle name=" 20" xfId="64" xr:uid="{2DC3B070-D43B-41A6-9D68-A2E1DA68C67F}"/>
    <cellStyle name=" 21" xfId="65" xr:uid="{983986D4-9780-4C5E-B830-0508C0F936D2}"/>
    <cellStyle name=" 22" xfId="66" xr:uid="{28CA77F7-CEF9-4441-9C56-CAAA45CBB907}"/>
    <cellStyle name=" 23" xfId="67" xr:uid="{4B92C1EA-1B66-464C-85F8-276339771AB5}"/>
    <cellStyle name=" 24" xfId="68" xr:uid="{A71DD93D-E99E-4BA6-BCAD-C97BDCF5D5AE}"/>
    <cellStyle name=" 25" xfId="69" xr:uid="{6FD6C8BA-A5E1-4666-ACA5-6D2CB77E431F}"/>
    <cellStyle name=" 3" xfId="70" xr:uid="{19BA9012-EBE2-4E29-B496-3CFF8FB4B785}"/>
    <cellStyle name=" 4" xfId="71" xr:uid="{4F3ECFED-25A0-4677-A3B6-E690DD62D94C}"/>
    <cellStyle name=" 5" xfId="72" xr:uid="{6F1C63F9-AB7A-41D9-8F9E-3EE0B083C7A5}"/>
    <cellStyle name=" 6" xfId="73" xr:uid="{7744CA96-A666-496F-A343-E837FA428FD5}"/>
    <cellStyle name=" 7" xfId="74" xr:uid="{B854A350-B415-4D94-862D-E0A36FC9652C}"/>
    <cellStyle name=" 8" xfId="75" xr:uid="{0E97E91C-4B2D-4338-A7DB-A44224D79BEB}"/>
    <cellStyle name=" 9" xfId="76" xr:uid="{6E8BBAB6-0E11-4747-929A-94051ED5AC39}"/>
    <cellStyle name=" Task]_x000d__x000a_TaskName=Scan At_x000d__x000a_TaskID=3_x000d__x000a_WorkstationName=SmarTone_x000d__x000a_LastExecuted=0_x000d__x000a_LastSt" xfId="77" xr:uid="{0215884E-8EEE-442F-8AEC-54F2A2B28786}"/>
    <cellStyle name=" Task]_x000d__x000a_TaskName=Scan At_x000d__x000a_TaskID=3_x000d__x000a_WorkstationName=SmarTone_x000d__x000a_LastExecuted=0_x000d__x000a_LastSt 2" xfId="78" xr:uid="{177E8D8F-6BB2-476B-92AA-62EA272C3061}"/>
    <cellStyle name=" Task]_x000d__x000a_TaskName=Scan At_x000d__x000a_TaskID=3_x000d__x000a_WorkstationName=SmarTone_x000d__x000a_LastExecuted=0_x000d__x000a_LastSt 2 2" xfId="79" xr:uid="{F4E2506B-BF01-439A-8294-939221AF7932}"/>
    <cellStyle name=" Task]_x000d__x000a_TaskName=Scan At_x000d__x000a_TaskID=3_x000d__x000a_WorkstationName=SmarTone_x000d__x000a_LastExecuted=0_x000d__x000a_LastSt 3" xfId="80" xr:uid="{FCD95C65-200C-4399-99B6-FDE9C83776B8}"/>
    <cellStyle name=" Task]_x000d__x000a_TaskName=Scan At_x000d__x000a_TaskID=3_x000d__x000a_WorkstationName=SmarTone_x000d__x000a_LastExecuted=0_x000d__x000a_LastSt 4" xfId="81" xr:uid="{E11CD1C5-9542-4011-B847-E2233BE6D474}"/>
    <cellStyle name=" Task]_x000d__x000a_TaskName=Scan At_x000d__x000a_TaskID=3_x000d__x000a_WorkstationName=SmarTone_x000d__x000a_LastExecuted=0_x000d__x000a_LastSt 5" xfId="82" xr:uid="{070808E7-6E1B-446E-BB2E-07D1B5712879}"/>
    <cellStyle name=" Task]_x000d__x000a_TaskName=Scan At_x000d__x000a_TaskID=3_x000d__x000a_WorkstationName=SmarTone_x000d__x000a_LastExecuted=0_x000d__x000a_LastSt 6" xfId="83" xr:uid="{69E9029E-0FD9-4A89-9A59-A4B7B51972B1}"/>
    <cellStyle name=" Task]_x000d__x000a_TaskName=Scan At_x000d__x000a_TaskID=3_x000d__x000a_WorkstationName=SmarTone_x000d__x000a_LastExecuted=0_x000d__x000a_LastSt_Annex D – Adjudication Model Full IP_11Out2011" xfId="84" xr:uid="{6A1804D4-4254-4068-AECF-AC149E9C2A1C}"/>
    <cellStyle name="_x000a_shell=progma" xfId="85" xr:uid="{E13ED396-BB22-408E-8488-9AA53E8209DD}"/>
    <cellStyle name="_x000a_shell=progma 10" xfId="86" xr:uid="{982DD6A7-571A-465A-8FDB-0D4E39579242}"/>
    <cellStyle name="_x000a_shell=progma 2" xfId="41" xr:uid="{83ACA1F3-457D-473C-A527-7F155073EFFF}"/>
    <cellStyle name="_x000a_shell=progma 2 2" xfId="88" xr:uid="{6B1A71D8-8C13-48DA-9C9F-3E5D22FEE1EF}"/>
    <cellStyle name="_x000a_shell=progma 2 2 2" xfId="89" xr:uid="{DB0709E1-519D-470E-926C-4CB73B2A8EFD}"/>
    <cellStyle name="_x000a_shell=progma 2 3" xfId="90" xr:uid="{EFE72A3E-976C-4AF5-BEB2-3254D10D6B65}"/>
    <cellStyle name="_x000a_shell=progma 2 4" xfId="87" xr:uid="{ADC4B91B-4835-41C9-9AA0-5772153D9252}"/>
    <cellStyle name="_x000a_shell=progma 3" xfId="91" xr:uid="{2F138036-3476-4B94-9998-3A4341301903}"/>
    <cellStyle name="_x000a_shell=progma 3 2" xfId="92" xr:uid="{4B8C618B-8A37-4ED2-94FD-E2CC327E5696}"/>
    <cellStyle name="_x000a_shell=progma 3 3" xfId="93" xr:uid="{0C8615C7-6E4C-4AE0-9CD9-500B5846AD92}"/>
    <cellStyle name="_x000a_shell=progma 4" xfId="94" xr:uid="{EB533BD7-190C-425F-B56A-0A96C1811FAC}"/>
    <cellStyle name="_x000a_shell=progma 4 2" xfId="95" xr:uid="{787862C6-671A-426D-8812-908B17793720}"/>
    <cellStyle name="_x000a_shell=progma 5" xfId="96" xr:uid="{510EF86A-7C2D-40A3-9CC5-547C4758800D}"/>
    <cellStyle name="_x000a_shell=progma_1110_Calculo" xfId="97" xr:uid="{B659508B-A7AA-424B-B89B-7F09DA87EF14}"/>
    <cellStyle name="_x0007__x000b_" xfId="98" xr:uid="{2674938B-06C9-4D90-9F4D-8269B46EC586}"/>
    <cellStyle name="_x0007__x000b_ 2" xfId="99" xr:uid="{F1F5EB75-5F81-4F3A-87A4-04A6CFA60359}"/>
    <cellStyle name="_x000d__x000a_JournalTemplate=C:\COMFO\CTALK\JOURSTD.TPL_x000d__x000a_LbStateAddress=3 3 0 251 1 89 2 311_x000d__x000a_LbStateJou" xfId="100" xr:uid="{180837E7-75BD-4F21-A783-17954A490AC4}"/>
    <cellStyle name="%" xfId="101" xr:uid="{C2828A4B-867F-4EAF-B070-0B1C92ADE8B3}"/>
    <cellStyle name="% 2" xfId="102" xr:uid="{1EA887C6-CAB1-4477-824F-8F5341A1F777}"/>
    <cellStyle name="% 2 2" xfId="103" xr:uid="{7592F5A2-16AC-4095-8550-E13E2017FAAF}"/>
    <cellStyle name="% 3" xfId="104" xr:uid="{EE3E1583-83AF-46FD-99CC-1BA198862CD9}"/>
    <cellStyle name="%_1192_Calculos" xfId="105" xr:uid="{9E6B789D-3383-4117-8DE7-3544643A7DAD}"/>
    <cellStyle name="%_1192_Calculos 2" xfId="106" xr:uid="{77BAE575-149F-49D6-B7D1-2244FC644193}"/>
    <cellStyle name="%_1352_Calculos_ADSL Telefônica SP" xfId="107" xr:uid="{BE4F558B-D31C-4CA4-91FF-81BBE3999CA6}"/>
    <cellStyle name="%_1352_Calculos_ADSL Telefônica SP 2" xfId="108" xr:uid="{D981380F-9520-430A-B590-CF8645AEEF71}"/>
    <cellStyle name="%_1415_Cálculos" xfId="109" xr:uid="{BB5C34E4-B18B-4AE4-BFDD-69934CDEDE4A}"/>
    <cellStyle name="%_872_Cálculos GO REV I Nova Mob - separação proj instal" xfId="110" xr:uid="{98B793EA-E2F0-4E42-A8BC-6DB9A5121253}"/>
    <cellStyle name="%_872_Cálculos GO REV I Nova Mob - separação proj instal 2" xfId="111" xr:uid="{23A714FD-9747-4E38-A939-FA496DE332D6}"/>
    <cellStyle name="%_994_Cálculos_RevI" xfId="112" xr:uid="{E974B4F7-BC7E-4D51-909C-732E18975D06}"/>
    <cellStyle name="%_994_Cálculos_RevI 2" xfId="113" xr:uid="{84A735A2-6D7B-422C-B30C-B1AB3696CB1E}"/>
    <cellStyle name="%_995_ Recurso mês_01 tec REV I" xfId="114" xr:uid="{0C90FA31-DB3E-43CE-BD03-D60CDE0CF9CE}"/>
    <cellStyle name="%_995_ Recurso mês_01 tec REV I 2" xfId="115" xr:uid="{D2F4D88F-1CD6-4E5D-9598-112872A3E467}"/>
    <cellStyle name="%_CALCULO BASICO DE BDI VERSÃO 4" xfId="116" xr:uid="{336A92AD-B33A-4D71-A2EF-805606906A81}"/>
    <cellStyle name="%_CALCULO BASICO DE BDI VERSÃO 4 2" xfId="117" xr:uid="{49D23144-1A1B-4B04-8703-425DCF94D55E}"/>
    <cellStyle name="%_CALCULO BASICO DE BDI VERSÃO 5" xfId="118" xr:uid="{DFC8FD0C-3D53-42FC-A251-37C9A9E41F88}"/>
    <cellStyle name="%_CALCULO BASICO DE BDI VERSÃO 5 2" xfId="119" xr:uid="{067F2D8A-36FA-4EEB-80F2-2273547EF28E}"/>
    <cellStyle name="%_Cartel1" xfId="120" xr:uid="{9F80AEB1-8236-4BB9-A6BE-CDC8ABD3F96C}"/>
    <cellStyle name="%_Cartel1_Bdg 2003 - Debts" xfId="121" xr:uid="{A310A040-9178-40D7-9814-6ED56E1DD6A2}"/>
    <cellStyle name="%_Cartel1_Data Book Plan Company brasil - antiga (não usar)" xfId="122" xr:uid="{CC7E998C-F91A-43DC-9EC7-A745420EBBFA}"/>
    <cellStyle name="%_Cartel1_Data Book Plan Company brasil - antiga (não usar)_Pasta1" xfId="123" xr:uid="{871F0F71-6703-4822-9ECE-764AB10D26EC}"/>
    <cellStyle name="%_Cartel1_Data Book Plan Mobile (antiga)" xfId="124" xr:uid="{A6DE5553-A93A-4685-8A3D-9D065E9C8828}"/>
    <cellStyle name="%_Cartel1_Data Book Plan Mobile (antiga)_1" xfId="125" xr:uid="{9ABACAA0-25DA-45EB-B654-85552D9279D8}"/>
    <cellStyle name="%_Cartel1_Data Book Plan Mobile (antiga)_Pasta1" xfId="126" xr:uid="{BE124FCC-1EA9-46DE-89C9-73913DECA02F}"/>
    <cellStyle name="%_Cartel1_Data Book Plan Mobile Maxitel EURO" xfId="127" xr:uid="{54449634-7F4B-4B09-A83A-BBB952805EBD}"/>
    <cellStyle name="%_Cartel1_Pasta1" xfId="128" xr:uid="{B467D411-7C59-411A-AE70-DD98555A1A28}"/>
    <cellStyle name="%_Cartel1_TIM Maxitel_Plan03_05_Investments_Nov2002_14Nov_Euros" xfId="129" xr:uid="{AE07FCA8-3E0B-47B0-AB30-23356F9B4816}"/>
    <cellStyle name="%_Cash Costs" xfId="130" xr:uid="{C5B0CDB5-8A31-4AD4-A4DE-1A6CA5A6FBC0}"/>
    <cellStyle name="%_Data Book BU IOP_Febbraio2" xfId="131" xr:uid="{87EC45D1-D9AB-45FE-A95B-C8800D3F8D0D}"/>
    <cellStyle name="%_Data Book BU IOP_Febbraio3" xfId="132" xr:uid="{3B132BB5-602F-4812-A7C5-582CBED5D6BA}"/>
    <cellStyle name="%_Effetto cambio_DW" xfId="133" xr:uid="{4FC93AFD-D284-468B-B497-9CA2AFA8FEA3}"/>
    <cellStyle name="%_Effetto cambio_DW_Bdg 2003 - Debts" xfId="134" xr:uid="{87077026-B7AC-4694-9D30-CFC5CB7EF64C}"/>
    <cellStyle name="%_Effetto cambio_DW_Data Book Plan Mobile (antiga)" xfId="135" xr:uid="{675D315C-7093-400A-821B-883766DBE14B}"/>
    <cellStyle name="%_Effetto cambio_DW_Data Book Plan Mobile (antiga)_1" xfId="136" xr:uid="{8E214D41-9203-45B0-9E7C-ABF9E5740792}"/>
    <cellStyle name="%_Effetto cambio_DW_Data Book Plan Mobile (antiga)_Pasta1" xfId="137" xr:uid="{03E3B308-E5BB-4214-883E-CDAE96829845}"/>
    <cellStyle name="%_Effetto cambio_DW_Data Book Plan Mobile Maxitel EURO" xfId="138" xr:uid="{1541BE87-1877-409C-AFE8-AFFADDFD1206}"/>
    <cellStyle name="%_Effetto cambio_DW_Pasta1" xfId="139" xr:uid="{1B721B38-FBA6-480F-AE35-BF7E831F019C}"/>
    <cellStyle name="%_Effetto cambio_DW_TIM Maxitel_Plan03_05_Investments_Nov2002_14Nov_Euros" xfId="140" xr:uid="{4600D120-AF34-4A16-8A89-6BF0BB761576}"/>
    <cellStyle name="%_LPU MICROWAVE 2012_ERICSSON_29-02-2012_B" xfId="141" xr:uid="{F69E5485-4BC1-4A70-9029-A13AFF154BB4}"/>
    <cellStyle name="%_Master Pivot Budget 2010 v11" xfId="142" xr:uid="{EF0036CC-51B4-4A33-AF24-8E3C8DE7E00A}"/>
    <cellStyle name="%_Master Pivot Budget 2010 v11 2" xfId="143" xr:uid="{97113CFE-E9E0-4467-80B4-7B4AD7862C43}"/>
    <cellStyle name="%_Master Pivot Budget 2010 v11 2 2" xfId="144" xr:uid="{7AB5918C-70EB-4C2F-B7E5-C434BC1993FD}"/>
    <cellStyle name="%_Master Pivot Budget 2010 v11 2_Planning &amp; Control - W1006_W1147 - 2012 (antes férias)" xfId="145" xr:uid="{1DCE63CA-C643-49CA-9534-5BE10B291983}"/>
    <cellStyle name="%_Master Pivot Budget 2010 v11 2_Planning &amp; Control - W1006_W1147 (Nova)" xfId="146" xr:uid="{37AEB986-B29E-4A46-BA7D-6C6A7D560791}"/>
    <cellStyle name="%_Master Pivot Budget 2010 v11 3" xfId="147" xr:uid="{074FCE6B-6FC0-437F-920A-70108B1C9BE3}"/>
    <cellStyle name="%_Master Pivot Budget 2010 v11_Planning &amp; Control - W1006_W1147 - 2012 (antes férias)" xfId="148" xr:uid="{01EE3B24-E332-4E47-9099-0CFD9E016A00}"/>
    <cellStyle name="%_Master Pivot Budget 2010 v11_Planning &amp; Control - W1006_W1147 (Nova)" xfId="149" xr:uid="{F5848E61-B3A9-4983-965E-EB0425B0DA9A}"/>
    <cellStyle name="%_Master Pivot Budget 2010 v12.1 RA" xfId="150" xr:uid="{AB3A041E-4AEE-4228-9A68-253859FA9151}"/>
    <cellStyle name="%_Master Pivot Budget 2010 v12.1 RA 2" xfId="151" xr:uid="{26D3B9E7-D918-4F20-9CAF-AAE94A57A9F2}"/>
    <cellStyle name="%_Master Pivot Budget 2010 v12.1 RA 2 2" xfId="152" xr:uid="{DA8EB405-114D-496C-BADE-42909023B1D3}"/>
    <cellStyle name="%_Master Pivot Budget 2010 v12.1 RA 2_Planning &amp; Control - W1006_W1147 - 2012 (antes férias)" xfId="153" xr:uid="{9396526B-A982-472E-A1C2-2427FF68EDBA}"/>
    <cellStyle name="%_Master Pivot Budget 2010 v12.1 RA 2_Planning &amp; Control - W1006_W1147 (Nova)" xfId="154" xr:uid="{45A6E8C4-A337-4AE1-B731-97D598987C40}"/>
    <cellStyle name="%_Master Pivot Budget 2010 v12.1 RA 3" xfId="155" xr:uid="{284F7210-8486-422C-B740-C89FB997E2BA}"/>
    <cellStyle name="%_Master Pivot Budget 2010 v12.1 RA_Planning &amp; Control - W1006_W1147 - 2012 (antes férias)" xfId="156" xr:uid="{F546E0F7-B05F-4F7D-AE8D-7A2BED5A395C}"/>
    <cellStyle name="%_Master Pivot Budget 2010 v12.1 RA_Planning &amp; Control - W1006_W1147 (Nova)" xfId="157" xr:uid="{A6910889-BE62-43FD-AF17-100CE31C48B8}"/>
    <cellStyle name="%_Master Pivot Budget 2010 v6" xfId="158" xr:uid="{D22B674C-E1B8-4796-A0E8-F7DD9F755547}"/>
    <cellStyle name="%_Master Pivot Budget 2010 v6 2" xfId="159" xr:uid="{931C2410-19A2-4271-9ADC-4219B76F8512}"/>
    <cellStyle name="%_Master Pivot Budget 2010 v6_Planning &amp; Control - W1006_W1147 - 2012 (antes férias)" xfId="160" xr:uid="{D6809B72-C273-4035-9387-CAEEC1265E5E}"/>
    <cellStyle name="%_Master Pivot Budget 2010 v6_Planning &amp; Control - W1006_W1147 (Nova)" xfId="161" xr:uid="{E13C52D7-6BDD-495B-ACBC-371E44FFD474}"/>
    <cellStyle name="%_Master Pivot Budget 2010 v8" xfId="162" xr:uid="{C173E0CE-A8F1-4C5C-9F5A-D8B626FA5C37}"/>
    <cellStyle name="%_Master Pivot Budget 2010 v8 2" xfId="163" xr:uid="{83336CA1-74B0-4C81-BFA7-1AC6F62CF35F}"/>
    <cellStyle name="%_Master Pivot Budget 2010 v8 2 2" xfId="164" xr:uid="{9E61DCB8-F46E-4BDA-9F69-BD1D24D4F701}"/>
    <cellStyle name="%_Master Pivot Budget 2010 v8 2_Planning &amp; Control - W1006_W1147 - 2012 (antes férias)" xfId="165" xr:uid="{52CD9763-7FB1-447C-9439-F9A92FB9BFC3}"/>
    <cellStyle name="%_Master Pivot Budget 2010 v8 2_Planning &amp; Control - W1006_W1147 (Nova)" xfId="166" xr:uid="{4EE3696A-DE7A-44E3-A88C-67E7A89C6ECC}"/>
    <cellStyle name="%_Master Pivot Budget 2010 v8 3" xfId="167" xr:uid="{8E12AD32-49B3-46C3-BFDF-EB7614ED688B}"/>
    <cellStyle name="%_Master Pivot Budget 2010 v8_Planning &amp; Control - W1006_W1147 - 2012 (antes férias)" xfId="168" xr:uid="{D6639820-4CD6-4A5F-A1F9-9A1E2DE52F38}"/>
    <cellStyle name="%_Master Pivot Budget 2010 v8_Planning &amp; Control - W1006_W1147 (Nova)" xfId="169" xr:uid="{7B304409-00E4-46AF-8E21-61239775646D}"/>
    <cellStyle name="%_Master Pivot Budget 2010 v9" xfId="170" xr:uid="{EE87CC5E-D254-4857-A04D-91F734EF2DDA}"/>
    <cellStyle name="%_Master Pivot Budget 2010 v9 2" xfId="171" xr:uid="{B1003F83-0550-4BFC-9186-95FBC1F957ED}"/>
    <cellStyle name="%_Master Pivot Budget 2010 v9 2 2" xfId="172" xr:uid="{21A02AAA-DD90-4448-9DA7-491D0F379012}"/>
    <cellStyle name="%_Master Pivot Budget 2010 v9 2_Planning &amp; Control - W1006_W1147 - 2012 (antes férias)" xfId="173" xr:uid="{61B6E694-1A76-4553-AA47-0273D037E78F}"/>
    <cellStyle name="%_Master Pivot Budget 2010 v9 2_Planning &amp; Control - W1006_W1147 (Nova)" xfId="174" xr:uid="{4A408DCE-0E88-4989-832E-4167A911F88E}"/>
    <cellStyle name="%_Master Pivot Budget 2010 v9 3" xfId="175" xr:uid="{B9B99301-40C3-4104-9895-DC7BE5B35356}"/>
    <cellStyle name="%_Master Pivot Budget 2010 v9_Planning &amp; Control - W1006_W1147 - 2012 (antes férias)" xfId="176" xr:uid="{ED85FD43-1830-4416-93ED-65CF7D0D06E5}"/>
    <cellStyle name="%_Master Pivot Budget 2010 v9_Planning &amp; Control - W1006_W1147 (Nova)" xfId="177" xr:uid="{3BEF5425-9B4B-4029-9CCF-C69268CB158B}"/>
    <cellStyle name="%_Metrics Febbraio11" xfId="178" xr:uid="{ADD30E9F-0209-4D69-86E8-C281EEB33634}"/>
    <cellStyle name="%_Metrics Febbraio11_Bdg 2003 - Debts" xfId="179" xr:uid="{7900A4FC-7986-483B-A610-366A41DD240D}"/>
    <cellStyle name="%_Metrics Febbraio11_Data Book Plan Mobile (antiga)" xfId="180" xr:uid="{2A1F66B3-6D21-4256-AA8E-0AC53630CDE8}"/>
    <cellStyle name="%_Metrics Febbraio11_Data Book Plan Mobile (antiga)_1" xfId="181" xr:uid="{A9ACAB2D-2D09-412F-8ECD-CCFF88207D67}"/>
    <cellStyle name="%_Metrics Febbraio11_Data Book Plan Mobile (antiga)_Pasta1" xfId="182" xr:uid="{1333E005-21DD-469C-985D-65989DBB0F5B}"/>
    <cellStyle name="%_Metrics Febbraio11_Data Book Plan Mobile Maxitel EURO" xfId="183" xr:uid="{1E7F00ED-4F29-4945-B16A-142833D99114}"/>
    <cellStyle name="%_Metrics Febbraio11_Pasta1" xfId="184" xr:uid="{48832C62-9CC9-4B98-88D5-8D060378BAA7}"/>
    <cellStyle name="%_Metrics Febbraio11_TIM Maxitel_Plan03_05_Investments_Nov2002_14Nov_Euros" xfId="185" xr:uid="{8F2D6DF5-3C78-422B-B443-1B51B57B2F76}"/>
    <cellStyle name="%_Network Capex 2010 - Executive Summary rev1" xfId="186" xr:uid="{BC861AE6-1B25-4D93-8EDD-4C5302B08700}"/>
    <cellStyle name="%_Network Capex 2010 - Executive Summary rev1 2" xfId="187" xr:uid="{2DEA8890-5AC5-45C0-A797-F9307FC244EB}"/>
    <cellStyle name="%_Network Capex 2010 - Executive Summary rev1 2 2" xfId="188" xr:uid="{6A53EB97-CC47-4F84-8EC3-4E7B2D715E3D}"/>
    <cellStyle name="%_Network Capex 2010 - Executive Summary rev1 2_Planning &amp; Control - W1006_W1147 - 2012 (antes férias)" xfId="189" xr:uid="{0C4A3C77-CC26-4D5E-B5F9-2F3258F27D1E}"/>
    <cellStyle name="%_Network Capex 2010 - Executive Summary rev1 2_Planning &amp; Control - W1006_W1147 (Nova)" xfId="190" xr:uid="{4867B626-8515-426F-A44D-33747A1312E3}"/>
    <cellStyle name="%_Network Capex 2010 - Executive Summary rev1 3" xfId="191" xr:uid="{433AD6E5-1264-4CF5-83EF-0E4873A9B411}"/>
    <cellStyle name="%_Network Capex 2010 - Executive Summary rev1_Planning &amp; Control - W1006_W1147 - 2012 (antes férias)" xfId="192" xr:uid="{2B46FE4E-14EB-47AB-A4A7-6812C0BBEE5F}"/>
    <cellStyle name="%_Network Capex 2010 - Executive Summary rev1_Planning &amp; Control - W1006_W1147 (Nova)" xfId="193" xr:uid="{8BC75F6E-DEE4-444A-8993-977F116ADA59}"/>
    <cellStyle name="%_Planning &amp; Control - W1006_W1147 - 2012 (antes férias)" xfId="194" xr:uid="{1FA440FF-A378-40FB-B9B6-CD1B9A152965}"/>
    <cellStyle name="%_Planning &amp; Control - W1006_W1147 (Nova)" xfId="195" xr:uid="{94564CDC-EA0E-44CF-91F3-66BB48454611}"/>
    <cellStyle name="%_Traffic BU IOP def valori" xfId="196" xr:uid="{F350EFE8-EB77-48C3-BB09-E282E0E1CDF6}"/>
    <cellStyle name="%_Viabilidade - NM-101-08 Rev01 - CPMBraxis" xfId="197" xr:uid="{B3FD0926-4F16-4903-A39F-99A08D7CFA1D}"/>
    <cellStyle name="%_Viabilidade - NM-101-08 Rev01 - CPMBraxis 2" xfId="198" xr:uid="{45C81170-2AFD-4C3B-B6B4-B80EC55BECCC}"/>
    <cellStyle name="(Lefting)" xfId="199" xr:uid="{A241463A-2E01-4779-B8D5-9EFE003EABB3}"/>
    <cellStyle name="(Lefting) 10" xfId="3954" xr:uid="{178FF083-EDFE-4E3E-8081-6238E37C605F}"/>
    <cellStyle name="(Lefting) 11" xfId="5048" xr:uid="{0B205375-F0DA-46E4-A694-913BF9DA8D16}"/>
    <cellStyle name="(Lefting) 12" xfId="5020" xr:uid="{1CE5A00B-2F70-42AE-BEF4-2CB79849106C}"/>
    <cellStyle name="(Lefting) 13" xfId="4002" xr:uid="{4ADC1750-085C-4711-B2E6-6ED75E70B163}"/>
    <cellStyle name="(Lefting) 14" xfId="3941" xr:uid="{D7CE7424-A8B9-4620-914F-D705AF76C906}"/>
    <cellStyle name="(Lefting) 15" xfId="3999" xr:uid="{D25F3BD6-0AFA-4B75-A911-5594869EC07A}"/>
    <cellStyle name="(Lefting) 16" xfId="5956" xr:uid="{81BFEC38-80DF-4884-A717-AC5E3FA973E7}"/>
    <cellStyle name="(Lefting) 2" xfId="200" xr:uid="{42F2986C-78E7-44E0-9836-42682074243B}"/>
    <cellStyle name="(Lefting) 2 10" xfId="5955" xr:uid="{F3013CA1-A238-4374-BA4E-B42797EDDFF5}"/>
    <cellStyle name="(Lefting) 2 2" xfId="3638" xr:uid="{759085CF-75B3-4B10-96AA-75468DC43A37}"/>
    <cellStyle name="(Lefting) 2 3" xfId="4012" xr:uid="{A7279455-8084-4D1B-B405-E49A39348C8C}"/>
    <cellStyle name="(Lefting) 2 4" xfId="3955" xr:uid="{B771FDC3-479C-4338-B755-57B117ED59F5}"/>
    <cellStyle name="(Lefting) 2 5" xfId="5047" xr:uid="{BF6AEF85-79F1-46A5-8F2C-9A994AC1EA29}"/>
    <cellStyle name="(Lefting) 2 6" xfId="5019" xr:uid="{986E1803-6298-427E-BBC9-B0C546290F66}"/>
    <cellStyle name="(Lefting) 2 7" xfId="5344" xr:uid="{D24ACF0B-262B-45E1-969A-EA2A71E528F9}"/>
    <cellStyle name="(Lefting) 2 8" xfId="5146" xr:uid="{9753302E-BA74-4E2A-AAC8-170B7144F1B0}"/>
    <cellStyle name="(Lefting) 2 9" xfId="5540" xr:uid="{2A5B5CE8-DC41-41F4-B41B-87B4D7D14203}"/>
    <cellStyle name="(Lefting) 3" xfId="201" xr:uid="{B1644675-E820-4604-93D5-60EF1B2959F7}"/>
    <cellStyle name="(Lefting) 3 10" xfId="5954" xr:uid="{FE980DCA-C8CA-40CB-8B5B-4B4E35F080DF}"/>
    <cellStyle name="(Lefting) 3 2" xfId="3639" xr:uid="{F0ABE8F1-488F-4216-A302-C3316CD0630A}"/>
    <cellStyle name="(Lefting) 3 3" xfId="4013" xr:uid="{FA497E31-CE15-4D5D-B753-3A88C4A6904F}"/>
    <cellStyle name="(Lefting) 3 4" xfId="3956" xr:uid="{24CF56C0-9EB1-4CB4-B5CE-716AE1623E2E}"/>
    <cellStyle name="(Lefting) 3 5" xfId="5046" xr:uid="{78A388EC-D925-4AE9-9EF5-73C331DD7333}"/>
    <cellStyle name="(Lefting) 3 6" xfId="5010" xr:uid="{0573575E-411A-4F01-B72C-F26F3C73929B}"/>
    <cellStyle name="(Lefting) 3 7" xfId="4003" xr:uid="{A6154BA3-7A79-4776-BD22-25E66D506266}"/>
    <cellStyle name="(Lefting) 3 8" xfId="5144" xr:uid="{51659C7B-6B28-4F44-93F6-32DEF8EE2D3B}"/>
    <cellStyle name="(Lefting) 3 9" xfId="4000" xr:uid="{D4EA5E19-1D8E-41D4-9BA9-CBD8F31E06E4}"/>
    <cellStyle name="(Lefting) 4" xfId="202" xr:uid="{584F6F3E-4F3E-4CED-AA4D-1936B02F0E64}"/>
    <cellStyle name="(Lefting) 4 10" xfId="5953" xr:uid="{F5360C25-5EFE-4647-ADE2-27B011CD1B62}"/>
    <cellStyle name="(Lefting) 4 2" xfId="3640" xr:uid="{1ADC7E4C-ACC7-447E-8EDA-B1842B50902C}"/>
    <cellStyle name="(Lefting) 4 3" xfId="4014" xr:uid="{B63F9FCB-5AEA-4514-967B-458F736616E4}"/>
    <cellStyle name="(Lefting) 4 4" xfId="3957" xr:uid="{69137F35-E436-4034-BF1A-6E7ECCE04239}"/>
    <cellStyle name="(Lefting) 4 5" xfId="5045" xr:uid="{497C7D6F-FA96-4EDD-BBD9-0B96FB9541CA}"/>
    <cellStyle name="(Lefting) 4 6" xfId="5009" xr:uid="{C6CD3338-DE5B-475D-9562-87F6FFEF26E2}"/>
    <cellStyle name="(Lefting) 4 7" xfId="4004" xr:uid="{3224B97B-AD4A-4B5F-B994-DABA18E3E8F4}"/>
    <cellStyle name="(Lefting) 4 8" xfId="5145" xr:uid="{57C916BA-EC9D-47B1-9827-7696080667EA}"/>
    <cellStyle name="(Lefting) 4 9" xfId="5483" xr:uid="{CF51F086-7686-4BD0-BF43-E2C5D12E207E}"/>
    <cellStyle name="(Lefting) 5" xfId="203" xr:uid="{02E681A3-E812-406C-8AA0-C006673C75A4}"/>
    <cellStyle name="(Lefting) 5 10" xfId="5866" xr:uid="{8BC3D573-D59A-4F2F-83D1-E16674F52F5C}"/>
    <cellStyle name="(Lefting) 5 2" xfId="3641" xr:uid="{90ED8D40-C0C6-462D-B309-F5AD34AFC615}"/>
    <cellStyle name="(Lefting) 5 3" xfId="4015" xr:uid="{5F641AB7-5585-4DF2-8555-E800F1ABFC3E}"/>
    <cellStyle name="(Lefting) 5 4" xfId="3958" xr:uid="{C1D5DC64-4106-476A-BB0B-F76E929F0B92}"/>
    <cellStyle name="(Lefting) 5 5" xfId="5044" xr:uid="{868EECE8-8235-44C3-896D-6A8B840D7F08}"/>
    <cellStyle name="(Lefting) 5 6" xfId="5008" xr:uid="{23AA01DF-CAF9-469C-BB27-3D90B14DA781}"/>
    <cellStyle name="(Lefting) 5 7" xfId="4005" xr:uid="{8388067D-A1E9-450E-B301-1F12CC2D8F82}"/>
    <cellStyle name="(Lefting) 5 8" xfId="5277" xr:uid="{22D5B731-0A9A-40F7-A472-CB48F1E9B931}"/>
    <cellStyle name="(Lefting) 5 9" xfId="5342" xr:uid="{4E8CC1C9-CE6E-4263-9D58-99D1D2366A5E}"/>
    <cellStyle name="(Lefting) 6" xfId="204" xr:uid="{C6F9663E-F19E-43E4-AB9C-B6DA5A2FB706}"/>
    <cellStyle name="(Lefting) 6 10" xfId="5865" xr:uid="{DE8A781E-C1C0-49EB-85B8-F7CAADCB4FA3}"/>
    <cellStyle name="(Lefting) 6 2" xfId="3642" xr:uid="{10548528-04D9-4AE5-8386-71485C99682D}"/>
    <cellStyle name="(Lefting) 6 3" xfId="4016" xr:uid="{AD7414DC-3A20-4EEB-8DAE-A9E8E06FF220}"/>
    <cellStyle name="(Lefting) 6 4" xfId="3959" xr:uid="{C756014E-03BF-4008-A55D-7A4FD381B14A}"/>
    <cellStyle name="(Lefting) 6 5" xfId="5043" xr:uid="{72E30DDD-06A2-4855-973D-25AAB30F2D96}"/>
    <cellStyle name="(Lefting) 6 6" xfId="5007" xr:uid="{E24E8F7F-BE07-48CE-A269-55E6114B5E02}"/>
    <cellStyle name="(Lefting) 6 7" xfId="4006" xr:uid="{3A1467F7-976A-46A3-BB41-50B9BE03824F}"/>
    <cellStyle name="(Lefting) 6 8" xfId="5278" xr:uid="{D45C0329-2935-4BF6-8DDE-04AA9E4C9E8E}"/>
    <cellStyle name="(Lefting) 6 9" xfId="4001" xr:uid="{7E3C8A93-5673-4564-A89D-A6A68563956E}"/>
    <cellStyle name="(Lefting) 7" xfId="205" xr:uid="{3A12DD43-7CE1-45DF-85CF-1F3F7C861A60}"/>
    <cellStyle name="(Lefting) 7 10" xfId="5864" xr:uid="{D869D31A-E8AD-4B90-85D3-7699F9242059}"/>
    <cellStyle name="(Lefting) 7 2" xfId="3643" xr:uid="{3F19579A-1627-47A6-8B07-656A3471948C}"/>
    <cellStyle name="(Lefting) 7 3" xfId="4017" xr:uid="{5EDCAC22-CD55-4A6E-B9F4-EFDA8FF8F946}"/>
    <cellStyle name="(Lefting) 7 4" xfId="3960" xr:uid="{8590CD5A-9FB5-49D7-9FDC-DC28D3F66781}"/>
    <cellStyle name="(Lefting) 7 5" xfId="5042" xr:uid="{76DCED9A-C2A0-431B-9E4D-400A72BA7E84}"/>
    <cellStyle name="(Lefting) 7 6" xfId="5006" xr:uid="{374E0317-7AAB-45E4-AD17-960DC6DDD224}"/>
    <cellStyle name="(Lefting) 7 7" xfId="4007" xr:uid="{ED75E62D-1A0F-4D7B-8C24-714FFDF73209}"/>
    <cellStyle name="(Lefting) 7 8" xfId="5186" xr:uid="{146DF8CC-5A1F-4C74-9BA2-834C76CA4D1F}"/>
    <cellStyle name="(Lefting) 7 9" xfId="5343" xr:uid="{6EE49E05-707A-48F7-9E2A-73B77BCD2A5B}"/>
    <cellStyle name="(Lefting) 8" xfId="3637" xr:uid="{AED75CF4-77A1-4CBB-94B7-C302D42D79FA}"/>
    <cellStyle name="(Lefting) 9" xfId="4011" xr:uid="{07B99CBC-7887-4DB7-8AB0-E2C4FF3CA0AB}"/>
    <cellStyle name="??" xfId="206" xr:uid="{0AB219C2-DD00-4900-B00B-EA1241973A17}"/>
    <cellStyle name="?? 2" xfId="207" xr:uid="{F7665637-754D-42E8-A71C-42163812C531}"/>
    <cellStyle name="__Planning rollout_090806" xfId="208" xr:uid="{C399F6B5-AEF9-42B5-84CC-5AB08BC54FC2}"/>
    <cellStyle name="_001 Nokia New Contract _06_11(Rev02a) 070725" xfId="209" xr:uid="{BDFE99C5-DAED-48F4-A110-E1DA7AADC335}"/>
    <cellStyle name="_01-SP 3G Comcel Fase 3,4 v5 (GSP)" xfId="210" xr:uid="{3CCEA9FF-5C03-4AC1-A994-2755153C8728}"/>
    <cellStyle name="_01-SP 3G Comcel Fase 3,4 v5 (GSP) 2" xfId="211" xr:uid="{C78248FA-D20E-4C06-8E04-0016FB6D6F7B}"/>
    <cellStyle name="_01-SP 3G Comcel Fase 3,4 v5 (GSP)_1110_Calculo" xfId="212" xr:uid="{282B685F-08F4-4CBD-8E26-1FDA45E62A15}"/>
    <cellStyle name="_01-SP 3G Comcel Fase 3,4 v5 (GSP)_1110_Calculo 2" xfId="213" xr:uid="{5E81351F-B320-4A8F-8602-4D9CB5A88BF0}"/>
    <cellStyle name="_01-SP 3G Comcel Fase 3,4 v5 (GSP)_1152_Calculo" xfId="214" xr:uid="{5C533039-B7F3-4DF9-BDBD-6D9A79FE3DED}"/>
    <cellStyle name="_01-SP 3G Comcel Fase 3,4 v5 (GSP)_1152_Calculo 2" xfId="215" xr:uid="{8BB39B3E-0BF9-4B04-8805-E2EF0DD79FD5}"/>
    <cellStyle name="_01-SSP Ecuador Pricebook Template for partners-core Lemcon May 29-08" xfId="216" xr:uid="{A5710DD3-BD21-464F-BD6B-6C91C8B262AE}"/>
    <cellStyle name="_01-SSP Ecuador Pricebook Template for partners-core Lemcon May 29-08_1110_Calculo" xfId="217" xr:uid="{E13D268B-FC78-4CDA-BA68-34D11E40F3CC}"/>
    <cellStyle name="_01-SSP Ecuador Pricebook Template for partners-core Lemcon May 29-08_1152_Calculo" xfId="218" xr:uid="{46C646C5-22F8-4AAC-ABCB-91B67DE421EF}"/>
    <cellStyle name="_029_Mao-de-obra de Teste Alarme Rev.II" xfId="219" xr:uid="{1340A751-CF8D-46A5-886B-921D3C4140D7}"/>
    <cellStyle name="_029_Mao-de-obra de Teste Alarme Rev.II 2" xfId="220" xr:uid="{0CFB650E-CEFD-4924-9520-214EDE2EE46B}"/>
    <cellStyle name="_029_Mao-de-obra de Teste Alarme Rev.II_995_ Recurso mês_01 tec REV I" xfId="221" xr:uid="{F8D0A416-2CE2-4D3F-81C1-AF1405BD9860}"/>
    <cellStyle name="_029_Mao-de-obra de Teste Alarme Rev.II_995_ Recurso mês_01 tec REV I 2" xfId="222" xr:uid="{1CE2B3C8-9F1C-4A8D-974C-417E2D547E95}"/>
    <cellStyle name="_029_Mao-de-obra de Teste Alarme Rev.II_CALCULO BASICO DE BDI VERSÃO 4" xfId="223" xr:uid="{C78310ED-30FA-4EFA-84E4-C76E143B5879}"/>
    <cellStyle name="_029_Mao-de-obra de Teste Alarme Rev.II_CALCULO BASICO DE BDI VERSÃO 4 2" xfId="224" xr:uid="{22FDEB9C-A564-44D4-B3EE-1591F1EE7A37}"/>
    <cellStyle name="_093_LPU RD PDH BrT TC AC" xfId="225" xr:uid="{EB5459F9-BAC9-4290-B7E6-4A42A44C813B}"/>
    <cellStyle name="_093_LPU RD PDH BrT TC AC_1192_Calculos" xfId="226" xr:uid="{DD18A8A2-A444-48D1-93C5-27D01F82D9BF}"/>
    <cellStyle name="_1126_Cálculos_Rev.03" xfId="227" xr:uid="{A10989A9-95BB-4D55-9C42-37DD5384A11D}"/>
    <cellStyle name="_1181_Cálculos" xfId="228" xr:uid="{CE83C111-CB54-4894-BF6A-3BDEC20D2233}"/>
    <cellStyle name="_1181_Cálculos 2" xfId="229" xr:uid="{3E7C4947-D7F5-40D2-8DB2-D5028D4A468E}"/>
    <cellStyle name="_1186_RD Full Indoor SDH" xfId="230" xr:uid="{3B5C7DA0-A750-46AF-8204-9C90C22CC213}"/>
    <cellStyle name="_1186_RD Full Indoor SDH 2" xfId="231" xr:uid="{CCBDAB21-99C8-4AD9-86DE-1EB35E7E9305}"/>
    <cellStyle name="_124_Calculo Serviço" xfId="232" xr:uid="{5D0198F5-6473-46C3-B208-051FCA789804}"/>
    <cellStyle name="_124_Calculo Serviço_873_Calculo TI" xfId="233" xr:uid="{6614048F-E9B2-44BC-B9B9-BF0DB0C67948}"/>
    <cellStyle name="_1247_SI" xfId="234" xr:uid="{268341E2-5E1F-4296-81A2-F3C429515022}"/>
    <cellStyle name="_12502" xfId="235" xr:uid="{D85EDD43-B7D7-4B66-868C-E395A86D83DC}"/>
    <cellStyle name="_12502 2" xfId="236" xr:uid="{A95152AA-C134-4909-AF7F-F5DABF818088}"/>
    <cellStyle name="_12502_Cotação final_Rev10" xfId="237" xr:uid="{BD9BE4A1-C2D2-4191-84E9-4C8EE6BBAE96}"/>
    <cellStyle name="_12502_Cotação final_Rev10 2" xfId="238" xr:uid="{C84FD2C7-07B6-4D40-BBE5-C0E819C4E727}"/>
    <cellStyle name="_12502_Cotação final_Rev4" xfId="239" xr:uid="{657E42A8-685C-47FE-B2E2-FDF3D478ABCD}"/>
    <cellStyle name="_12502_Cotação final_Rev4 2" xfId="240" xr:uid="{69D43AA5-3C60-4440-8927-5BE2B2E32328}"/>
    <cellStyle name="_12502_Cotação final_Rev5" xfId="241" xr:uid="{CDF3FAAC-F925-488B-83F0-6042CA574536}"/>
    <cellStyle name="_12502_Cotação final_Rev5 2" xfId="242" xr:uid="{02DA6B7B-D0DB-4360-BE70-9FEEBC91AC4D}"/>
    <cellStyle name="_12502_LPU VIVO SDH 2006_MEM SERVIÇOS E MATERIAIS" xfId="243" xr:uid="{DE40E59C-8F35-49F9-8230-3BA11D90FC9B}"/>
    <cellStyle name="_12502_LPU VIVO SDH 2006_MEM SERVIÇOS E MATERIAIS 2" xfId="244" xr:uid="{203DF27B-6413-48EA-BAC4-19DFD022F88C}"/>
    <cellStyle name="_12588" xfId="245" xr:uid="{82ADF4E1-4B63-4CF8-974D-3E6389DE42B8}"/>
    <cellStyle name="_12588_LPU VIVO SDH 2006_MEM SERVIÇOS E MATERIAIS" xfId="246" xr:uid="{CAD385DD-2917-426B-85B9-6F304C9588B6}"/>
    <cellStyle name="_128_Otimização Site" xfId="247" xr:uid="{B1C0E249-729B-455A-8688-EF480C829913}"/>
    <cellStyle name="_128_Otimização Site 2" xfId="248" xr:uid="{2762A2D7-F746-4410-85D9-8B24FB16ED1E}"/>
    <cellStyle name="_164_calculo eng mês - REV LEILAO" xfId="249" xr:uid="{2BA9C3AA-AA4C-4B96-8DF0-A20FBF2CB4CE}"/>
    <cellStyle name="_164_calculo eng mês - REV LEILAO_1273_RD Full Indoor SDH-Rota Belém-Manaus-Rev.01" xfId="250" xr:uid="{EC3F990D-4A1A-401F-B3A6-F41E351406FD}"/>
    <cellStyle name="_164_calculo eng mês - REV LEILAO_1282_Calculos MS REV 0" xfId="251" xr:uid="{579B3913-3610-4848-A52E-9A5355E53381}"/>
    <cellStyle name="_164_calculo eng mês - REV LEILAO_1352_Calculos_ADSL Telefônica SP" xfId="252" xr:uid="{28FF9104-FF4F-4AFC-A37B-19EB9BFAE6A1}"/>
    <cellStyle name="_164_calculo eng mês - REV LEILAO_1415_Cálculos" xfId="253" xr:uid="{5741C2DD-AF55-4521-89F4-881A2EF958E9}"/>
    <cellStyle name="_164_calculo eng mês - REV LEILAO_873_Calculo TI" xfId="254" xr:uid="{6E5B3235-2279-4B66-8BB2-A2CFF156573A}"/>
    <cellStyle name="_164_calculo eng mês - REV LEILAO_995_ Recurso mês_01 tec REV I" xfId="255" xr:uid="{4063B8A5-400C-4A2E-9C9C-AB998F34239F}"/>
    <cellStyle name="_164_calculo eng mês - REV LEILAO_995_ Recurso mês_01 tec REV I_1110_Calculo" xfId="256" xr:uid="{E6CA9353-7FD8-4BB4-87F9-EE8414B0B7A1}"/>
    <cellStyle name="_164_calculo eng mês - REV LEILAO_995_ Recurso mês_01 tec REV I_1152_Calculo" xfId="257" xr:uid="{C1DD0312-042A-4178-BC02-08ADE0AD6250}"/>
    <cellStyle name="_164_calculo eng mês - REV LEILAO_CALCULO BASICO DE BDI VERSÃO 4" xfId="258" xr:uid="{A4C8792C-C617-4BF8-84A7-85CB0BA29AA6}"/>
    <cellStyle name="_164_calculo eng mês - REV LEILAO_CALCULO BASICO DE BDI VERSÃO 5" xfId="259" xr:uid="{BA00C890-6B18-4547-8897-2961A3A08544}"/>
    <cellStyle name="_164_calculo eng mês - REV LEILAO_FRETE INST GNA - MANAUS" xfId="260" xr:uid="{FE4E943E-EC58-48CB-B3EA-FCC1C35B5B28}"/>
    <cellStyle name="_164_LPU RD SDH Telemar - revI" xfId="261" xr:uid="{86851238-1D76-482B-9224-6548CA06DE57}"/>
    <cellStyle name="_164_LPU RD SDH Telemar - revI 2" xfId="262" xr:uid="{BEE8B4EA-3963-4098-B1E8-C031A13B8AC8}"/>
    <cellStyle name="_164_LPU RD SDH Telemar - revI_1192_Calculos" xfId="263" xr:uid="{0B099210-5D38-4E5C-9662-F299A07896FB}"/>
    <cellStyle name="_164_LPU RD SDH Telemar - revI_1192_Calculos 2" xfId="264" xr:uid="{EC62C28F-2271-4B0A-B1E3-9779F33BD70A}"/>
    <cellStyle name="_164_LPU RD SDH Telemar - revI_1192_Calculos REV IV" xfId="265" xr:uid="{3698BA37-F168-4EE2-89B4-CAF08F85BABC}"/>
    <cellStyle name="_164_LPU RD SDH Telemar - revI_1192_Calculos REV IV 2" xfId="266" xr:uid="{A07EFB08-2F4E-4E66-A6FE-0F9B605DED33}"/>
    <cellStyle name="_164_LPU RD SDH Telemar - revI_1273_RD Full Indoor SDH-Rota Belém-Manaus-Rev.01" xfId="267" xr:uid="{4C8A75D0-4FD7-4070-BBB6-B4C84ADD519A}"/>
    <cellStyle name="_164_LPU RD SDH Telemar - revI_1273_RD Full Indoor SDH-Rota Belém-Manaus-Rev.01 2" xfId="268" xr:uid="{5EB05985-9E19-4F8E-9BBF-F3E9F3F51E59}"/>
    <cellStyle name="_164_LPU RD SDH Telemar - revI_1282_Calculos MS REV 0" xfId="269" xr:uid="{140C3926-B618-4D5C-9250-F9BD44605381}"/>
    <cellStyle name="_164_LPU RD SDH Telemar - revI_1282_Calculos MS REV 0 2" xfId="270" xr:uid="{DAD84956-C377-496E-A9DE-6ACB5FCFBBB7}"/>
    <cellStyle name="_164_LPU RD SDH Telemar - revI_839_Cálculos_RevI_inclusao_servicos" xfId="271" xr:uid="{7D2A31E7-8532-4AAB-A246-9B592577A368}"/>
    <cellStyle name="_164_LPU RD SDH Telemar - revI_839_Cálculos_RevI_inclusao_servicos 2" xfId="272" xr:uid="{B6879265-FFBC-4E64-8CBB-3237C444FC9B}"/>
    <cellStyle name="_164_LPU RD SDH Telemar - revI_997_Calculos" xfId="273" xr:uid="{2BC4A923-955E-4DD0-B3AA-0865A10FE632}"/>
    <cellStyle name="_164_LPU RD SDH Telemar - revI_997_Calculos 2" xfId="274" xr:uid="{A948D295-32DD-48F9-8228-7E351338EB86}"/>
    <cellStyle name="_164_LPU RD SDH Telemar - revI_FRETE INST GNA - MANAUS" xfId="275" xr:uid="{F47B251B-A786-4F20-8877-7061470F190F}"/>
    <cellStyle name="_164_LPU RD SDH Telemar - revI_FRETE INST GNA - MANAUS 2" xfId="276" xr:uid="{F684FA46-A4AB-488D-84F4-9463F21563EC}"/>
    <cellStyle name="_194_Implantação de BTS" xfId="277" xr:uid="{5CEDD52A-7263-4905-83C7-39EC6E3D7BE0}"/>
    <cellStyle name="_194_Implantação de BTS - leilão" xfId="278" xr:uid="{8AC83710-3036-4F9F-8E23-82B350AD38AF}"/>
    <cellStyle name="_194_Implantação de BTS - leilão 2" xfId="279" xr:uid="{2938F3B8-4DDB-4327-AEF0-B5EF599F36FD}"/>
    <cellStyle name="_194_Implantação de BTS 2" xfId="280" xr:uid="{437EC172-475A-48E5-A38C-E71E9EE06E1B}"/>
    <cellStyle name="_194_Implantação de BTS 3" xfId="281" xr:uid="{54285CF5-DB85-4DA9-BD1D-4600B5A2AA29}"/>
    <cellStyle name="_209_up grade Nokia - novos revis III" xfId="282" xr:uid="{85B53B1E-751A-4049-8130-CCBEE6F60802}"/>
    <cellStyle name="_211_Calc Material de Instalação MISCELANEAS" xfId="283" xr:uid="{2A984AF2-2A32-419F-A881-6D71BD4BA15C}"/>
    <cellStyle name="_211_Calc Material de Instalação MISCELANEAS_1192_Calculos REV III" xfId="284" xr:uid="{B078BDAF-2662-4475-B6AE-2126A8160D44}"/>
    <cellStyle name="_211_Calc Material de Instalação MISCELANEAS_1192_Calculos REV IV" xfId="285" xr:uid="{64FCA982-0410-4ADB-86F8-D4FFFE66F42B}"/>
    <cellStyle name="_211_Calc Material de Instalação MISCELANEAS_1273_RD Full Indoor SDH-Rota Belém-Manaus-Rev.01" xfId="286" xr:uid="{89703DFC-537D-47BE-B5D1-3C8A98F99C94}"/>
    <cellStyle name="_211_Calc Material de Instalação MISCELANEAS_1282_Calculos MS REV 0" xfId="287" xr:uid="{A9B2BEEC-9032-451E-AF13-CF42495FCBB9}"/>
    <cellStyle name="_211_Calc Material de Instalação MISCELANEAS_1352_Calculos_ADSL Telefônica SP" xfId="288" xr:uid="{03587F39-3E0D-48CB-8076-13378472B27D}"/>
    <cellStyle name="_211_Calc Material de Instalação MISCELANEAS_1415_Cálculos" xfId="289" xr:uid="{03B99272-8F0F-4C2C-819E-F510CE69FEA9}"/>
    <cellStyle name="_211_Calc Material de Instalação MISCELANEAS_872_Cálculos GO REV I Nova Mob - separação proj instal" xfId="290" xr:uid="{1B647E67-C326-4BC5-82D1-9ED11998569C}"/>
    <cellStyle name="_211_Calc Material de Instalação MISCELANEAS_873_Calculo TI" xfId="291" xr:uid="{03E0DFA1-2A35-4598-8719-E61703ADD4A0}"/>
    <cellStyle name="_211_Calc Material de Instalação MISCELANEAS_995_ Recurso mês_01 tec REV I" xfId="292" xr:uid="{71FFAB41-1CDA-40CD-A8E5-85181CDF6E65}"/>
    <cellStyle name="_211_Calc Material de Instalação MISCELANEAS_995_ Recurso mês_01 tec REV I_1110_Calculo" xfId="293" xr:uid="{634EF0A4-9ACB-4BCD-961F-0E24A278BEC9}"/>
    <cellStyle name="_211_Calc Material de Instalação MISCELANEAS_995_ Recurso mês_01 tec REV I_1152_Calculo" xfId="294" xr:uid="{8A3D2DE0-DC8F-4B95-B5A2-06BA608562EA}"/>
    <cellStyle name="_211_Calc Material de Instalação MISCELANEAS_997_Calculos" xfId="295" xr:uid="{26D97A45-487F-4715-9C21-D8F400E28DD3}"/>
    <cellStyle name="_211_Calc Material de Instalação MISCELANEAS_CALCULO BASICO DE BDI VERSÃO 4" xfId="296" xr:uid="{95FAA6AA-C198-439B-A010-C9E7512058AA}"/>
    <cellStyle name="_211_Calc Material de Instalação MISCELANEAS_CALCULO BASICO DE BDI VERSÃO 5" xfId="297" xr:uid="{B74CF785-EADD-46BA-9980-F45603931B7C}"/>
    <cellStyle name="_211_Calc Material de Instalação MISCELANEAS_FRETE INST GNA - MANAUS" xfId="298" xr:uid="{2AE99C16-FDFE-4CF3-A00E-4F2C41204E17}"/>
    <cellStyle name="_2G Discounts RFQ 2008" xfId="299" xr:uid="{FFACA4BC-85BC-44E9-8514-188416189713}"/>
    <cellStyle name="_2G Discounts RFQ 2008 2" xfId="300" xr:uid="{A2C0DF7C-E645-46F9-ACB5-1C6DC4945B1F}"/>
    <cellStyle name="_2G Discounts RFQ 2008_APZ60 - MSC &amp; APZ" xfId="301" xr:uid="{895311D4-DF35-4AA7-8AD1-1C8D73ED49F2}"/>
    <cellStyle name="_2G Discounts RFQ 2008_APZ60 - MSC &amp; APZ 2" xfId="302" xr:uid="{E9ADAD5A-586F-41CA-8BBF-3BE36B2B3482}"/>
    <cellStyle name="_2G Discounts RFQ 2008_APZ60 - MSC &amp; APZ 3" xfId="303" xr:uid="{5AAC4D20-F3E2-4CE7-8932-1F7679561876}"/>
    <cellStyle name="_2G Discounts RFQ 2008_APZ60 - MSC &amp; APZ_Ericsson - Rollout MW 2010_2011 - 2011_05_02" xfId="304" xr:uid="{53AD8C3C-963B-4619-8283-475D291BA95E}"/>
    <cellStyle name="_2G Discounts RFQ 2008_APZ60 - MSC &amp; APZ_Ericsson - Rollout MW 2010_2011 - 2011_05_02_Planning &amp; Control - W1006_W1147 - 2012 (antes férias)" xfId="305" xr:uid="{7C526529-1333-4879-927A-3A0473C1CF17}"/>
    <cellStyle name="_2G Discounts RFQ 2008_APZ60 - MSC &amp; APZ_Ericsson - Rollout MW 2010_2011 - 2011_05_02_Planning &amp; Control - W1006_W1147 (Nova)" xfId="306" xr:uid="{E8C93FDB-3C03-419D-BCD6-416B5CE9B4D1}"/>
    <cellStyle name="_2G Discounts RFQ 2008_APZ60 - MSC &amp; APZ_Planning &amp; Control - W1006_W1147 - 2012 (antes férias)" xfId="307" xr:uid="{0C1AB3C7-152E-4D80-9277-AA59962B3AD9}"/>
    <cellStyle name="_2G Discounts RFQ 2008_Planning &amp; Control - W1006_W1147 - 2012 (antes férias)" xfId="308" xr:uid="{C27A26F5-E6FB-4C22-B8F8-CB78CC1F05F6}"/>
    <cellStyle name="_2G Discounts RFQ 2008_Planning &amp; Control - W1006_W1147 (Nova)" xfId="309" xr:uid="{FB453C31-F09A-4554-BD03-170B3B33BF98}"/>
    <cellStyle name="_33 Localidades v1" xfId="310" xr:uid="{F5A2D4D0-C12B-49D1-B7BB-C9A65FFFE025}"/>
    <cellStyle name="_482-Equipe Mês Clean UP GO e DF- rev II" xfId="311" xr:uid="{870F7EF1-5561-42D1-BE6D-F080216F68FC}"/>
    <cellStyle name="_487_Calculos REVI" xfId="312" xr:uid="{D3CC5D32-CA04-45DC-8B93-66988C94BDDE}"/>
    <cellStyle name="_512_LPU RD SDH" xfId="313" xr:uid="{3ACCBBDB-6498-4875-9C15-2DB29E4DB247}"/>
    <cellStyle name="_512_LPU RD SDH 2" xfId="314" xr:uid="{E82E57F3-FC69-45E6-A86F-0E2755E574E6}"/>
    <cellStyle name="_512_LPU RD SDH_1192_Calculos REV IV" xfId="315" xr:uid="{8426AE94-1F1A-462F-BBA8-BBC1AD2B79C3}"/>
    <cellStyle name="_512_LPU RD SDH_1192_Calculos REV IV 2" xfId="316" xr:uid="{FCDF4748-CA1A-4D2E-A5FF-AF3D0DD4041A}"/>
    <cellStyle name="_512_LPU RD SDH_1273_RD Full Indoor SDH-Rota Belém-Manaus-Rev.01" xfId="317" xr:uid="{549D1A17-0AC5-42FF-AD60-D5DCD61D12DF}"/>
    <cellStyle name="_512_LPU RD SDH_1273_RD Full Indoor SDH-Rota Belém-Manaus-Rev.01 2" xfId="318" xr:uid="{EB70E06E-E236-42A3-81A9-3512AFA9F0AF}"/>
    <cellStyle name="_512_LPU RD SDH_1282_Calculos MS REV 0" xfId="319" xr:uid="{2D5A257A-33EA-47E9-82D6-CA02777940D2}"/>
    <cellStyle name="_512_LPU RD SDH_1282_Calculos MS REV 0 2" xfId="320" xr:uid="{525409B5-73BB-4E77-B339-9E0A1A3B1820}"/>
    <cellStyle name="_512_LPU RD SDH_997_Calculos" xfId="321" xr:uid="{ED06EC1E-4719-4682-856B-284476177B20}"/>
    <cellStyle name="_512_LPU RD SDH_997_Calculos 2" xfId="322" xr:uid="{8AAB6D87-010D-47CC-88B7-8305D786356C}"/>
    <cellStyle name="_512_LPU RD SDH_FRETE INST GNA - MANAUS" xfId="323" xr:uid="{37E9A032-A534-4D3C-B6BA-0286C6DC8C52}"/>
    <cellStyle name="_512_LPU RD SDH_FRETE INST GNA - MANAUS 2" xfId="324" xr:uid="{EADAB0A2-7BF4-484A-979C-84A8C0325615}"/>
    <cellStyle name="_625_calculo LPU serviços pasolink" xfId="325" xr:uid="{20B2BB02-1A3D-4090-BC7F-0DA52333E729}"/>
    <cellStyle name="_625_calculo LPU serviços pasolink_1192_Calculos" xfId="326" xr:uid="{B7A52F24-C7A8-471C-BD74-C1755AFBC524}"/>
    <cellStyle name="_625_calculo LPU serviços pasolink_1192_Calculos REV IV" xfId="327" xr:uid="{A210BD40-918B-4C78-B62F-6D8B69C2E9C1}"/>
    <cellStyle name="_625_calculo LPU serviços pasolink_1273_RD Full Indoor SDH-Rota Belém-Manaus-Rev.01" xfId="328" xr:uid="{1A375F35-852A-4D6F-84B7-FC16A864A38F}"/>
    <cellStyle name="_625_calculo LPU serviços pasolink_1282_Calculos MS REV 0" xfId="329" xr:uid="{789CF382-AFF7-4404-955C-CF86689A0A49}"/>
    <cellStyle name="_625_calculo LPU serviços pasolink_839_Cálculos_RevI_inclusao_servicos" xfId="330" xr:uid="{71858AF7-D8EC-4FF2-BECA-D4F702AFA636}"/>
    <cellStyle name="_625_calculo LPU serviços pasolink_997_Calculos" xfId="331" xr:uid="{E1E23780-0E50-4861-9404-B4723149E23E}"/>
    <cellStyle name="_625_calculo LPU serviços pasolink_FRETE INST GNA - MANAUS" xfId="332" xr:uid="{A1CF5A4A-29DB-40E5-9AFC-E56D5A848D8D}"/>
    <cellStyle name="_873_Calculo TI" xfId="333" xr:uid="{0429273F-D35C-427C-A705-8CB6011C7591}"/>
    <cellStyle name="_873_Calculo TI 2" xfId="334" xr:uid="{043DF729-4BCF-4449-A520-2A4123FE4DD2}"/>
    <cellStyle name="_873_CW" xfId="335" xr:uid="{5E0DFD6C-FE31-48F8-BD0C-F31B02DBC3F5}"/>
    <cellStyle name="_914_Instalação de Rd Pasolink" xfId="336" xr:uid="{02162E55-6B01-41D6-85B8-A9CB2007806D}"/>
    <cellStyle name="_Aceitações (08-05)" xfId="337" xr:uid="{B477FE9D-919F-4E1E-BB3B-E4C90739B660}"/>
    <cellStyle name="_Aceitações (08-05)_Planning &amp; Control - W1006_W1147 - 2012 (antes férias)" xfId="338" xr:uid="{4351616B-6362-4EC8-AD93-45CD68C384DF}"/>
    <cellStyle name="_ALL LOS" xfId="339" xr:uid="{610833C3-381A-4041-B629-FB12F668FD74}"/>
    <cellStyle name="_Aluminum Feeder  Price OFFERs " xfId="340" xr:uid="{51CC02DB-21C3-4A63-B774-AA1C8DF52BBE}"/>
    <cellStyle name="_Aluminum Feeder  Price OFFERs  2" xfId="341" xr:uid="{6F4C0CB0-5DCB-42D4-A483-300D9C34B741}"/>
    <cellStyle name="_Aluminum Feeder  Price OFFERs  3" xfId="342" xr:uid="{D1E232CD-4FB1-4CFB-93AF-50EA5E38FAEB}"/>
    <cellStyle name="_Aluminum Feeder  Price OFFERs _W1143 - Product Import Template Rev.E" xfId="343" xr:uid="{D1B24B1F-884E-47B5-BCB3-E04A18D39BD2}"/>
    <cellStyle name="_ANALISE DE CUSTO" xfId="344" xr:uid="{11D968D3-7235-47DD-87E2-3D5E9670E191}"/>
    <cellStyle name="_ANALISE DE CUSTO 2" xfId="345" xr:uid="{9140865B-E0EB-4B95-B715-1F6618C3BA24}"/>
    <cellStyle name="_ANDREW ANTENNALINE PRICES  Jun-Sept 2007.Feeder kits - unitary_prices" xfId="346" xr:uid="{05CF1104-5B65-47A9-9DE9-DC334154F39B}"/>
    <cellStyle name="_ANDREW ANTENNALINE PRICES  Jun-Sept 2007.Feeder kits - unitary_prices 2" xfId="347" xr:uid="{BFE659A5-750F-4F14-9EA3-80B2AE8305FF}"/>
    <cellStyle name="_ANDREW ANTENNALINE PRICES  Jun-Sept 2007.Feeder kits - unitary_prices_W1143 - Product Import Template Rev.E" xfId="348" xr:uid="{D612B78B-0C1B-4D35-8A83-85E0C0C40689}"/>
    <cellStyle name="_ANDREW ANTENNALINE PRICES  Jun-Sept 2007.Feeder kits - unitary_prices_W1143 - Product Import Template Rev.E 2" xfId="349" xr:uid="{C9DFC69D-6EF1-4C54-87E7-FA01F859D070}"/>
    <cellStyle name="_Anexo 13 11_v2 - ET TEC PEN-002-2006 Dimensionamento de Sites(ZTE)new (2) - ANDREW" xfId="350" xr:uid="{FE947FF5-47ED-497B-BE14-CD5DD7B7D49D}"/>
    <cellStyle name="_Anexo I Carteg LPU Site Adaptation_20070213" xfId="351" xr:uid="{B150DED7-CC41-4C88-98F9-CB07607343B4}"/>
    <cellStyle name="_Anexo I Carteg LPU Site Adaptation_20070213 2" xfId="352" xr:uid="{02B90B57-9699-4900-8055-AB104FCAB13A}"/>
    <cellStyle name="_Anexo I Carteg LPU Site Adaptation_20070213_1192_Calculos" xfId="353" xr:uid="{B630363D-363F-4F4A-BC75-BB221479D931}"/>
    <cellStyle name="_Anexo I Carteg LPU Site Adaptation_20070213_1192_Calculos 2" xfId="354" xr:uid="{2E8F7EE6-DF04-4ABD-9705-884775E2D08D}"/>
    <cellStyle name="_Annex D Rev 6 - ERICSSON" xfId="355" xr:uid="{CC1388BE-E240-4A06-9567-2629EBD04025}"/>
    <cellStyle name="_Antenna system v3" xfId="356" xr:uid="{DC4A9EAA-9FA3-4F4A-8BAD-76BFFDEC4010}"/>
    <cellStyle name="_Antenna system v3_1110_Calculo" xfId="357" xr:uid="{B330638D-DE4B-4D2D-BB01-A6F67055A3C1}"/>
    <cellStyle name="_Antenna system v3_1152_Calculo" xfId="358" xr:uid="{816D51D9-BAAD-4A4F-B54D-78F43970D5F9}"/>
    <cellStyle name="_Base da apresentação_TI_Mar08" xfId="359" xr:uid="{B9D942FB-D4E1-48E8-B9F5-E37A8603FCCC}"/>
    <cellStyle name="_Base de Preços outros" xfId="360" xr:uid="{22E898D0-D384-4B78-AF55-0335E6EC4CA3}"/>
    <cellStyle name="_Base de Preços outros 2" xfId="361" xr:uid="{4983725D-BD0F-45E8-A9D8-9C44B43CD2DD}"/>
    <cellStyle name="_Book1 (7)" xfId="362" xr:uid="{395467E7-2E34-4DE6-93BC-05C4DEB800AE}"/>
    <cellStyle name="_Book1 (7)_Ericsson - Rollout MW 2010_2011 - 2011_05_02" xfId="363" xr:uid="{1BA0E717-5172-48C8-9F20-DB29055A4AA1}"/>
    <cellStyle name="_Book1 (7)_Ericsson - Rollout MW 2010_2011 - 2011_05_02_Planning &amp; Control - W1006_W1147 - 2012 (antes férias)" xfId="364" xr:uid="{05154564-BE49-413C-BF96-21985CF95611}"/>
    <cellStyle name="_Book1 (7)_Ericsson - Rollout MW 2010_2011 - 2011_05_02_Planning &amp; Control - W1006_W1147 (Nova)" xfId="365" xr:uid="{B79B0358-E19C-42D6-BA44-9F266B22DDD5}"/>
    <cellStyle name="_Book1 (7)_Planning &amp; Control - W1006_W1147 - 2012 (antes férias)" xfId="366" xr:uid="{FCA57B73-3BF3-460E-B262-65F2A57324D9}"/>
    <cellStyle name="_BoQ VsbSiemens" xfId="367" xr:uid="{F27DFD5B-C155-4DFE-AF01-81D8401E7B3E}"/>
    <cellStyle name="_BoQ_Serviço (2)" xfId="368" xr:uid="{68949924-16EA-4B6A-B1A2-DA71F25E3DC9}"/>
    <cellStyle name="_BoQ_Serviço_RevC" xfId="369" xr:uid="{231A5239-1137-4559-B4F2-10030E882A1E}"/>
    <cellStyle name="_BRAZIL WIRELESS B-FROM FINANCIALS Claro Minas_GAP" xfId="370" xr:uid="{1F70CB54-F726-4A58-BFC8-86C6EF43C8F4}"/>
    <cellStyle name="_BRAZIL WIRELESS B-FROM FINANCIALS Claro Minas_GAV v2" xfId="371" xr:uid="{B68215B7-A0B5-48E6-AFDC-2403B60D30D8}"/>
    <cellStyle name="_CALCULO BASICO DE BDI VERSÃO 4" xfId="372" xr:uid="{3DEC639B-47C7-4110-8AAC-B54F26178F09}"/>
    <cellStyle name="_CapEx 2008 Input Eng (4)" xfId="373" xr:uid="{3687532D-F177-4729-A88C-CAE2F5FDE17A}"/>
    <cellStyle name="_CapEx 2008 Input Eng_rev00" xfId="374" xr:uid="{8DF4F863-B863-48A2-8805-D8541777CC3A}"/>
    <cellStyle name="_Capex 2008_rev07_17out07" xfId="375" xr:uid="{3DED32EB-7E92-4C0A-A40D-48599E8EADB4}"/>
    <cellStyle name="_CARE-BSS-CLARO-BRAZIL-ALCATEL-SWAP-07May2006" xfId="376" xr:uid="{5BC5A369-87E3-4E90-86A7-FB88D0C2F908}"/>
    <cellStyle name="_Cellsite ESTNOK77 Pricing Sheet Flexi EDGE 070820" xfId="377" xr:uid="{E0E681D4-3A4F-42B4-96AD-88B053F2ACC6}"/>
    <cellStyle name="_Cellsite ESTNOK77 Pricing Sheet Flexi EDGE 070820 2" xfId="378" xr:uid="{0FAAEAEA-A363-496C-883D-AE95357C1C92}"/>
    <cellStyle name="_Cellsite ESTNOK77 Pricing Sheet Flexi EDGE 070820 3" xfId="379" xr:uid="{BE30DAEB-4D6E-47D9-9DEC-798E9E825918}"/>
    <cellStyle name="_Cellsite ESTNOK77 Pricing Sheet Flexi EDGE 070820_CALCULO BASICO DE BDI VERSÃO 5" xfId="380" xr:uid="{AD3CD739-2901-4B9B-9AC6-6B4E761820B3}"/>
    <cellStyle name="_Cellsite ESTNOK77 Pricing Sheet Flexi EDGE 070820_W1143 - Product Import Template Rev.E" xfId="381" xr:uid="{959907F7-8F8D-44D6-A3AA-7B78665C016D}"/>
    <cellStyle name="_Claro - North Reg. Claro SWF 23057(BSS) e 23084(core) - 071109" xfId="382" xr:uid="{BB5980ED-2334-4738-A53C-94817D739675}"/>
    <cellStyle name="_Claro - North Reg. Claro SWF 23057(BSS) e 23084(core) - 071109 2" xfId="383" xr:uid="{EAD1AB86-126C-45DA-A66B-89910E997D12}"/>
    <cellStyle name="_Claro - North Reg. Claro SWF 23057(BSS) e 23084(core) - 071109 3" xfId="384" xr:uid="{976A03E1-3D60-48BC-81CA-ED8B625C62E2}"/>
    <cellStyle name="_Claro - North Reg. Claro SWF 23057(BSS) e 23084(core) - 071109_CALCULO BASICO DE BDI VERSÃO 5" xfId="385" xr:uid="{52BF9D8F-E68F-4E78-BC15-45C88EC08E20}"/>
    <cellStyle name="_Claro - North Reg. Claro SWF 23057(BSS) e 23084(core) - 071109_W1143 - Product Import Template Rev.E" xfId="386" xr:uid="{71A10079-C109-4F4E-8B02-9CFE077B41FB}"/>
    <cellStyle name="_CLARO BSS SWAP TI MGu v01" xfId="387" xr:uid="{0C9933FA-38D9-45B0-AE15-26392CC772B6}"/>
    <cellStyle name="_CLARO BSS SWAP TI MGu v01 2" xfId="388" xr:uid="{723FC299-3499-49A1-A6DA-13BC70C1E266}"/>
    <cellStyle name="_CLARO BSS SWAP TI MGu v01_1192_Calculos" xfId="389" xr:uid="{FB5771A8-0655-47D4-B82F-7F30D4BA1085}"/>
    <cellStyle name="_CLARO BSS SWAP TI MGu v01_1192_Calculos 2" xfId="390" xr:uid="{49513FCB-2201-4C51-B17B-E2DF17DAFE17}"/>
    <cellStyle name="_CLARO BSS SWAP TI PACKAGES" xfId="391" xr:uid="{F913D540-8AC1-42C2-9CBB-6EB04376397A}"/>
    <cellStyle name="_CLARO BSS SWAP TI PACKAGES 2" xfId="392" xr:uid="{A969D602-47A2-494B-87B8-402BF848DFB3}"/>
    <cellStyle name="_CLARO BSS SWAP TI PACKAGES_1192_Calculos" xfId="393" xr:uid="{C116DD2C-B032-4842-A8BA-FC1EEC46CBA7}"/>
    <cellStyle name="_CLARO BSS SWAP TI PACKAGES_1192_Calculos 2" xfId="394" xr:uid="{A4883426-088A-4FB2-9FF2-76D2B73EE011}"/>
    <cellStyle name="_CLARO RFP MUX e XConnect v3" xfId="395" xr:uid="{8A9A23D1-A6F4-40D5-A5C1-1908BED3C113}"/>
    <cellStyle name="_CLARO RFP MUX e XConnect_Rev14.03" xfId="396" xr:uid="{DE9694C7-21D4-4AB7-B496-63DDCA58FEDE}"/>
    <cellStyle name="_CLARO RFP MUX e XConnect_Rev14.03 v2" xfId="397" xr:uid="{B93BA2DE-FEB4-4A78-9FDF-BAC9B2AD9464}"/>
    <cellStyle name="_CLARO RFP MUX e XConnect_Rev14.03 v3" xfId="398" xr:uid="{6E085484-1BDF-4476-A304-0FDDC5BE4EBA}"/>
    <cellStyle name="_CLARO_LPU_SITE ADAPTATION_v3" xfId="399" xr:uid="{62E7046F-3A44-48BF-9732-E21A36DE0815}"/>
    <cellStyle name="_CLARO_LPU_SITE ADAPTATION_v3 2" xfId="400" xr:uid="{9BEA1B03-FEAA-420B-BCAD-D464777D58DA}"/>
    <cellStyle name="_Claro-Cotação-Novo-escopo-14.02.07_serviços HW e NMS_VF-Alex" xfId="401" xr:uid="{98732DEC-789D-45C2-89C2-D94AC59A15AE}"/>
    <cellStyle name="_Comparativas de paquetes OE Luiz Mendes 071003" xfId="402" xr:uid="{C542DDBE-2B08-4B99-8560-48856437B410}"/>
    <cellStyle name="_Composição Comunica Mipnas" xfId="403" xr:uid="{44E88F66-5292-4FC2-B5D5-70984174527A}"/>
    <cellStyle name="_Composição Comunica Mipnas_ET TEC PEN-005-2006 Anexo 2 - LPU dos EnlacesdeRádios (2)" xfId="404" xr:uid="{B8CB8F63-8048-49C3-96FD-53E5CB4AC4DA}"/>
    <cellStyle name="_Composição Comunica Mipnas_ET TEC PEN-005-2006 Anexo 2 - LPU dos EnlacesdeRádios (2)_BR BR TELEMIG Micro LPU_Telemig_20061109_alteradacomICMS" xfId="405" xr:uid="{50A1A06B-3C96-47FD-A38F-BC5CA17B2666}"/>
    <cellStyle name="_Composição Comunica Mipnas_ET TEC PEN-005-2006 Anexo 2 - LPU dos EnlacesdeRádios (2)_Copy of BR BR TELEMIG Micro LPU_Telemig_20061109_alteradacomICMS" xfId="406" xr:uid="{61FBDCA5-D007-4261-8301-07B16180741B}"/>
    <cellStyle name="_Composição Comunica Mipnas_ET TEC PEN-005-2006 Anexo 2 - LPU dos EnlacesdeRádios (2)_Telemig_ LPU MicroOndas_09Mar" xfId="407" xr:uid="{37D96138-926B-4B58-A560-9AC4D420A699}"/>
    <cellStyle name="_Composição Comunica Mipnas_Modelo Proposta de Rádio_Lote02" xfId="408" xr:uid="{206FCAA8-F553-4DA3-B92F-9E3F50F72610}"/>
    <cellStyle name="_Composição Comunica Mipnas_ProjetoBásico de TX_VIABILIDADE_Solução" xfId="409" xr:uid="{DAC4B121-6BAB-47EA-8ED5-8F416683809D}"/>
    <cellStyle name="_Configuration Summary Claro North" xfId="410" xr:uid="{92E0D406-AADE-4BB8-B3B4-294751AB559C}"/>
    <cellStyle name="_Configuration Summary Claro North 2" xfId="411" xr:uid="{82046A72-E126-427C-9760-B4469E05B385}"/>
    <cellStyle name="_Configuration Summary Claro North_W1143 - Product Import Template Rev.E" xfId="412" xr:uid="{07F07155-0C75-4404-B55B-8823B21A51B3}"/>
    <cellStyle name="_Configuration Summary Claro North_W1143 - Product Import Template Rev.E 2" xfId="413" xr:uid="{00C76C7D-3393-48D9-B079-C581410DCEE9}"/>
    <cellStyle name="_Controle de POs 2008" xfId="414" xr:uid="{985E4256-D09A-4022-B35E-75FD623FA76D}"/>
    <cellStyle name="_Controle de POs 2008_APZ60 - MSC &amp; APZ" xfId="415" xr:uid="{3F6DB8CB-2991-4EFD-AAF8-B28C69B26818}"/>
    <cellStyle name="_Controle de POs 2008_APZ60 - MSC &amp; APZ 2" xfId="416" xr:uid="{4A6F4445-22BB-4881-9D75-D3ECD0A2442C}"/>
    <cellStyle name="_Controle POs por item 2008" xfId="417" xr:uid="{291D3631-19D9-450F-846D-078DD6EC5EF4}"/>
    <cellStyle name="_Controle POs por item 2008 2" xfId="418" xr:uid="{E8BB44D2-95AA-4846-9698-B4E6771FCA43}"/>
    <cellStyle name="_Controle POs por item 2008_APZ60 - MSC &amp; APZ" xfId="419" xr:uid="{36A2E9EB-41DD-4378-8A11-D8286E0F1B16}"/>
    <cellStyle name="_Controle POs por item 2008_APZ60 - MSC &amp; APZ 2" xfId="420" xr:uid="{45BF0216-C8A2-4850-83C1-1F225A7AFAED}"/>
    <cellStyle name="_Controle POs por item 2008_APZ60 - MSC &amp; APZ 3" xfId="421" xr:uid="{4F2FC139-A3C6-4B43-927B-EB404FC6102B}"/>
    <cellStyle name="_Controle POs por item 2008_APZ60 - MSC &amp; APZ_Ericsson - Rollout MW 2010_2011 - 2011_05_02" xfId="422" xr:uid="{A539243F-E99A-45B4-B167-596CE47C81B1}"/>
    <cellStyle name="_Controle POs por item 2008_APZ60 - MSC &amp; APZ_Ericsson - Rollout MW 2010_2011 - 2011_05_02_Planning &amp; Control - W1006_W1147 - 2012 (antes férias)" xfId="423" xr:uid="{518330CC-FAF2-436A-90E1-7BE56C0BE258}"/>
    <cellStyle name="_Controle POs por item 2008_APZ60 - MSC &amp; APZ_Ericsson - Rollout MW 2010_2011 - 2011_05_02_Planning &amp; Control - W1006_W1147 (Nova)" xfId="424" xr:uid="{71DDEA8F-7E8C-45F7-8E6E-05941BF49E8A}"/>
    <cellStyle name="_Controle POs por item 2008_APZ60 - MSC &amp; APZ_Planning &amp; Control - W1006_W1147 - 2012 (antes férias)" xfId="425" xr:uid="{0B17E51C-32A8-4B38-A769-E6C25305BF08}"/>
    <cellStyle name="_Controle POs por item 2008_Planning &amp; Control - W1006_W1147 - 2012 (antes férias)" xfId="426" xr:uid="{A9F03D00-CB28-4A19-943B-3DD1EB7038ED}"/>
    <cellStyle name="_Controle POs por item 2008_Planning &amp; Control - W1006_W1147 (Nova)" xfId="427" xr:uid="{EE698615-8154-430A-9FFE-937A313EDB53}"/>
    <cellStyle name="_Cópia de Attachment 5.5 - Miscellaneous Material Packet to be provided by supplier (PORTUGUESE)" xfId="428" xr:uid="{A975D410-1E9B-40A5-8359-F379BE01CE61}"/>
    <cellStyle name="_Copy of Business Case - DOVANIR - Ago2008" xfId="429" xr:uid="{5485E8E9-92D3-4DC2-ADFD-C160A632BF2A}"/>
    <cellStyle name="_Copy of Business Case - DOVANIR - Ago2008_Planning &amp; Control - W1006_W1147 - 2012 (antes férias)" xfId="430" xr:uid="{C8A3905C-9A33-4C21-8F76-34F7B369EB44}"/>
    <cellStyle name="_Copy of Business Case - DOVANIR - Ago2008_Planning &amp; Control - W1006_W1147 (Nova)" xfId="431" xr:uid="{2218AF45-58B8-4971-BD90-1C29E8DAB0C5}"/>
    <cellStyle name="_Copy of Nokia_LPU_Implem_Services 20061115 REV L MGu" xfId="432" xr:uid="{D9760223-72AB-4365-BA70-E0B5D671BF44}"/>
    <cellStyle name="_Copy of Nokia_LPU_Implem_Services 20061115 REV L MGu_1192_Calculos" xfId="433" xr:uid="{5177A665-33D3-4C10-8D77-F17363E6E637}"/>
    <cellStyle name="_Copy of Nokia_LPU_Implem_Services 20061115 REV L MGu_CALCULO BASICO DE BDI VERSÃO 5" xfId="434" xr:uid="{3B268269-50EF-4C5C-95C3-A0227532417F}"/>
    <cellStyle name="_CORE Expansion 2G Phase 2 SWF39496 Rev3" xfId="435" xr:uid="{B34AF64C-B73D-4A47-BC08-978A2EAFDEE4}"/>
    <cellStyle name="_Cover" xfId="436" xr:uid="{CF1631B9-8DAF-4BB7-BD64-6AD0E4CCF39A}"/>
    <cellStyle name="_CP Serviços 2009- Expansões 090304 CO V2" xfId="437" xr:uid="{F0A34532-9DDE-4A0E-AFE9-067C96943B86}"/>
    <cellStyle name="_Default_EngSistemas" xfId="438" xr:uid="{729428E5-D61E-44CD-93FD-5D087AE636DC}"/>
    <cellStyle name="_Enlaces" xfId="439" xr:uid="{F1DA75BE-D434-4134-8996-B6923CDB3891}"/>
    <cellStyle name="_Entregable_precios_unitarios_revA" xfId="440" xr:uid="{744D15A2-1E50-4ABB-9152-4B8B72B7F105}"/>
    <cellStyle name="_Entregable_precios_unitarios_revA 2" xfId="441" xr:uid="{AED16895-1850-4D2E-867F-1951F9A3677E}"/>
    <cellStyle name="_Entregable_precios_unitarios_revA_Ericsson - Rollout MW 2010_2011 - 2011_05_02" xfId="442" xr:uid="{50A36DAC-7F6A-4E04-A9D4-2DEB88EE4018}"/>
    <cellStyle name="_Entregable_precios_unitarios_revA_Ericsson - Rollout MW 2010_2011 - 2011_05_02_Planning &amp; Control - W1006_W1147 - 2012 (antes férias)" xfId="443" xr:uid="{27D50741-B8DA-4AC7-8685-FE8BE4A85525}"/>
    <cellStyle name="_Entregable_precios_unitarios_revA_Ericsson - Rollout MW 2010_2011 - 2011_05_02_Planning &amp; Control - W1006_W1147 (Nova)" xfId="444" xr:uid="{5CE06AFB-851A-44E4-8F49-086DE8E5D0A9}"/>
    <cellStyle name="_Entregable_precios_unitarios_revA_Planning &amp; Control - W1006_W1147 - 2012 (antes férias)" xfId="445" xr:uid="{5A962E09-BE85-47C3-9F6F-ED2F1924D129}"/>
    <cellStyle name="_Equalização RF  Huawei Nortel Motorola Siemens - Triângulo 23-12-04 Rev0" xfId="446" xr:uid="{F57DF1D4-BCD9-404E-9725-1B09F20561CA}"/>
    <cellStyle name="_equipe de otimização NBT" xfId="447" xr:uid="{BE08AE23-0D1B-4BCE-904E-A0A1A2E53C9E}"/>
    <cellStyle name="_ET TEC PEN-005-2006 Anexo 2 - LPU dos EnlacesdeRádios (2)" xfId="448" xr:uid="{05924D73-D5FA-4C9C-8EC8-4CECD19DB902}"/>
    <cellStyle name="_Feeders kit definition" xfId="449" xr:uid="{19C5F518-ED8C-4CBF-847D-F5EBB8E9E9C1}"/>
    <cellStyle name="_Feeders kit definition 2" xfId="450" xr:uid="{E227FADE-543D-4857-8832-A96D805AF8BC}"/>
    <cellStyle name="_Gap Analysis W08_21 02 11" xfId="451" xr:uid="{7EC5D74D-6A91-42F8-AC08-DB4F6D2B66CC}"/>
    <cellStyle name="_General Quotation Table - Oi Site Survey_rev2" xfId="452" xr:uid="{BC07C383-7E8D-4408-8521-48D76EF9FBA0}"/>
    <cellStyle name="_General Quotation Table - Oi Site Survey_rev2 2" xfId="453" xr:uid="{0EA31157-890F-4D50-938B-B1B175C348B1}"/>
    <cellStyle name="_General Quotation Table - Oi Site Survey_rev2_W1143 - Product Import Template Rev.E" xfId="454" xr:uid="{B8195E7B-714E-48AE-B509-26CE55AED725}"/>
    <cellStyle name="_General Quotation Table - Oi Site Survey_rev2_W1143 - Product Import Template Rev.E 2" xfId="455" xr:uid="{519D61CD-54CD-4F74-905C-F422351EF5EE}"/>
    <cellStyle name="_GSM G9 Quotation (For NSS-MG Expansion Phase1) V3" xfId="456" xr:uid="{151FB5BB-949E-4D91-984C-733DCAC50714}"/>
    <cellStyle name="_GSM G9 Quotation Template 20050221" xfId="457" xr:uid="{3958DEDD-A031-4231-9C1C-591B1EF008CF}"/>
    <cellStyle name="_GSM-T Quotation Template 20050324NEW" xfId="458" xr:uid="{34BA9A88-4A45-4AC5-A487-57E9A760CA80}"/>
    <cellStyle name="_Huawei_Claro_V480_12_11_04" xfId="459" xr:uid="{E54F5621-7D8F-4912-A9F9-8A641402851D}"/>
    <cellStyle name="_IPDSLAM R2_BoQ_BrasilTelecom_110803_v5" xfId="460" xr:uid="{B9CB290F-2513-46CF-B83E-BE0A1E4AFD1A}"/>
    <cellStyle name="_L2-Summary by Element" xfId="461" xr:uid="{C42F1CA1-3B5A-465E-961B-CEA6716C5FD1}"/>
    <cellStyle name="_Linhas alugadas fase 1" xfId="462" xr:uid="{454E9475-A676-4072-8506-D6D13D6739A7}"/>
    <cellStyle name="_Linhas alugadas fase 1 2" xfId="463" xr:uid="{F8BAA72F-2017-4958-ACC1-72FCB0A0743D}"/>
    <cellStyle name="_Link_DataBase_SUL_15-07-09" xfId="464" xr:uid="{5CB0DE3F-A182-499C-96C6-9A6D8BD061CE}"/>
    <cellStyle name="_Link_DataBase_SUL_15-07-09_Planning &amp; Control - W1006_W1147 - 2012 (antes férias)" xfId="465" xr:uid="{2EE434F1-C442-4E89-8EBF-65BEBC4DF494}"/>
    <cellStyle name="_Link_DataBase_SUL_15-07-09_Planning &amp; Control - W1006_W1147 (Nova)" xfId="466" xr:uid="{E93FAA1C-393B-427A-940E-AFF5CCD21DB3}"/>
    <cellStyle name="_Lista de Sites 3G para 2009 20090116" xfId="467" xr:uid="{3C8BDF45-6941-4E37-B153-BCE49C227FC5}"/>
    <cellStyle name="_Listas CF" xfId="468" xr:uid="{45F7E351-11D7-4B6A-88A4-9A1BF46E83BB}"/>
    <cellStyle name="_Listas CF 2" xfId="469" xr:uid="{42EB7685-F49B-4BAB-BF55-FA4CC8D61AD8}"/>
    <cellStyle name="_LL a serem Otimizadas do Projeto de Oitmização 2006" xfId="470" xr:uid="{306B026C-B9D7-4E7C-8F25-1AB169142CEB}"/>
    <cellStyle name="_LL a serem Otimizadas do Projeto de Oitmização 2006 2" xfId="471" xr:uid="{A6178029-DDAA-4D76-8FCC-95CACEB6336B}"/>
    <cellStyle name="_LL a serem Otimizadas do Projeto de Oitmização 2006_995_ Recurso mês_01 tec REV I" xfId="472" xr:uid="{373DE82E-C6C1-4CAB-81D0-32C55E169758}"/>
    <cellStyle name="_LL a serem Otimizadas do Projeto de Oitmização 2006_995_ Recurso mês_01 tec REV I 2" xfId="473" xr:uid="{C87D9A3D-D4BA-4463-98F0-EA44BB910CA2}"/>
    <cellStyle name="_LL a serem Otimizadas do Projeto de Oitmização 2006_CALCULO BASICO DE BDI VERSÃO 4" xfId="474" xr:uid="{BFE1ADB7-6AE3-4BE8-B411-20ED3BFEC9AB}"/>
    <cellStyle name="_LL a serem Otimizadas do Projeto de Oitmização 2006_CALCULO BASICO DE BDI VERSÃO 4 2" xfId="475" xr:uid="{89DE5161-93AF-4BE1-A021-CC13D257F293}"/>
    <cellStyle name="_LoM TX Claro Norte" xfId="476" xr:uid="{A3B15382-9966-46EA-89C3-0AB17A554329}"/>
    <cellStyle name="_LoM TX Claro Norte 2" xfId="477" xr:uid="{7A31BA25-ABAB-4D74-A3A9-A0D46AA785F2}"/>
    <cellStyle name="_LoM TX Claro Norte_W1143 - Product Import Template Rev.E" xfId="478" xr:uid="{F984A284-7425-4F4A-B9F4-ECAB7457FC35}"/>
    <cellStyle name="_LoM TX Claro Norte_W1143 - Product Import Template Rev.E 2" xfId="479" xr:uid="{517A5F22-E7B6-47BB-8C71-7C76DA1A3F22}"/>
    <cellStyle name="_Lote A1 - BIL_BRA5308011102AGA - Tabela de Cotação V2" xfId="480" xr:uid="{5365EF01-CD47-4711-B148-970910FD256C}"/>
    <cellStyle name="_Lote A1 - BIL_BRA5308011102AGA - Tabela de Cotação V2 2" xfId="481" xr:uid="{933F036B-200C-4FC2-A0FC-819B6D89FD9C}"/>
    <cellStyle name="_Lote A1 - BIL_BRA5308011102AGA - Tabela de Cotação V2_1192_Calculos" xfId="482" xr:uid="{BF5CF4C6-E85A-413A-A4F8-9F1EF8245A13}"/>
    <cellStyle name="_Lote A1 - BIL_BRA5308011102AGA - Tabela de Cotação V2_1192_Calculos 2" xfId="483" xr:uid="{7CEF7A53-C5F6-4111-AF06-ACE11F09A319}"/>
    <cellStyle name="_Lote A2 - BIL_BRA5308011102AGA - Tabela de Cotação V2" xfId="484" xr:uid="{BC2FBF85-50B4-4770-80E9-7283E5BE1D84}"/>
    <cellStyle name="_Lote A2 - BIL_BRA5308011102AGA - Tabela de Cotação V2 2" xfId="485" xr:uid="{B1494E6F-5ACA-4444-8CF4-A6A13923DAB5}"/>
    <cellStyle name="_Lote A2 - BIL_BRA5308011102AGA - Tabela de Cotação V2_1192_Calculos" xfId="486" xr:uid="{DE49B70B-8D68-427A-BAA6-0EF929D07BAB}"/>
    <cellStyle name="_Lote A2 - BIL_BRA5308011102AGA - Tabela de Cotação V2_1192_Calculos 2" xfId="487" xr:uid="{D1B5C33A-0BC2-4388-AF1F-FD6790F669D3}"/>
    <cellStyle name="_Lote B1 - BIL_BRA5308011102AGA - Tabela de Cotação V2" xfId="488" xr:uid="{A10BE6DF-2AAF-44E0-85C7-11AB9B4E9C33}"/>
    <cellStyle name="_Lote B1 - BIL_BRA5308011102AGA - Tabela de Cotação V2 2" xfId="489" xr:uid="{79FA2149-5E79-497F-93A7-C521A7BFA37E}"/>
    <cellStyle name="_Lote B1 - BIL_BRA5308011102AGA - Tabela de Cotação V2_1192_Calculos" xfId="490" xr:uid="{B63E8B6B-26A9-40BD-97CA-D4FC50489EA1}"/>
    <cellStyle name="_Lote B1 - BIL_BRA5308011102AGA - Tabela de Cotação V2_1192_Calculos 2" xfId="491" xr:uid="{9FB73053-917F-4BBF-B03B-D4C6C42CB6F9}"/>
    <cellStyle name="_Lote B2 - BIL_BRA5308011102AGA - Tabela de Cotação V2" xfId="492" xr:uid="{8D7147C6-DFAD-4BF4-B1FD-CA1A4A71D75C}"/>
    <cellStyle name="_Lote B2 - BIL_BRA5308011102AGA - Tabela de Cotação V2 2" xfId="493" xr:uid="{0DF4B91F-84B6-4635-A627-9E31D231289E}"/>
    <cellStyle name="_Lote B2 - BIL_BRA5308011102AGA - Tabela de Cotação V2_1192_Calculos" xfId="494" xr:uid="{5EEF506A-450B-4B64-9F7F-1E6BA8274EF4}"/>
    <cellStyle name="_Lote B2 - BIL_BRA5308011102AGA - Tabela de Cotação V2_1192_Calculos 2" xfId="495" xr:uid="{FEE223B1-D7B9-4661-B38D-6329E748FF63}"/>
    <cellStyle name="_Lote C1 - BIL_BRA5308011102AGA - Tabela de Cotação V2" xfId="496" xr:uid="{9F0A017C-677A-46F0-B32E-79CAA7DD1AC1}"/>
    <cellStyle name="_Lote C1 - BIL_BRA5308011102AGA - Tabela de Cotação V2 2" xfId="497" xr:uid="{E53ECA1F-9BFA-48F3-A9CE-32AF36C9FAE9}"/>
    <cellStyle name="_Lote C1 - BIL_BRA5308011102AGA - Tabela de Cotação V2_1192_Calculos" xfId="498" xr:uid="{67841D41-03D6-44CE-9C35-F09E623BC251}"/>
    <cellStyle name="_Lote C1 - BIL_BRA5308011102AGA - Tabela de Cotação V2_1192_Calculos 2" xfId="499" xr:uid="{052275F5-C479-477F-8F5B-561273C300A9}"/>
    <cellStyle name="_Lote C2 - BIL_BRA5308011102AGA - Tabela de Cotação V2" xfId="500" xr:uid="{B4150F50-F1CE-4CE0-9610-834BF657959C}"/>
    <cellStyle name="_Lote C2 - BIL_BRA5308011102AGA - Tabela de Cotação V2 2" xfId="501" xr:uid="{6D8238EC-38D5-45FC-BD18-EE4DE8AEF361}"/>
    <cellStyle name="_Lote C2 - BIL_BRA5308011102AGA - Tabela de Cotação V2_1192_Calculos" xfId="502" xr:uid="{CEE2878C-CBD7-4424-8748-95363A1F1C9C}"/>
    <cellStyle name="_Lote C2 - BIL_BRA5308011102AGA - Tabela de Cotação V2_1192_Calculos 2" xfId="503" xr:uid="{9340021A-7CD0-4C64-B412-917D1888E76E}"/>
    <cellStyle name="_Lote C3 - BIL_BRA5308011102AGA - Tabela de Cotação V2" xfId="504" xr:uid="{610E9445-E3DE-4894-A90A-D75819F26D2C}"/>
    <cellStyle name="_Lote C3 - BIL_BRA5308011102AGA - Tabela de Cotação V2 2" xfId="505" xr:uid="{F5B5CD75-0C27-43C8-9A36-C40D09952749}"/>
    <cellStyle name="_Lote C3 - BIL_BRA5308011102AGA - Tabela de Cotação V2_1192_Calculos" xfId="506" xr:uid="{6C01F0B5-5A1D-41D3-ACFF-183D4B0B4E3D}"/>
    <cellStyle name="_Lote C3 - BIL_BRA5308011102AGA - Tabela de Cotação V2_1192_Calculos 2" xfId="507" xr:uid="{D6537E31-865B-42A3-8DD7-126DB7C9D85A}"/>
    <cellStyle name="_Lote D1 - BIL_BRA5308011102AGA - Tabela de Cotação V2" xfId="508" xr:uid="{3AF63797-F1AE-4145-BE27-A526BBC174C3}"/>
    <cellStyle name="_Lote D1 - BIL_BRA5308011102AGA - Tabela de Cotação V2 2" xfId="509" xr:uid="{540C7422-34AE-4D89-9C40-D903B75135AA}"/>
    <cellStyle name="_Lote D1 - BIL_BRA5308011102AGA - Tabela de Cotação V2_1192_Calculos" xfId="510" xr:uid="{E2068D9F-D267-40CA-872F-A7480EFE6161}"/>
    <cellStyle name="_Lote D1 - BIL_BRA5308011102AGA - Tabela de Cotação V2_1192_Calculos 2" xfId="511" xr:uid="{A14EE812-409E-4315-9AF1-EB190CBB3C3E}"/>
    <cellStyle name="_Lote E1 - BIL_BRA5308011102AGA - Tabela de Cotação V2" xfId="512" xr:uid="{E1F32A25-BCB8-41EC-86CC-9824A14E6D55}"/>
    <cellStyle name="_Lote E1 - BIL_BRA5308011102AGA - Tabela de Cotação V2 2" xfId="513" xr:uid="{A0A6667B-5F66-4B89-9A34-780B92206764}"/>
    <cellStyle name="_Lote E1 - BIL_BRA5308011102AGA - Tabela de Cotação V2_1192_Calculos" xfId="514" xr:uid="{38EAFC3F-26E8-420F-B050-668C1870D69D}"/>
    <cellStyle name="_Lote E1 - BIL_BRA5308011102AGA - Tabela de Cotação V2_1192_Calculos 2" xfId="515" xr:uid="{DBA9BF2A-4F9A-4750-82CA-ED3B0B39E53B}"/>
    <cellStyle name="_Lote E2 - BIL_BRA5308011102AGA - Tabela de Cotação V2" xfId="516" xr:uid="{2CCB484C-20E4-4637-83E2-256118CF47B9}"/>
    <cellStyle name="_Lote E2 - BIL_BRA5308011102AGA - Tabela de Cotação V2 2" xfId="517" xr:uid="{7CECD22C-BC6E-4475-BE50-828D757E3CC0}"/>
    <cellStyle name="_Lote E2 - BIL_BRA5308011102AGA - Tabela de Cotação V2_1192_Calculos" xfId="518" xr:uid="{B3F74EA1-73F8-4400-A187-CC250A171927}"/>
    <cellStyle name="_Lote E2 - BIL_BRA5308011102AGA - Tabela de Cotação V2_1192_Calculos 2" xfId="519" xr:uid="{8C7DCB89-B2AE-4164-B0EF-6969C7F0EC78}"/>
    <cellStyle name="_Lote E3 - BIL_BRA5308011102AGA - Tabela de Cotação V2" xfId="520" xr:uid="{CFEFD55F-AB98-4CAA-93E5-83D82ED72F59}"/>
    <cellStyle name="_Lote E3 - BIL_BRA5308011102AGA - Tabela de Cotação V2 2" xfId="521" xr:uid="{55FB745A-0BCF-463A-9853-C9C21D080A50}"/>
    <cellStyle name="_Lote E3 - BIL_BRA5308011102AGA - Tabela de Cotação V2_1192_Calculos" xfId="522" xr:uid="{635BC101-24CA-44D7-A20D-CCB9D05F7B8A}"/>
    <cellStyle name="_Lote E3 - BIL_BRA5308011102AGA - Tabela de Cotação V2_1192_Calculos 2" xfId="523" xr:uid="{380632D0-AF89-4D30-AF77-555B41A7B9BF}"/>
    <cellStyle name="_Lote E4 - BIL_BRA5308011102AGA - Tabela de Cotação V2" xfId="524" xr:uid="{0DA3DF23-8F2E-4C60-8768-C9F09BAD7A4B}"/>
    <cellStyle name="_Lote E4 - BIL_BRA5308011102AGA - Tabela de Cotação V2 2" xfId="525" xr:uid="{B9A57F58-4069-4DB2-8011-DE3E7EE187B4}"/>
    <cellStyle name="_Lote E4 - BIL_BRA5308011102AGA - Tabela de Cotação V2_1192_Calculos" xfId="526" xr:uid="{25364862-BEF2-4BD2-97B7-997769AD7574}"/>
    <cellStyle name="_Lote E4 - BIL_BRA5308011102AGA - Tabela de Cotação V2_1192_Calculos 2" xfId="527" xr:uid="{9EB58A56-706F-48FE-B41B-18736F119419}"/>
    <cellStyle name="_LPU" xfId="528" xr:uid="{FC91566D-3D5D-41AC-B159-E3B9509C9C58}"/>
    <cellStyle name="_LPU - SONIC 111207_HUAWEI" xfId="529" xr:uid="{26835470-BE21-4229-AD43-88C1CB663570}"/>
    <cellStyle name="_LPU - SONIC 111207_HUAWEI 2" xfId="530" xr:uid="{49C597A4-0DD5-44E7-B9DF-FAEA8713782F}"/>
    <cellStyle name="_LPU - SONIC 111207_HUAWEI_1192_Calculos" xfId="531" xr:uid="{460BB314-E856-4CB4-AD60-CADCE84D6D43}"/>
    <cellStyle name="_LPU - SONIC 111207_HUAWEI_1192_Calculos 2" xfId="532" xr:uid="{BB181D79-2145-4505-B24C-14085213F52E}"/>
    <cellStyle name="_LPU - VCC - 2009.03.26 (VCC - Virtual Configuration Center_Rev C)" xfId="533" xr:uid="{2427C06B-1AD4-4573-99D3-32E3943E4DBD}"/>
    <cellStyle name="_LPU - VCC - 2009.03.26 (VCC - Virtual Configuration Center_Rev C) 2" xfId="534" xr:uid="{AA8F593E-5996-4545-87F0-52E684BAFE3C}"/>
    <cellStyle name="_LPU - VCC - 2009.03.26 (VCC - Virtual Configuration Center_Rev C) 3" xfId="535" xr:uid="{6C7EEB6D-A539-49F8-983E-510B735B757C}"/>
    <cellStyle name="_LPU - VCC - 2009.03.26 (VCC - Virtual Configuration Center_Rev C)_Ericsson - Rollout MW 2010_2011 - 2011_05_02" xfId="536" xr:uid="{188CDE98-E553-43E5-B705-26FE47BB8406}"/>
    <cellStyle name="_LPU - VCC - 2009.03.26 (VCC - Virtual Configuration Center_Rev C)_Planning &amp; Control - W1006_W1147 - 2012 (antes férias)" xfId="537" xr:uid="{8D99A321-10BD-42A8-88E0-D3DF5B8403E3}"/>
    <cellStyle name="_LPU - VCC - 2009.03.26 (VCC - Virtual Configuration Center_Rev C)_Planning &amp; Control - W1006_W1147 (Nova)" xfId="538" xr:uid="{12B4883E-C55C-4023-B8C9-1D4FA5A70189}"/>
    <cellStyle name="_LPU 2" xfId="539" xr:uid="{15BA01CF-479D-4765-AF53-D3CB2347C841}"/>
    <cellStyle name="_LPU 3" xfId="540" xr:uid="{33B502BB-F9BA-46F3-AF26-D9BE6843F441}"/>
    <cellStyle name="_LPU Antennas &amp; Jumpers" xfId="541" xr:uid="{AE697763-6CF5-4AA1-A4D4-5294FB70138D}"/>
    <cellStyle name="_LPU BTSs" xfId="542" xr:uid="{AF954247-4E73-41F7-AEAA-B3636A938508}"/>
    <cellStyle name="_LPU de Serviços com terceirizadas v2" xfId="543" xr:uid="{86E13605-222A-47DC-A636-F849F49F391F}"/>
    <cellStyle name="_LPU Mat Inst E Serviços Adicionais RFQ TP PCR 053 08 (11 06 08) (5)" xfId="544" xr:uid="{C52745A5-5954-438A-AB82-F33549EFFA46}"/>
    <cellStyle name="_LPU Mat Inst E Serviços Adicionais RFQ TP PCR 053 08 (11 06 08) (5) 2" xfId="545" xr:uid="{019E549E-27A6-4A17-8D8F-5E9DD33899B0}"/>
    <cellStyle name="_LPU Materiais e Serviços" xfId="546" xr:uid="{750BB594-0AFD-462D-A8CE-CAD421324337}"/>
    <cellStyle name="_LPU Materiais SDH - VIVO v3" xfId="547" xr:uid="{014759D3-9BFC-4827-A41A-F65037418616}"/>
    <cellStyle name="_LPU Materias Parte 2 04 05 07" xfId="548" xr:uid="{C5B9737F-3F5F-4EB5-A8C2-F2711AB1F9E8}"/>
    <cellStyle name="_LPU Materias Parte 2 04 05 07_CALCULO BASICO DE BDI VERSÃO 5" xfId="549" xr:uid="{9408101B-130E-4501-ADD9-D92DA5D85692}"/>
    <cellStyle name="_LPU Serv e Mat Instalacao" xfId="550" xr:uid="{3B27B09F-E477-4CCE-B3DB-B4E9365495BD}"/>
    <cellStyle name="_LPU Serviços Materiais de Instalação - ZTE Fematel" xfId="551" xr:uid="{A2955A2D-B271-4CA2-9E54-2B9B0545AB0D}"/>
    <cellStyle name="_LPU Serviços Materiais de Instalação - ZTE Fematel_BR BR TELEMIG Micro LPU_Telemig_20061109_alteradacomICMS" xfId="552" xr:uid="{C29EF8B7-858B-4BF1-9A96-2BB12A97F186}"/>
    <cellStyle name="_LPU Serviços Materiais de Instalação - ZTE Fematel_BR.BR.TELEMIG.Micro.LPU_Telemig_20061108" xfId="553" xr:uid="{9359FD30-E00D-4E6F-A95A-9920F155F4B8}"/>
    <cellStyle name="_LPU Serviços Materiais de Instalação - ZTE Fematel_BR.BR.TELEMIG.MICROWAVE.20061105(LPU_wo_disc)" xfId="554" xr:uid="{EBFB5D3A-6479-400A-9F01-941FFCD1275D}"/>
    <cellStyle name="_LPU Serviços Materiais de Instalação - ZTE Fematel_BR.BR.TELEMIG.MICROWAVE.20061106(DDP_TELEMIG)" xfId="555" xr:uid="{E38C8BAA-689A-4C17-9F71-A914AB9E6341}"/>
    <cellStyle name="_LPU Serviços Materiais de Instalação - ZTE Fematel_Copy of BR BR TELEMIG Micro LPU_Telemig_20061109_alteradacomICMS" xfId="556" xr:uid="{55F9B9DF-7E43-4CF0-A3B1-26B8CB169730}"/>
    <cellStyle name="_LPU Serviços Materiais de Instalação - ZTE Fematel_Modelo Proposta de SV de BTS_Lote02" xfId="557" xr:uid="{3A95424D-B203-4056-954E-C1520E8F39E2}"/>
    <cellStyle name="_LPU Serviços Materiais de Instalação - ZTE Fematel_Telemig_ LPU MicroOndas_09Mar" xfId="558" xr:uid="{4A49BEEF-00A9-4E8E-A2B3-4E6899B16C22}"/>
    <cellStyle name="_LPU TX ADM modelo- Huawei" xfId="559" xr:uid="{987B4B34-CC5F-4857-9CBC-D2110A5F11C0}"/>
    <cellStyle name="_LPU TX DXC modelo- Huawei" xfId="560" xr:uid="{BDB06C6B-90E2-4B6B-AA64-F3C15CC431A2}"/>
    <cellStyle name="_LPU TX modelo Ericsson" xfId="561" xr:uid="{464BA380-86BF-4DAC-9D69-7DA5EEB5BFCB}"/>
    <cellStyle name="_LPU VIVO SDH 2006_MEM SERVIÇOS E MATERIAIS" xfId="562" xr:uid="{C1B25F75-5497-4EF0-8338-6A43A4DEB390}"/>
    <cellStyle name="_LPU VIVO SDH 2006_MEM SERVIÇOS E MATERIAIS 2" xfId="563" xr:uid="{756BDD55-FF4E-496F-8894-70E5CF02DFEF}"/>
    <cellStyle name="_LPU_1192_Calculos" xfId="564" xr:uid="{2BDAEC7F-89E0-4DC7-AAA1-43BAEDD80693}"/>
    <cellStyle name="_LPU_1192_Calculos 2" xfId="565" xr:uid="{7E5FFCF6-4423-42F5-973B-388D1C3FCDA8}"/>
    <cellStyle name="_LPU_994_Cálculos_RevI" xfId="566" xr:uid="{8CB1A131-D375-4ABC-AA2B-F064EC93574C}"/>
    <cellStyle name="_LPU_994_Cálculos_RevI 2" xfId="567" xr:uid="{0F87154E-24AB-4DD2-AFEA-2E00E079FCC1}"/>
    <cellStyle name="_LPU_CALCULO BASICO DE BDI VERSÃO 4" xfId="568" xr:uid="{53361407-8108-4B48-87ED-6B3BF68D456E}"/>
    <cellStyle name="_LPU_CALCULO BASICO DE BDI VERSÃO 4 2" xfId="569" xr:uid="{9FC60ED9-C635-4CA8-B07F-44370AA06984}"/>
    <cellStyle name="_LPUClaro DDP-IPI" xfId="570" xr:uid="{25A560E8-BB61-436F-A718-371BD640F611}"/>
    <cellStyle name="_LPUs para Proposta Rádio_BTS_Lote_02" xfId="571" xr:uid="{8D8D3639-0D4E-42A9-9330-8B042AFABD53}"/>
    <cellStyle name="_LPU-Suportes MW 09 08 11" xfId="572" xr:uid="{C79B5B3B-98F6-4BF3-8BF8-01762B07D9A4}"/>
    <cellStyle name="_LPU-Suportes MW 09 08 11 2" xfId="573" xr:uid="{457D3DCB-1F1E-4BDB-A723-8549A633BC24}"/>
    <cellStyle name="_Mem Calc_NTC_BrT_U6010_Rev_C" xfId="574" xr:uid="{8204BD38-241F-4259-BF24-BACA07048332}"/>
    <cellStyle name="_Minas Comunica - CORE Network Service quotation for Telemig(Brazil) 20061011_DB" xfId="575" xr:uid="{22A30B35-E670-43A4-BD56-55E0D5427E2B}"/>
    <cellStyle name="_Minas Comunica Access Network Service quotation for Telemig(Brazil) 20061011_DB" xfId="576" xr:uid="{D3F8E0CF-4286-4201-AEEA-5FEBF31B6343}"/>
    <cellStyle name="_Model Sites packages Claro SWAP REV21 BTS" xfId="577" xr:uid="{2594E607-8D71-43EB-8FFB-8EE857357B52}"/>
    <cellStyle name="_Model Sites packages Claro SWAP REV21 BTS_873_Calculo TI" xfId="578" xr:uid="{99B23C7E-CAF7-42BA-962B-88D97A3390C2}"/>
    <cellStyle name="_Modelo LPU" xfId="579" xr:uid="{C7E78857-F9D9-4105-94EC-C7EC7F7CCF51}"/>
    <cellStyle name="_Modelo Proposta de Rádio_Lote02" xfId="580" xr:uid="{9D0EAC81-7FC3-4ABF-968F-9A9D4549D10D}"/>
    <cellStyle name="_Modelo Proposta de SV de BTS_Lote02" xfId="581" xr:uid="{7858014A-BFFE-494E-BB14-A3B91A4BA51F}"/>
    <cellStyle name="_MRA CLARO_ 20_04_07 (2) (3)" xfId="582" xr:uid="{9774FAA6-A59F-4C7C-8FA9-11BBF7B35607}"/>
    <cellStyle name="_NEC Splitters and racks" xfId="583" xr:uid="{43D3BD6B-2A0B-4A57-9AF4-0D66E722ED01}"/>
    <cellStyle name="_NEW Price Book CA(TI) 03-05-07" xfId="584" xr:uid="{71BAF7F5-2F36-44DA-B761-4F02038D50CE}"/>
    <cellStyle name="_NEW Price Book CA(TI) 03-05-07_1110_Calculo" xfId="585" xr:uid="{1A97735D-1DBD-48E5-9FD6-7068DFD20190}"/>
    <cellStyle name="_NEW Price Book CA(TI) 03-05-07_1152_Calculo" xfId="586" xr:uid="{D5D7C406-134F-4809-8D63-62DF91AD3A89}"/>
    <cellStyle name="_Nokia - Instalação de Equipamentos de Telecom - RFQ vf" xfId="587" xr:uid="{8C779D68-321E-4101-A726-3AAC14E62838}"/>
    <cellStyle name="_Nokia - Telecom Equipment Installation LAM - RFQ v13" xfId="588" xr:uid="{899ABC38-EAF7-4D80-8A5C-CDEE141E643F}"/>
    <cellStyle name="_NOVOS TARGETS NOKIA v07" xfId="589" xr:uid="{5670FB83-63FC-4C15-A45D-FF93EE59A99F}"/>
    <cellStyle name="_NT 6063-07 CUSTO LPU infra vandalismo Capital" xfId="590" xr:uid="{35D676C3-4F67-4DA5-AF01-F11AE0D5EF16}"/>
    <cellStyle name="_NT 6063-07 CUSTO LPU infra vandalismo Capital_1192_Calculos" xfId="591" xr:uid="{CAD7AE91-AC0B-486E-BF07-79A9B9BD907A}"/>
    <cellStyle name="_NT 6063-07 CUSTO LPU infra vandalismo Capital_CALCULO BASICO DE BDI VERSÃO 5" xfId="592" xr:uid="{29EB4EDE-A2E3-4559-BD9E-41BC38A43F1C}"/>
    <cellStyle name="_NT 6064-07 CUSTO LPU infra vandalismo Interior" xfId="593" xr:uid="{487D9872-4350-4D46-9BAF-7A771404C304}"/>
    <cellStyle name="_NT 6064-07 CUSTO LPU infra vandalismo Interior_1192_Calculos" xfId="594" xr:uid="{A1F1CCC5-2DFE-4FB1-8875-0E0404DFE2E8}"/>
    <cellStyle name="_NT 6064-07 CUSTO LPU infra vandalismo Interior_CALCULO BASICO DE BDI VERSÃO 5" xfId="595" xr:uid="{7194C381-C166-4E0C-A679-C07362BC7CD9}"/>
    <cellStyle name="_OBra civil REsumen rev B" xfId="596" xr:uid="{9F1D5377-A8F0-4D0F-B305-FDD985AE3963}"/>
    <cellStyle name="_OBra civil REsumen rev B 2" xfId="597" xr:uid="{E2457FDD-2359-415C-8B5B-3EAC637A1B27}"/>
    <cellStyle name="_OBra civil REsumen rev B 3" xfId="598" xr:uid="{94B92E76-44C5-489F-BA2B-1B220587FF03}"/>
    <cellStyle name="_Obra Especifica Plan Integrador SAP 26-03-07" xfId="599" xr:uid="{ABB94965-C489-48C7-A825-D3E836A688DE}"/>
    <cellStyle name="_OF-10232 MDA - EcomIngenieria" xfId="600" xr:uid="{E4A10CC4-F7F9-41ED-B029-6FD413480F59}"/>
    <cellStyle name="_OF-10232 MDA - EcomIngenieria 2" xfId="601" xr:uid="{8F40A3EB-8759-48D9-A0E8-B95928ED7F48}"/>
    <cellStyle name="_Oi Projetc - Sao Paulo List Activity - 28-02-2008" xfId="602" xr:uid="{F2691DE2-3FF3-4821-B456-86F8B8B7E87C}"/>
    <cellStyle name="_OI Sao Paulo Site List" xfId="603" xr:uid="{F37638D7-CB5B-4D75-BCA5-B784A37B9588}"/>
    <cellStyle name="_OMA TIM (1 ano)" xfId="604" xr:uid="{A8E2C61B-9045-4D81-BB2D-BEA3FD894E60}"/>
    <cellStyle name="_ordini_emessi_ti" xfId="605" xr:uid="{18F02741-9FBF-439D-A118-2B9D4B927014}"/>
    <cellStyle name="_ordini_emessi_ti_APZ60 - MSC &amp; APZ" xfId="606" xr:uid="{B892E4C5-C5B8-4A4C-8AF7-9C35693B2AC6}"/>
    <cellStyle name="_ordini_emessi_ti_APZ60 - MSC &amp; APZ 2" xfId="607" xr:uid="{DB3DBF7F-A74A-47DC-AA29-9C80DD4E1F6D}"/>
    <cellStyle name="_Pack A-1 - RFQ_BRA5907123102AGA (RFQ_291_07) - Quotation Table - BTSSite Survey  Design - CLARO UMTS Project Phase 2.0" xfId="608" xr:uid="{11A10573-DD6C-4C92-9337-4225AC7564F4}"/>
    <cellStyle name="_Pack A-1 - RFQ_BRA5907123102AGA (RFQ_291_07) - Quotation Table - BTSSite Survey  Design - CLARO UMTS Project Phase 2.0 2" xfId="609" xr:uid="{B0417780-0B4F-4E73-A865-AFF72D3DAB4A}"/>
    <cellStyle name="_Pack A-1 - RFQ_BRA5907123102AGA (RFQ_291_07) - Quotation Table - BTSSite Survey  Design - CLARO UMTS Project Phase 2.0_1192_Calculos" xfId="610" xr:uid="{5D9754E0-96D6-4343-B048-D9E853C59FD4}"/>
    <cellStyle name="_Pack A-1 - RFQ_BRA5907123102AGA (RFQ_291_07) - Quotation Table - BTSSite Survey  Design - CLARO UMTS Project Phase 2.0_1192_Calculos 2" xfId="611" xr:uid="{E736A168-8B34-40E6-8C25-28541B25C3D9}"/>
    <cellStyle name="_Pack A-2 - RFQ_BRA5907123102AGA (RFQ_291_07) - Quotation Table - BTSSite Survey  Design - CLARO UMTS Project Phase 2.0" xfId="612" xr:uid="{6F7AA76F-6134-4B70-9A7B-3891A00E9292}"/>
    <cellStyle name="_Pack A-2 - RFQ_BRA5907123102AGA (RFQ_291_07) - Quotation Table - BTSSite Survey  Design - CLARO UMTS Project Phase 2.0 2" xfId="613" xr:uid="{1275CF33-2C4A-4862-AB32-90AD6BC8AE19}"/>
    <cellStyle name="_Pack A-2 - RFQ_BRA5907123102AGA (RFQ_291_07) - Quotation Table - BTSSite Survey  Design - CLARO UMTS Project Phase 2.0_1192_Calculos" xfId="614" xr:uid="{6C172175-D404-477A-8626-664C27DA76E6}"/>
    <cellStyle name="_Pack A-2 - RFQ_BRA5907123102AGA (RFQ_291_07) - Quotation Table - BTSSite Survey  Design - CLARO UMTS Project Phase 2.0_1192_Calculos 2" xfId="615" xr:uid="{22A86013-14EA-4A33-9C0B-36BE1BFE06B1}"/>
    <cellStyle name="_Pack B-1 - RFQ_BRA5907123102AGA (RFQ_291_07) - Quotation Table - BTSSite Survey  Design - CLARO UMTS Project Phase 2.0" xfId="616" xr:uid="{85D99C11-D890-4F44-9708-77AD3EA9DA4A}"/>
    <cellStyle name="_Pack B-1 - RFQ_BRA5907123102AGA (RFQ_291_07) - Quotation Table - BTSSite Survey  Design - CLARO UMTS Project Phase 2.0 2" xfId="617" xr:uid="{8203B616-A4B5-4DF4-BFB5-244E5D736314}"/>
    <cellStyle name="_Pack B-1 - RFQ_BRA5907123102AGA (RFQ_291_07) - Quotation Table - BTSSite Survey  Design - CLARO UMTS Project Phase 2.0_1192_Calculos" xfId="618" xr:uid="{DD16CE98-5230-4DCD-95BA-BC4350761B44}"/>
    <cellStyle name="_Pack B-1 - RFQ_BRA5907123102AGA (RFQ_291_07) - Quotation Table - BTSSite Survey  Design - CLARO UMTS Project Phase 2.0_1192_Calculos 2" xfId="619" xr:uid="{615BD237-692B-4FA2-B66A-DE6A332A4D71}"/>
    <cellStyle name="_Pack B-2 - RFQ_BRA5907123102AGA (RFQ_291_07) - Quotation Table - BTSSite Survey  Design - CLARO UMTS Project Phase 2.0" xfId="620" xr:uid="{3C05BE5F-6A4B-4C26-9F3E-F72F0091F912}"/>
    <cellStyle name="_Pack B-2 - RFQ_BRA5907123102AGA (RFQ_291_07) - Quotation Table - BTSSite Survey  Design - CLARO UMTS Project Phase 2.0 2" xfId="621" xr:uid="{FABB728F-6D1D-4E92-9696-20CFD53CFBBE}"/>
    <cellStyle name="_Pack B-2 - RFQ_BRA5907123102AGA (RFQ_291_07) - Quotation Table - BTSSite Survey  Design - CLARO UMTS Project Phase 2.0_1192_Calculos" xfId="622" xr:uid="{CFD0A32D-EFB8-4B05-AC08-823A282A5E17}"/>
    <cellStyle name="_Pack B-2 - RFQ_BRA5907123102AGA (RFQ_291_07) - Quotation Table - BTSSite Survey  Design - CLARO UMTS Project Phase 2.0_1192_Calculos 2" xfId="623" xr:uid="{9791CE8F-6B4E-43E6-B156-B1B5CDD32A40}"/>
    <cellStyle name="_Pack C-1 - RFQ_BRA5907123102AGA (RFQ_291_07) - Quotation Table - BTSSite Survey  Design - CLARO UMTS Project Phase 2.0" xfId="624" xr:uid="{6E9D2A1F-EF1E-4108-BC51-006EBA39CBDC}"/>
    <cellStyle name="_Pack C-1 - RFQ_BRA5907123102AGA (RFQ_291_07) - Quotation Table - BTSSite Survey  Design - CLARO UMTS Project Phase 2.0 2" xfId="625" xr:uid="{1DE22ABC-82F1-4391-84CF-9A76656BF22E}"/>
    <cellStyle name="_Pack C-1 - RFQ_BRA5907123102AGA (RFQ_291_07) - Quotation Table - BTSSite Survey  Design - CLARO UMTS Project Phase 2.0_1192_Calculos" xfId="626" xr:uid="{178C5709-DC03-4DE0-B2F8-F5DAD973F4E6}"/>
    <cellStyle name="_Pack C-1 - RFQ_BRA5907123102AGA (RFQ_291_07) - Quotation Table - BTSSite Survey  Design - CLARO UMTS Project Phase 2.0_1192_Calculos 2" xfId="627" xr:uid="{5B2E556A-CF74-4C56-92EC-01C01F42B0F2}"/>
    <cellStyle name="_Pack C-2 - RFQ_BRA5907123102AGA (RFQ_291_07) - Quotation Table - BTSSite Survey  Design - CLARO UMTS Project Phase 2.0" xfId="628" xr:uid="{CD36FAA2-2FCC-42B2-BC24-CEEB3F698E40}"/>
    <cellStyle name="_Pack C-2 - RFQ_BRA5907123102AGA (RFQ_291_07) - Quotation Table - BTSSite Survey  Design - CLARO UMTS Project Phase 2.0 2" xfId="629" xr:uid="{E6B6DEF6-B816-4132-99FF-1F716FBCFD98}"/>
    <cellStyle name="_Pack C-2 - RFQ_BRA5907123102AGA (RFQ_291_07) - Quotation Table - BTSSite Survey  Design - CLARO UMTS Project Phase 2.0_1192_Calculos" xfId="630" xr:uid="{3FBFD213-B6C1-45A1-BC81-C2020D74F9EA}"/>
    <cellStyle name="_Pack C-2 - RFQ_BRA5907123102AGA (RFQ_291_07) - Quotation Table - BTSSite Survey  Design - CLARO UMTS Project Phase 2.0_1192_Calculos 2" xfId="631" xr:uid="{DB71B5F5-5094-4A39-943D-CACF71B2562C}"/>
    <cellStyle name="_Pack D-1 - RFQ_BRA5907123102AGA (RFQ_291_07) - Quotation Table - BTSSite Survey  Design - CLARO UMTS Project Phase 2.0" xfId="632" xr:uid="{5CC68017-E21D-4E8A-B2B0-5D9D9BC63EE2}"/>
    <cellStyle name="_Pack D-1 - RFQ_BRA5907123102AGA (RFQ_291_07) - Quotation Table - BTSSite Survey  Design - CLARO UMTS Project Phase 2.0 2" xfId="633" xr:uid="{45C48EFD-EF0D-4BA5-9FB5-54E92AA4FD7B}"/>
    <cellStyle name="_Pack D-1 - RFQ_BRA5907123102AGA (RFQ_291_07) - Quotation Table - BTSSite Survey  Design - CLARO UMTS Project Phase 2.0_1192_Calculos" xfId="634" xr:uid="{ADFD5700-6530-4AB8-A841-22D0B68646CF}"/>
    <cellStyle name="_Pack D-1 - RFQ_BRA5907123102AGA (RFQ_291_07) - Quotation Table - BTSSite Survey  Design - CLARO UMTS Project Phase 2.0_1192_Calculos 2" xfId="635" xr:uid="{F50C5B00-EE51-41E6-AA53-8A7A4C4A2FDB}"/>
    <cellStyle name="_Partner Definition - Instalation BTS Activity -Oi São Paulo - 12-03-2008" xfId="636" xr:uid="{629541B2-F160-4731-8010-5D8A744CE9C6}"/>
    <cellStyle name="_PC 052-06_Rev2 - Rota Jardim-Rep. Paxixi (Expansão) (1)" xfId="637" xr:uid="{BB63F82B-0DED-4E4E-A043-87E4E393DCF0}"/>
    <cellStyle name="_PC 052-06_Rev2 - Rota Jardim-Rep. Paxixi (Expansão) (1)_1192_Calculos" xfId="638" xr:uid="{1AC64DB7-56DB-4C1E-A258-671E76C90CE9}"/>
    <cellStyle name="_PC 052-06_Rev2 - Rota Jardim-Rep. Paxixi (Expansão) (1)_CALCULO BASICO DE BDI VERSÃO 5" xfId="639" xr:uid="{A039CE5C-9067-4A18-A4BA-EC888CDA3BDF}"/>
    <cellStyle name="_PC 052-06_Rev2 - Rota Planalto da Serra-Paranatinga (1)" xfId="640" xr:uid="{56029403-50CF-4EF5-9D3A-9D6A8D82A609}"/>
    <cellStyle name="_PC 052-06_Rev2 - Rota Planalto da Serra-Paranatinga (1)_1192_Calculos" xfId="641" xr:uid="{8CBA621D-8E15-4AEA-B4F4-1AFDB0978E71}"/>
    <cellStyle name="_PC 052-06_Rev2 - Rota Planalto da Serra-Paranatinga (1)_CALCULO BASICO DE BDI VERSÃO 5" xfId="642" xr:uid="{00213001-4476-444C-9EA4-654CB58F79A4}"/>
    <cellStyle name="_PCODE PER CN UMTS II TRANCHE" xfId="643" xr:uid="{B7A837A2-FB51-44EA-BC0E-3368A0597AEF}"/>
    <cellStyle name="_PCODE PER CN UMTS II TRANCHE_APZ60 - MSC &amp; APZ" xfId="644" xr:uid="{35FFE2A6-9B88-46F3-A57B-C87CFE22E36B}"/>
    <cellStyle name="_PCODE PER CN UMTS II TRANCHE_APZ60 - MSC &amp; APZ 2" xfId="645" xr:uid="{95221EB3-EE71-4C28-977B-3136493BFBCA}"/>
    <cellStyle name="_Plan1" xfId="646" xr:uid="{E0E581E2-7224-4231-914B-F055A72C40AD}"/>
    <cellStyle name="_Plan1_1192_Calculos" xfId="647" xr:uid="{B790888A-B262-433E-9B4F-C213A826E9DF}"/>
    <cellStyle name="_Plan1_1192_Calculos REV IV" xfId="648" xr:uid="{2041BD4A-D83E-4596-B50D-15D480AE606A}"/>
    <cellStyle name="_Plan1_1273_RD Full Indoor SDH-Rota Belém-Manaus-Rev.01" xfId="649" xr:uid="{13AF6DA8-7A6E-49CB-B7F5-E707C4811499}"/>
    <cellStyle name="_Plan1_1282_Calculos MS REV 0" xfId="650" xr:uid="{A0B80874-55F1-4665-9DA5-06D9FD4566EF}"/>
    <cellStyle name="_Plan1_994_Cálculos_RevI" xfId="651" xr:uid="{60E17BBE-6961-400A-A70E-7C25D0359EDD}"/>
    <cellStyle name="_Plan1_CALCULO BASICO DE BDI VERSÃO 4" xfId="652" xr:uid="{B0DAB8A1-554F-49E2-A28F-18D06BA71D91}"/>
    <cellStyle name="_Plan1_FRETE INST GNA - MANAUS" xfId="653" xr:uid="{1A4F68CE-2765-4CAE-A1DA-2A67D54C68DD}"/>
    <cellStyle name="_Planejamento BTS 2008 - NSN_20080404" xfId="654" xr:uid="{9A28E761-47FC-4FCD-9C5A-D25B35C74F49}"/>
    <cellStyle name="_Planejamento TX Clean Incremental" xfId="655" xr:uid="{361740BC-613D-4125-A27F-426F6D288E8C}"/>
    <cellStyle name="_Planejamento TX UMTS CO (185) (prioritßrios)" xfId="656" xr:uid="{9EB28491-B8FA-4E2B-9C69-BE45156880D2}"/>
    <cellStyle name="_Planejamento TX UMTS CO (185) (prioritßrios) 2" xfId="657" xr:uid="{16A078F8-9E0B-4852-A5A2-0D0E170F1B2D}"/>
    <cellStyle name="_Planejamento TX UMTS CO (185) v3" xfId="658" xr:uid="{33EA5E07-F6A4-4078-BA2F-CCA306243450}"/>
    <cellStyle name="_Planejamento TX UMTS CO (185) v3 2" xfId="659" xr:uid="{D5737640-2150-4D07-83B7-DE39D698E9B9}"/>
    <cellStyle name="_Planejamento TX UMTS NE (171)" xfId="660" xr:uid="{432F0CCD-E724-4062-8D69-E62B7C6639DE}"/>
    <cellStyle name="_Planejamento TX UMTS NE (171) (prioritßrios)" xfId="661" xr:uid="{285314D8-DF0D-4F4E-BC0A-6A26602FD27D}"/>
    <cellStyle name="_Planejamento TX UMTS NE (171) (prioritßrios) 2" xfId="662" xr:uid="{95794798-E1B8-48BC-93AB-885FA7A76968}"/>
    <cellStyle name="_Planejamento TX UMTS NE (171) (prioritßrios)_995_ Recurso mês_01 tec REV I" xfId="663" xr:uid="{58172A01-8B5A-40E9-B51F-4D5496EF19F3}"/>
    <cellStyle name="_Planejamento TX UMTS NE (171) (prioritßrios)_995_ Recurso mês_01 tec REV I 2" xfId="664" xr:uid="{378EAF12-CAF5-404D-917C-97E0CA308454}"/>
    <cellStyle name="_Planejamento TX UMTS NE (171) (prioritßrios)_CALCULO BASICO DE BDI VERSÃO 4" xfId="665" xr:uid="{73ABEDC5-4534-4E2B-8C92-94275425B9D1}"/>
    <cellStyle name="_Planejamento TX UMTS NE (171) (prioritßrios)_CALCULO BASICO DE BDI VERSÃO 4 2" xfId="666" xr:uid="{6C95B40B-485A-419B-83CC-F4483BDEA9EE}"/>
    <cellStyle name="_Planejamento TX UMTS NE (171) 2" xfId="667" xr:uid="{0EE2F901-25A1-4A7C-A4DD-BEC48C9B810B}"/>
    <cellStyle name="_Planejamento TX UMTS NE (171) 3" xfId="668" xr:uid="{DD28B0EC-44B4-43CD-898F-FEAAA2833295}"/>
    <cellStyle name="_Planejamento TX UMTS NE (171) v2" xfId="669" xr:uid="{877227F7-9FD0-4142-AB65-5F144CB601AE}"/>
    <cellStyle name="_Planejamento TX UMTS NE (171) v2 2" xfId="670" xr:uid="{460DF4C7-BE66-4ED9-8EBF-6363131855A6}"/>
    <cellStyle name="_Planejamento TX UMTS NE (171) v3" xfId="671" xr:uid="{90402963-3FBD-4165-86FA-E0CC06C21CB5}"/>
    <cellStyle name="_Planejamento TX UMTS NE (171) v3 2" xfId="672" xr:uid="{A8012A68-BA68-4E53-ACF7-5942E83A1797}"/>
    <cellStyle name="_Planejamento TX UMTS RJ (317) (prioritßrios)" xfId="673" xr:uid="{D0254FF0-48D7-42E9-A708-1940E46CA286}"/>
    <cellStyle name="_Planejamento TX UMTS RJ (317) (prioritßrios) 2" xfId="674" xr:uid="{0A868927-6D71-4489-95E5-0BAB9061B814}"/>
    <cellStyle name="_Planejamento TX UMTS RJ (317) v3" xfId="675" xr:uid="{1AF714B1-B90C-4FF8-B703-4186045C7F96}"/>
    <cellStyle name="_Planejamento TX UMTS RJ (317) v3 2" xfId="676" xr:uid="{61898AA7-1D55-48A0-AE57-9468630D30C1}"/>
    <cellStyle name="_Planejamento TX UMTS RS (180) v2" xfId="677" xr:uid="{79D0A7A9-9940-44A7-A856-7EAE3685A33C}"/>
    <cellStyle name="_Planejamento TX UMTS RS (180) v2 2" xfId="678" xr:uid="{D689A655-A5DF-46C4-B550-A44A4E1728F4}"/>
    <cellStyle name="_Planejamento TX UMTS RS (180) v3" xfId="679" xr:uid="{C60CC09C-345D-4264-8AF1-05D1653B05A5}"/>
    <cellStyle name="_Planejamento TX UMTS RS (180) v3 2" xfId="680" xr:uid="{4579D202-36CA-4BC0-A76B-3A575AF9614F}"/>
    <cellStyle name="_Planejamento TX UMTS SP (620) v2" xfId="681" xr:uid="{28E90B50-D1E5-401F-9CA4-6C03B818C79B}"/>
    <cellStyle name="_Planejamento TX UMTS SP (620) v3" xfId="682" xr:uid="{A0FCEE9C-023B-4C56-85F6-0C8F33C9233E}"/>
    <cellStyle name="_PLANILHA DE COTACAO MUX SDH_2006_v14" xfId="683" xr:uid="{FFCCE216-F91D-4538-9C3C-4FED7BC551EE}"/>
    <cellStyle name="_PLANILHA DE COTACAO MUX SDH_2006_v14 2" xfId="684" xr:uid="{F6851BDE-476C-41AA-9A0A-D9F1C8C99663}"/>
    <cellStyle name="_PLANILHA DE COTACAO MUX SDH_2006_v14_Cotação final_Rev10" xfId="685" xr:uid="{88268E4F-D8BB-4DC5-B22C-B5FC4CFB0A30}"/>
    <cellStyle name="_PLANILHA DE COTACAO MUX SDH_2006_v14_Cotação final_Rev10 2" xfId="686" xr:uid="{E03ACABE-6EEB-4163-90C1-D05F2E3AE3E4}"/>
    <cellStyle name="_PLANILHA DE COTACAO MUX SDH_2006_v14_Cotação final_Rev4" xfId="687" xr:uid="{52524904-A929-48DC-9EE4-C781C254935B}"/>
    <cellStyle name="_PLANILHA DE COTACAO MUX SDH_2006_v14_Cotação final_Rev4 2" xfId="688" xr:uid="{AC3C0A42-7B20-47D8-8EEE-316B696BABCB}"/>
    <cellStyle name="_PLANILHA DE COTACAO MUX SDH_2006_v14_Cotação final_Rev5" xfId="689" xr:uid="{0423C5CE-AC71-401F-939F-CF387BB1807B}"/>
    <cellStyle name="_PLANILHA DE COTACAO MUX SDH_2006_v14_Cotação final_Rev5 2" xfId="690" xr:uid="{4013F639-2710-4740-9636-6DC256BB69C7}"/>
    <cellStyle name="_Planilha de Cotação_Sistema Irradiante Metro SP_V2" xfId="691" xr:uid="{8AD923B0-72A9-42B9-80EA-10AEC899171A}"/>
    <cellStyle name="_Planilha de Cotação_Sistema Irradiante Metro SP_V2_1273_RD Full Indoor SDH-Rota Belém-Manaus-Rev.01" xfId="692" xr:uid="{F15CFEA0-2656-49D3-95E5-BB2E98FAABC0}"/>
    <cellStyle name="_Planilha de Cotação_Sistema Irradiante Metro SP_V2_1282_Calculos MS REV 0" xfId="693" xr:uid="{1F5A2BCB-D3EA-49E5-8697-AFCBE7FA845A}"/>
    <cellStyle name="_Planilha de Cotação_Sistema Irradiante Metro SP_V2_FRETE INST GNA - MANAUS" xfId="694" xr:uid="{1BA67B22-7ED0-4B5B-B799-E3CBD2FEE914}"/>
    <cellStyle name="_Planilha de Preços Pós Vendas_PHS_Transit_Set06_v2" xfId="695" xr:uid="{887EE638-9F01-4694-B800-A631ADF0231E}"/>
    <cellStyle name="_Planilha de Preços Pós Vendas_PHS_Transit_Set06_v2_BR BR TELEMIG Micro LPU_Telemig_20061109_alteradacomICMS" xfId="696" xr:uid="{0DDDCB5C-39DF-4F66-AC3A-9DD1CADE68B9}"/>
    <cellStyle name="_Planilha de Preços Pós Vendas_PHS_Transit_Set06_v2_BR.BR.TELEMIG.Micro.LPU_Telemig_20061108" xfId="697" xr:uid="{05A9C779-0278-49AB-97E4-1208389EF4A4}"/>
    <cellStyle name="_Planilha de Preços Pós Vendas_PHS_Transit_Set06_v2_BR.BR.TELEMIG.MICROWAVE.20061105(LPU_wo_disc)" xfId="698" xr:uid="{02D844AC-D4E3-4DFC-8DD6-BF6E3270FD00}"/>
    <cellStyle name="_Planilha de Preços Pós Vendas_PHS_Transit_Set06_v2_BR.BR.TELEMIG.MICROWAVE.20061106(DDP_TELEMIG)" xfId="699" xr:uid="{3719DC3D-1783-4568-B317-AC0FC70C6EFA}"/>
    <cellStyle name="_Planilha de Preços Pós Vendas_PHS_Transit_Set06_v2_Copy of BR BR TELEMIG Micro LPU_Telemig_20061109_alteradacomICMS" xfId="700" xr:uid="{FFF6560E-F1BE-4BA4-A9F8-0312A7061254}"/>
    <cellStyle name="_Planilha de Preços Pós Vendas_PHS_Transit_Set06_v2_Modelo Proposta de SV de BTS_Lote02" xfId="701" xr:uid="{7F7BE087-E77E-451B-B635-E38E02B2199D}"/>
    <cellStyle name="_Planilha de Preços Pós Vendas_PHS_Transit_Set06_v2_Telemig_ LPU MicroOndas_09Mar" xfId="702" xr:uid="{1CF698AE-EC0B-4282-9A3B-6DEBB00C80F5}"/>
    <cellStyle name="_Planilha de Preços Unitários Rede GSM" xfId="703" xr:uid="{E4DCF4FA-D856-44D7-B9F8-771CFF353C10}"/>
    <cellStyle name="_planilha de preços VIVO_V3-Sergio serv with discount" xfId="704" xr:uid="{764D0524-5DB5-4197-8C6B-F8F783419170}"/>
    <cellStyle name="_PLANILHA EQTOS_TOTAL 2008" xfId="705" xr:uid="{75409285-7636-467F-8A54-981CEECCACDA}"/>
    <cellStyle name="_PLANILHA EQTOS_TOTAL 2008 2" xfId="706" xr:uid="{C513112A-0532-4982-B6DC-719EAF6CE16F}"/>
    <cellStyle name="_Planilha Resumo Total GSM" xfId="707" xr:uid="{8B41AD0F-C33B-4AB2-AD9E-DD3DE648E9CD}"/>
    <cellStyle name="_Plano Nominal Huawei - 2008_02_18 - teste" xfId="708" xr:uid="{E780B532-55CF-451A-A82C-51D7B977B2AC}"/>
    <cellStyle name="_Power 20061124 v01" xfId="709" xr:uid="{45C7DF71-030A-493B-B05E-6C037FE46420}"/>
    <cellStyle name="_Power 20061124 v01_1192_Calculos" xfId="710" xr:uid="{B5E33F7B-5EBF-41FE-9FCE-FC16BF700C49}"/>
    <cellStyle name="_Power 20061124 v01_CALCULO BASICO DE BDI VERSÃO 5" xfId="711" xr:uid="{CCDCCAB4-E261-49FA-93F9-77702D733A5B}"/>
    <cellStyle name="_Power Supply_Telefonica 2005" xfId="712" xr:uid="{4281E150-AEB5-4F51-A3D2-52419B85EF26}"/>
    <cellStyle name="_Preços_Suporte_de_Antena" xfId="713" xr:uid="{BCD92FCF-DF1C-4ED5-B007-0D94860C58B2}"/>
    <cellStyle name="_Preços_Suporte_de_Antena_CALCULO BASICO DE BDI VERSÃO 5" xfId="714" xr:uid="{CC822F41-6887-4750-A675-A25A276F494F}"/>
    <cellStyle name="_Price Book TEM (CA,OE) GSP (FINAL)" xfId="715" xr:uid="{FBA6BFDB-CA2A-401E-8A7E-D9CAAB07E5CA}"/>
    <cellStyle name="_Price Summary (for Telemig)" xfId="716" xr:uid="{2C281C3A-5EEB-4FFE-9B0B-675D0F5AE9DF}"/>
    <cellStyle name="_Pricing Sheet Flexi EDGE 070820" xfId="717" xr:uid="{1BE3063A-BFF4-4F0C-8CE4-E0E0423BB501}"/>
    <cellStyle name="_Pricing Sheet Flexi WCDMA 071106 Partner" xfId="718" xr:uid="{D5AF6EC0-A44C-494E-90E8-DFB897AC8B7C}"/>
    <cellStyle name="_Pricing Sheet IPT PDH 071112 Customer" xfId="719" xr:uid="{2D4EF775-D34B-4D58-BE8E-3CE59A4C53EB}"/>
    <cellStyle name="_ProductImportTemplate" xfId="720" xr:uid="{4EDD77B0-D472-4F8D-96AC-295EDB3F3FD1}"/>
    <cellStyle name="_ProgressReport11_06_2010(2)" xfId="721" xr:uid="{E7A7A4B6-C6E2-43BC-9C02-D17532B97628}"/>
    <cellStyle name="_Projeto Básico de TX_Topologia_rev 24-01-07" xfId="722" xr:uid="{E0CE4948-B0EE-44FC-901B-F8BF96D46330}"/>
    <cellStyle name="_ProjetoBásico de TX_VIABILIDADE_Solução" xfId="723" xr:uid="{781291EF-270F-4947-A90A-DF8D72157205}"/>
    <cellStyle name="_PROPOSTA COMERCIAL_HT-050-07" xfId="724" xr:uid="{23EAE07C-B0FB-4AC7-8963-A3ADCE7F0275}"/>
    <cellStyle name="_PROPOSTA COMERCIAL_HT-050-07 2" xfId="725" xr:uid="{E48D3BCE-8F27-4BA3-AA9B-C7A911739985}"/>
    <cellStyle name="_PROPOSTA COMERCIAL_HT-050-07_1110_Calculo" xfId="726" xr:uid="{E67C165B-05F6-4710-8AEC-8DB46414313E}"/>
    <cellStyle name="_PROPOSTA COMERCIAL_HT-050-07_1110_Calculo 2" xfId="727" xr:uid="{7CC80DFA-6C06-49DB-90EB-E9EAA845B7AF}"/>
    <cellStyle name="_PROPOSTA COMERCIAL_HT-050-07_1152_Calculo" xfId="728" xr:uid="{51E5D04E-11FA-49FA-8FA4-868D082B191C}"/>
    <cellStyle name="_PROPOSTA COMERCIAL_HT-050-07_1152_Calculo 2" xfId="729" xr:uid="{AB1152BC-BB3E-4C92-97E8-495ABA5C0067}"/>
    <cellStyle name="_Quotation EBT Metro Rings 11.08.03_v4" xfId="730" xr:uid="{A090553F-0C7B-465B-A5F6-5C0AE261F449}"/>
    <cellStyle name="_Quotation EBT Metro Rings 26.09.03_v9 5xNE" xfId="731" xr:uid="{A0662042-EC8F-4166-B6A8-0CAEA4402569}"/>
    <cellStyle name="_QUOTATION TABLE - BRT" xfId="732" xr:uid="{AA124AAF-1ED9-416B-B836-BE80FE5F3FD1}"/>
    <cellStyle name="_QUOTATION TABLE - BRT 2" xfId="733" xr:uid="{4BCF74FD-F6C6-4E6C-9B86-1056780BDFF2}"/>
    <cellStyle name="_QUOTATION TABLE - BRT_1192_Calculos" xfId="734" xr:uid="{38007D81-5A0A-4E9B-B055-668CB9246E17}"/>
    <cellStyle name="_QUOTATION TABLE - BRT_1192_Calculos 2" xfId="735" xr:uid="{7249973C-43A3-457D-9725-F0E2F45DFF2F}"/>
    <cellStyle name="_QUOTATION TABLE - OI RADIOS" xfId="736" xr:uid="{4856A818-A4B9-40C4-BC6D-E42B4CB32C8E}"/>
    <cellStyle name="_QUOTATION TABLE - OI RADIOS 2" xfId="737" xr:uid="{B22AE459-E64A-4E46-ABE4-DA4519C1C8E9}"/>
    <cellStyle name="_QUOTATION TABLE - OI RADIOS_1192_Calculos" xfId="738" xr:uid="{B33A2D81-0A9A-471F-B217-8D3375C8DC35}"/>
    <cellStyle name="_QUOTATION TABLE - OI RADIOS_1192_Calculos 2" xfId="739" xr:uid="{59D6A48C-E5C6-45FE-9A0E-8579A1CFE257}"/>
    <cellStyle name="_Quotation Table - Site Survey and PPI - RNC - Claro UMTS - Phase 2" xfId="740" xr:uid="{4C55B7C1-1DB6-4FFE-BEC5-B074ABEC4280}"/>
    <cellStyle name="_Quotation Table - Site Survey and PPI - RNC - Claro UMTS - Phase 2 2" xfId="741" xr:uid="{CCB30902-E23B-4201-BA50-D876FE3306ED}"/>
    <cellStyle name="_Quotation Table - Site Survey and PPI - RNC - Claro UMTS - Phase 2_1192_Calculos" xfId="742" xr:uid="{E34852A5-EDFC-4974-BCD3-3A973D231566}"/>
    <cellStyle name="_Quotation Table - Site Survey and PPI - RNC - Claro UMTS - Phase 2_1192_Calculos 2" xfId="743" xr:uid="{A44CC020-F06D-4B48-A99A-6F40C0674723}"/>
    <cellStyle name="_Quotation Table (4)" xfId="744" xr:uid="{2795E26B-FF8D-4F0A-AA4B-51BDA88A6443}"/>
    <cellStyle name="_Quotation Table (4) 2" xfId="745" xr:uid="{0C9C5E72-C786-4122-9FBD-E2AA5AB46D1F}"/>
    <cellStyle name="_Quotation Table (4)_1192_Calculos" xfId="746" xr:uid="{13806557-580B-41D0-8EB9-6AC3F0D56EB7}"/>
    <cellStyle name="_Quotation Table (4)_1192_Calculos 2" xfId="747" xr:uid="{41CB0E94-951E-484A-8F37-EB119503065B}"/>
    <cellStyle name="_Quotation Template Overseas - Y2006Q01(Feb.24.2006)-v5" xfId="748" xr:uid="{F7D15794-2995-4F8A-B64D-E2EAA4B45D23}"/>
    <cellStyle name="_Resumo - Rev. II" xfId="749" xr:uid="{87366695-6424-42D4-B4EB-6BA903BBD45A}"/>
    <cellStyle name="_Resumo das Configurações - LPU TX modelo- Huawei (2)" xfId="750" xr:uid="{EAE018D8-2894-4785-8966-8BE77065B20F}"/>
    <cellStyle name="_Resumo preços_v2" xfId="751" xr:uid="{26CB8F3C-982D-491D-B501-BB1AF9D7B8E7}"/>
    <cellStyle name="_Resumo preços_v2 2" xfId="752" xr:uid="{28356CE1-C0A8-4738-BCF4-9653A4DA2BC8}"/>
    <cellStyle name="_Rev. II" xfId="753" xr:uid="{2D7ACA86-37D8-4194-A8C9-05F3258776D0}"/>
    <cellStyle name="_RFP 001_05 - Anexo 11 - Resumo Geral de Preços" xfId="754" xr:uid="{C822F09A-9E32-4F25-A5B1-A004A173F4B8}"/>
    <cellStyle name="_RFP Radio(1)" xfId="755" xr:uid="{10D4037D-0A11-426D-AF1A-9320C30B5CC1}"/>
    <cellStyle name="_RFP Radio(1) 2" xfId="756" xr:uid="{FAF8AC60-C3A0-4D90-BF49-AD5E5BD4ADC5}"/>
    <cellStyle name="_RFS - DVD - 863-1 - 06 TELEMIG  - Cliente" xfId="757" xr:uid="{F864C2ED-0EAA-445C-9D60-DA4453635580}"/>
    <cellStyle name="_RFS - DVD 827-07_ ELO_03.09.07" xfId="758" xr:uid="{6DE6C44A-E101-4F2F-BE01-23A3C7D0CE2C}"/>
    <cellStyle name="_Sales Packages 3G  TI (RNC) LEADCOM" xfId="759" xr:uid="{A4004622-4C42-430F-BD5B-E84070CCB296}"/>
    <cellStyle name="_Sales Packages Prices TI_CO_LEADCOM_AMX_2006" xfId="760" xr:uid="{4191B3A9-8B4E-4F18-B6D1-A3222806D72A}"/>
    <cellStyle name="_Sales Packages Prices TI_CO_LEADCOM_AMX_2006_1110_Calculo" xfId="761" xr:uid="{527F8538-4527-4864-9BF1-924C991E638D}"/>
    <cellStyle name="_Sales Packages Prices TI_CO_LEADCOM_AMX_2006_1152_Calculo" xfId="762" xr:uid="{0D8E6D33-0B5D-4F45-AF57-A45BF97DE857}"/>
    <cellStyle name="_SAP template_OI_16MM 20MM Ligadores_090109_ICMS" xfId="763" xr:uid="{BD0BDF18-8DCF-46B4-ABBF-0D283E3D53F9}"/>
    <cellStyle name="_Sheet1" xfId="764" xr:uid="{A05597F5-37AD-49E5-B53E-CDDE4AD5C97E}"/>
    <cellStyle name="_Sheet1_1" xfId="765" xr:uid="{6E10E6D8-27C3-4890-865C-CF17984CA3B3}"/>
    <cellStyle name="_Sheet3" xfId="766" xr:uid="{BDA33761-FD48-4848-828D-C892B09B885B}"/>
    <cellStyle name="_Sheet7" xfId="767" xr:uid="{429CE7B5-8F65-4649-B18A-54F0D5A18CC7}"/>
    <cellStyle name="_Sheet7_Planning &amp; Control - W1006_W1147 - 2012 (antes férias)" xfId="768" xr:uid="{859000C3-5C02-4B40-A72B-182473171385}"/>
    <cellStyle name="_Ships Consolidado" xfId="769" xr:uid="{3AF94628-871E-45C8-9BE6-C07E799D05B6}"/>
    <cellStyle name="_SOW - Site Adaptation V2 (Bilingual)" xfId="770" xr:uid="{60F6910A-97FD-4474-A132-4D689C140E2E}"/>
    <cellStyle name="_SOW - Site Adaptation V2 (Bilingual) 2" xfId="771" xr:uid="{563B6D28-E4D9-4E44-B1E3-04DB0E401EFF}"/>
    <cellStyle name="_SOW - Site Adaptation V2 (Bilingual)_1192_Calculos" xfId="772" xr:uid="{16458C6F-1B22-403C-8CB4-9D8AFBEDA1FC}"/>
    <cellStyle name="_SOW - Site Adaptation V2 (Bilingual)_1192_Calculos 2" xfId="773" xr:uid="{28EE4AA7-5241-48CE-BB2F-0393167ED489}"/>
    <cellStyle name="_STATUS REPORT ACCESS 3G_19_11_08" xfId="774" xr:uid="{D5B7D5D9-1257-493A-BBC4-BADA2B004A10}"/>
    <cellStyle name="_STATUS REPORT ACCESS 3G_19_11_08_Ericsson - Rollout MW 2010_2011 - 2011_05_02" xfId="775" xr:uid="{80623901-2AB9-4EB9-A89C-8DE361F95182}"/>
    <cellStyle name="_STATUS REPORT ACCESS 3G_19_11_08_Ericsson - Rollout MW 2010_2011 - 2011_05_02_Planning &amp; Control - W1006_W1147 - 2012 (antes férias)" xfId="776" xr:uid="{86F899CC-F06D-4621-AE59-2E9797DBECD1}"/>
    <cellStyle name="_STATUS REPORT ACCESS 3G_19_11_08_Ericsson - Rollout MW 2010_2011 - 2011_05_02_Planning &amp; Control - W1006_W1147 (Nova)" xfId="777" xr:uid="{16420D48-FD0E-413D-A9A7-180C800427BF}"/>
    <cellStyle name="_STATUS REPORT ACCESS 3G_19_11_08_Planning &amp; Control - W1006_W1147 - 2012 (antes férias)" xfId="778" xr:uid="{E0EF6A13-3437-4A45-A9E7-73C67DBA08CB}"/>
    <cellStyle name="_Status SP" xfId="779" xr:uid="{B039C0DE-691D-4D4B-AAC8-01410627D67F}"/>
    <cellStyle name="_SUMMARY PER EQUIP" xfId="780" xr:uid="{58678649-A266-44E7-899D-4055D8440326}"/>
    <cellStyle name="_Summary Pricing AXE145 (3)" xfId="781" xr:uid="{BE81C6E4-2872-4135-A0B2-FA4AAB99ABED}"/>
    <cellStyle name="_TARGET" xfId="782" xr:uid="{79F7C81B-DE02-4ED0-883D-97568EC367EC}"/>
    <cellStyle name="_TARGET 2" xfId="783" xr:uid="{B0793B72-5A8F-458B-848F-DE29FC47713C}"/>
    <cellStyle name="_TARGET alterado Josmar" xfId="784" xr:uid="{5E14891C-074C-42DC-8492-4A0544889023}"/>
    <cellStyle name="_TARGET alterado Josmar 2" xfId="785" xr:uid="{5C4780B2-AB00-4D7E-A2E3-00D0E681E061}"/>
    <cellStyle name="_TARGET alterado Josmar_Cotação final_Rev10" xfId="786" xr:uid="{DB35D178-D76B-46F8-AEDF-F0C54B459AF0}"/>
    <cellStyle name="_TARGET alterado Josmar_Cotação final_Rev10 2" xfId="787" xr:uid="{A1D51821-84C6-4A08-A269-8BE51830E766}"/>
    <cellStyle name="_TARGET alterado Josmar_Cotação final_Rev4" xfId="788" xr:uid="{1EE7C7DB-743B-4CD2-9F24-A3709F3C8B43}"/>
    <cellStyle name="_TARGET alterado Josmar_Cotação final_Rev4 2" xfId="789" xr:uid="{68CA74A4-4FB4-4D95-AF13-D9C6D1D94EBF}"/>
    <cellStyle name="_TARGET alterado Josmar_Cotação final_Rev5" xfId="790" xr:uid="{01351DE3-4888-4945-8D37-31DDD7F442D0}"/>
    <cellStyle name="_TARGET alterado Josmar_Cotação final_Rev5 2" xfId="791" xr:uid="{8E5B56E4-3EB7-485A-B830-C1DCC3C5F34B}"/>
    <cellStyle name="_TARGET alterado Josmar_LPU VIVO SDH 2006_MEM SERVIÇOS E MATERIAIS" xfId="792" xr:uid="{4628E60E-DD97-4072-81C9-1E91209605D4}"/>
    <cellStyle name="_TARGET alterado Josmar_LPU VIVO SDH 2006_MEM SERVIÇOS E MATERIAIS 2" xfId="793" xr:uid="{9B2B379A-63E0-4890-A3F9-764A3B2B88DA}"/>
    <cellStyle name="_Target Price PCR 021 07 Mat Inst 03 04 07 Cabos e Conectores" xfId="794" xr:uid="{089A591E-761C-48B8-A2F1-6EA2BF162099}"/>
    <cellStyle name="_Target Price PCR 021 07 Mat Inst 03 04 07 Cabos e Conectores_CALCULO BASICO DE BDI VERSÃO 5" xfId="795" xr:uid="{1F99EA9A-CA2B-49EE-A240-91EECC8D0528}"/>
    <cellStyle name="_TARGET_Cotação final_Rev10" xfId="796" xr:uid="{F4DA1126-7D57-4F66-B8A5-203C2B1D2D26}"/>
    <cellStyle name="_TARGET_Cotação final_Rev10 2" xfId="797" xr:uid="{431424A0-1284-48A6-AE24-18157DA1E08C}"/>
    <cellStyle name="_TARGET_Cotação final_Rev4" xfId="798" xr:uid="{21BB68DC-5982-40E7-97EF-A3B0E562DFE2}"/>
    <cellStyle name="_TARGET_Cotação final_Rev4 2" xfId="799" xr:uid="{9C60D06C-2314-44D7-9ACB-F4B8DD6CF9C0}"/>
    <cellStyle name="_TARGET_Cotação final_Rev5" xfId="800" xr:uid="{DD394178-1747-4AF9-9C52-F2FB011599D3}"/>
    <cellStyle name="_TARGET_Cotação final_Rev5 2" xfId="801" xr:uid="{31F5E73D-D786-446C-BC34-EC234D3F3B0B}"/>
    <cellStyle name="_TARGET_LPU VIVO SDH 2006_MEM SERVIÇOS E MATERIAIS" xfId="802" xr:uid="{F72DDBE3-395A-4139-B712-69E29825CD7B}"/>
    <cellStyle name="_TARGET_LPU VIVO SDH 2006_MEM SERVIÇOS E MATERIAIS 2" xfId="803" xr:uid="{C83D4F87-B26E-468A-8432-481212707BF2}"/>
    <cellStyle name="_Telemar - Target" xfId="804" xr:uid="{AA25D2B8-D5EE-4317-BF00-9A1B0C86F4ED}"/>
    <cellStyle name="_Telemar - Target_1192_Calculos REV IV" xfId="805" xr:uid="{DDE7E831-8397-49FE-B00B-3049777F8114}"/>
    <cellStyle name="_Telemar - Target_1273_RD Full Indoor SDH-Rota Belém-Manaus-Rev.01" xfId="806" xr:uid="{4DE59B70-44D6-470C-808D-49EB152F5042}"/>
    <cellStyle name="_Telemar - Target_1282_Calculos MS REV 0" xfId="807" xr:uid="{67787B68-5FFC-4621-B1FE-22D40B0123EA}"/>
    <cellStyle name="_Telemar - Target_997_Calculos" xfId="808" xr:uid="{B2320A0F-BA79-4B1C-AA6F-EF500A2E2C64}"/>
    <cellStyle name="_Telemar - Target_FRETE INST GNA - MANAUS" xfId="809" xr:uid="{58E02A45-0C1E-4EA7-8DF2-8338A6E56D77}"/>
    <cellStyle name="_Telemig - Minas Comunica Project - Additional Services" xfId="810" xr:uid="{5D545A5E-55A1-460B-9405-8543442F9442}"/>
    <cellStyle name="_TIM MW _ Serviços de Design  Others RevD_26 01 2011" xfId="811" xr:uid="{21143229-12BE-471B-863C-98FDBD80A8F9}"/>
    <cellStyle name="_TIM MW _ Serviços de Design  Others RevD_26 01 2011 2" xfId="812" xr:uid="{65DA707F-9F8E-4A73-A78D-18721FEF48BE}"/>
    <cellStyle name="_TIM MW _ Serviços de Design  Others RevD_26 01 2011 3" xfId="813" xr:uid="{814D2392-CD02-40E1-BF6A-A459AB08ED1E}"/>
    <cellStyle name="_TK PR - Application OI GU SP SSPPI_HEXAGON Site List_V1 (3)" xfId="814" xr:uid="{CDFA36DB-37AE-4D19-81D2-F58EFE2B5F95}"/>
    <cellStyle name="_TK PR - Application OI GU SP SSPPI_ISOLUX Site List_V1 (3)" xfId="815" xr:uid="{32770B94-207F-4DA7-AA4F-09CDCD769D34}"/>
    <cellStyle name="_TK PR - Application OI GU SP SSPPI_LGC Site List" xfId="816" xr:uid="{E83EF63A-3217-48BC-A087-6B069DBE2055}"/>
    <cellStyle name="_TK PR - Application OI GU SP SSPPI_LGC Site List_V1 (2)" xfId="817" xr:uid="{633D6E86-5E8C-47A8-A2A9-1F69F20B9221}"/>
    <cellStyle name="_TK PR - Application OI GU SP SSPPI_NETWORKER Site List_V1 (2)" xfId="818" xr:uid="{CA0B40F1-2529-469C-8889-9A84A3A6A369}"/>
    <cellStyle name="_TK PR - Application OI GU SP SSPPI_NORMAR Site List_V1 (2)" xfId="819" xr:uid="{55C9BCF3-5985-499C-AF86-7F93101D65D0}"/>
    <cellStyle name="_TK PR - Application OI GU SP SSPPI_SEICOM Site List_V1 (3)" xfId="820" xr:uid="{0B9ECC0C-A387-43D7-B655-596FB4E29189}"/>
    <cellStyle name="_TK PR - Application OI GU SP SSPPI_SERGECOL Site List_V1 (2)" xfId="821" xr:uid="{82228DD2-7393-4A3F-A525-89B34835A0CA}"/>
    <cellStyle name="_TK PR - Application OI GU SP SSPPI_ZOPONE Site List_V1 (4)" xfId="822" xr:uid="{2C4AD010-B8D8-47CA-AF5A-045A58D01A82}"/>
    <cellStyle name="_torre engefame" xfId="823" xr:uid="{C68392BD-5A97-495C-AB54-A15200082A2F}"/>
    <cellStyle name="_VALORES HT-034-07" xfId="824" xr:uid="{7C97088E-911A-4C37-8176-926953C4E2AB}"/>
    <cellStyle name="_Valorizzazione interventi Core_discount_bis" xfId="825" xr:uid="{83363680-1341-42C4-8794-D06D0C2156F8}"/>
    <cellStyle name="_Valorizzazione interventi Core_discount_bis_APZ60 - MSC &amp; APZ" xfId="826" xr:uid="{28A0DAB0-3CE7-49EA-A276-29C8A3A59780}"/>
    <cellStyle name="_Valorizzazione interventi Core_discount_bis_APZ60 - MSC &amp; APZ 2" xfId="827" xr:uid="{8A5AAB05-33B3-43BA-914B-C26B99370604}"/>
    <cellStyle name="_VD_average (3)" xfId="828" xr:uid="{89402429-4057-45BA-AA04-7DE7C0C38B84}"/>
    <cellStyle name="_VD_average (3)_APZ60 - MSC &amp; APZ" xfId="829" xr:uid="{E348DA21-737C-4FAB-AB58-F636988D7D92}"/>
    <cellStyle name="_VD_average (3)_APZ60 - MSC &amp; APZ 2" xfId="830" xr:uid="{3C1C8D25-0911-49F9-B514-F137E4E91855}"/>
    <cellStyle name="_viabilidade 0346 - Claro (LPU 3G)" xfId="831" xr:uid="{5FE6B539-DDC1-4AA4-9065-43CABD0F381C}"/>
    <cellStyle name="_viabilidade 0346 - Claro (LPU 3G) 2" xfId="832" xr:uid="{F70B0F66-82C6-4617-BB77-8C7B1B594C5C}"/>
    <cellStyle name="_viabilidade 0346 - Claro (LPU 3G) 3" xfId="833" xr:uid="{2BC3E64E-2A15-4A62-8745-D3FC80184D13}"/>
    <cellStyle name="_viabilidade 0346 - Claro (LPU 3G)_Atividades Adicionais - Proposta" xfId="834" xr:uid="{E9908FE2-A870-4135-8481-A6570549134D}"/>
    <cellStyle name="_viabilidade 0346 - Claro (LPU 3G)_CALCULO BASICO DE BDI VERSÃO 5" xfId="835" xr:uid="{8FE02E33-F2CC-4778-A2D9-1B60353F7DB3}"/>
    <cellStyle name="_Viabilidade 0568" xfId="836" xr:uid="{BEDDB02B-2B69-489A-94A9-D025D866C853}"/>
    <cellStyle name="_Viabilidade 0568 2" xfId="837" xr:uid="{D2202F21-2B1B-48DC-84BE-171369902DEE}"/>
    <cellStyle name="_Viabilidade 0568 3" xfId="838" xr:uid="{4ABBA95E-E6AA-41E3-B51F-718FBA24B342}"/>
    <cellStyle name="_Viabilidade 0568_Atividades Adicionais - Proposta" xfId="839" xr:uid="{6FB49F42-E96F-4849-AAEC-D1EF423F6925}"/>
    <cellStyle name="_Viabilidade 0568_CALCULO BASICO DE BDI VERSÃO 5" xfId="840" xr:uid="{8DCD193E-C937-4854-964F-8FE63299C074}"/>
    <cellStyle name="_Viabilidade NM - 0540 - Damovo - Reforma de sala técnica rev02" xfId="841" xr:uid="{7F5BCC42-B279-4212-8C25-C723627C8910}"/>
    <cellStyle name="_Viabilidade NM - 0540 - Damovo - Reforma de sala técnica rev02 2" xfId="842" xr:uid="{D302681D-ACC3-46AC-80AF-94E1B804B65A}"/>
    <cellStyle name="_Viabilidade NM - 0540 - Damovo - Reforma de sala técnica rev02 3" xfId="843" xr:uid="{EE1D9B09-3CE1-4180-9973-F02D11D29F08}"/>
    <cellStyle name="_Viabilidade NM - 0540 - Damovo - Reforma de sala técnica rev02_Atividades Adicionais - Proposta" xfId="844" xr:uid="{8CA5330B-771E-40A1-AA58-8CDD42105F70}"/>
    <cellStyle name="_Viabilidade NM - 0540 - Damovo - Reforma de sala técnica rev02_CALCULO BASICO DE BDI VERSÃO 5" xfId="845" xr:uid="{6CCD6DF7-5E0B-460F-B336-61954C518FCB}"/>
    <cellStyle name="_Viabilidade NM - 0569 - Huawei - LPU_HUAWEI SITE ADAPTATION_v3" xfId="846" xr:uid="{AD6C6EE9-0EC9-41B9-9A7B-5C99DB05A9C3}"/>
    <cellStyle name="_Viabilidade NM - 0569 - Huawei - LPU_HUAWEI SITE ADAPTATION_v3 2" xfId="847" xr:uid="{EA056B2A-EBC9-407C-9BFA-3D3E2A9C7636}"/>
    <cellStyle name="_Viabilidade NM - 0569 - Huawei - LPU_HUAWEI SITE ADAPTATION_v3_1192_Calculos" xfId="848" xr:uid="{AB454654-E909-4B16-A3B8-57A5DBCCDCAD}"/>
    <cellStyle name="_Viabilidade NM - 0569 - Huawei - LPU_HUAWEI SITE ADAPTATION_v3_1192_Calculos 2" xfId="849" xr:uid="{FFFCA3EE-1A3F-4E7C-80D1-B83F8CA7FBFE}"/>
    <cellStyle name="_Viabilidade NM-0516-07 - Claro LPU - Planilha Orçamentária MSC NO rev01" xfId="850" xr:uid="{01855D8E-79A3-4F9B-BD0D-F48CFB5EEED8}"/>
    <cellStyle name="_Viabilidade NM-0516-07 - Claro LPU - Planilha Orçamentária MSC NO rev01 2" xfId="851" xr:uid="{BED904DB-98EA-4F51-A843-6B24822A889B}"/>
    <cellStyle name="_Viabilidade NM-0516-07 - Claro LPU - Planilha Orçamentária MSC NO rev01 3" xfId="852" xr:uid="{99CB233A-7C91-4272-988E-BA1B1F4DD0E0}"/>
    <cellStyle name="_Viabilidade NM-0516-07 - Claro LPU - Planilha Orçamentária MSC NO rev01_Atividades Adicionais - Proposta" xfId="853" xr:uid="{C9776D54-39A5-403E-820D-0BD367028738}"/>
    <cellStyle name="_Viabilidade NM-0516-07 - Claro LPU - Planilha Orçamentária MSC NO rev01_CALCULO BASICO DE BDI VERSÃO 5" xfId="854" xr:uid="{7424620A-6452-4EF6-A3C3-0E3FC2664517}"/>
    <cellStyle name="_Viabilidade NM-0534 - Huawei - NGN - vistoria fisica" xfId="855" xr:uid="{0D2B5BCB-5B0B-40DB-9672-32C76CAB9A14}"/>
    <cellStyle name="_Viabilidade NM-0534 - Huawei - NGN - vistoria fisica 2" xfId="856" xr:uid="{C2C52736-795D-4302-8B65-741BD7BE1267}"/>
    <cellStyle name="_Viabilidade NM-0534 - Huawei - NGN - vistoria fisica 3" xfId="857" xr:uid="{752164BC-9620-44BB-AF2C-10453AF11CCF}"/>
    <cellStyle name="_Viabilidade NM-0534 - Huawei - NGN - vistoria fisica_Atividades Adicionais - Proposta" xfId="858" xr:uid="{833188FE-A02F-4321-B9C8-8F5DE52E67E7}"/>
    <cellStyle name="_Viabilidade NM-0534 - Huawei - NGN - vistoria fisica_CALCULO BASICO DE BDI VERSÃO 5" xfId="859" xr:uid="{C3806B6B-0FF9-475F-8164-524E8CF01F01}"/>
    <cellStyle name="_Viabilidade_NM-019-08 - Nokia-Siemens - INFRA 3G Claro - SUL e SP" xfId="860" xr:uid="{BD7EDE3A-896E-48F0-868E-07B9DE6A0AA0}"/>
    <cellStyle name="_Viabilidade_NM-019-08 - Nokia-Siemens - INFRA 3G Claro - SUL e SP 2" xfId="861" xr:uid="{E58F7DC9-B850-4C1D-A25C-CC00E0BB2291}"/>
    <cellStyle name="_Viabilidade_NM-019-08 - Nokia-Siemens - INFRA 3G Claro - SUL e SP_1192_Calculos" xfId="862" xr:uid="{4767FCDC-1AF8-4C26-AB33-0B403CDED60F}"/>
    <cellStyle name="_Viabilidade_NM-019-08 - Nokia-Siemens - INFRA 3G Claro - SUL e SP_1192_Calculos 2" xfId="863" xr:uid="{4A2BCB2F-A44E-4458-BC6C-1EC8F8074781}"/>
    <cellStyle name="_W1006 - TIM SP - ENERGIZAÇÃO DE BASES" xfId="864" xr:uid="{6B74E4EA-E071-40BC-8C0C-98CAF38E197F}"/>
    <cellStyle name="_W1143 - Product Import Template Rev.E" xfId="865" xr:uid="{97D27BA2-7A82-4344-A638-8A0144531A5D}"/>
    <cellStyle name="_W1143 - Product Import Template Rev.E 2" xfId="866" xr:uid="{A7A5A42F-1AB5-4930-9BBA-B92C6F19D367}"/>
    <cellStyle name="_Worksheet in C: Documents and Settings Huawei Local Settings Temporary Internet Files OLKC LPML_Node B labels kit_21082007" xfId="867" xr:uid="{87FF2F67-079F-4EF9-9293-E63323A2B97D}"/>
    <cellStyle name="_Worksheet in C: Documents and Settings Huawei Local Settings Temporary Internet Files OLKC LPML_Node B labels kit_21082007 2" xfId="868" xr:uid="{89A235B0-4C0E-4855-AE90-836F311BBD60}"/>
    <cellStyle name="_Worksheet in C: Documents and Settings Huawei Local Settings Temporary Internet Files OLKC LPML_Node B labels kit_21082007_1192_Calculos" xfId="869" xr:uid="{C81F8072-776D-40A9-BEE5-8309A5BA6FEB}"/>
    <cellStyle name="_Worksheet in C: Documents and Settings Huawei Local Settings Temporary Internet Files OLKC LPML_Node B labels kit_21082007_1192_Calculos 2" xfId="870" xr:uid="{C3C9DAFE-E71E-40BA-A64F-CBE0FAC6870A}"/>
    <cellStyle name="_xx Template dados enlaces Rev 1-14072009" xfId="871" xr:uid="{BE0AF2EF-42A4-4311-BFA9-977B7ABAA692}"/>
    <cellStyle name="_工作表 在 C: Documents and Settings Administrator 桌面 Annex II - SOW for Site Adaptation_20070124_R1" xfId="872" xr:uid="{8C471CEF-676E-48D9-B309-4A30E47A30C0}"/>
    <cellStyle name="_工作表 在 C: Documents and Settings Administrator 桌面 Annex II - SOW for Site Adaptation_20070124_R1 2" xfId="873" xr:uid="{0A25945D-73DD-4C9C-92E6-8DF31DD368AB}"/>
    <cellStyle name="_工作表 在 C: Documents and Settings Administrator 桌面 Annex II - SOW for Site Adaptation_20070124_R1_1192_Calculos" xfId="874" xr:uid="{10AAFBD1-DB8E-40D2-9E55-A7E29AF43CC7}"/>
    <cellStyle name="_工作表 在 C: Documents and Settings Administrator 桌面 Annex II - SOW for Site Adaptation_20070124_R1_1192_Calculos 2" xfId="875" xr:uid="{EE713D07-5DC7-4777-89E5-E0D6151EE8C7}"/>
    <cellStyle name="_工作表 在 C: Documents and Settings Administrator 桌面 Annex II - SOW for Site Adaptation_20070124_R1_872_Cálculos GO REV I Nova Mob - separação proj instal" xfId="876" xr:uid="{678F7BAD-F5BF-4F1A-975A-4C096295A623}"/>
    <cellStyle name="_工作表 在 C: Documents and Settings Administrator 桌面 Annex II - SOW for Site Adaptation_20070124_R1_872_Cálculos GO REV I Nova Mob - separação proj instal 2" xfId="877" xr:uid="{FAE55DEC-128B-4E8C-9C14-6E6F963EB84C}"/>
    <cellStyle name="_工作表 在 C: Documents and Settings Administrator 桌面 Annex II - SOW for Site Adaptation_20070124_R1_CALCULO BASICO DE BDI VERSÃO 4" xfId="878" xr:uid="{765A9882-27F6-43D4-AC71-C3BE32BA7906}"/>
    <cellStyle name="_工作表 在 C: Documents and Settings Administrator 桌面 Annex II - SOW for Site Adaptation_20070124_R1_CALCULO BASICO DE BDI VERSÃO 4 2" xfId="879" xr:uid="{FBF15215-C333-4423-99D9-6E9B23D3B0EB}"/>
    <cellStyle name="_莱芜BSS-900M" xfId="880" xr:uid="{6B6FD4E5-7E35-4054-A9FB-D5F317F5B79F}"/>
    <cellStyle name="_莱芜BSS-900M 2" xfId="881" xr:uid="{54B5D64A-90F1-44F6-ADA8-8C9A7458BF75}"/>
    <cellStyle name="£ BP" xfId="882" xr:uid="{7D2073F5-CCCC-4214-AE4F-9067B7AB01E7}"/>
    <cellStyle name="¥ JY" xfId="883" xr:uid="{AF04B0CD-7502-4CCA-AF49-D13E110A8236}"/>
    <cellStyle name="=C:\WINDOWS\SYSTEM32\COMMAND.COM" xfId="884" xr:uid="{C3ADEDD9-3FD5-49F2-BD0A-B3D73B760D81}"/>
    <cellStyle name="=C:\WINDOWS\SYSTEM32\COMMAND.COM 2" xfId="885" xr:uid="{9C27C299-5A68-40EA-A7E0-DD94212391DD}"/>
    <cellStyle name="=C:\WINNT\SYSTEM32\COMMAND.COM" xfId="886" xr:uid="{8AA68434-FE43-4DA9-A74A-A1942EA48BA5}"/>
    <cellStyle name="=C:\WINNT35\SYSTEM32\COMMAND.COM" xfId="887" xr:uid="{AE6D1F0B-69FF-4299-8AFC-39FC88B9B801}"/>
    <cellStyle name="•W_laroux" xfId="888" xr:uid="{44638EF4-4381-4803-80E0-19B69F6B166A}"/>
    <cellStyle name="0,0_x000a__x000a_NA_x000a__x000a_" xfId="889" xr:uid="{04372A69-E71E-497A-9A8A-DB766ACC0D53}"/>
    <cellStyle name="0,0_x000a__x000a_NA_x000a__x000a_ 2" xfId="890" xr:uid="{19BA6224-110E-466C-8097-F0CE0A051299}"/>
    <cellStyle name="0,0_x000d__x000a_NA_x000d__x000a_" xfId="891" xr:uid="{E5E418B3-B88F-4BA5-9FFC-5C7FAD95867D}"/>
    <cellStyle name="0,0_x000d__x000a_NA_x000d__x000a_ 2" xfId="892" xr:uid="{E29C5B1E-00BC-406F-9E67-33F12A37F73B}"/>
    <cellStyle name="0,0_x000d__x000a_NA_x000d__x000a_ 2 2" xfId="893" xr:uid="{2F17ADAF-A698-4C02-9242-AE372D5E9F86}"/>
    <cellStyle name="000 PN" xfId="894" xr:uid="{EF09807D-BA21-4C4F-859E-A80B36CCF843}"/>
    <cellStyle name="1.1" xfId="895" xr:uid="{25EFB736-BBCA-4099-9E4F-5D8EC6732FF4}"/>
    <cellStyle name="1.10" xfId="896" xr:uid="{B13C35B9-5679-4ED3-879A-28F7F043FCB7}"/>
    <cellStyle name="20% - Accent1 2" xfId="897" xr:uid="{96DFC8DD-8366-4949-88AA-DA60CD3B088C}"/>
    <cellStyle name="20% - Accent1 3" xfId="898" xr:uid="{661EF1A0-9A8D-426A-BB61-8DD03AD31B6F}"/>
    <cellStyle name="20% - Accent1 4" xfId="899" xr:uid="{D35865DE-F751-4C14-A378-470C6E19A11D}"/>
    <cellStyle name="20% - Accent1 5" xfId="900" xr:uid="{9333C43B-6CEC-4C8C-AB5A-6E81320DF5E7}"/>
    <cellStyle name="20% - Accent1 6" xfId="901" xr:uid="{1CC448FE-7993-4BCE-B7E2-0E24EFEC3CE9}"/>
    <cellStyle name="20% - Accent1 7" xfId="902" xr:uid="{977DFD59-1B04-44BE-81BA-25C13AA91F29}"/>
    <cellStyle name="20% - Accent1 8" xfId="903" xr:uid="{43D31E96-7A99-4605-BD1B-3A9137CCC644}"/>
    <cellStyle name="20% - Accent1 9" xfId="904" xr:uid="{0F037649-7720-44FA-9CC3-9024617A54F9}"/>
    <cellStyle name="20% - Accent2 2" xfId="905" xr:uid="{BE1E601A-C9D4-4753-8F3A-FACCF05FC61C}"/>
    <cellStyle name="20% - Accent2 3" xfId="906" xr:uid="{E204EB6C-DA7B-4253-B8EB-17FDC9C27E5A}"/>
    <cellStyle name="20% - Accent2 4" xfId="907" xr:uid="{90DFD924-5901-4F93-8DD0-8506071FAAD4}"/>
    <cellStyle name="20% - Accent2 5" xfId="908" xr:uid="{9A4E48F8-ADD3-4031-A0A8-6C5246EA48A4}"/>
    <cellStyle name="20% - Accent2 6" xfId="909" xr:uid="{E9500145-EEDB-401C-A6E1-724323EE037F}"/>
    <cellStyle name="20% - Accent2 7" xfId="910" xr:uid="{B19DF3D0-E114-40E5-98C1-0A35B31D9996}"/>
    <cellStyle name="20% - Accent2 8" xfId="911" xr:uid="{F69F58AB-9BE9-45E3-B1AE-6B3941BA2C1B}"/>
    <cellStyle name="20% - Accent2 9" xfId="912" xr:uid="{BDFD970D-B94C-453E-AD94-8C137B97DCD8}"/>
    <cellStyle name="20% - Accent3 2" xfId="913" xr:uid="{73A41F2A-7F81-489E-A232-A30A93B8C75A}"/>
    <cellStyle name="20% - Accent3 3" xfId="914" xr:uid="{039308D3-6A7D-40F0-8963-6F92C3BB3D89}"/>
    <cellStyle name="20% - Accent3 4" xfId="915" xr:uid="{7D2C151E-D98B-4897-AC3F-D189312A3780}"/>
    <cellStyle name="20% - Accent3 5" xfId="916" xr:uid="{DA923205-D1AA-4A57-BC3A-EC4AD477407B}"/>
    <cellStyle name="20% - Accent3 6" xfId="917" xr:uid="{15C2B4C6-CAD0-4983-821B-64C25F2C83E6}"/>
    <cellStyle name="20% - Accent3 7" xfId="918" xr:uid="{FB1EFC70-27B8-401A-8E7E-DB45FEE7ADF8}"/>
    <cellStyle name="20% - Accent3 8" xfId="919" xr:uid="{824AB1BE-08C0-4EF2-8737-E21E94B7D0D4}"/>
    <cellStyle name="20% - Accent3 9" xfId="920" xr:uid="{DA1CC517-75B2-41B4-B6D0-ECCF6BC377AB}"/>
    <cellStyle name="20% - Accent4 2" xfId="921" xr:uid="{EC54EDD7-80DC-4CF4-9F2E-E787E81B2180}"/>
    <cellStyle name="20% - Accent4 3" xfId="922" xr:uid="{50D4F9DC-C785-4736-AFC1-42DE9232A0EF}"/>
    <cellStyle name="20% - Accent4 4" xfId="923" xr:uid="{6E2B0470-A151-4E22-A7D4-B3B9BDFA67FD}"/>
    <cellStyle name="20% - Accent4 5" xfId="924" xr:uid="{736B194A-8F10-4AA5-BD59-314899CC90DE}"/>
    <cellStyle name="20% - Accent4 6" xfId="925" xr:uid="{6D756D32-79A5-4E17-8527-9C1B6AF4E41E}"/>
    <cellStyle name="20% - Accent4 7" xfId="926" xr:uid="{B31F7F82-13B9-429A-9BBC-D13B6E113322}"/>
    <cellStyle name="20% - Accent4 8" xfId="927" xr:uid="{6D9D9576-1108-4848-BA6B-3DA623DB4918}"/>
    <cellStyle name="20% - Accent4 9" xfId="928" xr:uid="{6009FE23-DCA3-43CD-8086-A18C4CDF7A0D}"/>
    <cellStyle name="20% - Accent5 2" xfId="929" xr:uid="{A6EDF97D-F127-4E1D-B475-9FAD2184F471}"/>
    <cellStyle name="20% - Accent5 3" xfId="930" xr:uid="{BE76923C-8743-4843-BBFA-8846B6B7E878}"/>
    <cellStyle name="20% - Accent5 4" xfId="931" xr:uid="{28B28C2C-D586-43C4-8C17-210E074025B0}"/>
    <cellStyle name="20% - Accent5 5" xfId="932" xr:uid="{3DF6F548-465F-47AC-8F54-B719481758B3}"/>
    <cellStyle name="20% - Accent5 6" xfId="933" xr:uid="{971A478F-ADF8-4EAD-81A5-FF67CB5545D8}"/>
    <cellStyle name="20% - Accent5 7" xfId="934" xr:uid="{1A6C225C-72F3-42F8-954B-F4CE7E02BB10}"/>
    <cellStyle name="20% - Accent5 8" xfId="935" xr:uid="{25542AAA-08A2-445C-805A-62FE148DC779}"/>
    <cellStyle name="20% - Accent5 9" xfId="936" xr:uid="{FE7B8D3D-A271-4FFF-90E7-C035AE9420F4}"/>
    <cellStyle name="20% - Accent6 2" xfId="937" xr:uid="{05BC3692-6425-4F5D-8EE9-1947C72205C8}"/>
    <cellStyle name="20% - Accent6 3" xfId="938" xr:uid="{33B511DE-06F7-4101-8FB2-82B4C2E79541}"/>
    <cellStyle name="20% - Accent6 4" xfId="939" xr:uid="{1375C6DF-C5CE-4CC0-BDDE-385AA85DA189}"/>
    <cellStyle name="20% - Accent6 5" xfId="940" xr:uid="{F87925A0-C96E-4A7B-A604-ACC5D9C30B83}"/>
    <cellStyle name="20% - Accent6 6" xfId="941" xr:uid="{B3C66533-F7D5-4585-A90E-5A02F1D32CFD}"/>
    <cellStyle name="20% - Accent6 7" xfId="942" xr:uid="{0D75576B-458B-4867-BAF4-9D7623286E6D}"/>
    <cellStyle name="20% - Accent6 8" xfId="943" xr:uid="{150B4D69-0740-4FBD-9AC7-5F179E807DA7}"/>
    <cellStyle name="20% - Accent6 9" xfId="944" xr:uid="{C10B35DF-B569-40B1-90B0-A28CE441B398}"/>
    <cellStyle name="20% - Colore 1" xfId="945" xr:uid="{ADFDFC52-3A9D-430B-8497-1CA9136A5511}"/>
    <cellStyle name="20% - Colore 1 2" xfId="946" xr:uid="{1CE3F103-CC39-4CFC-ACB8-04D72D61A1D4}"/>
    <cellStyle name="20% - Colore 1 3" xfId="947" xr:uid="{919E168F-E291-43F9-8D0C-08B50BB3511F}"/>
    <cellStyle name="20% - Colore 1 4" xfId="948" xr:uid="{B71FFDAC-29C4-4D96-9826-AE3D2EBAC6DA}"/>
    <cellStyle name="20% - Colore 1_Book1" xfId="949" xr:uid="{E4ECC3AD-4712-44A2-B3D6-8CB7852163F6}"/>
    <cellStyle name="20% - Colore 2" xfId="950" xr:uid="{AB9C5319-4A33-4D25-8274-B8F95CFAFE52}"/>
    <cellStyle name="20% - Colore 2 2" xfId="951" xr:uid="{BC17F929-7941-45A2-A3BC-046D63D978E2}"/>
    <cellStyle name="20% - Colore 2 3" xfId="952" xr:uid="{AE67B15F-EA3F-490B-8F9F-3D0F72D022C6}"/>
    <cellStyle name="20% - Colore 2 4" xfId="953" xr:uid="{4B934A0A-E2E1-4C92-B0E8-CF2401E20F91}"/>
    <cellStyle name="20% - Colore 2_Book1" xfId="954" xr:uid="{F8B4B2F6-9F1B-42CA-A20F-59D84DD8C887}"/>
    <cellStyle name="20% - Colore 3" xfId="955" xr:uid="{2A4A5BE4-26C2-4519-A62A-7C0C5273DCE7}"/>
    <cellStyle name="20% - Colore 3 2" xfId="956" xr:uid="{A8845514-E76D-4546-8030-CBD47B3056DF}"/>
    <cellStyle name="20% - Colore 3 3" xfId="957" xr:uid="{F47CC427-1679-48FF-B7F7-CEEA8A6C14A0}"/>
    <cellStyle name="20% - Colore 3 4" xfId="958" xr:uid="{FD413E80-14EE-41ED-ACD1-7527D6D6889D}"/>
    <cellStyle name="20% - Colore 3_Book1" xfId="959" xr:uid="{68AD9629-B28A-4C29-AE21-B211C30ACAB8}"/>
    <cellStyle name="20% - Colore 4" xfId="960" xr:uid="{38DB751F-130E-4BE9-903E-48C78DFB2321}"/>
    <cellStyle name="20% - Colore 4 2" xfId="961" xr:uid="{2D24C107-397F-4976-A558-754CA16772F7}"/>
    <cellStyle name="20% - Colore 4 3" xfId="962" xr:uid="{8046117C-BC05-44D2-B67B-871D19E786D7}"/>
    <cellStyle name="20% - Colore 4 4" xfId="963" xr:uid="{6470906D-0F8B-4959-8B9E-1990F0CBC112}"/>
    <cellStyle name="20% - Colore 4_Book1" xfId="964" xr:uid="{3D26E56B-9BB3-4958-A5E9-868CDBE545C9}"/>
    <cellStyle name="20% - Colore 5" xfId="965" xr:uid="{51B73C0D-E0D2-455C-93C6-AA5FB8AF5053}"/>
    <cellStyle name="20% - Colore 5 2" xfId="966" xr:uid="{5CA2208F-EC33-498B-BBF1-1BB81B63B5D2}"/>
    <cellStyle name="20% - Colore 5 3" xfId="967" xr:uid="{C7C00C35-EBC6-4ECD-B284-CDEC2E723F5F}"/>
    <cellStyle name="20% - Colore 5 4" xfId="968" xr:uid="{1F981EFA-7A30-40BC-AEB2-4595E910BD7E}"/>
    <cellStyle name="20% - Colore 5_Book1" xfId="969" xr:uid="{554E5C92-A4AE-40E3-885D-DB1512431E9A}"/>
    <cellStyle name="20% - Colore 6" xfId="970" xr:uid="{703F410D-2913-4B12-AA56-FEF6921B24AF}"/>
    <cellStyle name="20% - Colore 6 2" xfId="971" xr:uid="{2E83E279-1EF6-4C51-917A-F3B6DFFA4192}"/>
    <cellStyle name="20% - Colore 6 3" xfId="972" xr:uid="{C246CD23-7254-4BAB-BF7F-EF2614ACAB40}"/>
    <cellStyle name="20% - Colore 6 4" xfId="973" xr:uid="{209C2152-8FD2-410C-A473-467982E35BB5}"/>
    <cellStyle name="20% - Colore 6_Book1" xfId="974" xr:uid="{EBF33419-3200-40DA-87F9-EAC90E87C373}"/>
    <cellStyle name="20% - Ênfase1" xfId="16" builtinId="30" customBuiltin="1"/>
    <cellStyle name="20% - Ênfase1 2" xfId="975" xr:uid="{D144E70B-4523-40D1-A22E-04E1E8226CC1}"/>
    <cellStyle name="20% - Ênfase1 3" xfId="976" xr:uid="{BE85F90E-9440-49DE-B0CD-FC10B60D5FDF}"/>
    <cellStyle name="20% - Ênfase2" xfId="19" builtinId="34" customBuiltin="1"/>
    <cellStyle name="20% - Ênfase2 2" xfId="977" xr:uid="{2FFA9797-F0B8-4A7B-87ED-4BF410B66BA8}"/>
    <cellStyle name="20% - Ênfase2 3" xfId="978" xr:uid="{3E8EA6AD-763F-487C-AD2C-70C4A46452CB}"/>
    <cellStyle name="20% - Ênfase3" xfId="22" builtinId="38" customBuiltin="1"/>
    <cellStyle name="20% - Ênfase3 2" xfId="979" xr:uid="{5F44CA74-3027-48FF-A28A-EDF95100223E}"/>
    <cellStyle name="20% - Ênfase3 3" xfId="980" xr:uid="{B98EDF37-8074-46F1-8ADC-758250CAFA8A}"/>
    <cellStyle name="20% - Ênfase4" xfId="25" builtinId="42" customBuiltin="1"/>
    <cellStyle name="20% - Ênfase4 2" xfId="981" xr:uid="{304B306D-6ADE-4256-9783-B272C8646ABD}"/>
    <cellStyle name="20% - Ênfase4 3" xfId="982" xr:uid="{BE39E669-AEFE-43D0-A8BE-4B0D884E4D9C}"/>
    <cellStyle name="20% - Ênfase5" xfId="28" builtinId="46" customBuiltin="1"/>
    <cellStyle name="20% - Ênfase5 2" xfId="983" xr:uid="{B70817DC-63DE-4307-BD93-0CFC1804E774}"/>
    <cellStyle name="20% - Ênfase5 3" xfId="984" xr:uid="{D33F62F0-7503-40FE-9DFF-2C3A9C98C710}"/>
    <cellStyle name="20% - Ênfase6" xfId="31" builtinId="50" customBuiltin="1"/>
    <cellStyle name="20% - Ênfase6 2" xfId="985" xr:uid="{57BABD68-2590-4079-ADC8-63D84F853038}"/>
    <cellStyle name="20% - Ênfase6 3" xfId="986" xr:uid="{369DCEFA-E8DC-42B5-874A-E6B833A1ADD4}"/>
    <cellStyle name="20% - Énfasis1" xfId="987" xr:uid="{8D9E2602-9993-4E78-BD7A-708D1CA7614B}"/>
    <cellStyle name="20% - Énfasis2" xfId="988" xr:uid="{E9BA0723-4B5E-491B-82E9-E29A71518AE2}"/>
    <cellStyle name="20% - Énfasis3" xfId="989" xr:uid="{85AE519A-E8FC-430A-A29D-8834EC68F843}"/>
    <cellStyle name="20% - Énfasis4" xfId="990" xr:uid="{1FA57017-8DD4-4518-A910-1E9F584F2B8A}"/>
    <cellStyle name="20% - Énfasis5" xfId="991" xr:uid="{A7B7FA63-B9E5-406F-AFD8-903AD76890C0}"/>
    <cellStyle name="20% - Énfasis6" xfId="992" xr:uid="{327E826E-3003-4DA7-8A40-073138B6BD1F}"/>
    <cellStyle name="259 PN" xfId="993" xr:uid="{5CB88401-BDD7-40A6-876C-C99C26489964}"/>
    <cellStyle name="40% - Accent1 2" xfId="994" xr:uid="{97521AF4-DE2B-40E0-A920-0D7F13AA2834}"/>
    <cellStyle name="40% - Accent1 3" xfId="995" xr:uid="{B4F74C78-3CB0-4B8F-92C1-A70467A3F140}"/>
    <cellStyle name="40% - Accent1 4" xfId="996" xr:uid="{15FCB5C9-466A-4B18-BC9E-C75E8AC8483F}"/>
    <cellStyle name="40% - Accent1 5" xfId="997" xr:uid="{0F2A4E4B-EEBD-4021-80C6-2BC2647468B5}"/>
    <cellStyle name="40% - Accent1 6" xfId="998" xr:uid="{37E11AB4-686B-4CCA-A46F-A884C4B8AE90}"/>
    <cellStyle name="40% - Accent1 7" xfId="999" xr:uid="{4520F3A5-47CC-4839-9940-8F30C8D40178}"/>
    <cellStyle name="40% - Accent1 8" xfId="1000" xr:uid="{A41D3C59-4F7E-42CC-A564-1F8D5474698E}"/>
    <cellStyle name="40% - Accent1 9" xfId="1001" xr:uid="{A480AB32-F8D6-442F-9C20-A6FD5413AE19}"/>
    <cellStyle name="40% - Accent2 2" xfId="1002" xr:uid="{FD8D0670-FD79-43BC-968C-A781D5EDDFA9}"/>
    <cellStyle name="40% - Accent2 3" xfId="1003" xr:uid="{2FF6E4BA-8EEC-4D7E-8550-49847B07B944}"/>
    <cellStyle name="40% - Accent2 4" xfId="1004" xr:uid="{152310BC-3B6D-4FB9-9DE7-FDBBE502B825}"/>
    <cellStyle name="40% - Accent2 5" xfId="1005" xr:uid="{04B4E196-6920-4C0D-AE2F-45719C1DA6BD}"/>
    <cellStyle name="40% - Accent2 6" xfId="1006" xr:uid="{2A9F9A3E-C09B-43AB-B46A-FA662931D59C}"/>
    <cellStyle name="40% - Accent2 7" xfId="1007" xr:uid="{5191D696-693A-45C1-A450-406D593F9B7F}"/>
    <cellStyle name="40% - Accent2 8" xfId="1008" xr:uid="{1D54291A-B9A5-47B9-9802-7791E18C2E5C}"/>
    <cellStyle name="40% - Accent2 9" xfId="1009" xr:uid="{E2474C10-AF69-4DDA-AF78-B89D544232C5}"/>
    <cellStyle name="40% - Accent3 2" xfId="1010" xr:uid="{A76E8066-F66E-4572-9D74-3CDE0D3BD9CE}"/>
    <cellStyle name="40% - Accent3 3" xfId="1011" xr:uid="{CE94B08F-5FC5-49B5-B0A5-6184C4570F9C}"/>
    <cellStyle name="40% - Accent3 4" xfId="1012" xr:uid="{4905C0F5-A46E-4093-BB23-78758D21D357}"/>
    <cellStyle name="40% - Accent3 5" xfId="1013" xr:uid="{5F40E1E0-B899-4343-B6A5-0DC625A73E30}"/>
    <cellStyle name="40% - Accent3 6" xfId="1014" xr:uid="{6E9FFA3F-4B70-4A66-BD6B-F716D9597026}"/>
    <cellStyle name="40% - Accent3 7" xfId="1015" xr:uid="{89A5E5B4-7334-4657-95DC-5CD6FEE85835}"/>
    <cellStyle name="40% - Accent3 8" xfId="1016" xr:uid="{56A251D7-BC92-4788-BA5C-22AE42F31722}"/>
    <cellStyle name="40% - Accent3 9" xfId="1017" xr:uid="{FDAA1404-C876-4530-9008-89B2D84AB3D2}"/>
    <cellStyle name="40% - Accent4 2" xfId="1018" xr:uid="{35F0D035-09DA-4B08-A88C-729201E64053}"/>
    <cellStyle name="40% - Accent4 3" xfId="1019" xr:uid="{4799922D-D11D-4109-89E9-963B925CECE7}"/>
    <cellStyle name="40% - Accent4 4" xfId="1020" xr:uid="{999210E1-A07E-41AF-8024-20A5254E2C09}"/>
    <cellStyle name="40% - Accent4 5" xfId="1021" xr:uid="{C3BB82A6-B0CC-4C78-BB23-FEE68B1B8A43}"/>
    <cellStyle name="40% - Accent4 6" xfId="1022" xr:uid="{FC8EB10F-519C-4FB7-BD8C-89F76AD81609}"/>
    <cellStyle name="40% - Accent4 7" xfId="1023" xr:uid="{4BCAE3BB-388E-46B9-98B2-5304D9010FEC}"/>
    <cellStyle name="40% - Accent4 8" xfId="1024" xr:uid="{26FE7A9A-40EA-4FE6-BC67-152BB2B71ADE}"/>
    <cellStyle name="40% - Accent4 9" xfId="1025" xr:uid="{BD659E14-1F1A-4BB2-A201-2C2C24542FC7}"/>
    <cellStyle name="40% - Accent5 2" xfId="1026" xr:uid="{5B1D81CC-8223-4008-B5B6-8B78EDF64F8B}"/>
    <cellStyle name="40% - Accent5 3" xfId="1027" xr:uid="{2F10F598-5923-4D01-9FD9-CE49CF2DF554}"/>
    <cellStyle name="40% - Accent5 4" xfId="1028" xr:uid="{A865F5F0-E949-4A87-A515-9DC0803FFB37}"/>
    <cellStyle name="40% - Accent5 5" xfId="1029" xr:uid="{65907483-AB8D-4A4E-B95A-471F7BA90EFE}"/>
    <cellStyle name="40% - Accent5 6" xfId="1030" xr:uid="{EFF6FED4-734D-41B7-9776-505211FAA42A}"/>
    <cellStyle name="40% - Accent5 7" xfId="1031" xr:uid="{C754C88F-27CD-4C09-AA90-B7935A464852}"/>
    <cellStyle name="40% - Accent5 8" xfId="1032" xr:uid="{6D018847-CFB9-4358-8B25-74BE83AE3EB1}"/>
    <cellStyle name="40% - Accent5 9" xfId="1033" xr:uid="{5C8B2F5D-B3B0-4CF1-A067-5D5B4EA7B7B6}"/>
    <cellStyle name="40% - Accent6 2" xfId="1034" xr:uid="{FC185BE9-5E99-49F5-8DEB-9D10B26054B3}"/>
    <cellStyle name="40% - Accent6 3" xfId="1035" xr:uid="{93DA39ED-0251-41A7-880B-32AF99F83CF9}"/>
    <cellStyle name="40% - Accent6 4" xfId="1036" xr:uid="{685D2278-411D-498C-B58E-DC2A892CD5DA}"/>
    <cellStyle name="40% - Accent6 5" xfId="1037" xr:uid="{6C0FEF81-45BA-447C-812E-12F60067C9D9}"/>
    <cellStyle name="40% - Accent6 6" xfId="1038" xr:uid="{16DCCA3C-B3B3-45B0-9CE9-1A8814EE1492}"/>
    <cellStyle name="40% - Accent6 7" xfId="1039" xr:uid="{77F29329-7D03-4B9D-ACF1-709958201883}"/>
    <cellStyle name="40% - Accent6 8" xfId="1040" xr:uid="{1D3E9929-D73E-41BE-ABB6-0CC0F0EB364F}"/>
    <cellStyle name="40% - Accent6 9" xfId="1041" xr:uid="{D9F577B2-C671-46EE-8D6D-AD19210CCA40}"/>
    <cellStyle name="40% - Colore 1" xfId="1042" xr:uid="{C629F48A-8AEE-4002-A275-71843FBFB1A6}"/>
    <cellStyle name="40% - Colore 1 2" xfId="1043" xr:uid="{2465F848-33FA-4EF4-A3F7-E91AF18F37D7}"/>
    <cellStyle name="40% - Colore 1 3" xfId="1044" xr:uid="{E1B59FA9-DAE0-4999-9446-8EE98D0CBB04}"/>
    <cellStyle name="40% - Colore 1 4" xfId="1045" xr:uid="{CD6A0E27-4AF6-4B45-95DE-F15E875C02EA}"/>
    <cellStyle name="40% - Colore 1_Book1" xfId="1046" xr:uid="{1AD83BDA-2FD1-4027-8BEF-13B78E967031}"/>
    <cellStyle name="40% - Colore 2" xfId="1047" xr:uid="{BF3CA412-BFBC-46E7-9F2D-FC8A9834D20F}"/>
    <cellStyle name="40% - Colore 2 2" xfId="1048" xr:uid="{928FCE76-A4BB-4788-90CF-569988F5C666}"/>
    <cellStyle name="40% - Colore 2 3" xfId="1049" xr:uid="{893DD8E9-3066-4A56-9E30-0CEFDEA5A006}"/>
    <cellStyle name="40% - Colore 2 4" xfId="1050" xr:uid="{CB91F8FF-15EA-4E05-81C5-74BAB18B2E7E}"/>
    <cellStyle name="40% - Colore 2_Book1" xfId="1051" xr:uid="{7B6B33ED-9811-4EC6-ADD5-149B1944FF2D}"/>
    <cellStyle name="40% - Colore 3" xfId="1052" xr:uid="{AF0C3636-A1ED-462F-8B14-45A17C310F3A}"/>
    <cellStyle name="40% - Colore 3 2" xfId="1053" xr:uid="{F3A2A7E7-D2C7-4DFD-9582-50CAD220CE2A}"/>
    <cellStyle name="40% - Colore 3 3" xfId="1054" xr:uid="{84BCC92D-47E2-4561-A02D-47148548954E}"/>
    <cellStyle name="40% - Colore 3 4" xfId="1055" xr:uid="{C5EDB492-501F-463E-B214-1D40F48934CB}"/>
    <cellStyle name="40% - Colore 3_Book1" xfId="1056" xr:uid="{3A7E57E3-D7B0-4E15-8E47-21CBF41CA1F7}"/>
    <cellStyle name="40% - Colore 4" xfId="1057" xr:uid="{4CE344F1-9344-4ED5-B02C-CD81B6EADF21}"/>
    <cellStyle name="40% - Colore 4 2" xfId="1058" xr:uid="{9014345C-11A0-4717-AA2E-4D8C27D64846}"/>
    <cellStyle name="40% - Colore 4 3" xfId="1059" xr:uid="{484FF55D-F9D0-4646-8BAE-92D975F82A30}"/>
    <cellStyle name="40% - Colore 4 4" xfId="1060" xr:uid="{963776AB-8434-4117-BEE4-38CE8F593ADF}"/>
    <cellStyle name="40% - Colore 4_Book1" xfId="1061" xr:uid="{87C3909A-1B9A-40E3-8140-A9F29E83A0D7}"/>
    <cellStyle name="40% - Colore 5" xfId="1062" xr:uid="{D4D29ACF-F8CA-4B80-864F-3DE0A647832F}"/>
    <cellStyle name="40% - Colore 5 2" xfId="1063" xr:uid="{4A170008-0E41-4793-90B6-FBA041CBBB96}"/>
    <cellStyle name="40% - Colore 5 3" xfId="1064" xr:uid="{B771EDD0-6187-4671-BA1F-19A539307769}"/>
    <cellStyle name="40% - Colore 5 4" xfId="1065" xr:uid="{CB209373-626E-4500-97EC-CF25EE1B6856}"/>
    <cellStyle name="40% - Colore 5_Book1" xfId="1066" xr:uid="{B3843633-FF1E-4412-99FA-79916A66B743}"/>
    <cellStyle name="40% - Colore 6" xfId="1067" xr:uid="{4CCB8170-0BFC-4627-94FF-84DD762EB746}"/>
    <cellStyle name="40% - Colore 6 2" xfId="1068" xr:uid="{0D7E56C1-F352-4997-BED8-AF383483908B}"/>
    <cellStyle name="40% - Colore 6 3" xfId="1069" xr:uid="{503B09F9-F3F6-4F3D-A15A-959059D18B16}"/>
    <cellStyle name="40% - Colore 6 4" xfId="1070" xr:uid="{B8D4D9DC-5A56-40E7-AD42-FF9A7E8108EC}"/>
    <cellStyle name="40% - Colore 6_Book1" xfId="1071" xr:uid="{B1F48F15-1DE9-43FB-B04D-AD19A29805F2}"/>
    <cellStyle name="40% - Ênfase1" xfId="17" builtinId="31" customBuiltin="1"/>
    <cellStyle name="40% - Ênfase1 2" xfId="1072" xr:uid="{DB1AEA5E-9F64-49EC-964C-A5A88069D374}"/>
    <cellStyle name="40% - Ênfase1 3" xfId="1073" xr:uid="{238E02C3-9EE3-4599-AC38-64BA9337A380}"/>
    <cellStyle name="40% - Ênfase2" xfId="20" builtinId="35" customBuiltin="1"/>
    <cellStyle name="40% - Ênfase2 2" xfId="1074" xr:uid="{A3CB9BF3-405A-4EC7-BF76-E382969E9010}"/>
    <cellStyle name="40% - Ênfase2 3" xfId="1075" xr:uid="{E17E4B74-C811-4998-9A82-4C5E3D32612D}"/>
    <cellStyle name="40% - Ênfase3" xfId="23" builtinId="39" customBuiltin="1"/>
    <cellStyle name="40% - Ênfase3 2" xfId="1076" xr:uid="{BEE96A09-0026-4470-82E1-622B67E52C1B}"/>
    <cellStyle name="40% - Ênfase3 3" xfId="1077" xr:uid="{E17CE649-2FBB-4883-9269-7DB332C154E1}"/>
    <cellStyle name="40% - Ênfase4" xfId="26" builtinId="43" customBuiltin="1"/>
    <cellStyle name="40% - Ênfase4 2" xfId="1078" xr:uid="{B17B1E3F-6976-4087-AE25-01D066594D52}"/>
    <cellStyle name="40% - Ênfase4 3" xfId="1079" xr:uid="{5EAAA49C-CC3E-4CF3-9E36-533A0353F753}"/>
    <cellStyle name="40% - Ênfase5" xfId="29" builtinId="47" customBuiltin="1"/>
    <cellStyle name="40% - Ênfase5 2" xfId="1080" xr:uid="{6A711CB8-CC5D-47B4-A284-4C637B4C2921}"/>
    <cellStyle name="40% - Ênfase5 3" xfId="1081" xr:uid="{B4DFAFE1-09C5-4B07-BD3F-3FC2C4D71E4B}"/>
    <cellStyle name="40% - Ênfase6" xfId="32" builtinId="51" customBuiltin="1"/>
    <cellStyle name="40% - Ênfase6 2" xfId="1082" xr:uid="{34EEFC87-CA6D-41A5-A46B-DA14A58D0F95}"/>
    <cellStyle name="40% - Ênfase6 3" xfId="1083" xr:uid="{A62956C6-3BFB-4075-9C36-E019DE129FE8}"/>
    <cellStyle name="40% - Énfasis1" xfId="1084" xr:uid="{7832FE7D-C1F7-492B-A064-D76E5C3E96C3}"/>
    <cellStyle name="40% - Énfasis2" xfId="1085" xr:uid="{8599B36B-0619-4EC8-B25E-F301B793503D}"/>
    <cellStyle name="40% - Énfasis3" xfId="1086" xr:uid="{04EACD4A-1BEA-4514-8507-B63268DCAD99}"/>
    <cellStyle name="40% - Énfasis4" xfId="1087" xr:uid="{E621EED0-885C-41DA-AADC-176474E6E030}"/>
    <cellStyle name="40% - Énfasis5" xfId="1088" xr:uid="{081EBAD1-7616-4386-BB8C-3E8814CB97DA}"/>
    <cellStyle name="40% - Énfasis6" xfId="1089" xr:uid="{0A082642-80EA-4F0A-9C78-F2FCB2929565}"/>
    <cellStyle name="44" xfId="1090" xr:uid="{BD62EDFE-4A1E-4D98-8972-3CE0B087DF21}"/>
    <cellStyle name="60% - Accent1 2" xfId="1091" xr:uid="{BF43A62A-B6B4-4921-BDB8-244A2C256C14}"/>
    <cellStyle name="60% - Accent1 3" xfId="1092" xr:uid="{47676EAD-227C-4D26-B153-D9D6A0B023F0}"/>
    <cellStyle name="60% - Accent1 4" xfId="1093" xr:uid="{632E117E-7688-4160-8540-339FDC27EE80}"/>
    <cellStyle name="60% - Accent1 5" xfId="1094" xr:uid="{067E1466-FCB5-4CD7-8E6A-CFE471E77774}"/>
    <cellStyle name="60% - Accent1 6" xfId="1095" xr:uid="{1EAED3FA-6834-4761-8719-C7253C166294}"/>
    <cellStyle name="60% - Accent1 7" xfId="1096" xr:uid="{D45D9B58-9F11-47F9-A704-AE12B40B6869}"/>
    <cellStyle name="60% - Accent1 8" xfId="1097" xr:uid="{4F0C8532-0DC9-4914-B2AC-E785F3CEFF44}"/>
    <cellStyle name="60% - Accent1 9" xfId="1098" xr:uid="{6EC9FC50-BAC8-49E2-8152-AE5983DA8780}"/>
    <cellStyle name="60% - Accent2 2" xfId="1099" xr:uid="{5D176D6C-7302-48B7-90B6-820DF86F8D0E}"/>
    <cellStyle name="60% - Accent2 3" xfId="1100" xr:uid="{4626851D-21F8-41BB-803E-27FFAA2634A2}"/>
    <cellStyle name="60% - Accent2 4" xfId="1101" xr:uid="{3557329D-11B5-4AB5-BBD3-A55E46BB879E}"/>
    <cellStyle name="60% - Accent2 5" xfId="1102" xr:uid="{1F0E30C5-0107-4EB6-A7C7-6EC9587D8F7E}"/>
    <cellStyle name="60% - Accent2 6" xfId="1103" xr:uid="{94447CBE-AB59-4349-AD4F-610428AD89DD}"/>
    <cellStyle name="60% - Accent2 7" xfId="1104" xr:uid="{A18565D0-36C5-4101-85C0-71AB110B0996}"/>
    <cellStyle name="60% - Accent2 8" xfId="1105" xr:uid="{A05FDF06-749C-411A-BC9B-46E37762024C}"/>
    <cellStyle name="60% - Accent2 9" xfId="1106" xr:uid="{AAD1DA8B-A9AB-4DA1-85BA-792304A49EC2}"/>
    <cellStyle name="60% - Accent3 2" xfId="1107" xr:uid="{F995B813-7C88-4062-8D9B-0C807D98B772}"/>
    <cellStyle name="60% - Accent3 3" xfId="1108" xr:uid="{6C1EAE00-24E6-4B65-97CE-981FB8BC9EB4}"/>
    <cellStyle name="60% - Accent3 4" xfId="1109" xr:uid="{5ED9CC2E-1D71-4697-A28C-B5E9E5AEB0AB}"/>
    <cellStyle name="60% - Accent3 5" xfId="1110" xr:uid="{2751DA23-A297-4BD4-85C9-912EC03CC646}"/>
    <cellStyle name="60% - Accent3 6" xfId="1111" xr:uid="{E016D9D6-09D2-4B46-ABD2-574110B9ED1D}"/>
    <cellStyle name="60% - Accent3 7" xfId="1112" xr:uid="{184F6BD0-76AF-44A3-9BC8-9F8A7B9E296B}"/>
    <cellStyle name="60% - Accent3 8" xfId="1113" xr:uid="{93152E74-C43E-45EA-94EE-0BAD5DC8394C}"/>
    <cellStyle name="60% - Accent3 9" xfId="1114" xr:uid="{64A4919D-8A83-4505-B54B-1508BCB1AA26}"/>
    <cellStyle name="60% - Accent4 2" xfId="1115" xr:uid="{E9456899-D85B-4F52-9511-39CE52CD0C42}"/>
    <cellStyle name="60% - Accent4 3" xfId="1116" xr:uid="{9EFCEEB9-2F3D-48B2-8404-BDC717BCBD4A}"/>
    <cellStyle name="60% - Accent4 4" xfId="1117" xr:uid="{6C266CAA-5AB9-4C1B-A14D-5E9AE734D33F}"/>
    <cellStyle name="60% - Accent4 5" xfId="1118" xr:uid="{43C07390-17D7-4335-9DE9-89D5B6BC1EB5}"/>
    <cellStyle name="60% - Accent4 6" xfId="1119" xr:uid="{EC7E0F70-C375-423A-B2E5-05B779CDC7EA}"/>
    <cellStyle name="60% - Accent4 7" xfId="1120" xr:uid="{395DEE4F-EECB-4380-AA53-3D4FAA9EB376}"/>
    <cellStyle name="60% - Accent4 8" xfId="1121" xr:uid="{D5A7B351-0164-4788-9532-55C589DE88E1}"/>
    <cellStyle name="60% - Accent4 9" xfId="1122" xr:uid="{D3634FB3-D889-43E8-9F36-17E73E0F29F1}"/>
    <cellStyle name="60% - Accent5 2" xfId="1123" xr:uid="{E25D544E-8166-43A6-8B86-F2A717FC287D}"/>
    <cellStyle name="60% - Accent5 3" xfId="1124" xr:uid="{B6AFDBEC-8926-46B8-8130-F0D9D982659D}"/>
    <cellStyle name="60% - Accent5 4" xfId="1125" xr:uid="{7DBD6125-C898-4B88-85C1-041DDC5A4456}"/>
    <cellStyle name="60% - Accent5 5" xfId="1126" xr:uid="{4C22E911-E381-4DBC-BB78-3B64ADF0E758}"/>
    <cellStyle name="60% - Accent5 6" xfId="1127" xr:uid="{78A9AF0C-6D08-4787-A47E-D1681C19D454}"/>
    <cellStyle name="60% - Accent5 7" xfId="1128" xr:uid="{754527A7-3021-4C58-A003-18424D3BCABE}"/>
    <cellStyle name="60% - Accent5 8" xfId="1129" xr:uid="{3C1F636A-A16C-4626-B3E0-C630AACFAFE3}"/>
    <cellStyle name="60% - Accent5 9" xfId="1130" xr:uid="{A5E69694-2AFE-40CC-9639-416C49E977D2}"/>
    <cellStyle name="60% - Accent6 2" xfId="1131" xr:uid="{9AF6D24D-3AA2-4D7B-97F1-AC12AC4C705A}"/>
    <cellStyle name="60% - Accent6 3" xfId="1132" xr:uid="{821CF5A8-F9E0-4A8E-B93D-432B6E09EDBD}"/>
    <cellStyle name="60% - Accent6 4" xfId="1133" xr:uid="{1E0B34C6-B42A-4EBC-B6C1-245843FE798F}"/>
    <cellStyle name="60% - Accent6 5" xfId="1134" xr:uid="{F8054D51-766D-4A49-AC26-E741ADCE9A57}"/>
    <cellStyle name="60% - Accent6 6" xfId="1135" xr:uid="{33E85AC4-4E27-4A9D-9996-C496C3E2271E}"/>
    <cellStyle name="60% - Accent6 7" xfId="1136" xr:uid="{0BDC60ED-5BAA-4D4C-905C-2037D816B848}"/>
    <cellStyle name="60% - Accent6 8" xfId="1137" xr:uid="{A2EF1418-426E-44C5-9473-E83833CB1B97}"/>
    <cellStyle name="60% - Accent6 9" xfId="1138" xr:uid="{EEEA603D-3CF7-4CF9-8DAD-E837A41C8B16}"/>
    <cellStyle name="60% - Colore 1" xfId="1139" xr:uid="{265517FD-A555-464E-AFF2-D1119BF2B9DC}"/>
    <cellStyle name="60% - Colore 2" xfId="1140" xr:uid="{C72D29B8-43E2-4282-99F5-EA72E89BFDB1}"/>
    <cellStyle name="60% - Colore 3" xfId="1141" xr:uid="{8EA1223A-B8C3-467F-B33E-769D15392B33}"/>
    <cellStyle name="60% - Colore 4" xfId="1142" xr:uid="{87733FC8-DCDB-4527-9DDB-8D48F495D30C}"/>
    <cellStyle name="60% - Colore 5" xfId="1143" xr:uid="{1FD695DB-0524-43F4-9692-EBCCA90BEDA2}"/>
    <cellStyle name="60% - Colore 6" xfId="1144" xr:uid="{5B3BF70C-29E8-4236-818F-60B31BD69401}"/>
    <cellStyle name="60% - Ênfase1 2" xfId="1145" xr:uid="{B5E485CB-4755-4DA5-A550-F8F067B19AB6}"/>
    <cellStyle name="60% - Ênfase1 3" xfId="1146" xr:uid="{28FAEEA0-5F62-4012-9AC0-054B5005297E}"/>
    <cellStyle name="60% - Ênfase1 4" xfId="43" xr:uid="{447F1035-6CDB-40DC-ABD8-6E31A23CADFD}"/>
    <cellStyle name="60% - Ênfase2 2" xfId="1147" xr:uid="{CB3BD7CF-9365-4D4A-9C38-42A3FFD0952E}"/>
    <cellStyle name="60% - Ênfase2 3" xfId="1148" xr:uid="{7B686A73-8F3D-45F1-A3DD-E365A4239536}"/>
    <cellStyle name="60% - Ênfase2 4" xfId="44" xr:uid="{86B87F71-B78A-4EA6-8095-D4479DC1CE32}"/>
    <cellStyle name="60% - Ênfase3 2" xfId="1149" xr:uid="{CB34E7B2-9028-4C17-8AD8-7210BDA21298}"/>
    <cellStyle name="60% - Ênfase3 3" xfId="1150" xr:uid="{CB700929-2042-4166-A2FC-9467C1047576}"/>
    <cellStyle name="60% - Ênfase3 4" xfId="45" xr:uid="{E88C6DBD-AE73-4EE8-8958-41CBD05D1F8A}"/>
    <cellStyle name="60% - Ênfase4 2" xfId="1151" xr:uid="{65C16A21-4AE5-432C-9CD5-2882C671F333}"/>
    <cellStyle name="60% - Ênfase4 3" xfId="1152" xr:uid="{546DF83A-CB9E-4A3E-9A93-AF53E7881441}"/>
    <cellStyle name="60% - Ênfase4 4" xfId="46" xr:uid="{29FAC412-9436-4978-81F1-2A80271E566A}"/>
    <cellStyle name="60% - Ênfase5 2" xfId="1153" xr:uid="{9785C79F-9C0B-4CF0-A945-9B9BDA7E6AEC}"/>
    <cellStyle name="60% - Ênfase5 3" xfId="1154" xr:uid="{6E4E2E7E-ADDE-4F49-BBAB-C5E6BD5514D6}"/>
    <cellStyle name="60% - Ênfase5 4" xfId="47" xr:uid="{5F1B1C39-C10E-40E4-8250-17AEFA903158}"/>
    <cellStyle name="60% - Ênfase6 2" xfId="1155" xr:uid="{AA517954-A8D9-4C5C-813D-7425FB992829}"/>
    <cellStyle name="60% - Ênfase6 3" xfId="1156" xr:uid="{A8AB1C63-A1B0-4076-AAE0-FCC0FBF70CED}"/>
    <cellStyle name="60% - Ênfase6 4" xfId="48" xr:uid="{FC67E0E4-AF92-46A1-B58F-FA2B236DE66E}"/>
    <cellStyle name="60% - Énfasis1" xfId="1157" xr:uid="{2871DC31-C6DB-40B3-B0E0-E76723603884}"/>
    <cellStyle name="60% - Énfasis2" xfId="1158" xr:uid="{114032E2-513C-4D65-A65E-43196963A535}"/>
    <cellStyle name="60% - Énfasis3" xfId="1159" xr:uid="{A69240EE-28A9-4ED7-A64C-ED58CD8F9519}"/>
    <cellStyle name="60% - Énfasis4" xfId="1160" xr:uid="{B2861378-8B22-4BED-8EB4-6E25A64CEF23}"/>
    <cellStyle name="60% - Énfasis5" xfId="1161" xr:uid="{AB98D2BE-92C3-4BFF-B83E-08B80FBB959A}"/>
    <cellStyle name="60% - Énfasis6" xfId="1162" xr:uid="{D462C31A-4FF1-48D9-92D9-0C9B17CCD33E}"/>
    <cellStyle name="600 PN" xfId="1163" xr:uid="{30BD22B8-4098-407A-A088-B6CABEE11DB5}"/>
    <cellStyle name="700 PN" xfId="1164" xr:uid="{D7EE728D-7262-4BF4-BC3D-FAE291A47DDF}"/>
    <cellStyle name="Äåíåæíûé [0]_PERSONAL" xfId="1165" xr:uid="{3460CEFD-6E3F-4F4D-A225-31FBAC6D0568}"/>
    <cellStyle name="Äåíåæíûé_PERSONAL" xfId="1166" xr:uid="{414BD44E-0A30-4C90-923F-CA702F595AED}"/>
    <cellStyle name="Accent1 2" xfId="1167" xr:uid="{5E37D964-D058-4117-B0B7-01822D377592}"/>
    <cellStyle name="Accent1 3" xfId="1168" xr:uid="{157FB97B-2493-49D4-AF42-9DCBEDE7832C}"/>
    <cellStyle name="Accent1 4" xfId="1169" xr:uid="{31890053-73A2-4E36-A5EA-99A4E32B04EC}"/>
    <cellStyle name="Accent1 5" xfId="1170" xr:uid="{6E674140-6B7A-4FC4-B136-F5AB501155B7}"/>
    <cellStyle name="Accent1 6" xfId="1171" xr:uid="{5F1D2805-8D13-4297-9F67-7A95CC8F7937}"/>
    <cellStyle name="Accent1 7" xfId="1172" xr:uid="{3A9BDF26-5913-4FFA-91F6-EEC30C1A850D}"/>
    <cellStyle name="Accent1 8" xfId="1173" xr:uid="{9A7271CE-FA6B-41BD-B748-D510691B5F94}"/>
    <cellStyle name="Accent1 9" xfId="1174" xr:uid="{F8AEDB3C-9BA9-4E38-9868-03327AF794F5}"/>
    <cellStyle name="Accent2 2" xfId="1175" xr:uid="{854F19E6-350F-4758-9717-E129727F136E}"/>
    <cellStyle name="Accent2 3" xfId="1176" xr:uid="{7DFFA640-70A2-40AA-8DE0-B1FB1F82A5BC}"/>
    <cellStyle name="Accent2 4" xfId="1177" xr:uid="{1C629B87-C64F-466A-8656-E90512880E6F}"/>
    <cellStyle name="Accent2 5" xfId="1178" xr:uid="{2C22ED26-0358-453C-BB94-24AA953F6BD1}"/>
    <cellStyle name="Accent2 6" xfId="1179" xr:uid="{5F56A85E-18AD-413F-BA15-19760EA07AB1}"/>
    <cellStyle name="Accent2 7" xfId="1180" xr:uid="{D57F39DF-9131-403A-9EF6-6ADCF5FB3662}"/>
    <cellStyle name="Accent2 8" xfId="1181" xr:uid="{B4FC6572-3145-4D18-B9F3-EDF169B5D697}"/>
    <cellStyle name="Accent2 9" xfId="1182" xr:uid="{007D7228-CC87-4A3B-86FC-DD4932166037}"/>
    <cellStyle name="Accent3 2" xfId="1183" xr:uid="{AB5782AC-920D-49DA-905A-2BBB2F4AD87D}"/>
    <cellStyle name="Accent3 3" xfId="1184" xr:uid="{0D64E337-C384-4655-93E5-B958B9BECB41}"/>
    <cellStyle name="Accent3 4" xfId="1185" xr:uid="{CCBA75B5-7CE4-4DCF-A5BC-F96CFD841FE0}"/>
    <cellStyle name="Accent3 5" xfId="1186" xr:uid="{CD8BD9F3-752C-4C85-B9DF-6515D5C1F5A3}"/>
    <cellStyle name="Accent3 6" xfId="1187" xr:uid="{BC9BA982-5FF0-481B-8833-E3F5B603D5EE}"/>
    <cellStyle name="Accent3 7" xfId="1188" xr:uid="{9809BE68-C103-4907-B906-F2C811F0C468}"/>
    <cellStyle name="Accent3 8" xfId="1189" xr:uid="{AA7ECC7E-4BDD-4137-9C0C-BBA1111AC3D2}"/>
    <cellStyle name="Accent3 9" xfId="1190" xr:uid="{5D2EE7C9-5C18-48C0-ADBF-3856951AB6C9}"/>
    <cellStyle name="Accent4 2" xfId="1191" xr:uid="{6AC9656A-4E48-41F2-835D-00A0CB7EC29F}"/>
    <cellStyle name="Accent4 3" xfId="1192" xr:uid="{86508725-0B1F-4542-A149-1D4D45B6AF8D}"/>
    <cellStyle name="Accent4 4" xfId="1193" xr:uid="{6571D880-A6C0-490D-AFC4-C39DF9F88921}"/>
    <cellStyle name="Accent4 5" xfId="1194" xr:uid="{94DE606F-EC99-489A-B002-525E40B9CE20}"/>
    <cellStyle name="Accent4 6" xfId="1195" xr:uid="{614DECB4-683B-4DF0-84AF-4D672FABB266}"/>
    <cellStyle name="Accent4 7" xfId="1196" xr:uid="{2DEB61DC-0ADA-4A7D-9A67-BF8C2EE5E619}"/>
    <cellStyle name="Accent4 8" xfId="1197" xr:uid="{A88FA2D4-9936-45D6-A71C-AD0B715A43E6}"/>
    <cellStyle name="Accent4 9" xfId="1198" xr:uid="{60CB037D-BC0F-40E0-AEBE-1D296EA0BB08}"/>
    <cellStyle name="Accent5 2" xfId="1199" xr:uid="{F3ABC351-AF02-44BC-93EE-7FFCC2E29917}"/>
    <cellStyle name="Accent5 3" xfId="1200" xr:uid="{7B64865D-833C-437D-9CA9-D56C87730997}"/>
    <cellStyle name="Accent5 4" xfId="1201" xr:uid="{297C9615-2107-41F6-B3E0-EF7529935576}"/>
    <cellStyle name="Accent5 5" xfId="1202" xr:uid="{1406F16D-E5F0-46A3-906D-C84FE13D747F}"/>
    <cellStyle name="Accent5 6" xfId="1203" xr:uid="{A4DDA11B-078B-445F-A46F-15A5F19FF7FC}"/>
    <cellStyle name="Accent5 7" xfId="1204" xr:uid="{75ECEFF8-932B-48FA-8382-D03F5AD0AF2F}"/>
    <cellStyle name="Accent5 8" xfId="1205" xr:uid="{54CA41D3-8D88-41B6-9432-A3E4FEFDF87B}"/>
    <cellStyle name="Accent5 9" xfId="1206" xr:uid="{C69C1157-C148-4F28-BA9F-A157DCCD31CA}"/>
    <cellStyle name="Accent6 2" xfId="1207" xr:uid="{07E75354-201F-456D-B167-ECEB54508FC6}"/>
    <cellStyle name="Accent6 3" xfId="1208" xr:uid="{69F9D585-0B78-42C4-99E6-4993B99E157B}"/>
    <cellStyle name="Accent6 4" xfId="1209" xr:uid="{C014C144-824D-4776-83E2-8031F5A86982}"/>
    <cellStyle name="Accent6 5" xfId="1210" xr:uid="{B33FD54A-CB08-40EB-8330-ECBD344B97B2}"/>
    <cellStyle name="Accent6 6" xfId="1211" xr:uid="{5D2B3650-1514-4388-8409-1D4606A76250}"/>
    <cellStyle name="Accent6 7" xfId="1212" xr:uid="{64E1CF50-5961-4875-B375-BD2EE4FCF8BF}"/>
    <cellStyle name="Accent6 8" xfId="1213" xr:uid="{00ADBDD8-95D6-4BE0-BF9E-CBBDBC8FEAC2}"/>
    <cellStyle name="Accent6 9" xfId="1214" xr:uid="{60B97CF1-1156-41FF-97C0-85FFA8762F21}"/>
    <cellStyle name="Actual Date" xfId="1215" xr:uid="{E60B62E1-864B-4D61-89C2-CEB20E6392F9}"/>
    <cellStyle name="ÅëÈ­ [0]_laroux" xfId="1216" xr:uid="{99104CA5-C5FC-4F70-BE9D-8E5A6D6E6983}"/>
    <cellStyle name="ÅëÈ­_laroux" xfId="1217" xr:uid="{60DF9FAE-7162-4DC2-AD7F-CDA4CA3992BF}"/>
    <cellStyle name="args.style" xfId="1218" xr:uid="{A77B11B3-5716-4676-89C8-0099E2B1513E}"/>
    <cellStyle name="args.style 2" xfId="1219" xr:uid="{05F99464-6123-42A5-9F1E-04F30E4641B7}"/>
    <cellStyle name="arial11_bld_it" xfId="1220" xr:uid="{C2DFFB98-74B1-46E3-A870-297A9CA51F0D}"/>
    <cellStyle name="Array" xfId="1221" xr:uid="{3E642994-F025-4260-A6B1-2F5DAC9FA913}"/>
    <cellStyle name="Array Enter" xfId="1222" xr:uid="{0459D885-6443-4548-8C68-4ADEEF534187}"/>
    <cellStyle name="Assumption" xfId="1223" xr:uid="{AE8196B0-B00D-4693-804A-DED62B4B523C}"/>
    <cellStyle name="Assumption 2" xfId="1224" xr:uid="{4791FC98-6430-49C1-9D4C-43A0AC5AE5DB}"/>
    <cellStyle name="Assumption 2 2" xfId="5293" xr:uid="{4C2E24C7-DBBD-49F9-BD7F-29207FA8FE9F}"/>
    <cellStyle name="Assumption 3" xfId="4876" xr:uid="{BE12D78B-417C-4910-BEAE-07DDC55C54B2}"/>
    <cellStyle name="ÄÞ¸¶ [0]_laroux" xfId="1225" xr:uid="{258B1EB0-98C8-4F5B-8678-A9E621A4AB6B}"/>
    <cellStyle name="ÄÞ¸¶_laroux" xfId="1226" xr:uid="{79894C28-4B66-43CE-B7C7-5D2F819E776C}"/>
    <cellStyle name="axlcolour" xfId="1227" xr:uid="{6793BE32-0420-44BE-889E-49FC28084FA4}"/>
    <cellStyle name="AxlColour 10" xfId="1228" xr:uid="{11F613DF-17F7-4B25-9328-E97CFF891285}"/>
    <cellStyle name="axlcolour 2" xfId="1229" xr:uid="{40DB9515-9E77-4F15-8C56-835D6C95E40D}"/>
    <cellStyle name="AxlColour 2 10" xfId="1230" xr:uid="{67A16D51-DEE4-4C7D-8D31-2F1BA008CC71}"/>
    <cellStyle name="axlcolour 2 11" xfId="1231" xr:uid="{012D6452-2BD3-4500-ACAE-10068089AF29}"/>
    <cellStyle name="axlcolour 2 12" xfId="1232" xr:uid="{38033064-283F-4D3E-9C01-9D67A5613428}"/>
    <cellStyle name="axlcolour 2 13" xfId="1233" xr:uid="{F15B8C4F-046E-4FCE-8E92-27B34CAD71B8}"/>
    <cellStyle name="axlcolour 2 14" xfId="1234" xr:uid="{57227C42-3012-428F-85B1-7B55C14FA9FE}"/>
    <cellStyle name="axlcolour 2 15" xfId="1235" xr:uid="{320EA0DB-9BE6-4324-AC69-11FCA0B7633D}"/>
    <cellStyle name="axlcolour 2 16" xfId="1236" xr:uid="{E25E757A-6FA3-4E2E-9CD4-695BAD316347}"/>
    <cellStyle name="axlcolour 2 17" xfId="1237" xr:uid="{427E794C-DB99-498B-BE1C-90272A8E8E2B}"/>
    <cellStyle name="axlcolour 2 18" xfId="1238" xr:uid="{F0C37114-173D-4164-A468-638DEBBE2624}"/>
    <cellStyle name="axlcolour 2 19" xfId="1239" xr:uid="{E36504C2-D7A0-4E4B-AD78-997C6D9599F3}"/>
    <cellStyle name="axlcolour 2 2" xfId="1240" xr:uid="{61594FBD-326E-4E4F-8D52-BA352F8FE67A}"/>
    <cellStyle name="axlcolour 2 20" xfId="1241" xr:uid="{A2F9C9B9-95CF-442C-80F7-C01EEC6AA799}"/>
    <cellStyle name="axlcolour 2 21" xfId="1242" xr:uid="{23C2D48E-FC03-4A13-BA58-63D512466B57}"/>
    <cellStyle name="axlcolour 2 22" xfId="1243" xr:uid="{332DFEC9-0DA2-4AEA-93A3-4AEADF3F8C34}"/>
    <cellStyle name="axlcolour 2 3" xfId="1244" xr:uid="{266B0859-9066-4CF9-85CA-174834E40AA9}"/>
    <cellStyle name="AxlColour 2 3 2" xfId="1245" xr:uid="{F8ADCFC6-2D75-46B1-A2CF-93D08AB03329}"/>
    <cellStyle name="AxlColour 2 4" xfId="1246" xr:uid="{C035B68E-EE3A-453A-AD6C-564E5EDAE201}"/>
    <cellStyle name="AxlColour 2 5" xfId="1247" xr:uid="{77064336-A460-44A5-B20B-19095ADB1631}"/>
    <cellStyle name="AxlColour 2 6" xfId="1248" xr:uid="{AE143F75-E940-4D14-A35F-6E4D9D632AB8}"/>
    <cellStyle name="AxlColour 2 7" xfId="1249" xr:uid="{49C716D0-B719-45A9-A3C2-2E533E6CE916}"/>
    <cellStyle name="AxlColour 2 8" xfId="1250" xr:uid="{4E35220D-1220-466A-9772-6C6E1743FDCF}"/>
    <cellStyle name="AxlColour 2 9" xfId="1251" xr:uid="{04F31D90-201A-4559-9A12-C0F11EBA46B7}"/>
    <cellStyle name="axlcolour 3" xfId="1252" xr:uid="{A88BB773-DB52-47FF-8DF9-BA99EB39BCBD}"/>
    <cellStyle name="AxlColour 3 2" xfId="1253" xr:uid="{1A8EF895-E1A6-4AED-8B2A-2E97E0382946}"/>
    <cellStyle name="axlcolour 4" xfId="1254" xr:uid="{A7E19263-5E0E-4EB1-8183-B1BD077D8F5F}"/>
    <cellStyle name="AxlColour 4 2" xfId="1255" xr:uid="{7D931C40-7D4C-45B0-91D5-9459BDF37686}"/>
    <cellStyle name="AxlColour 5" xfId="1256" xr:uid="{6DAB7725-39BD-41BC-8B82-4A712F3F1900}"/>
    <cellStyle name="axlcolour 6" xfId="1257" xr:uid="{976DF339-CE37-48DF-B8B4-43255D4BF584}"/>
    <cellStyle name="AxlColour 7" xfId="1258" xr:uid="{08741696-5E7D-468E-9C0A-5D8B21D21699}"/>
    <cellStyle name="axlcolour 8" xfId="1259" xr:uid="{4A465A8F-F83A-41E9-89B5-3DE6D3547458}"/>
    <cellStyle name="AxlColour 9" xfId="1260" xr:uid="{690929F2-C46A-4FB1-A136-A2878856DE28}"/>
    <cellStyle name="Bad 2" xfId="1261" xr:uid="{73E94C1F-9AAC-42FB-919D-E45343ECB3DB}"/>
    <cellStyle name="Bad 3" xfId="1262" xr:uid="{688400CF-213F-415D-ACF1-AEA01484DD22}"/>
    <cellStyle name="Bad 4" xfId="1263" xr:uid="{DA9ED944-2F41-486F-BE0C-8112729AB070}"/>
    <cellStyle name="Bad 5" xfId="1264" xr:uid="{96FC8B0A-0168-458D-A35B-3C4482192BD6}"/>
    <cellStyle name="Bad 6" xfId="1265" xr:uid="{18595FDE-5DBE-4B98-B6F1-E46EE32C86FD}"/>
    <cellStyle name="Bad 7" xfId="1266" xr:uid="{96CACA14-55FB-47E2-901A-396FADB22877}"/>
    <cellStyle name="Bad 8" xfId="1267" xr:uid="{A8A0F26E-15FA-4A09-849E-BC08263D3384}"/>
    <cellStyle name="Bad 9" xfId="1268" xr:uid="{A6A4D884-224A-4011-B69A-D08AE0AB727E}"/>
    <cellStyle name="Beschreibung" xfId="1269" xr:uid="{7E38B346-5E60-4DD6-8FBB-BD1DE3BE54A8}"/>
    <cellStyle name="Beschreibung 2" xfId="1270" xr:uid="{393DC1B5-859A-447E-B1CA-732BD71C03CB}"/>
    <cellStyle name="Beschreibung 3" xfId="1271" xr:uid="{7BACFA3F-0010-4A30-A160-5B103D707209}"/>
    <cellStyle name="BlankLine" xfId="1272" xr:uid="{81DD6C8C-84E0-4C18-B252-B7DBE6B77E75}"/>
    <cellStyle name="Blue" xfId="1273" xr:uid="{587E95AB-DED2-4D66-8D68-1FC3924D6A6C}"/>
    <cellStyle name="Board Level" xfId="1274" xr:uid="{A4AEC565-B057-4834-B19D-50BB12FF5A4B}"/>
    <cellStyle name="Body" xfId="1275" xr:uid="{1BE4231B-0095-4CAF-B0D7-67FC7D893523}"/>
    <cellStyle name="Bold/Border" xfId="1276" xr:uid="{9C9F561F-AC5F-46D4-AD09-D2184027A293}"/>
    <cellStyle name="Bold/Border 2" xfId="3562" xr:uid="{DA06FB0D-5B85-49CA-B97C-DDF0E175CC00}"/>
    <cellStyle name="Bom" xfId="5" builtinId="26" customBuiltin="1"/>
    <cellStyle name="Bom 2" xfId="1277" xr:uid="{FA302307-7049-45F1-8A08-7FA80044F875}"/>
    <cellStyle name="Bom 3" xfId="1278" xr:uid="{D918DD14-F951-4B65-85CC-D53182CC665E}"/>
    <cellStyle name="Bom 4" xfId="1279" xr:uid="{909D8C2D-ED8E-404D-B478-4BF2C7FF51A2}"/>
    <cellStyle name="bordi" xfId="1280" xr:uid="{956A83EA-9C1F-4A2E-A28D-0986A5F2067C}"/>
    <cellStyle name="BoxLabel" xfId="1281" xr:uid="{6FB4E003-01CC-44F3-8E20-9BC3A90CFD92}"/>
    <cellStyle name="BoxLabel 2" xfId="3563" xr:uid="{CF38BD06-8B83-4711-BE0F-B28BCA8EFC47}"/>
    <cellStyle name="BoxLabelRT" xfId="1282" xr:uid="{F38D02F6-CB55-4C4E-9FE0-414D81FA09B0}"/>
    <cellStyle name="Brown" xfId="1283" xr:uid="{D77F0DDF-B125-41F1-AC55-752B550FEB06}"/>
    <cellStyle name="Buena" xfId="1284" xr:uid="{1CFF95E3-F03C-4478-8A17-8063A1CC0364}"/>
    <cellStyle name="Bullet" xfId="1285" xr:uid="{CDE9B2FB-17FA-46EE-BC1F-6161900177EE}"/>
    <cellStyle name="Ç¥ÁØ_ÀÎÀç°³¹ß¿ø" xfId="1286" xr:uid="{B1525AD8-BE61-4961-B535-6C4FE7844F51}"/>
    <cellStyle name="C600 PN" xfId="1287" xr:uid="{1BCB6613-6CF0-4DBF-8A9F-E8255D6139EC}"/>
    <cellStyle name="C600 PN 2" xfId="1288" xr:uid="{5950A898-F10E-4E42-8E1B-1AFE24CF5490}"/>
    <cellStyle name="Cabeçalho 1" xfId="1289" xr:uid="{B009948E-92FF-4A1B-9A33-162E29B0849A}"/>
    <cellStyle name="Cabeçalho 2" xfId="1290" xr:uid="{F2EE8F20-5046-4901-8CF4-7226B302F2CD}"/>
    <cellStyle name="Cabecera 1" xfId="1291" xr:uid="{7743C6F4-971C-48E1-B531-716EDC95BEA1}"/>
    <cellStyle name="Cabecera 2" xfId="1292" xr:uid="{DB58105E-C4E4-4157-A298-A7914671CC13}"/>
    <cellStyle name="Cadre" xfId="1293" xr:uid="{15F67739-1278-42A6-A25D-81C660C9B1D1}"/>
    <cellStyle name="Cadre 10" xfId="4875" xr:uid="{19D2E805-A244-455A-AF41-8769AC9B2644}"/>
    <cellStyle name="Cadre 11" xfId="5686" xr:uid="{B94672E4-1839-4404-BE98-D2ADCA03CFF4}"/>
    <cellStyle name="Cadre 2" xfId="1294" xr:uid="{BB62CD0A-E3D5-46D9-969D-3C8682D0A09F}"/>
    <cellStyle name="Cadre 2 10" xfId="5594" xr:uid="{E9F17384-D60F-44AA-AE56-02C2C1773F76}"/>
    <cellStyle name="Cadre 2 2" xfId="3611" xr:uid="{15C5BF17-5EE4-46EC-BDF9-2CA163D35394}"/>
    <cellStyle name="Cadre 2 2 2" xfId="3936" xr:uid="{C89959C0-760C-4142-BA7C-25B30AC1EFA8}"/>
    <cellStyle name="Cadre 2 2 3" xfId="5254" xr:uid="{D4819C26-65B6-40B0-8AB5-A264AAF6B6A7}"/>
    <cellStyle name="Cadre 2 2 4" xfId="5530" xr:uid="{3932E11F-B7BE-473F-9061-7AE075AFC302}"/>
    <cellStyle name="Cadre 2 2 5" xfId="5726" xr:uid="{C9754347-14B8-4AE4-9204-B683481685B1}"/>
    <cellStyle name="Cadre 2 2 6" xfId="5819" xr:uid="{13462B68-6C79-49A6-93FA-13DD1467FB7C}"/>
    <cellStyle name="Cadre 2 2 7" xfId="5950" xr:uid="{4742D564-AC3F-43A3-AC41-51D6F03FDA35}"/>
    <cellStyle name="Cadre 2 3" xfId="3645" xr:uid="{F34C00FC-D442-4336-9ABC-359255B460E8}"/>
    <cellStyle name="Cadre 2 4" xfId="4224" xr:uid="{BA03552A-FF7C-4D15-8D1A-63DE888CAA5F}"/>
    <cellStyle name="Cadre 2 5" xfId="4174" xr:uid="{0086B049-5514-41BD-803D-8D56290D7A07}"/>
    <cellStyle name="Cadre 2 6" xfId="4176" xr:uid="{3FF05F3C-1DAB-4AC5-A7F0-0F51AC7D4363}"/>
    <cellStyle name="Cadre 2 7" xfId="4834" xr:uid="{6F875F27-BC87-45A7-B87C-862E50C1092C}"/>
    <cellStyle name="Cadre 2 8" xfId="5687" xr:uid="{6D4F9E5C-BF7C-4A2D-B848-8674131638D4}"/>
    <cellStyle name="Cadre 2 9" xfId="4874" xr:uid="{1DA1BB95-8A00-4690-B580-54430381220A}"/>
    <cellStyle name="Cadre 3" xfId="3612" xr:uid="{8E5AF402-36F3-4AA9-9F38-C269A78A112E}"/>
    <cellStyle name="Cadre 3 2" xfId="3937" xr:uid="{77C95797-CFED-41EA-8B20-F11863C68FCC}"/>
    <cellStyle name="Cadre 3 3" xfId="5255" xr:uid="{56B8BFAC-C951-4520-8A34-C48BA3645365}"/>
    <cellStyle name="Cadre 3 4" xfId="5531" xr:uid="{276D002E-700B-49C4-9781-24C316C27EAD}"/>
    <cellStyle name="Cadre 3 5" xfId="5727" xr:uid="{F40D5C97-AB08-4F1F-900F-999B65798EB8}"/>
    <cellStyle name="Cadre 3 6" xfId="5820" xr:uid="{9A0BF6BD-40D8-4151-B582-651295CFA7C2}"/>
    <cellStyle name="Cadre 3 7" xfId="5951" xr:uid="{69563123-9480-4856-AFE4-352E9DF07856}"/>
    <cellStyle name="Cadre 4" xfId="3644" xr:uid="{220985D5-78C5-4941-A1FB-3F23089FDBE3}"/>
    <cellStyle name="Cadre 5" xfId="4223" xr:uid="{7FE26550-B7DD-4E90-A1D9-1E20B94B97E9}"/>
    <cellStyle name="Cadre 6" xfId="3952" xr:uid="{CD485312-4DED-49CC-9DB2-78FB11CC5047}"/>
    <cellStyle name="Cadre 7" xfId="4175" xr:uid="{E52AA219-501A-4619-B398-A0B785CE6D07}"/>
    <cellStyle name="Cadre 8" xfId="5390" xr:uid="{169190EE-C9A0-4BE9-B159-931CEC2ECBF0}"/>
    <cellStyle name="Cadre 9" xfId="5563" xr:uid="{B4490C82-F92F-466C-9958-75EB9B8D5568}"/>
    <cellStyle name="Calc Currency (0)" xfId="1295" xr:uid="{141BE291-E54D-4A52-9773-A1D41A3A4802}"/>
    <cellStyle name="Calc Currency (0) 2" xfId="1296" xr:uid="{9F3DC23E-9E3C-4746-A635-25610E1C181A}"/>
    <cellStyle name="Calc Currency (2)" xfId="1297" xr:uid="{3CC71656-AA52-4720-ADDC-3B5AE101022C}"/>
    <cellStyle name="Calc Percent (0)" xfId="1298" xr:uid="{36872F24-CDAE-4BDA-A2B5-4BA2EE330037}"/>
    <cellStyle name="Calc Percent (0) 2" xfId="1299" xr:uid="{9B11B22B-4F36-4801-8544-79CF9AA7FE8E}"/>
    <cellStyle name="Calc Percent (1)" xfId="1300" xr:uid="{AC53ED70-6B76-424D-8AFA-F4AE8EB62646}"/>
    <cellStyle name="Calc Percent (1) 2" xfId="1301" xr:uid="{1241052A-45A4-4AFD-9E43-F07D7471BA73}"/>
    <cellStyle name="Calc Percent (2)" xfId="1302" xr:uid="{A1C5C768-4D95-4F2E-A2AE-7FB5F0723F94}"/>
    <cellStyle name="Calc Percent (2) 2" xfId="1303" xr:uid="{54A4A152-31E1-4AF5-96CA-260C649954D9}"/>
    <cellStyle name="Calc Units (0)" xfId="1304" xr:uid="{9EE59155-660F-41B8-94E0-44F2A7CCFCF1}"/>
    <cellStyle name="Calc Units (1)" xfId="1305" xr:uid="{9027CF71-9647-4C6D-815C-9B040E685A0E}"/>
    <cellStyle name="Calc Units (1) 2" xfId="1306" xr:uid="{7E6B3FF4-7CD2-4878-A7F6-63F1B0C3B9E2}"/>
    <cellStyle name="Calc Units (2)" xfId="1307" xr:uid="{49490EFF-11A7-405B-9E42-8168CD6933B8}"/>
    <cellStyle name="Calcolo" xfId="1308" xr:uid="{F66D7B7F-B03A-42B5-8F85-24E55B1EE3B6}"/>
    <cellStyle name="Calcolo 10" xfId="5122" xr:uid="{0E201563-7A07-4107-B6DB-731045B2C90D}"/>
    <cellStyle name="Calcolo 11" xfId="5298" xr:uid="{92A7F93E-19D6-4077-B066-DA6E38F9335C}"/>
    <cellStyle name="Calcolo 2" xfId="1309" xr:uid="{F9B8DF2D-B424-48C4-ACBC-4E9B724F7F14}"/>
    <cellStyle name="Calcolo 2 10" xfId="4167" xr:uid="{DD788DF7-9BDF-4E28-B9BB-EA47A6C1A974}"/>
    <cellStyle name="Calcolo 2 2" xfId="3647" xr:uid="{FCAAB471-B0F8-4980-9D68-39E704589C49}"/>
    <cellStyle name="Calcolo 2 3" xfId="4226" xr:uid="{428506E4-742A-4D83-99D6-60C6139C4A7F}"/>
    <cellStyle name="Calcolo 2 4" xfId="4178" xr:uid="{0C709F13-6108-48D8-AA37-15BCDAD6BEAE}"/>
    <cellStyle name="Calcolo 2 5" xfId="4853" xr:uid="{B9987500-223D-40E4-A1F7-587948439796}"/>
    <cellStyle name="Calcolo 2 6" xfId="4830" xr:uid="{F0267F3E-66B6-44AA-8A4A-6604DEEB502B}"/>
    <cellStyle name="Calcolo 2 7" xfId="5168" xr:uid="{3A872E7D-3FC7-4132-8E49-FD4290A07801}"/>
    <cellStyle name="Calcolo 2 8" xfId="4872" xr:uid="{F8ACFF26-9CAB-47C9-A8DD-E691D276E920}"/>
    <cellStyle name="Calcolo 2 9" xfId="5729" xr:uid="{48F8D9DA-792A-4C35-B9AA-B880B2592750}"/>
    <cellStyle name="Calcolo 3" xfId="3646" xr:uid="{7B1CAF0A-E316-495C-922D-C4A1CC8B9A10}"/>
    <cellStyle name="Calcolo 4" xfId="4225" xr:uid="{2EF90694-39B7-41D3-B256-1D98C79EE596}"/>
    <cellStyle name="Calcolo 5" xfId="4177" xr:uid="{651BF584-D387-472F-9647-95F3C9E637D8}"/>
    <cellStyle name="Calcolo 6" xfId="5484" xr:uid="{983BBED0-2AE2-491D-8F6C-A4BF5DE0A570}"/>
    <cellStyle name="Calcolo 7" xfId="5351" xr:uid="{C691E288-F509-4EA8-B8D8-BB4F216E4608}"/>
    <cellStyle name="Calcolo 8" xfId="4196" xr:uid="{B93FA89D-79B6-4DAA-A76D-E2779ADD84EC}"/>
    <cellStyle name="Calcolo 9" xfId="4873" xr:uid="{51D206C8-4BC5-4B85-BC90-46604D2D560C}"/>
    <cellStyle name="Calculation 2" xfId="1310" xr:uid="{97E91360-0674-4E93-BB94-C8F5A6F3748E}"/>
    <cellStyle name="Calculation 2 10" xfId="5287" xr:uid="{0B37A3AA-B274-44F2-BABD-2FA2E20AC1AC}"/>
    <cellStyle name="Calculation 2 11" xfId="4168" xr:uid="{56BDDDC2-77F2-4DE0-853C-32C32BCE4796}"/>
    <cellStyle name="Calculation 2 2" xfId="1311" xr:uid="{CF98E8E4-4156-4062-8FBD-E48253577DF9}"/>
    <cellStyle name="Calculation 2 2 10" xfId="5138" xr:uid="{E14FA99F-F50A-43E0-B680-5B71AF6AC120}"/>
    <cellStyle name="Calculation 2 2 2" xfId="3649" xr:uid="{A71BBC11-B558-4F56-91E0-79843129FCEC}"/>
    <cellStyle name="Calculation 2 2 3" xfId="4228" xr:uid="{B9648C75-7019-4EF0-9525-B2F9A6B4EEDF}"/>
    <cellStyle name="Calculation 2 2 4" xfId="4180" xr:uid="{9E335E6A-A0AB-4774-9C98-232764F18717}"/>
    <cellStyle name="Calculation 2 2 5" xfId="4851" xr:uid="{B29294F5-9CA4-4B6A-B60F-62CCE97944D3}"/>
    <cellStyle name="Calculation 2 2 6" xfId="5352" xr:uid="{DE6FEB04-08E6-4D3A-BC21-3061FC8CAD23}"/>
    <cellStyle name="Calculation 2 2 7" xfId="4197" xr:uid="{9D9F6076-1BA6-42CF-891C-127F0767E930}"/>
    <cellStyle name="Calculation 2 2 8" xfId="4870" xr:uid="{4F4CB3DA-8FE6-404B-87A7-D5B729DC23CC}"/>
    <cellStyle name="Calculation 2 2 9" xfId="5593" xr:uid="{22026487-EB3C-4013-AE4B-089A230C4ADB}"/>
    <cellStyle name="Calculation 2 3" xfId="3648" xr:uid="{535F17D9-986B-425E-92F1-CCBAC1ED7ED5}"/>
    <cellStyle name="Calculation 2 4" xfId="4227" xr:uid="{78F19D26-4180-4B38-B1F2-8F19D7813A42}"/>
    <cellStyle name="Calculation 2 5" xfId="4179" xr:uid="{71C2DB5C-8AD9-43B3-BBDA-A11C1EE72C2F}"/>
    <cellStyle name="Calculation 2 6" xfId="4852" xr:uid="{7AB79B78-A84A-4722-A688-9084516BAD13}"/>
    <cellStyle name="Calculation 2 7" xfId="5539" xr:uid="{EBF77B16-90A5-4DA0-8137-91AAB64935D6}"/>
    <cellStyle name="Calculation 2 8" xfId="5158" xr:uid="{0FD35C0A-5C4E-42D7-BEA4-E8E1DBF73671}"/>
    <cellStyle name="Calculation 2 9" xfId="4871" xr:uid="{91927B5E-5CDF-45FB-8E42-9B1A4029B130}"/>
    <cellStyle name="Calculation 3" xfId="1312" xr:uid="{267E2028-FAE4-46F4-93DC-F117688D79E1}"/>
    <cellStyle name="Calculation 3 10" xfId="5730" xr:uid="{300DC729-812D-4210-8E9C-E1337E2A9C5D}"/>
    <cellStyle name="Calculation 3 2" xfId="3650" xr:uid="{33210CA5-49CD-4CB5-813E-1CFF6DB30DFB}"/>
    <cellStyle name="Calculation 3 3" xfId="4229" xr:uid="{DDDAD041-BDCD-4C16-8488-BAC682D535C9}"/>
    <cellStyle name="Calculation 3 4" xfId="4181" xr:uid="{A6179121-33B2-4675-8ADA-8A723BE35DD7}"/>
    <cellStyle name="Calculation 3 5" xfId="4850" xr:uid="{D7B730C6-9B77-4F34-BBFE-FB9D6BA92E9E}"/>
    <cellStyle name="Calculation 3 6" xfId="4829" xr:uid="{A469E2B9-06C2-42E5-803D-0AD3B122EB89}"/>
    <cellStyle name="Calculation 3 7" xfId="4198" xr:uid="{ABC2AD30-264F-4F0B-B162-3DC2B224A4EB}"/>
    <cellStyle name="Calculation 3 8" xfId="4869" xr:uid="{D0E2FF00-9AD6-4559-9506-8352F0CBD173}"/>
    <cellStyle name="Calculation 3 9" xfId="4192" xr:uid="{2D515538-AF3F-4D88-818E-84B5FC97F348}"/>
    <cellStyle name="Calculation 4" xfId="1313" xr:uid="{E90D1D64-40EA-4F0D-8426-17E1A412A49C}"/>
    <cellStyle name="Calculation 4 10" xfId="5957" xr:uid="{9D957D0A-D8C6-45FE-8438-5DDC19F2CADD}"/>
    <cellStyle name="Calculation 4 2" xfId="3651" xr:uid="{4FC816A9-4EBC-4BDA-BF71-FC088702409E}"/>
    <cellStyle name="Calculation 4 3" xfId="4230" xr:uid="{C64403F9-AAF6-4271-8B13-FD4B716AF189}"/>
    <cellStyle name="Calculation 4 4" xfId="4182" xr:uid="{6DEDF80C-53FE-4577-B0DD-C1060C997AC9}"/>
    <cellStyle name="Calculation 4 5" xfId="4625" xr:uid="{A52280DB-FC67-40CE-B4AE-2C7EB4C6BA85}"/>
    <cellStyle name="Calculation 4 6" xfId="5353" xr:uid="{30428AED-8EF3-4D04-A014-9A74DC3B80A1}"/>
    <cellStyle name="Calculation 4 7" xfId="4199" xr:uid="{DD642BE3-9808-4188-951E-8469CCE9834A}"/>
    <cellStyle name="Calculation 4 8" xfId="4868" xr:uid="{DDC15FEE-85AF-4D13-B75D-D2A80B237686}"/>
    <cellStyle name="Calculation 4 9" xfId="5592" xr:uid="{6E60EBE4-3C66-4362-9201-0FDDC9DFB6C8}"/>
    <cellStyle name="Calculation 5" xfId="1314" xr:uid="{9188878C-61FE-40C1-8EAE-2C4328728BB5}"/>
    <cellStyle name="Calculation 5 10" xfId="5952" xr:uid="{BC7A82A2-CBB5-4F21-83BE-CC53D1D25F4E}"/>
    <cellStyle name="Calculation 5 2" xfId="3652" xr:uid="{90E5D7AD-DB93-4005-AA64-6EE933821CF3}"/>
    <cellStyle name="Calculation 5 3" xfId="4231" xr:uid="{1E9A614F-7C87-4FB5-AF84-67D524E23DDC}"/>
    <cellStyle name="Calculation 5 4" xfId="4183" xr:uid="{8FCC9129-69AD-4E37-9245-7831707306CA}"/>
    <cellStyle name="Calculation 5 5" xfId="5112" xr:uid="{6E6C57B7-051D-4C3B-B767-D31765FECC7E}"/>
    <cellStyle name="Calculation 5 6" xfId="5538" xr:uid="{EBDE181F-843C-4D8E-BF61-939F222E2AAF}"/>
    <cellStyle name="Calculation 5 7" xfId="5182" xr:uid="{10867580-92B9-46A1-A447-7352D33932BC}"/>
    <cellStyle name="Calculation 5 8" xfId="4867" xr:uid="{B437FCDE-070C-48AC-8AE7-C33C092B68A9}"/>
    <cellStyle name="Calculation 5 9" xfId="4193" xr:uid="{45043CE6-DC1F-4982-AED1-7E35721232A0}"/>
    <cellStyle name="Calculation 6" xfId="1315" xr:uid="{8F7F87CE-D140-4283-9FBF-60D92E19661C}"/>
    <cellStyle name="Calculation 6 10" xfId="4169" xr:uid="{FC8BD5BF-1476-44E4-86CC-CB076E677A0E}"/>
    <cellStyle name="Calculation 6 2" xfId="3653" xr:uid="{6EC74302-F73F-42D6-8119-57DDA89E2901}"/>
    <cellStyle name="Calculation 6 3" xfId="4232" xr:uid="{2AC999B8-E243-4545-8328-B3A020640F1C}"/>
    <cellStyle name="Calculation 6 4" xfId="4184" xr:uid="{94BCBF65-8E7B-4C22-B654-015A081E70D3}"/>
    <cellStyle name="Calculation 6 5" xfId="5324" xr:uid="{E7AE2E2B-1704-4262-9C14-8BCD043529D0}"/>
    <cellStyle name="Calculation 6 6" xfId="4828" xr:uid="{0E336ABF-E61D-4312-BE2D-2CD098898047}"/>
    <cellStyle name="Calculation 6 7" xfId="4200" xr:uid="{F3BDA6F0-6764-4A15-AEAF-1F92185AAB84}"/>
    <cellStyle name="Calculation 6 8" xfId="4866" xr:uid="{3C3DF5FA-2FF7-4234-A2DD-95F24F39C7ED}"/>
    <cellStyle name="Calculation 6 9" xfId="5591" xr:uid="{21BDE210-8135-4C71-A885-0CB27CFF2265}"/>
    <cellStyle name="Calculation 7" xfId="1316" xr:uid="{EDACE59C-B688-4260-A42B-3F37561B7B56}"/>
    <cellStyle name="Calculation 7 10" xfId="4170" xr:uid="{CD818D88-5464-4203-B76A-B0BDB9707D35}"/>
    <cellStyle name="Calculation 7 2" xfId="3654" xr:uid="{A44BB725-2559-4BB1-B2FA-9EBC6E3099A0}"/>
    <cellStyle name="Calculation 7 3" xfId="4233" xr:uid="{04157E0B-1B70-45CB-A0D7-ABC9935DB87D}"/>
    <cellStyle name="Calculation 7 4" xfId="4185" xr:uid="{3358B6B9-03EE-4795-BA8E-87A284A68487}"/>
    <cellStyle name="Calculation 7 5" xfId="5349" xr:uid="{4A24C685-0882-4DE5-BFEB-E12308AB74CF}"/>
    <cellStyle name="Calculation 7 6" xfId="5133" xr:uid="{A8A1586F-A544-4A68-A094-D567B1A5B500}"/>
    <cellStyle name="Calculation 7 7" xfId="4201" xr:uid="{C27386E6-C171-476C-8E62-446D4FB881BE}"/>
    <cellStyle name="Calculation 7 8" xfId="4865" xr:uid="{9113A47D-037D-48B3-8F7F-370B0513530B}"/>
    <cellStyle name="Calculation 7 9" xfId="4194" xr:uid="{8DE8A852-3D8C-4367-88BA-056D94BB821C}"/>
    <cellStyle name="Calculation 8" xfId="1317" xr:uid="{B5DA5F25-3162-47DA-AC5F-BC8954297C96}"/>
    <cellStyle name="Calculation 8 10" xfId="3946" xr:uid="{E5B6792A-7A22-41FC-BE0F-31DA4EE00BD6}"/>
    <cellStyle name="Calculation 8 2" xfId="3655" xr:uid="{4E97D23E-6E0B-4F5B-A268-CD489FF8AC10}"/>
    <cellStyle name="Calculation 8 3" xfId="4234" xr:uid="{B206EE3C-D0E8-43A0-B19C-8832C2B66234}"/>
    <cellStyle name="Calculation 8 4" xfId="4186" xr:uid="{934AA032-7A98-4596-9DA9-9C730CC45848}"/>
    <cellStyle name="Calculation 8 5" xfId="4849" xr:uid="{D3FBEA0C-9A8F-4725-B1E7-E791FC764030}"/>
    <cellStyle name="Calculation 8 6" xfId="5354" xr:uid="{AC062B3B-D98F-4F13-AC2D-B8F045935635}"/>
    <cellStyle name="Calculation 8 7" xfId="4202" xr:uid="{2F64EBC2-7BA3-4EEB-AF3F-1B90A098FB2E}"/>
    <cellStyle name="Calculation 8 8" xfId="5108" xr:uid="{0B3FFDAF-20B5-474C-94B0-A7E55A91F058}"/>
    <cellStyle name="Calculation 8 9" xfId="5728" xr:uid="{01A275D2-6606-4529-8F70-9701C109C2D3}"/>
    <cellStyle name="Calculation 9" xfId="1318" xr:uid="{D90C936A-B295-40AF-BDF6-1DD4240FF674}"/>
    <cellStyle name="Calculation 9 10" xfId="4171" xr:uid="{175A2349-DF27-407A-B70D-5A90478FF2C3}"/>
    <cellStyle name="Calculation 9 2" xfId="3656" xr:uid="{412B247C-CF37-408E-AA26-45CD99CC6BBB}"/>
    <cellStyle name="Calculation 9 3" xfId="4235" xr:uid="{19D11C14-1E17-4925-A4D7-F7A8CDCB8682}"/>
    <cellStyle name="Calculation 9 4" xfId="4187" xr:uid="{2E99C36C-E365-4FF9-A2A8-0D92EE35C0B5}"/>
    <cellStyle name="Calculation 9 5" xfId="4848" xr:uid="{AC690208-1E66-4A90-8F41-11A89CC8D462}"/>
    <cellStyle name="Calculation 9 6" xfId="4827" xr:uid="{0B9BF757-69B6-4C80-87BE-58ABE0B8E899}"/>
    <cellStyle name="Calculation 9 7" xfId="5589" xr:uid="{E1582B93-DED2-40C4-8A85-8CC00B426632}"/>
    <cellStyle name="Calculation 9 8" xfId="4864" xr:uid="{3064FC2A-D6D4-4144-95A7-FEEFF2D77074}"/>
    <cellStyle name="Calculation 9 9" xfId="5855" xr:uid="{2F5FC26C-51C2-4A9D-A884-A3833569D87A}"/>
    <cellStyle name="Cálculo" xfId="9" builtinId="22" customBuiltin="1"/>
    <cellStyle name="Cálculo 2" xfId="1319" xr:uid="{A90DF537-5C45-4387-BC02-8AAD4787DF46}"/>
    <cellStyle name="Cálculo 2 10" xfId="4172" xr:uid="{176F1F04-7B76-4D9B-8234-DA30350911EC}"/>
    <cellStyle name="Cálculo 2 2" xfId="3657" xr:uid="{910715F8-EE51-4B11-B61C-A4FD7853F8ED}"/>
    <cellStyle name="Cálculo 2 3" xfId="4236" xr:uid="{F42C12F3-73A3-44F5-8DC9-219223B907E0}"/>
    <cellStyle name="Cálculo 2 4" xfId="4188" xr:uid="{856A8A9A-A7AE-494A-9920-144DA8B56A33}"/>
    <cellStyle name="Cálculo 2 5" xfId="4847" xr:uid="{45F73121-68D5-4C49-8324-970DBA154884}"/>
    <cellStyle name="Cálculo 2 6" xfId="5537" xr:uid="{34338BD9-9739-4F17-98C2-99834376A8FA}"/>
    <cellStyle name="Cálculo 2 7" xfId="5444" xr:uid="{E350A6EF-CF58-4EAF-B696-D17A3A28A611}"/>
    <cellStyle name="Cálculo 2 8" xfId="4863" xr:uid="{6A5B12E4-6BFF-4510-9760-3FF38597746C}"/>
    <cellStyle name="Cálculo 2 9" xfId="5275" xr:uid="{F3749299-9653-43C7-872C-165165735F74}"/>
    <cellStyle name="Cálculo 3" xfId="1320" xr:uid="{CE19614A-7B9D-40EA-90CE-7B6BD973360A}"/>
    <cellStyle name="Cálculo 3 10" xfId="3947" xr:uid="{8F039CEC-F64E-43F0-824C-E2E318A23F74}"/>
    <cellStyle name="Cálculo 3 2" xfId="3658" xr:uid="{7A5F0E42-C76B-4E6F-8BDE-D29E4AB0C68E}"/>
    <cellStyle name="Cálculo 3 3" xfId="4237" xr:uid="{7C6464B9-476D-479B-99C0-EF8C9CAB730E}"/>
    <cellStyle name="Cálculo 3 4" xfId="4189" xr:uid="{58142BB6-6CD4-4146-B85C-693C931CF452}"/>
    <cellStyle name="Cálculo 3 5" xfId="4846" xr:uid="{00D567EA-378D-4FE8-8AA3-DA9E20EB9C95}"/>
    <cellStyle name="Cálculo 3 6" xfId="5634" xr:uid="{DE8464A2-2554-446A-9ABA-F1C738B2F49C}"/>
    <cellStyle name="Cálculo 3 7" xfId="5587" xr:uid="{049E8C51-FDE0-4C7C-A1D1-542638B688E3}"/>
    <cellStyle name="Cálculo 3 8" xfId="5107" xr:uid="{3B62784B-33BA-4BCF-844B-FB9EA2DD2412}"/>
    <cellStyle name="Cálculo 3 9" xfId="5590" xr:uid="{77652319-0BE6-4E96-BFE6-9FE27CDA7BC4}"/>
    <cellStyle name="Cálculo 4" xfId="1321" xr:uid="{39D841EB-EEDA-4077-8DF3-2ECC3BCA2C06}"/>
    <cellStyle name="Cálculo 4 10" xfId="4173" xr:uid="{A47D843F-AB80-484D-88A3-A489060C02C4}"/>
    <cellStyle name="Cálculo 4 2" xfId="3659" xr:uid="{FF834D90-8010-4D59-B9D2-BB3F28DE9237}"/>
    <cellStyle name="Cálculo 4 3" xfId="4238" xr:uid="{83182C41-A893-4E83-ACA9-7358B47200E3}"/>
    <cellStyle name="Cálculo 4 4" xfId="4190" xr:uid="{0F39DA50-E365-484E-B765-22244010878D}"/>
    <cellStyle name="Cálculo 4 5" xfId="4845" xr:uid="{2C2DA827-FF91-4D57-B9E8-EC4C74EB62AF}"/>
    <cellStyle name="Cálculo 4 6" xfId="5134" xr:uid="{DC277101-F211-489D-848D-DFE8ECBFCFDF}"/>
    <cellStyle name="Cálculo 4 7" xfId="5550" xr:uid="{C2036FBC-1A4C-4D70-873E-C445C5980F5E}"/>
    <cellStyle name="Cálculo 4 8" xfId="4862" xr:uid="{C9D6BBB9-53B6-4434-8C3B-898E31460A3E}"/>
    <cellStyle name="Cálculo 4 9" xfId="5740" xr:uid="{961A9052-9105-4B69-9673-F0FF125793FF}"/>
    <cellStyle name="Cancel" xfId="1322" xr:uid="{269058CC-D167-43D5-9B2D-FB3789814A26}"/>
    <cellStyle name="Cancel 2" xfId="1323" xr:uid="{342452C8-4DBA-4FCA-BEEE-56AEA22D8873}"/>
    <cellStyle name="CatA" xfId="1324" xr:uid="{772A77F9-6BA9-4FAF-8CD4-588B57E70F21}"/>
    <cellStyle name="CatB" xfId="1325" xr:uid="{7428E491-1685-44B1-B909-1F22EF1273E4}"/>
    <cellStyle name="CatB 2" xfId="3564" xr:uid="{9229FA7B-A1FD-45E4-8D17-431E8082BF71}"/>
    <cellStyle name="CatC" xfId="1326" xr:uid="{8FE2086B-178B-480C-855E-9619FC6CB507}"/>
    <cellStyle name="CatC 2" xfId="1327" xr:uid="{27E728D4-B989-47A1-85BD-56939FC07F3F}"/>
    <cellStyle name="category" xfId="1328" xr:uid="{3D0C4CB7-C233-459C-8311-395D442A632A}"/>
    <cellStyle name="CatSppt" xfId="1329" xr:uid="{7BE6CD8B-2D26-478D-89FC-F121525754B2}"/>
    <cellStyle name="CatSppt 2" xfId="1330" xr:uid="{74AC1746-4DEF-4080-B428-EDBC124671EE}"/>
    <cellStyle name="Celda de comprobación" xfId="1331" xr:uid="{CE14793F-8F50-462B-BA3C-F154FB44164F}"/>
    <cellStyle name="Celda de comprobación 2" xfId="3620" xr:uid="{C7DADF04-599A-45AA-B3BD-C3DBFDB6C015}"/>
    <cellStyle name="Celda vinculada" xfId="1332" xr:uid="{F8D78BB8-BA90-4EF5-9C3D-FF5F5875837A}"/>
    <cellStyle name="Cella collegata" xfId="1333" xr:uid="{DEC18431-DD3C-44F0-91E1-238769FA9DA0}"/>
    <cellStyle name="Cella da controllare" xfId="1334" xr:uid="{8A9A60C5-919A-4561-9D52-0D2B6ACA5DFB}"/>
    <cellStyle name="Cella da controllare 2" xfId="3619" xr:uid="{3A1DEAFA-4908-4240-A33A-677178AA7127}"/>
    <cellStyle name="CELSO_1" xfId="1335" xr:uid="{C2255328-4C91-4596-8994-7681591EA66D}"/>
    <cellStyle name="Célula de Verificação" xfId="11" builtinId="23" customBuiltin="1"/>
    <cellStyle name="Célula de Verificação 2" xfId="1336" xr:uid="{333B5FB5-CAC5-4783-8FA9-CF4344965818}"/>
    <cellStyle name="Célula de Verificação 3" xfId="1337" xr:uid="{307AA74A-660F-4600-9752-45FEF1524380}"/>
    <cellStyle name="Célula de Verificação 3 2" xfId="3618" xr:uid="{065701DF-1E0C-42DD-A45D-D0B6A6DBCE96}"/>
    <cellStyle name="Célula Vinculada" xfId="10" builtinId="24" customBuiltin="1"/>
    <cellStyle name="Célula Vinculada 2" xfId="1338" xr:uid="{9E77DC15-B620-40A2-854F-0E8019FFADC9}"/>
    <cellStyle name="Célula Vinculada 3" xfId="1339" xr:uid="{59577429-ABBB-437C-A3B4-3B407843E2EF}"/>
    <cellStyle name="CfgLabel" xfId="1340" xr:uid="{E490DA61-24FE-4738-A9CA-4DAAEA61EFA4}"/>
    <cellStyle name="change" xfId="1341" xr:uid="{728A48DD-77F7-4144-86F4-EC0A03A09FED}"/>
    <cellStyle name="change 2" xfId="1342" xr:uid="{4884260C-82C4-4020-98A4-3EFDD2BC9341}"/>
    <cellStyle name="Check Cell 2" xfId="1343" xr:uid="{13054156-3953-412A-958F-E56C13C0CE6E}"/>
    <cellStyle name="Check Cell 2 2" xfId="3617" xr:uid="{4C8610F1-110C-4663-91B7-2512A4D27A32}"/>
    <cellStyle name="Check Cell 3" xfId="1344" xr:uid="{246F5E47-7BD2-4C37-9B3A-2166AF4FABF3}"/>
    <cellStyle name="Check Cell 3 2" xfId="3636" xr:uid="{41723568-7F0B-412B-9E5F-2AB110064581}"/>
    <cellStyle name="Check Cell 4" xfId="1345" xr:uid="{DA91B68E-2A2F-406C-97EF-7C86AF6FE958}"/>
    <cellStyle name="Check Cell 4 2" xfId="3616" xr:uid="{DBBD7456-26E5-45A4-8DD7-6926987B6052}"/>
    <cellStyle name="Check Cell 5" xfId="1346" xr:uid="{39119EAB-B8A7-4D8D-B104-C19F8B3AF1DF}"/>
    <cellStyle name="Check Cell 5 2" xfId="3615" xr:uid="{467F34A8-44E8-4C0C-A0A3-0DAB82F8E616}"/>
    <cellStyle name="Check Cell 6" xfId="1347" xr:uid="{B4BB6A1B-9310-49AC-9EB3-D6D0428DA3F4}"/>
    <cellStyle name="Check Cell 6 2" xfId="3614" xr:uid="{7E3EE7BF-3166-4782-B0BA-B77BE4F3B694}"/>
    <cellStyle name="Check Cell 7" xfId="1348" xr:uid="{966EE5F4-6B4F-4BDC-AF3C-51EA19791DE6}"/>
    <cellStyle name="Check Cell 7 2" xfId="3613" xr:uid="{C099A6E0-C4C3-40C0-8EAA-A8951723F0AA}"/>
    <cellStyle name="CheckBox" xfId="1349" xr:uid="{B5D77168-E2FD-49CD-BF9F-A823CEB60E8B}"/>
    <cellStyle name="CheckBox 10" xfId="5564" xr:uid="{8E4E35C3-AB75-431C-9DC5-F72776872938}"/>
    <cellStyle name="CheckBox 2" xfId="3610" xr:uid="{9CF8F441-CDCC-46A9-AB69-5BF45C767A8B}"/>
    <cellStyle name="CheckBox 2 2" xfId="3935" xr:uid="{BAA8D575-E3AD-48D3-9271-8C5D21C24EEE}"/>
    <cellStyle name="CheckBox 2 3" xfId="5253" xr:uid="{384E3A7B-8EC5-4F04-B187-791BDA74CA13}"/>
    <cellStyle name="CheckBox 2 4" xfId="5529" xr:uid="{E747E197-40F8-4517-A643-C4D5A38B4DC2}"/>
    <cellStyle name="CheckBox 2 5" xfId="5725" xr:uid="{88553838-ADE4-44F6-B68B-06134F23537A}"/>
    <cellStyle name="CheckBox 2 6" xfId="5818" xr:uid="{F734CF6C-86F2-4AFE-BEC9-BAADB4110553}"/>
    <cellStyle name="CheckBox 2 7" xfId="5949" xr:uid="{0E14EA26-33CF-44A3-B20E-DFC9449FD823}"/>
    <cellStyle name="CheckBox 3" xfId="3660" xr:uid="{8F9E64B1-2F30-4E5E-BCB8-78F2BAD39BD2}"/>
    <cellStyle name="CheckBox 4" xfId="4242" xr:uid="{6937B2B1-072E-476E-97F1-4FE2E44E03EC}"/>
    <cellStyle name="CheckBox 5" xfId="4191" xr:uid="{DE779494-FC7F-4987-A703-AB5D013BADD1}"/>
    <cellStyle name="CheckBox 6" xfId="4195" xr:uid="{870BF376-C155-438F-8B5E-4E4111E8FED1}"/>
    <cellStyle name="CheckBox 7" xfId="5279" xr:uid="{BB3E5C49-39A3-4CE4-A314-8043CA2FBA9E}"/>
    <cellStyle name="CheckBox 8" xfId="4215" xr:uid="{23138943-53FC-41D6-AFEA-28A10A218935}"/>
    <cellStyle name="CheckBox 9" xfId="4860" xr:uid="{FA7A2D02-2168-4E81-B488-B3A24130AC40}"/>
    <cellStyle name="Collegamento ipertestuale" xfId="1350" xr:uid="{DED069F6-B93E-40C6-B08B-99D670EAD5DE}"/>
    <cellStyle name="collegato altro file" xfId="1351" xr:uid="{E273828A-B10A-4221-9B7F-DC2FC6FE8ADD}"/>
    <cellStyle name="Collegato altro foglio" xfId="1352" xr:uid="{C7028092-2D87-4510-895B-6BD34A64B300}"/>
    <cellStyle name="Collegato altro foglio 2" xfId="1353" xr:uid="{64C6699C-E71F-43DA-BCCE-88E4A6E59E44}"/>
    <cellStyle name="Collegato altro foglio 2 2" xfId="3566" xr:uid="{A831A4D2-7857-4608-954D-BD97ACEEEFF0}"/>
    <cellStyle name="Collegato altro foglio 3" xfId="1354" xr:uid="{53320349-6393-4BD1-9CA0-25CF35C8FFEA}"/>
    <cellStyle name="Collegato altro foglio 3 2" xfId="3567" xr:uid="{E998C112-4928-4C54-9061-359AEBAC34A8}"/>
    <cellStyle name="Collegato altro foglio 4" xfId="1355" xr:uid="{96E60298-C7A5-4356-A9E1-BDB4CA804FF2}"/>
    <cellStyle name="Collegato altro foglio 4 2" xfId="3568" xr:uid="{38C6FB6C-99EB-4CF0-AD34-618F6CF0B04A}"/>
    <cellStyle name="Collegato altro foglio 5" xfId="1356" xr:uid="{7E707E40-A9AA-42F5-9AEF-71D6BF892C16}"/>
    <cellStyle name="Collegato altro foglio 5 2" xfId="3569" xr:uid="{88AF71CE-DF4A-41D1-A379-84EB20814A24}"/>
    <cellStyle name="Collegato altro foglio 6" xfId="1357" xr:uid="{BA7FDF1D-A537-4EC3-B01E-D370D8A104FB}"/>
    <cellStyle name="Collegato altro foglio 6 2" xfId="3570" xr:uid="{283E3B87-6083-4898-9973-2597D9434FB5}"/>
    <cellStyle name="Collegato altro foglio 7" xfId="1358" xr:uid="{C061CA03-8ED2-4095-A7B9-21DC352D85AD}"/>
    <cellStyle name="Collegato altro foglio 7 2" xfId="3571" xr:uid="{4C43B080-475E-463B-BF31-7698C855320B}"/>
    <cellStyle name="Collegato altro foglio 8" xfId="3565" xr:uid="{A3037E05-2F3B-4D0E-A975-1704D5729207}"/>
    <cellStyle name="Colore 1" xfId="1359" xr:uid="{7DF17EA4-2B99-441F-814A-54B9514B539F}"/>
    <cellStyle name="Colore 2" xfId="1360" xr:uid="{75968B53-9316-4EF9-A29D-0425223BFE2C}"/>
    <cellStyle name="Colore 3" xfId="1361" xr:uid="{9453DCFF-DD9D-4271-BF5A-B10D653CA11D}"/>
    <cellStyle name="Colore 4" xfId="1362" xr:uid="{010BF477-51ED-4427-A17C-7BECE5CF8ED0}"/>
    <cellStyle name="Colore 5" xfId="1363" xr:uid="{8A0A5A40-66DA-4C4A-A167-667440C31266}"/>
    <cellStyle name="Colore 6" xfId="1364" xr:uid="{0D34149B-0783-4421-A2A7-6AE69EF4863C}"/>
    <cellStyle name="Column Heading" xfId="1365" xr:uid="{94A22866-F5FF-4045-A0C4-CD9B22006BD5}"/>
    <cellStyle name="Column Heading (No Wrap)" xfId="1366" xr:uid="{3072DBB7-F53F-4A00-B8E5-75E300DFDD68}"/>
    <cellStyle name="Column Labels" xfId="1367" xr:uid="{15C0E5F5-9162-47CB-A3F5-F506472B285E}"/>
    <cellStyle name="Column Total" xfId="1368" xr:uid="{F6918EB4-2A51-4D83-A7E8-9BB42EC480EE}"/>
    <cellStyle name="ColumnHeading" xfId="1369" xr:uid="{280244B9-7BBD-46E4-9BB0-A9DA1FF9BF53}"/>
    <cellStyle name="ColumnHeading 10" xfId="4261" xr:uid="{0F8BB6C2-A1F5-4052-8412-8B2C402F4B12}"/>
    <cellStyle name="ColumnHeading 11" xfId="4206" xr:uid="{DA9CAEF2-DC2A-4EC1-8F71-A11CA6E47E59}"/>
    <cellStyle name="ColumnHeading 12" xfId="4203" xr:uid="{9FF577ED-2575-4D93-8002-BC428BA1C7EA}"/>
    <cellStyle name="ColumnHeading 13" xfId="5565" xr:uid="{39C377DB-7083-408D-B18E-42707FC2DDD7}"/>
    <cellStyle name="ColumnHeading 14" xfId="4216" xr:uid="{3A37424A-3826-4D83-AB7E-01846EB21A5B}"/>
    <cellStyle name="ColumnHeading 15" xfId="4858" xr:uid="{6667D349-75AC-470B-8846-F85028195D47}"/>
    <cellStyle name="ColumnHeading 16" xfId="5273" xr:uid="{71D3D1F7-DE82-4257-8055-CF6B28DCBD06}"/>
    <cellStyle name="ColumnHeading 2" xfId="1370" xr:uid="{C6E6DE5E-4A3B-4C4C-980E-8651B011F8CF}"/>
    <cellStyle name="ColumnHeading 2 10" xfId="5853" xr:uid="{0D5DAF87-2FEC-40F1-8EEC-05BE93A14EEA}"/>
    <cellStyle name="ColumnHeading 2 2" xfId="3608" xr:uid="{92B02F9C-C9C5-40BC-9574-CD5DD68E5615}"/>
    <cellStyle name="ColumnHeading 2 2 2" xfId="3933" xr:uid="{66B19B49-F73A-47BC-9A76-C50EDAF25470}"/>
    <cellStyle name="ColumnHeading 2 2 3" xfId="5251" xr:uid="{EAAF4113-1E69-42F4-88AD-52DF85D15FE2}"/>
    <cellStyle name="ColumnHeading 2 2 4" xfId="5527" xr:uid="{FDD59979-3ACC-4278-BE68-3FDB66222A26}"/>
    <cellStyle name="ColumnHeading 2 2 5" xfId="5723" xr:uid="{C2C89A80-8798-4F7D-8F3F-01D52B84A079}"/>
    <cellStyle name="ColumnHeading 2 2 6" xfId="5816" xr:uid="{BFCDA423-15BD-453E-A60F-1B2B5362CE5D}"/>
    <cellStyle name="ColumnHeading 2 2 7" xfId="5947" xr:uid="{C5428D48-81E3-4FE5-97D9-47C5F13343E7}"/>
    <cellStyle name="ColumnHeading 2 3" xfId="3662" xr:uid="{41E84D33-CDBC-4A3F-8C16-487063664795}"/>
    <cellStyle name="ColumnHeading 2 4" xfId="4262" xr:uid="{CD825B19-6D39-4627-9CC0-0843B53DD30E}"/>
    <cellStyle name="ColumnHeading 2 5" xfId="4207" xr:uid="{8BCF27CD-C41F-4532-9647-04452E04D630}"/>
    <cellStyle name="ColumnHeading 2 6" xfId="4204" xr:uid="{1FAC7058-C1DD-4353-8E52-DDAFE96ECC24}"/>
    <cellStyle name="ColumnHeading 2 7" xfId="5434" xr:uid="{66BC52A8-6A0F-4D51-8C81-D36B10110982}"/>
    <cellStyle name="ColumnHeading 2 8" xfId="4217" xr:uid="{2B330AD6-CC82-41DC-A722-1D56EB48CA32}"/>
    <cellStyle name="ColumnHeading 2 9" xfId="5447" xr:uid="{A057066E-E8B4-4BE9-8817-257E339CAD1E}"/>
    <cellStyle name="ColumnHeading 3" xfId="1371" xr:uid="{972967C6-C00C-456B-B7D4-7690564BDE12}"/>
    <cellStyle name="ColumnHeading 3 10" xfId="4212" xr:uid="{CCA30AA2-6207-46C7-A387-2CF8EAAE636C}"/>
    <cellStyle name="ColumnHeading 3 2" xfId="3607" xr:uid="{54DDF9EF-5294-4B49-A3C0-6BC7814FAB73}"/>
    <cellStyle name="ColumnHeading 3 2 2" xfId="3932" xr:uid="{2A930A07-C660-4EF0-AB6C-3A2BF02012FE}"/>
    <cellStyle name="ColumnHeading 3 2 3" xfId="5250" xr:uid="{7B55F2D2-6C42-45B6-841A-2623493089E4}"/>
    <cellStyle name="ColumnHeading 3 2 4" xfId="5526" xr:uid="{699C9725-DB35-4FA5-A85E-866B6EE8CD26}"/>
    <cellStyle name="ColumnHeading 3 2 5" xfId="5722" xr:uid="{C5F4A6F1-666A-4757-A627-280AF4A78479}"/>
    <cellStyle name="ColumnHeading 3 2 6" xfId="5815" xr:uid="{BE7767E4-EC7B-4461-9E42-3D8CC8B963FD}"/>
    <cellStyle name="ColumnHeading 3 2 7" xfId="5946" xr:uid="{DA018A59-C14B-42E6-95BA-61D478FC6B39}"/>
    <cellStyle name="ColumnHeading 3 3" xfId="3663" xr:uid="{50D96222-C371-461C-BC09-DDD1A49DD231}"/>
    <cellStyle name="ColumnHeading 3 4" xfId="4263" xr:uid="{6F4D8130-C0AB-460E-A060-4B353EB40EC2}"/>
    <cellStyle name="ColumnHeading 3 5" xfId="4208" xr:uid="{38F1A0A9-55FA-4371-BEC5-F96BF937A345}"/>
    <cellStyle name="ColumnHeading 3 6" xfId="4205" xr:uid="{3406778F-CD83-42BD-BE40-92FF3F9F5FF2}"/>
    <cellStyle name="ColumnHeading 3 7" xfId="5383" xr:uid="{4F1DA2B3-353F-4589-B20B-7F5B7CDEF455}"/>
    <cellStyle name="ColumnHeading 3 8" xfId="5139" xr:uid="{34E04BAD-EBB7-4EFB-87F8-201C0DA20B27}"/>
    <cellStyle name="ColumnHeading 3 9" xfId="4859" xr:uid="{BBCB37C9-A65E-466E-9944-2D2FAF7446E1}"/>
    <cellStyle name="ColumnHeading 4" xfId="1372" xr:uid="{0E0EC5C2-D734-44F0-81B7-8F3E20141DD3}"/>
    <cellStyle name="ColumnHeading 4 10" xfId="4213" xr:uid="{B3003014-DA31-4616-9A3A-F69BBA1E37FB}"/>
    <cellStyle name="ColumnHeading 4 2" xfId="3606" xr:uid="{5FC6E8BA-1700-46B9-87C9-25806EFF9E57}"/>
    <cellStyle name="ColumnHeading 4 2 2" xfId="3931" xr:uid="{EF000185-CD3E-4EEF-B2CB-3DCA3265B3C1}"/>
    <cellStyle name="ColumnHeading 4 2 3" xfId="5249" xr:uid="{AE77E4A5-5CE0-48C6-9CF1-F553B5EB6C86}"/>
    <cellStyle name="ColumnHeading 4 2 4" xfId="5525" xr:uid="{1EEA521B-23E0-4D1C-B27C-6D3E5900BC65}"/>
    <cellStyle name="ColumnHeading 4 2 5" xfId="5721" xr:uid="{1CE979D7-7403-4A97-8D97-2229F9436EF2}"/>
    <cellStyle name="ColumnHeading 4 2 6" xfId="5814" xr:uid="{F2F7B783-E9A8-45CC-9301-D6D6D87C212A}"/>
    <cellStyle name="ColumnHeading 4 2 7" xfId="5945" xr:uid="{E4B3CDB4-51F7-48C8-BA28-3E3AE3C0A3D0}"/>
    <cellStyle name="ColumnHeading 4 3" xfId="3664" xr:uid="{608A95E8-D4B7-4178-A174-0997B14FBCDA}"/>
    <cellStyle name="ColumnHeading 4 4" xfId="4264" xr:uid="{6872260E-9F10-41FF-B0BC-349E52BCE030}"/>
    <cellStyle name="ColumnHeading 4 5" xfId="4209" xr:uid="{98A7ADE3-8DB6-41D2-9C43-6CC272B0853D}"/>
    <cellStyle name="ColumnHeading 4 6" xfId="5421" xr:uid="{0D281FD1-EFD9-4A87-8940-7D0BC632E13C}"/>
    <cellStyle name="ColumnHeading 4 7" xfId="5388" xr:uid="{3F0FF23A-C255-4FB8-9AA1-37267954B2B1}"/>
    <cellStyle name="ColumnHeading 4 8" xfId="4218" xr:uid="{C0D04481-9AD7-4043-9045-3E5F34C2CF09}"/>
    <cellStyle name="ColumnHeading 4 9" xfId="5295" xr:uid="{A24C93B4-9B31-4F23-AF1F-0411018C2B07}"/>
    <cellStyle name="ColumnHeading 5" xfId="1373" xr:uid="{3B8C3EE1-624D-479A-BED0-AED811C4DDA6}"/>
    <cellStyle name="ColumnHeading 5 10" xfId="5859" xr:uid="{9923D0ED-E458-4984-9455-3CE5163EC43E}"/>
    <cellStyle name="ColumnHeading 5 2" xfId="3527" xr:uid="{183EA0D6-0BB6-4FF4-9304-014735E7DB0C}"/>
    <cellStyle name="ColumnHeading 5 2 2" xfId="3876" xr:uid="{CD7198E8-78CB-48F0-B397-CDED5F5B7BC4}"/>
    <cellStyle name="ColumnHeading 5 2 3" xfId="5183" xr:uid="{42501F1F-569B-4B74-98A9-F344B1B2C16A}"/>
    <cellStyle name="ColumnHeading 5 2 4" xfId="5450" xr:uid="{A81AD2E7-D9AB-472E-9701-AD3FDF20F8AD}"/>
    <cellStyle name="ColumnHeading 5 2 5" xfId="5655" xr:uid="{02403F46-716C-42CE-83C3-5E63FE6EA5BC}"/>
    <cellStyle name="ColumnHeading 5 2 6" xfId="5742" xr:uid="{FB627717-D9CB-4F87-BB9C-0749C79A7A99}"/>
    <cellStyle name="ColumnHeading 5 2 7" xfId="5895" xr:uid="{19E9373B-6EAC-4A15-A4FA-F9267F96019B}"/>
    <cellStyle name="ColumnHeading 5 3" xfId="3665" xr:uid="{AD24C4BD-535F-4060-9F3F-1FD76E88D5C6}"/>
    <cellStyle name="ColumnHeading 5 4" xfId="4265" xr:uid="{5D65E997-C273-4B0F-9A24-146BE9B941A2}"/>
    <cellStyle name="ColumnHeading 5 5" xfId="4210" xr:uid="{2C4F981C-279E-4C53-BF63-2A5F46A18F60}"/>
    <cellStyle name="ColumnHeading 5 6" xfId="5420" xr:uid="{91953C6B-2AF0-4F3A-A75E-3605B543DCA4}"/>
    <cellStyle name="ColumnHeading 5 7" xfId="4808" xr:uid="{B3B4C38F-3D8A-43F1-B397-1E17EEB1BB9C}"/>
    <cellStyle name="ColumnHeading 5 8" xfId="5549" xr:uid="{E37586D3-474F-4A00-9485-10D2543F7C36}"/>
    <cellStyle name="ColumnHeading 5 9" xfId="4857" xr:uid="{11ACC3A5-D3DE-4A50-9C92-01DA26D52D04}"/>
    <cellStyle name="ColumnHeading 6" xfId="1374" xr:uid="{0457478B-0BD0-4E84-B94C-F37A30257B41}"/>
    <cellStyle name="ColumnHeading 6 10" xfId="5274" xr:uid="{DB5AE0FA-2F5D-4100-AC17-75E55FE91E25}"/>
    <cellStyle name="ColumnHeading 6 2" xfId="3605" xr:uid="{7BD64E99-183C-4254-B6FA-259F86FFE3C3}"/>
    <cellStyle name="ColumnHeading 6 2 2" xfId="3930" xr:uid="{F08A98A6-88F9-4DBD-8F3E-0AED03C0707D}"/>
    <cellStyle name="ColumnHeading 6 2 3" xfId="5248" xr:uid="{FEC97C33-5613-44EB-9B28-86CE6B594B15}"/>
    <cellStyle name="ColumnHeading 6 2 4" xfId="5524" xr:uid="{3333AED1-6510-428F-BB6E-604E73AEE917}"/>
    <cellStyle name="ColumnHeading 6 2 5" xfId="5720" xr:uid="{5AC1A62D-32CE-41D7-8B27-8A871DA4AA8C}"/>
    <cellStyle name="ColumnHeading 6 2 6" xfId="5813" xr:uid="{5A1B6A8E-8628-4FAD-90EA-7D7D5CA378C5}"/>
    <cellStyle name="ColumnHeading 6 2 7" xfId="5944" xr:uid="{DCA6031D-F9EC-467F-B43C-B6F678F606AA}"/>
    <cellStyle name="ColumnHeading 6 3" xfId="3666" xr:uid="{943997CE-2765-4287-B499-2535B30FF8E1}"/>
    <cellStyle name="ColumnHeading 6 4" xfId="4266" xr:uid="{70FF03BD-994E-44C2-A318-DEE393FFE475}"/>
    <cellStyle name="ColumnHeading 6 5" xfId="4211" xr:uid="{C7B1D2B7-F4A3-401C-BFD2-C485732A8C3F}"/>
    <cellStyle name="ColumnHeading 6 6" xfId="5419" xr:uid="{F812F6EC-CAD0-44E9-B8A4-4099A444DBAE}"/>
    <cellStyle name="ColumnHeading 6 7" xfId="4807" xr:uid="{9BE7ACFB-B11C-4EA6-977B-FE841A5BD57F}"/>
    <cellStyle name="ColumnHeading 6 8" xfId="4219" xr:uid="{ABF244E3-0C99-44EA-84B3-AD70712D6272}"/>
    <cellStyle name="ColumnHeading 6 9" xfId="4856" xr:uid="{4BB8AAE0-6D9A-40F1-B063-D1DCAC515BFE}"/>
    <cellStyle name="ColumnHeading 7" xfId="1375" xr:uid="{C5DC4177-C912-4D5E-A1B6-CF07FFAD34A8}"/>
    <cellStyle name="ColumnHeading 7 10" xfId="4214" xr:uid="{66583BEF-1250-4AB2-9D8D-C0C38D00D77F}"/>
    <cellStyle name="ColumnHeading 7 2" xfId="3604" xr:uid="{664078D2-E14D-4125-9570-271DA95A3528}"/>
    <cellStyle name="ColumnHeading 7 2 2" xfId="3929" xr:uid="{8B58F309-C002-4229-9F68-8AE4D0E85660}"/>
    <cellStyle name="ColumnHeading 7 2 3" xfId="5247" xr:uid="{D503EF04-C291-496B-A14B-A038F3E3B598}"/>
    <cellStyle name="ColumnHeading 7 2 4" xfId="5523" xr:uid="{CCA18B27-A8BF-4191-960D-06A2CD8E1CBE}"/>
    <cellStyle name="ColumnHeading 7 2 5" xfId="5719" xr:uid="{548A84C4-574E-4094-BEDF-B0DDC553FE9D}"/>
    <cellStyle name="ColumnHeading 7 2 6" xfId="5812" xr:uid="{08D21371-4E4F-4C87-9CB4-6066AD203702}"/>
    <cellStyle name="ColumnHeading 7 2 7" xfId="5943" xr:uid="{6102C3C0-F6E3-466B-9DFA-71520A171F37}"/>
    <cellStyle name="ColumnHeading 7 3" xfId="3667" xr:uid="{27D7AC75-DC08-4DDB-BEEB-7E1DE9DD2CE6}"/>
    <cellStyle name="ColumnHeading 7 4" xfId="4267" xr:uid="{9E9909B3-F067-4166-9965-06B4ACC7D3C6}"/>
    <cellStyle name="ColumnHeading 7 5" xfId="5357" xr:uid="{7F363AD6-AB7F-4F81-AC7D-D2C409507F9F}"/>
    <cellStyle name="ColumnHeading 7 6" xfId="5141" xr:uid="{F222F271-EE02-4E20-91EB-A4CED117467E}"/>
    <cellStyle name="ColumnHeading 7 7" xfId="4806" xr:uid="{BD2269DA-F030-436E-A59E-EBE6753FF13A}"/>
    <cellStyle name="ColumnHeading 7 8" xfId="4220" xr:uid="{EF3ABEBA-42C1-4014-87B9-890B060A9C13}"/>
    <cellStyle name="ColumnHeading 7 9" xfId="4855" xr:uid="{56664879-D7B6-4C24-8DB7-CE9AD3AF4F04}"/>
    <cellStyle name="ColumnHeading 8" xfId="3609" xr:uid="{95B5EE99-3648-4517-8EF0-254C118FC4F0}"/>
    <cellStyle name="ColumnHeading 8 2" xfId="3934" xr:uid="{BFDA7533-46A1-4F24-934E-65AE044481B8}"/>
    <cellStyle name="ColumnHeading 8 3" xfId="5252" xr:uid="{E5AB2B39-2DA4-48AF-84FD-5B9DFBA06605}"/>
    <cellStyle name="ColumnHeading 8 4" xfId="5528" xr:uid="{6B6E8889-F227-4AD5-A19A-DF8BFAEE9455}"/>
    <cellStyle name="ColumnHeading 8 5" xfId="5724" xr:uid="{342D2361-7206-40CA-B7E7-66FF3ABF909B}"/>
    <cellStyle name="ColumnHeading 8 6" xfId="5817" xr:uid="{2E2F4E50-D4F2-488D-B6B2-7C09554929DB}"/>
    <cellStyle name="ColumnHeading 8 7" xfId="5948" xr:uid="{D3DA1BC3-B0FE-4D48-9014-6D5654C94068}"/>
    <cellStyle name="ColumnHeading 9" xfId="3661" xr:uid="{1E7AB6C4-8502-4861-820C-912548F78E18}"/>
    <cellStyle name="Comma  - Style1" xfId="1376" xr:uid="{192C76BE-A067-4591-89CB-86BC9E4EC0A8}"/>
    <cellStyle name="Comma  - Style1 2" xfId="1377" xr:uid="{9A3E4582-56D7-4721-B07B-6AFD487FF0A4}"/>
    <cellStyle name="Comma  - Style1 3" xfId="1378" xr:uid="{5F726594-772D-4B97-BCD7-0EEC994EA798}"/>
    <cellStyle name="Comma  - Style2" xfId="1379" xr:uid="{F8E7470D-2025-400F-8D8B-12EB5CB9102B}"/>
    <cellStyle name="Comma  - Style2 2" xfId="1380" xr:uid="{BAB5D01E-9B0E-4370-B6C1-9DE2A3912BA3}"/>
    <cellStyle name="Comma  - Style2 3" xfId="1381" xr:uid="{2E539308-D97C-4EB3-AF44-80917B5B5288}"/>
    <cellStyle name="Comma  - Style3" xfId="1382" xr:uid="{C30E7446-AEB9-44BA-84B3-B9A9E521716F}"/>
    <cellStyle name="Comma  - Style3 2" xfId="1383" xr:uid="{9F958724-AFA7-47DC-A08A-45300E5DEF3E}"/>
    <cellStyle name="Comma  - Style3 3" xfId="1384" xr:uid="{4A46724B-3E51-4354-9A75-418D176633EE}"/>
    <cellStyle name="Comma  - Style4" xfId="1385" xr:uid="{3444BD0B-0D21-4C98-806C-483149892BA6}"/>
    <cellStyle name="Comma  - Style4 2" xfId="1386" xr:uid="{72F0F586-1C75-47F0-9D80-C6B035D5DCD8}"/>
    <cellStyle name="Comma  - Style4 3" xfId="1387" xr:uid="{3BA50583-DCD1-4AAA-BC7B-A7A1F7ADCCFA}"/>
    <cellStyle name="Comma  - Style5" xfId="1388" xr:uid="{DE72857E-4822-4BBC-BDD8-A9223E2CBF44}"/>
    <cellStyle name="Comma  - Style5 2" xfId="1389" xr:uid="{628DBCD6-1860-4449-A6EB-F03677FEF856}"/>
    <cellStyle name="Comma  - Style5 3" xfId="1390" xr:uid="{CAE83B06-02B9-4677-8673-DD3ECFF754A0}"/>
    <cellStyle name="Comma  - Style6" xfId="1391" xr:uid="{83F8B0BE-A94B-4767-99B3-395262F4D5ED}"/>
    <cellStyle name="Comma  - Style6 2" xfId="1392" xr:uid="{818A2E9C-7ECC-4F7E-9323-30497BFA9852}"/>
    <cellStyle name="Comma  - Style6 3" xfId="1393" xr:uid="{84691345-11E3-4937-AA8E-5FD4111846FC}"/>
    <cellStyle name="Comma  - Style7" xfId="1394" xr:uid="{CEE3A48F-C2B3-40AB-87E3-142CDF58F732}"/>
    <cellStyle name="Comma  - Style7 2" xfId="1395" xr:uid="{1A2ECB0F-E8AB-4E81-B3BF-A6653BAA7D70}"/>
    <cellStyle name="Comma  - Style7 3" xfId="1396" xr:uid="{67E3765A-64EA-4DCD-AA80-1BDA35B9CB22}"/>
    <cellStyle name="Comma  - Style8" xfId="1397" xr:uid="{31F15AC9-5211-4778-BC3F-8849E545E0B9}"/>
    <cellStyle name="Comma  - Style8 2" xfId="1398" xr:uid="{78A2FB53-B56D-4B8A-820B-D4EAC06188F1}"/>
    <cellStyle name="Comma  - Style8 3" xfId="1399" xr:uid="{887B0789-33C6-4B92-849F-122B4BB3E7AB}"/>
    <cellStyle name="Comma [0] 2" xfId="1400" xr:uid="{F042900F-1A87-4D28-A5C8-943B61AD2E07}"/>
    <cellStyle name="Comma [00]" xfId="1401" xr:uid="{63D30CBF-D03F-4C22-B117-5938B63A8D6F}"/>
    <cellStyle name="Comma 0" xfId="1402" xr:uid="{C434EBB2-3EEA-4811-A95E-AB3B1C51826A}"/>
    <cellStyle name="Comma 10" xfId="1403" xr:uid="{8975093B-000F-4508-81B8-AE9BFD91A6FD}"/>
    <cellStyle name="Comma 11" xfId="1404" xr:uid="{D52919FD-33F0-46A1-8087-CA92B2E7B44A}"/>
    <cellStyle name="Comma 2" xfId="1405" xr:uid="{4DDB5516-2F8B-48B6-A592-047397DA07B5}"/>
    <cellStyle name="Comma 2 2" xfId="1406" xr:uid="{41B7459D-1CC0-432C-92D0-41E2AFF94123}"/>
    <cellStyle name="Comma 2 2 10" xfId="1407" xr:uid="{401FAFE2-8395-4C18-B5B0-0FA324DDB3BB}"/>
    <cellStyle name="Comma 2 2 10 2" xfId="1408" xr:uid="{6F3CF51A-E7C9-4723-9DAF-9F4AAD6F5BCB}"/>
    <cellStyle name="Comma 2 2 11" xfId="1409" xr:uid="{4EDB92B7-6427-4602-ABBE-6277A6F716D3}"/>
    <cellStyle name="Comma 2 2 11 2" xfId="1410" xr:uid="{F97384A8-A20D-4E96-AAD5-2490FCFD43A4}"/>
    <cellStyle name="Comma 2 2 2" xfId="1411" xr:uid="{8A3D9EFA-3F94-4519-94CE-90B9F1438B80}"/>
    <cellStyle name="Comma 2 2 2 2" xfId="1412" xr:uid="{AAC36CFF-242F-46E0-BB6E-C5DAC2C8D090}"/>
    <cellStyle name="Comma 2 2 2 2 2" xfId="1413" xr:uid="{670391A6-E94D-477E-9688-C82D4AAF4D90}"/>
    <cellStyle name="Comma 2 2 2 2 3" xfId="1414" xr:uid="{9D21853E-9381-4B4A-967D-0054AB2710AD}"/>
    <cellStyle name="Comma 2 2 2 2 4" xfId="1415" xr:uid="{81919F6F-7B56-466D-8FFB-FEF0C45CF035}"/>
    <cellStyle name="Comma 2 2 2 2 5" xfId="1416" xr:uid="{F71B5945-E710-4115-A1DC-677B170B0423}"/>
    <cellStyle name="Comma 2 2 2 2 5 2" xfId="1417" xr:uid="{AD9E9708-C90B-4C3A-9DD9-27E2098D0172}"/>
    <cellStyle name="Comma 2 2 2 2 6" xfId="1418" xr:uid="{C0CFB363-AA58-4804-AC1B-85118C7474BA}"/>
    <cellStyle name="Comma 2 2 2 2 6 2" xfId="1419" xr:uid="{23C5B6B2-EC73-4640-BACF-D27F904E1DEB}"/>
    <cellStyle name="Comma 2 2 2 3" xfId="1420" xr:uid="{B8DC91D1-39E1-48A8-9F1D-EB6B6918C746}"/>
    <cellStyle name="Comma 2 2 2 3 2" xfId="1421" xr:uid="{F451FC02-DF2C-41CA-AEFB-43B7D226D850}"/>
    <cellStyle name="Comma 2 2 2 3 3" xfId="1422" xr:uid="{FB91ED1B-888F-4770-840A-DFAD85D3B0E5}"/>
    <cellStyle name="Comma 2 2 3" xfId="1423" xr:uid="{5D5965B1-3829-445B-80C7-737D3C7B90F4}"/>
    <cellStyle name="Comma 2 2 3 2" xfId="1424" xr:uid="{3D5D309C-0F3D-4692-BCBA-DB4170576221}"/>
    <cellStyle name="Comma 2 2 3 2 2" xfId="1425" xr:uid="{93434520-8D71-4142-94FC-88D4BDCB711B}"/>
    <cellStyle name="Comma 2 2 3 2 3" xfId="1426" xr:uid="{8186F1E2-9C96-4F76-878A-D9BA45CCC4C7}"/>
    <cellStyle name="Comma 2 2 3 2 4" xfId="1427" xr:uid="{D341317F-BCDA-41E8-A301-3FB8430879C9}"/>
    <cellStyle name="Comma 2 2 3 2 5" xfId="1428" xr:uid="{21E2FE60-2EDA-4C0F-8168-DBE53649356E}"/>
    <cellStyle name="Comma 2 2 3 2 5 2" xfId="1429" xr:uid="{B803948B-CFDC-4B69-9FCA-09116C615011}"/>
    <cellStyle name="Comma 2 2 3 2 6" xfId="1430" xr:uid="{241AF884-6E2F-42E3-A138-0F98F3DB2D4D}"/>
    <cellStyle name="Comma 2 2 3 2 6 2" xfId="1431" xr:uid="{28EE2363-76DE-43AA-95FA-9E1F7B4F6F70}"/>
    <cellStyle name="Comma 2 2 3 3" xfId="1432" xr:uid="{44ACDBB2-394A-45EA-B662-A607E9947092}"/>
    <cellStyle name="Comma 2 2 3 3 2" xfId="1433" xr:uid="{B528B841-FCB9-4B62-ACD9-3CFB118D621B}"/>
    <cellStyle name="Comma 2 2 4" xfId="1434" xr:uid="{BEC5230F-9538-4498-9DD3-49C0F83B7E47}"/>
    <cellStyle name="Comma 2 2 4 2" xfId="1435" xr:uid="{052DFBDC-8FC3-4676-809A-B24CD7405665}"/>
    <cellStyle name="Comma 2 2 4 2 2" xfId="1436" xr:uid="{F2661EFF-C149-4619-B138-37225CEC649D}"/>
    <cellStyle name="Comma 2 2 4 2 3" xfId="1437" xr:uid="{965787D5-4D0C-4719-A8CF-C4B4D0619D1B}"/>
    <cellStyle name="Comma 2 2 4 2 4" xfId="1438" xr:uid="{8DCA179D-A7DF-49F0-86FA-52D6FE2A8544}"/>
    <cellStyle name="Comma 2 2 4 2 5" xfId="1439" xr:uid="{8F8A3E28-3E31-4912-B594-F01A727E0071}"/>
    <cellStyle name="Comma 2 2 4 2 5 2" xfId="1440" xr:uid="{6228B592-D450-4E9A-998E-E361D4A74CB5}"/>
    <cellStyle name="Comma 2 2 4 2 6" xfId="1441" xr:uid="{4FF10975-C385-4915-9C6E-64A7CBB2A832}"/>
    <cellStyle name="Comma 2 2 4 2 6 2" xfId="1442" xr:uid="{DEE69F2D-C267-461B-8D03-A47240601819}"/>
    <cellStyle name="Comma 2 2 4 3" xfId="1443" xr:uid="{0D567CD9-F6C3-4BFA-AF37-E3E1314F718E}"/>
    <cellStyle name="Comma 2 2 4 3 2" xfId="1444" xr:uid="{6C22C830-747A-4885-977B-D2961F8EAFA7}"/>
    <cellStyle name="Comma 2 2 5" xfId="1445" xr:uid="{DC8CE456-3669-4D74-8906-50C64B99B3C1}"/>
    <cellStyle name="Comma 2 2 5 2" xfId="1446" xr:uid="{78351265-3A2C-4282-8CC2-F5C474E61349}"/>
    <cellStyle name="Comma 2 2 5 2 2" xfId="1447" xr:uid="{A6C15307-77AE-48F3-B68E-268D3FC45415}"/>
    <cellStyle name="Comma 2 2 5 2 3" xfId="1448" xr:uid="{521DF9B3-E895-49B4-B1C3-D593B8D48597}"/>
    <cellStyle name="Comma 2 2 5 2 4" xfId="1449" xr:uid="{D8070074-BA79-4C06-BEAD-F3948690AA13}"/>
    <cellStyle name="Comma 2 2 5 2 5" xfId="1450" xr:uid="{A5DBF83A-6780-4CA0-ADB2-E64EBA00BED0}"/>
    <cellStyle name="Comma 2 2 5 2 5 2" xfId="1451" xr:uid="{33DA359B-5C02-4E3D-9B0F-1C3D940E4E3E}"/>
    <cellStyle name="Comma 2 2 5 2 6" xfId="1452" xr:uid="{E74FB2A4-9745-4681-ABC3-3022C6E39A67}"/>
    <cellStyle name="Comma 2 2 5 2 6 2" xfId="1453" xr:uid="{889EC1F1-0EAD-4374-A222-BD2A6BF63B36}"/>
    <cellStyle name="Comma 2 2 5 3" xfId="1454" xr:uid="{3616C616-3C6E-4DF6-A535-180F30329D62}"/>
    <cellStyle name="Comma 2 2 5 3 2" xfId="1455" xr:uid="{F766EC29-95A9-4AF5-9FF3-7BF06AF634F0}"/>
    <cellStyle name="Comma 2 2 6" xfId="1456" xr:uid="{8B6DCAE5-15D7-4D1F-B035-EFA2358713BC}"/>
    <cellStyle name="Comma 2 2 6 2" xfId="1457" xr:uid="{C62ABF58-3994-4944-887B-B8AF6368FD07}"/>
    <cellStyle name="Comma 2 2 6 2 2" xfId="1458" xr:uid="{4B23FA88-EA86-42EE-B5E1-F8144DDA916D}"/>
    <cellStyle name="Comma 2 2 6 2 3" xfId="1459" xr:uid="{9631041D-4E67-42BC-8F48-F79C62D8A801}"/>
    <cellStyle name="Comma 2 2 6 2 4" xfId="1460" xr:uid="{24238565-6F6A-49C6-9AFC-B9B7844BAFEB}"/>
    <cellStyle name="Comma 2 2 6 2 5" xfId="1461" xr:uid="{47BF7075-9AD9-45A5-958C-76F7010F33CF}"/>
    <cellStyle name="Comma 2 2 6 2 5 2" xfId="1462" xr:uid="{9B9ECB67-6D9A-49EF-A0CC-E4BFFE9A018D}"/>
    <cellStyle name="Comma 2 2 6 2 6" xfId="1463" xr:uid="{5FC09E98-B0AC-42D1-9275-FE1EBB7F10B7}"/>
    <cellStyle name="Comma 2 2 6 2 6 2" xfId="1464" xr:uid="{B51B1B30-3193-41EC-8637-DEDB2429E7B5}"/>
    <cellStyle name="Comma 2 2 6 3" xfId="1465" xr:uid="{0425FAF6-1369-497E-8665-ABF920DDCCE4}"/>
    <cellStyle name="Comma 2 2 6 3 2" xfId="1466" xr:uid="{84346002-4F49-4816-A928-A68C05A005A7}"/>
    <cellStyle name="Comma 2 2 7" xfId="1467" xr:uid="{7F8C1B48-8383-49BA-BF6B-CE17D3F6D401}"/>
    <cellStyle name="Comma 2 2 7 2" xfId="1468" xr:uid="{D428B314-78A6-440A-88D4-46D9C4D458B6}"/>
    <cellStyle name="Comma 2 2 7 2 2" xfId="1469" xr:uid="{DBF725F7-9F6F-44E3-9CF3-09108C42FFFC}"/>
    <cellStyle name="Comma 2 2 7 2 3" xfId="1470" xr:uid="{C9D92EF5-D21A-4611-8682-CB87C0DD3B64}"/>
    <cellStyle name="Comma 2 2 7 2 4" xfId="1471" xr:uid="{B341C8AE-3D2B-4CBC-B566-8541D9AF1FE4}"/>
    <cellStyle name="Comma 2 2 7 2 5" xfId="1472" xr:uid="{8A57E5D7-EAEB-4BCC-9AB9-06D4271F6CF6}"/>
    <cellStyle name="Comma 2 2 7 2 5 2" xfId="1473" xr:uid="{2C76C8EB-4D5F-4D16-B9A3-7C7A86E15C4A}"/>
    <cellStyle name="Comma 2 2 7 2 6" xfId="1474" xr:uid="{89F70959-DDE5-4BF1-8FE1-2F537A0039E9}"/>
    <cellStyle name="Comma 2 2 7 2 6 2" xfId="1475" xr:uid="{495AB34C-A04A-415D-B8F0-2A351CDB61E3}"/>
    <cellStyle name="Comma 2 2 7 3" xfId="1476" xr:uid="{CD177606-DCE0-4AA2-BA88-2B8CDDA77C7E}"/>
    <cellStyle name="Comma 2 2 7 3 2" xfId="1477" xr:uid="{7D0D9127-8E6F-465A-8121-BEE8B44A67DF}"/>
    <cellStyle name="Comma 2 2 8" xfId="1478" xr:uid="{DEBB06A8-E2F8-4BD2-8BCA-8E5538E6C9F3}"/>
    <cellStyle name="Comma 2 2 8 2" xfId="1479" xr:uid="{5302834E-1BE2-4CE2-BC1F-CC461268BC20}"/>
    <cellStyle name="Comma 2 2 8 2 2" xfId="1480" xr:uid="{D920D94E-D284-49FF-A8EA-4A6982A0E057}"/>
    <cellStyle name="Comma 2 2 8 2 3" xfId="1481" xr:uid="{3B4966DB-11E6-4772-BF4D-1F68F40D65DB}"/>
    <cellStyle name="Comma 2 2 8 2 4" xfId="1482" xr:uid="{408EF412-D365-42FE-86FE-BED3E8F26857}"/>
    <cellStyle name="Comma 2 2 8 2 5" xfId="1483" xr:uid="{F8CA0182-8344-4269-A4F0-12C780B5D1A1}"/>
    <cellStyle name="Comma 2 2 8 2 5 2" xfId="1484" xr:uid="{AB9981B7-050D-46FC-A6B1-289A8B6B27AB}"/>
    <cellStyle name="Comma 2 2 8 2 6" xfId="1485" xr:uid="{EDDB3E11-0E4C-4F9A-9DF6-B1C5ED4D8905}"/>
    <cellStyle name="Comma 2 2 8 2 6 2" xfId="1486" xr:uid="{5C971919-84E1-4F9E-A05F-BD3DFBDA9ED4}"/>
    <cellStyle name="Comma 2 2 8 3" xfId="1487" xr:uid="{CFA336AD-C731-45C2-BE0B-3253920EA784}"/>
    <cellStyle name="Comma 2 2 8 3 2" xfId="1488" xr:uid="{01A7D7E9-95B1-4C4D-8DAE-1931C11FA472}"/>
    <cellStyle name="Comma 2 2 9" xfId="1489" xr:uid="{03B6E9A5-847F-4C67-BA82-0C9367E6800B}"/>
    <cellStyle name="Comma 2 2 9 2" xfId="1490" xr:uid="{18DB12E6-8C20-4746-ABDD-57882A0F407A}"/>
    <cellStyle name="Comma 2 2 9 3" xfId="1491" xr:uid="{CB7E7BEF-EC50-4479-872B-450E90AB85F7}"/>
    <cellStyle name="Comma 2 2 9 4" xfId="1492" xr:uid="{8510C98A-CD09-4704-8E31-FFAFA2661325}"/>
    <cellStyle name="Comma 2 2 9 5" xfId="1493" xr:uid="{3CBBFFFA-BD60-4C79-8911-B3F253F313C5}"/>
    <cellStyle name="Comma 2 2 9 5 2" xfId="1494" xr:uid="{BC6B5BBE-4894-42FB-8A79-7CCE2F649AE6}"/>
    <cellStyle name="Comma 2 2 9 6" xfId="1495" xr:uid="{7FF1A5C3-18C8-4587-B17F-4B721E569119}"/>
    <cellStyle name="Comma 2 2 9 6 2" xfId="1496" xr:uid="{5F1C5171-98D1-4EF0-A75E-753ACBB6C6C4}"/>
    <cellStyle name="Comma 2 3" xfId="1497" xr:uid="{7D8182DB-31B7-4213-927D-223ABF78E712}"/>
    <cellStyle name="Comma 2 3 2" xfId="1498" xr:uid="{3CB9D991-52C4-4199-AFB9-A7D9B731CF83}"/>
    <cellStyle name="Comma 2 3 2 2" xfId="1499" xr:uid="{29ACF59E-CC92-46D3-96BB-D6220D54E0DF}"/>
    <cellStyle name="Comma 2 3 2 2 2" xfId="1500" xr:uid="{CE857BC9-D62F-4B25-B1C1-213A2DE291C5}"/>
    <cellStyle name="Comma 2 3 2 3" xfId="1501" xr:uid="{0EDB4AB5-EB3E-45A2-8AC8-FABF3C89A4DF}"/>
    <cellStyle name="Comma 2 3 2 4" xfId="1502" xr:uid="{CCDC98C6-632E-45FE-8926-F180008F2321}"/>
    <cellStyle name="Comma 2 3 2 5" xfId="1503" xr:uid="{B51E4F22-EA14-4E37-A527-686F4BBA6F67}"/>
    <cellStyle name="Comma 2 3 2 5 2" xfId="1504" xr:uid="{221DBAA1-65A4-4FBC-8F19-B855F854523F}"/>
    <cellStyle name="Comma 2 3 2 6" xfId="1505" xr:uid="{99D52BF9-FDB7-46ED-BB05-C002091FBCA9}"/>
    <cellStyle name="Comma 2 3 2 6 2" xfId="1506" xr:uid="{8FC8C1B6-B7E9-4CE9-9E38-001C2140B738}"/>
    <cellStyle name="Comma 2 3 3" xfId="1507" xr:uid="{D3DB9CD5-BFEE-415D-B7E6-563CC3BEF030}"/>
    <cellStyle name="Comma 2 3 3 2" xfId="1508" xr:uid="{42CEB8D3-C48F-4C52-A26F-D7CAA558C173}"/>
    <cellStyle name="Comma 2 3 4" xfId="1509" xr:uid="{9C632E6D-FC5B-412B-92FF-BA6825378C4F}"/>
    <cellStyle name="Comma 2 3 4 2" xfId="1510" xr:uid="{B6440254-0E4F-4F80-8E18-B8FE8E8438E0}"/>
    <cellStyle name="Comma 2 4" xfId="1511" xr:uid="{52E9F9BA-8981-4463-A208-46544147A593}"/>
    <cellStyle name="Comma 2 4 2" xfId="1512" xr:uid="{A8642699-C39A-4777-B669-BC4FC0F322E0}"/>
    <cellStyle name="Comma 2 4 2 2" xfId="1513" xr:uid="{1536FA4A-5F14-4651-A82F-B17A1ACABB8B}"/>
    <cellStyle name="Comma 2 4 2 3" xfId="1514" xr:uid="{2D4DB7A2-3E68-4F44-A2D5-522A2F89EBE2}"/>
    <cellStyle name="Comma 2 4 2 4" xfId="1515" xr:uid="{7552C8D5-AFA1-4CE3-BD8E-948590F04BD3}"/>
    <cellStyle name="Comma 2 4 2 5" xfId="1516" xr:uid="{F7CD25B3-AC0E-41D9-A567-9A38B4723AE8}"/>
    <cellStyle name="Comma 2 4 2 5 2" xfId="1517" xr:uid="{322B7F42-EFB8-45D0-9A1D-F332FE3B8655}"/>
    <cellStyle name="Comma 2 4 2 6" xfId="1518" xr:uid="{9400FBED-A9E8-462B-B6B7-162132AFCD62}"/>
    <cellStyle name="Comma 2 4 2 6 2" xfId="1519" xr:uid="{C77B3166-49DF-430E-A446-89A24DC7CFE2}"/>
    <cellStyle name="Comma 2 4 3" xfId="1520" xr:uid="{ADF83890-3AF8-4A8B-9F92-3451D8F23DE9}"/>
    <cellStyle name="Comma 2 4 3 2" xfId="1521" xr:uid="{9CAC041C-3A35-49F4-8AE9-53DED1B79CA2}"/>
    <cellStyle name="Comma 2 5" xfId="1522" xr:uid="{8FBA241D-6C5B-4CCE-B7CE-920B705B0722}"/>
    <cellStyle name="Comma 2 5 2" xfId="1523" xr:uid="{85605EED-7502-4C4C-A36F-79BE0016D58E}"/>
    <cellStyle name="Comma 2 5 2 2" xfId="1524" xr:uid="{70511B6E-D90C-4A3E-B32B-87ED16C5B672}"/>
    <cellStyle name="Comma 2 5 2 3" xfId="1525" xr:uid="{1757A2BD-6865-41A3-805C-1EE189552911}"/>
    <cellStyle name="Comma 2 5 2 4" xfId="1526" xr:uid="{58423B88-48AC-4669-A87F-F8CE0D3349DF}"/>
    <cellStyle name="Comma 2 5 2 5" xfId="1527" xr:uid="{48EE9AEB-8A00-415D-B5DC-189D0BAD7264}"/>
    <cellStyle name="Comma 2 5 2 5 2" xfId="1528" xr:uid="{F3B71C78-BE92-4017-A906-D6AA41402107}"/>
    <cellStyle name="Comma 2 5 2 6" xfId="1529" xr:uid="{E1D79F91-95D5-4D11-8648-D4E90B3FA81C}"/>
    <cellStyle name="Comma 2 5 2 6 2" xfId="1530" xr:uid="{9E404726-4C1B-40DF-B07D-A7D8C8E1751A}"/>
    <cellStyle name="Comma 2 5 3" xfId="1531" xr:uid="{684F44B0-3AAC-45AF-9854-649FF0A123B3}"/>
    <cellStyle name="Comma 2 5 3 2" xfId="1532" xr:uid="{E81D5521-7BB8-4FF0-9A37-54301F8DD43D}"/>
    <cellStyle name="Comma 2 6" xfId="1533" xr:uid="{933CC313-FC6F-46A6-8569-5D3B1FD0B8D9}"/>
    <cellStyle name="Comma 2 6 2" xfId="1534" xr:uid="{9A66723D-838F-4404-8166-4DB92BEE2941}"/>
    <cellStyle name="Comma 2 6 2 2" xfId="1535" xr:uid="{29FBBE83-93F4-4489-A6EE-F2358ECAE172}"/>
    <cellStyle name="Comma 2 6 2 3" xfId="1536" xr:uid="{EBBC610B-1AEC-4868-9746-97261873929A}"/>
    <cellStyle name="Comma 2 6 2 4" xfId="1537" xr:uid="{4E2F24E7-71B0-486B-BE73-92B216C15EAC}"/>
    <cellStyle name="Comma 2 6 2 5" xfId="1538" xr:uid="{02B406E1-5677-4BDF-B861-BC879C33DC5F}"/>
    <cellStyle name="Comma 2 6 2 5 2" xfId="1539" xr:uid="{F5671259-A55D-45B1-97E1-C2183C8692CA}"/>
    <cellStyle name="Comma 2 6 2 6" xfId="1540" xr:uid="{81932661-0822-4212-BAD7-F64BA48DCB0C}"/>
    <cellStyle name="Comma 2 6 2 6 2" xfId="1541" xr:uid="{CD6B2734-7431-4A40-BBE5-C8F99E48F0A3}"/>
    <cellStyle name="Comma 2 6 3" xfId="1542" xr:uid="{DFF53A6A-B736-4CD3-B241-66E1E391702A}"/>
    <cellStyle name="Comma 2 6 3 2" xfId="1543" xr:uid="{E5114D9F-F185-4599-B90B-A7C481C507F7}"/>
    <cellStyle name="Comma 2 7" xfId="1544" xr:uid="{1B27B58F-741B-4DF6-896C-CE5A888C9B7B}"/>
    <cellStyle name="Comma 2 7 2" xfId="1545" xr:uid="{B2AF955C-61C7-45F0-921B-1B829093DEFC}"/>
    <cellStyle name="Comma 2 7 2 2" xfId="1546" xr:uid="{CD3146A7-6F75-4E13-AB1D-708CD57EB740}"/>
    <cellStyle name="Comma 2 7 2 3" xfId="1547" xr:uid="{5E02BB29-4FDD-452B-B89D-181E0A872CD6}"/>
    <cellStyle name="Comma 2 7 2 4" xfId="1548" xr:uid="{D52C3A46-34AB-4C26-B73B-B8D46F3FEC88}"/>
    <cellStyle name="Comma 2 7 2 5" xfId="1549" xr:uid="{D003C25D-70FE-42E1-824E-C72E834EFF80}"/>
    <cellStyle name="Comma 2 7 2 5 2" xfId="1550" xr:uid="{57988FC8-8E12-43CE-810E-9C7E75C8A04B}"/>
    <cellStyle name="Comma 2 7 2 6" xfId="1551" xr:uid="{0E893AF3-6116-45BF-91BD-75A473D33D79}"/>
    <cellStyle name="Comma 2 7 2 6 2" xfId="1552" xr:uid="{9F4309A0-60D8-4390-9609-CF45F127CCDE}"/>
    <cellStyle name="Comma 2 7 3" xfId="1553" xr:uid="{3C637A6A-8766-466A-8A0E-DFC84403782D}"/>
    <cellStyle name="Comma 2 7 3 2" xfId="1554" xr:uid="{DEFBBBE7-500D-436E-978A-E2F415311902}"/>
    <cellStyle name="Comma 2 8" xfId="1555" xr:uid="{ACF35431-2416-4D24-9150-0D687197BA45}"/>
    <cellStyle name="Comma 2 8 2" xfId="1556" xr:uid="{3E0FA99D-BAE5-43D3-BDF9-1B12560A7902}"/>
    <cellStyle name="Comma 2 8 2 2" xfId="1557" xr:uid="{2ABC5ABA-197A-429B-832D-155CC8AC3595}"/>
    <cellStyle name="Comma 2 8 2 3" xfId="1558" xr:uid="{0CF84577-C1CB-47C7-B929-328311D1E4BD}"/>
    <cellStyle name="Comma 2 8 2 4" xfId="1559" xr:uid="{1FC4D1FE-77CE-4666-B205-2013ABE8D93F}"/>
    <cellStyle name="Comma 2 8 2 5" xfId="1560" xr:uid="{5EC2957E-3BB0-498B-A6E8-C512BD88B1C7}"/>
    <cellStyle name="Comma 2 8 2 5 2" xfId="1561" xr:uid="{C5D91882-CB4E-475D-92C8-7593799A97FA}"/>
    <cellStyle name="Comma 2 8 2 6" xfId="1562" xr:uid="{CE074149-B437-45C8-8256-11C38D680BCA}"/>
    <cellStyle name="Comma 2 8 2 6 2" xfId="1563" xr:uid="{B697EF07-971F-402E-BE07-EDDA9DA4443C}"/>
    <cellStyle name="Comma 2 8 3" xfId="1564" xr:uid="{F700DDFA-75E7-446C-AE19-A61963B8CC8B}"/>
    <cellStyle name="Comma 2 8 3 2" xfId="1565" xr:uid="{DF049B73-C675-469A-B427-5BD0F4AE922C}"/>
    <cellStyle name="Comma 2 9" xfId="1566" xr:uid="{A6EA0FE0-DD96-4723-938F-F3C5824CC513}"/>
    <cellStyle name="Comma 2 9 2" xfId="1567" xr:uid="{F3D0129E-72E5-43A4-BDB4-4BE96FEA3AAC}"/>
    <cellStyle name="Comma 2_OBra civil REsumen rev B" xfId="1568" xr:uid="{A1B3F438-D1AF-4427-9782-583E29CD9168}"/>
    <cellStyle name="Comma 3" xfId="1569" xr:uid="{F04E75D6-86C6-4CDF-B14A-344B6F145646}"/>
    <cellStyle name="Comma 3 2" xfId="1570" xr:uid="{BF0AC7DD-2301-42E1-9877-E0DA6072D142}"/>
    <cellStyle name="Comma 4" xfId="1571" xr:uid="{3A182BA0-5D2A-42B5-A6B8-A298D1F30CC4}"/>
    <cellStyle name="Comma 4 2" xfId="1572" xr:uid="{3B06CD46-ED56-42CC-984F-9CF74F7040A4}"/>
    <cellStyle name="Comma 4 2 2" xfId="1573" xr:uid="{F66C672F-9941-450A-9A55-744ED777058A}"/>
    <cellStyle name="Comma 5" xfId="1574" xr:uid="{50672E51-9C7F-46E3-B655-005EDC895BA3}"/>
    <cellStyle name="Comma 5 2" xfId="1575" xr:uid="{EDAE34D5-6E62-4F66-8E7A-55271D63F45E}"/>
    <cellStyle name="Comma 6" xfId="1576" xr:uid="{A49A55CB-C851-4C5B-8116-29C2EF982DA8}"/>
    <cellStyle name="Comma 6 2" xfId="1577" xr:uid="{BC6A2FA2-5067-4903-8ED7-AD99416058C0}"/>
    <cellStyle name="Comma 7" xfId="1578" xr:uid="{301D5E85-93F9-4381-AB62-E25368BAAFFC}"/>
    <cellStyle name="Comma 7 2" xfId="1579" xr:uid="{5E6E5781-104C-4D0B-A65B-9619C032FDF0}"/>
    <cellStyle name="Comma 8" xfId="1580" xr:uid="{C8E09488-D007-4BE4-8830-104CFF3A643E}"/>
    <cellStyle name="Comma 8 2" xfId="1581" xr:uid="{CB8CECF6-FB56-46B3-9CCB-49393B5C8C76}"/>
    <cellStyle name="Comma 9" xfId="1582" xr:uid="{B0E6A9A6-3041-4DF6-BF74-69CEE043BB65}"/>
    <cellStyle name="Comma0" xfId="1583" xr:uid="{FC4BB9C3-B2A2-4634-9212-A124E8768484}"/>
    <cellStyle name="Comma0 - Modelo1" xfId="1584" xr:uid="{D69B9390-1DF6-42D0-8944-C2AE3B31947B}"/>
    <cellStyle name="Comma0 - Style1" xfId="1585" xr:uid="{A7071256-2D6C-4085-8021-97B932470930}"/>
    <cellStyle name="Comma0 10" xfId="1586" xr:uid="{5FBE772D-6653-44EC-BA29-A8D6D0FA61A8}"/>
    <cellStyle name="Comma0 11" xfId="1587" xr:uid="{BDB36B7C-5E3E-4C95-8CD1-4F9FF0DF54AF}"/>
    <cellStyle name="Comma0 12" xfId="1588" xr:uid="{F1ED6334-8178-455E-8BDF-307000C53D0D}"/>
    <cellStyle name="Comma0 13" xfId="1589" xr:uid="{6E53F970-FC33-4C58-B0B2-545BED962D12}"/>
    <cellStyle name="Comma0 14" xfId="1590" xr:uid="{8252323D-1227-445E-BCC8-C5CD8F16286F}"/>
    <cellStyle name="Comma0 15" xfId="1591" xr:uid="{1709AC33-042E-4415-B3A7-F54D1CE46577}"/>
    <cellStyle name="Comma0 16" xfId="1592" xr:uid="{5936D062-EA82-4861-B664-64C9391D2EA4}"/>
    <cellStyle name="Comma0 17" xfId="1593" xr:uid="{AA113F6A-ED96-400C-99BD-BF0D974C795D}"/>
    <cellStyle name="Comma0 18" xfId="1594" xr:uid="{061316CE-C0E1-4B5F-9639-EDB944AF6656}"/>
    <cellStyle name="Comma0 19" xfId="1595" xr:uid="{EF9CCC1F-BD83-44D9-8678-73A0F47075B0}"/>
    <cellStyle name="Comma0 2" xfId="1596" xr:uid="{667FF1D8-44FA-42FA-8052-35A252D536AF}"/>
    <cellStyle name="Comma0 20" xfId="1597" xr:uid="{EBD35251-5824-44C0-B2B9-8BEBABFF4733}"/>
    <cellStyle name="Comma0 21" xfId="1598" xr:uid="{2A035359-8C4F-4B14-85BE-FD3E62A78396}"/>
    <cellStyle name="Comma0 22" xfId="1599" xr:uid="{967298CB-C2F2-4766-883C-E0303C709CC8}"/>
    <cellStyle name="Comma0 23" xfId="1600" xr:uid="{65D45C6B-AAE2-4322-90D5-114E48513E2C}"/>
    <cellStyle name="Comma0 24" xfId="1601" xr:uid="{BF2C130D-1FFB-4AEB-B899-66B181B8AFAF}"/>
    <cellStyle name="Comma0 25" xfId="1602" xr:uid="{C4BED688-7248-4F34-AD06-5DA1E6B9D871}"/>
    <cellStyle name="Comma0 3" xfId="1603" xr:uid="{F73F8C95-6E8C-493A-9E9E-A63C5DD06328}"/>
    <cellStyle name="Comma0 4" xfId="1604" xr:uid="{B414E1AD-8F66-4D22-B618-4B2D28F345D1}"/>
    <cellStyle name="Comma0 5" xfId="1605" xr:uid="{2359AF47-976A-495B-A67F-EA55FD33D5D8}"/>
    <cellStyle name="Comma0 6" xfId="1606" xr:uid="{314B98E8-22F9-4984-8C4A-A3D8258F1A41}"/>
    <cellStyle name="Comma0 7" xfId="1607" xr:uid="{64B6114E-EE9C-4F12-8DFE-A4DA1E753755}"/>
    <cellStyle name="Comma0 8" xfId="1608" xr:uid="{87B79641-19D6-48B9-B52F-980E51E3FBE4}"/>
    <cellStyle name="Comma0 9" xfId="1609" xr:uid="{B68B056C-B5E9-4179-B1A3-68273AC0AF61}"/>
    <cellStyle name="Comma0_01-SSP COLOMBIA CORE Pricebook (NSN-MER) May 14-08" xfId="1610" xr:uid="{80EB6A72-5F18-44DD-8B02-24F40902ED73}"/>
    <cellStyle name="Comma1 - Modelo2" xfId="1611" xr:uid="{229202BC-ADC4-4567-8297-C098DFD3BDEC}"/>
    <cellStyle name="Comma1 - Style2" xfId="1612" xr:uid="{C12E00D5-5797-4720-9984-2B1EF3AD48D5}"/>
    <cellStyle name="Copied" xfId="1613" xr:uid="{55F67900-4057-4F95-8555-E8FA37550804}"/>
    <cellStyle name="Copied 2" xfId="1614" xr:uid="{02F55FAA-1221-4F9A-99CF-DE68AA87904F}"/>
    <cellStyle name="Costs" xfId="1615" xr:uid="{C6DA8D10-2808-4B1A-8108-F7DDADDB380D}"/>
    <cellStyle name="Currency [00]" xfId="1616" xr:uid="{35173E3A-388A-44DF-84C2-03E3BDA58D5B}"/>
    <cellStyle name="Currency 0" xfId="1617" xr:uid="{92E442DF-886A-4E06-8886-1C8D3AD5E615}"/>
    <cellStyle name="Currency 2" xfId="35" xr:uid="{E995978D-02C5-4126-83B8-6AF96EC33137}"/>
    <cellStyle name="Currency 2 2" xfId="1618" xr:uid="{DB3D32F9-1E90-42E5-908C-936072383DEC}"/>
    <cellStyle name="Currency 2 2 2" xfId="1619" xr:uid="{191B90A3-EB51-4CA6-90C4-04B2A0563BAB}"/>
    <cellStyle name="Currency 2 3" xfId="1620" xr:uid="{B8B78908-3C1B-4105-AFF7-856979B9A6F3}"/>
    <cellStyle name="Currency 2 3 2" xfId="1621" xr:uid="{782579C0-F579-461A-8DED-22DF6904F19F}"/>
    <cellStyle name="Currency 2 4" xfId="1622" xr:uid="{30398B64-E60F-4DC5-97C9-CB182A0E58B7}"/>
    <cellStyle name="Currency 3" xfId="1623" xr:uid="{B195BE20-6419-4BA7-BD6C-CE9CEA4F9284}"/>
    <cellStyle name="Currency 3 2" xfId="1624" xr:uid="{4BA4C7B7-D7DC-41F6-9238-B326F5E57246}"/>
    <cellStyle name="Currency 3 2 2" xfId="1625" xr:uid="{2E9C66D9-C10E-4140-8E63-7D66F9F55D3C}"/>
    <cellStyle name="Currency 3 3" xfId="1626" xr:uid="{18845BF0-6495-4F7E-8C8F-A1BDC96FB251}"/>
    <cellStyle name="Currency0" xfId="1627" xr:uid="{BC09D65F-C5D2-4AE1-9861-968E63B59457}"/>
    <cellStyle name="Currency0 2" xfId="1628" xr:uid="{003E173F-8066-48E8-B734-81CB974A0257}"/>
    <cellStyle name="CurrencyBIG" xfId="1629" xr:uid="{A98E5FB4-9F4C-4370-BABB-78562847F48F}"/>
    <cellStyle name="CurrencyBIG 2" xfId="3603" xr:uid="{46E139EA-B655-49F1-A228-FF5D6CFDB6AA}"/>
    <cellStyle name="CurrencyBIG 2 2" xfId="3928" xr:uid="{EB1BD21A-0162-4F08-A2EE-92B396F54454}"/>
    <cellStyle name="CurrencyBIG 2 3" xfId="5246" xr:uid="{487DEB9E-8B5D-47A8-910A-5010AFD2D64D}"/>
    <cellStyle name="CurrencyBIG 2 4" xfId="5522" xr:uid="{DDD786BC-9FE3-4DC1-AB31-9BB058B0FC6E}"/>
    <cellStyle name="CurrencyBIG 2 5" xfId="5718" xr:uid="{5129C87A-C7C0-40BF-9433-24CA75D1DD7F}"/>
    <cellStyle name="CurrencyBIG 2 6" xfId="5811" xr:uid="{23CA63B2-76A6-42DB-B966-841EAFD94EB4}"/>
    <cellStyle name="CurrencyBIG 2 7" xfId="5942" xr:uid="{22CA98B8-98E9-48A7-9D1E-211B2F26C58B}"/>
    <cellStyle name="CurrencyBIG 3" xfId="3668" xr:uid="{176885D6-1FFC-4B19-9417-E8A930399B57}"/>
    <cellStyle name="CurrencyBIG 4" xfId="4362" xr:uid="{AFB2BA70-3DBC-4892-8D74-E98478BA2299}"/>
    <cellStyle name="CurrencyBIG 5" xfId="4353" xr:uid="{1705CE0C-7388-40FB-913B-40E1C199E8BD}"/>
    <cellStyle name="CurrencyBIG 6" xfId="5445" xr:uid="{AB7E89D7-F0F7-48B6-B736-2EBCDA94A165}"/>
    <cellStyle name="CurrencyBIG 7" xfId="4448" xr:uid="{E7DD99FE-BFAE-4A6F-BA4E-2183EAF8BD04}"/>
    <cellStyle name="CurrencyBIG 8" xfId="4621" xr:uid="{DF40BACF-F0E7-4225-9A7B-794A0748A20B}"/>
    <cellStyle name="CurrencyBIG 9" xfId="4458" xr:uid="{A7210977-B0C2-4152-9222-11C39F777195}"/>
    <cellStyle name="Cyan" xfId="1630" xr:uid="{E1A21E01-1155-4A62-BA78-10A110411296}"/>
    <cellStyle name="D.Cyan" xfId="1631" xr:uid="{D2C845C0-51EF-4BF9-AB0C-36A0F2980679}"/>
    <cellStyle name="Dash" xfId="1632" xr:uid="{76C778A9-8C02-4514-AEF6-E439A5B39E88}"/>
    <cellStyle name="Data" xfId="1633" xr:uid="{03F9D8F3-D9DA-4D7B-A5C9-8FCD8F55D65C}"/>
    <cellStyle name="Data 2" xfId="1634" xr:uid="{7EACCDD6-E9EF-4DFC-AF9E-CEDBAD669E5C}"/>
    <cellStyle name="database" xfId="1635" xr:uid="{FAE057AA-5C9A-40B7-8249-C60E27F23161}"/>
    <cellStyle name="database 2" xfId="1636" xr:uid="{AB3E59C2-4868-4425-977F-603AA7C1C487}"/>
    <cellStyle name="Date" xfId="1637" xr:uid="{3067E60A-EBFD-4D63-9527-D35BD9AF5C00}"/>
    <cellStyle name="Date 2" xfId="1638" xr:uid="{527AA468-AE76-46A6-89C3-7DA401F8A11A}"/>
    <cellStyle name="Date Aligned" xfId="1639" xr:uid="{23638A20-5372-423F-9409-8DD61EB0FD80}"/>
    <cellStyle name="Date Short" xfId="1640" xr:uid="{686505DB-12FA-4921-A576-120769EFCBC3}"/>
    <cellStyle name="Date_01-SSP COLOMBIA CORE Pricebook (NSN-MER) May 14-08" xfId="1641" xr:uid="{3E4DB051-FD8D-47D5-A391-971E90A91C41}"/>
    <cellStyle name="datum" xfId="1642" xr:uid="{65D945DD-9BB7-41A4-8572-7280475DB958}"/>
    <cellStyle name="Delta percentuale" xfId="1643" xr:uid="{AA312EF6-DE6B-4E54-9079-61C1C1EEF137}"/>
    <cellStyle name="DEMANDA" xfId="1644" xr:uid="{CB2593BC-2E8C-44EA-9233-44CEA42D99DB}"/>
    <cellStyle name="Description" xfId="1645" xr:uid="{3CBCA086-B571-4B43-A000-18F1E4407A33}"/>
    <cellStyle name="Description 10" xfId="4451" xr:uid="{A04C6D88-F241-4153-92C6-7007E3E7A874}"/>
    <cellStyle name="Description 11" xfId="5858" xr:uid="{F838C1BC-6FA4-4A35-A97F-F6F78537DD2E}"/>
    <cellStyle name="Description 12" xfId="5272" xr:uid="{8181C715-A078-4F99-89D9-4723D6EE2C61}"/>
    <cellStyle name="Description 2" xfId="1646" xr:uid="{5F9A8664-72B8-4364-93F9-4C39BD6718B7}"/>
    <cellStyle name="Description 2 10" xfId="4471" xr:uid="{7D4A6ABB-3E95-459E-A6FB-23B560092B4B}"/>
    <cellStyle name="Description 2 2" xfId="3601" xr:uid="{216C4AA4-2FA1-4C68-AEC7-B8E40D5BEA98}"/>
    <cellStyle name="Description 2 2 2" xfId="3926" xr:uid="{768BB6BB-580A-465B-B09E-5D1891CBA329}"/>
    <cellStyle name="Description 2 2 3" xfId="5244" xr:uid="{C00BF1AD-7BA6-4918-9A5E-C14DCE68DCDD}"/>
    <cellStyle name="Description 2 2 4" xfId="5520" xr:uid="{88A3D6C6-11EA-4DBB-84F4-0222243B0984}"/>
    <cellStyle name="Description 2 2 5" xfId="5716" xr:uid="{165028E5-4524-47EA-94D0-D2C36E482D17}"/>
    <cellStyle name="Description 2 2 6" xfId="5809" xr:uid="{70C358D3-CE62-4938-9067-B24B50D609A6}"/>
    <cellStyle name="Description 2 2 7" xfId="5940" xr:uid="{8DE86124-F859-419C-A173-C986F0BBF28C}"/>
    <cellStyle name="Description 2 3" xfId="3670" xr:uid="{EE780BAD-172B-40D1-B902-CFEB6DBE6598}"/>
    <cellStyle name="Description 2 4" xfId="4461" xr:uid="{DE02CD2A-0EC2-4DB8-97EA-7254A2F21A38}"/>
    <cellStyle name="Description 2 5" xfId="4378" xr:uid="{EF325747-54DC-467C-BBFE-3C93116C733E}"/>
    <cellStyle name="Description 2 6" xfId="4365" xr:uid="{00272B74-7801-4F78-9475-3C10DC3F7042}"/>
    <cellStyle name="Description 2 7" xfId="5118" xr:uid="{7AC61B25-D466-4EA9-A148-BEADC04A8CDE}"/>
    <cellStyle name="Description 2 8" xfId="4452" xr:uid="{2500E76C-8CE4-4DA7-916D-703F1C0F4E0E}"/>
    <cellStyle name="Description 2 9" xfId="4619" xr:uid="{8A148BE8-0726-416F-9802-BA5DA191567E}"/>
    <cellStyle name="Description 3" xfId="1647" xr:uid="{3530966B-EA61-4EEF-B75C-169E95962EBC}"/>
    <cellStyle name="Description 3 10" xfId="4472" xr:uid="{3FD61496-2F3C-4098-9C0E-484149583AA2}"/>
    <cellStyle name="Description 3 2" xfId="3600" xr:uid="{9CDEBE56-93F3-4436-8A11-1D133B821CCF}"/>
    <cellStyle name="Description 3 2 2" xfId="3925" xr:uid="{70F5DB5E-7E91-4840-B159-FA8576B4AF59}"/>
    <cellStyle name="Description 3 2 3" xfId="5243" xr:uid="{59F10442-7E4B-4147-ABB5-6854A705D632}"/>
    <cellStyle name="Description 3 2 4" xfId="5519" xr:uid="{CBFB3386-0A4F-459B-8D20-D507C21B3227}"/>
    <cellStyle name="Description 3 2 5" xfId="5715" xr:uid="{B202FC3C-8683-4421-A59D-5D33D4039ABE}"/>
    <cellStyle name="Description 3 2 6" xfId="5808" xr:uid="{F30A63DF-D418-433E-B66A-3A70A871F9F1}"/>
    <cellStyle name="Description 3 2 7" xfId="5939" xr:uid="{E1961247-F266-444C-A8C3-D4ED3AD04047}"/>
    <cellStyle name="Description 3 3" xfId="3671" xr:uid="{EC33FD65-8F6B-4DD7-B9EF-61A13B9AF0CF}"/>
    <cellStyle name="Description 3 4" xfId="4462" xr:uid="{26B5DB92-0B1F-4146-B57F-3B4F79FFE5F2}"/>
    <cellStyle name="Description 3 5" xfId="4379" xr:uid="{D4CF35F1-5E3A-47CD-88F7-4421C479C0A5}"/>
    <cellStyle name="Description 3 6" xfId="4366" xr:uid="{5C5BCF67-A24B-40BA-82EC-E2D474BC6BB8}"/>
    <cellStyle name="Description 3 7" xfId="4488" xr:uid="{92465C8B-8E47-4E85-9B03-16B780498ECA}"/>
    <cellStyle name="Description 3 8" xfId="4453" xr:uid="{E201C202-A0D1-4618-B5D8-1ABC55641E85}"/>
    <cellStyle name="Description 3 9" xfId="4618" xr:uid="{030085E7-C9D5-4302-B47E-006EEA8525BF}"/>
    <cellStyle name="Description 4" xfId="3602" xr:uid="{3AFDF75C-641C-47E1-836D-E90FF17DB435}"/>
    <cellStyle name="Description 4 2" xfId="3927" xr:uid="{6D46A85E-84CE-4648-A697-DE66BA4EFB42}"/>
    <cellStyle name="Description 4 3" xfId="5245" xr:uid="{8FB74CE3-16F3-49F1-A861-3B154D6F94AE}"/>
    <cellStyle name="Description 4 4" xfId="5521" xr:uid="{AA9C2CE6-F5E2-4056-A348-94C1A532C338}"/>
    <cellStyle name="Description 4 5" xfId="5717" xr:uid="{9E486D03-2240-4DF3-8A2A-3726754AE9BF}"/>
    <cellStyle name="Description 4 6" xfId="5810" xr:uid="{6F2EF972-EAED-4B19-9985-35B543AE39AD}"/>
    <cellStyle name="Description 4 7" xfId="5941" xr:uid="{42A66CDD-45EF-4D95-AB04-6A0294CE7E7E}"/>
    <cellStyle name="Description 5" xfId="3669" xr:uid="{A830BE9E-181C-4D5B-B1AD-4CFAD953B661}"/>
    <cellStyle name="Description 6" xfId="4460" xr:uid="{0A4FD483-72C1-46D8-BD2D-C5DCA4D0670F}"/>
    <cellStyle name="Description 7" xfId="4377" xr:uid="{A65FB370-7652-4999-AFD0-13A1C577E981}"/>
    <cellStyle name="Description 8" xfId="4364" xr:uid="{1381EFC2-E6A3-4B97-BF0D-B50C55D0E2ED}"/>
    <cellStyle name="Description 9" xfId="4489" xr:uid="{3B3C4CA1-7163-4E46-9F52-B548D76154B6}"/>
    <cellStyle name="Design" xfId="1648" xr:uid="{79982F20-57F6-4EBA-9EB4-602DF0C70616}"/>
    <cellStyle name="Design 10" xfId="4487" xr:uid="{14A75DF4-479A-4F62-B1A7-A2B1F72268DD}"/>
    <cellStyle name="Design 11" xfId="4454" xr:uid="{8B767813-3AB5-4BC4-848B-914418A8857C}"/>
    <cellStyle name="Design 12" xfId="4617" xr:uid="{59AA6C00-CC41-47CC-8CA6-A1BB54B88C96}"/>
    <cellStyle name="Design 13" xfId="5271" xr:uid="{371E9621-0117-4E35-8F50-379B953070D6}"/>
    <cellStyle name="Design 14" xfId="5311" xr:uid="{D5D59946-6F2A-456B-B87D-B68D0988DCF7}"/>
    <cellStyle name="Design 2" xfId="1649" xr:uid="{56D94D36-4BC6-4134-BDE5-93BC287CD3BB}"/>
    <cellStyle name="Design 2 10" xfId="4221" xr:uid="{34139905-D1F1-4C3A-87D7-563CA17625C9}"/>
    <cellStyle name="Design 2 2" xfId="3673" xr:uid="{64C40700-CB08-4D4B-A8B9-EEF07C1BDC7B}"/>
    <cellStyle name="Design 2 3" xfId="4464" xr:uid="{53019652-A990-4BCD-ADBE-B106C63576F3}"/>
    <cellStyle name="Design 2 4" xfId="4381" xr:uid="{55EB7666-0041-43CB-BF06-FEBD31BB3BA4}"/>
    <cellStyle name="Design 2 5" xfId="5400" xr:uid="{3C621B87-E371-42FB-A4B9-843AE307A143}"/>
    <cellStyle name="Design 2 6" xfId="5117" xr:uid="{6133CF68-B027-45C7-8D3B-D6564FA61907}"/>
    <cellStyle name="Design 2 7" xfId="4455" xr:uid="{986C56BB-F9B9-4016-A4B0-128BC8FE5D51}"/>
    <cellStyle name="Design 2 8" xfId="4616" xr:uid="{54E539F6-25EA-4E9F-9247-524A330ECC70}"/>
    <cellStyle name="Design 2 9" xfId="4473" xr:uid="{4E800ABF-820A-4315-AABE-285106A31529}"/>
    <cellStyle name="Design 3" xfId="1650" xr:uid="{E77B5996-7AD7-4031-B783-8F0F5C91A490}"/>
    <cellStyle name="Design 3 10" xfId="5397" xr:uid="{AA808EA2-2E31-41EB-9758-0A7A616886AB}"/>
    <cellStyle name="Design 3 2" xfId="3674" xr:uid="{B0128C3F-E4DB-4650-AC87-2F2BA8E1CC51}"/>
    <cellStyle name="Design 3 3" xfId="4465" xr:uid="{10858E5E-DB74-44AB-86CF-E0EBD99CCED0}"/>
    <cellStyle name="Design 3 4" xfId="4382" xr:uid="{40631130-5FCD-44E9-A8F0-419EE2EA1F53}"/>
    <cellStyle name="Design 3 5" xfId="4503" xr:uid="{B71C9AFE-242D-4E9E-A3DC-CC28FE63A3FF}"/>
    <cellStyle name="Design 3 6" xfId="4486" xr:uid="{3F2A001A-AA43-4705-882C-98998E88635B}"/>
    <cellStyle name="Design 3 7" xfId="4456" xr:uid="{B1D04A65-5472-4CDE-9FD0-9E23258ECE7D}"/>
    <cellStyle name="Design 3 8" xfId="5239" xr:uid="{51064341-1441-421B-9271-02C448B005D3}"/>
    <cellStyle name="Design 3 9" xfId="5411" xr:uid="{40BB98DB-A3CB-4766-9FD8-14653DB2A955}"/>
    <cellStyle name="Design 4" xfId="1651" xr:uid="{751E1EC3-7716-42C1-9147-A0DC01646A33}"/>
    <cellStyle name="Design 4 10" xfId="5216" xr:uid="{16158F10-676D-4659-BA56-30ECCD7D53A7}"/>
    <cellStyle name="Design 4 2" xfId="3675" xr:uid="{08E12E58-3E00-4AAD-BF88-EB4BC26E3497}"/>
    <cellStyle name="Design 4 3" xfId="4466" xr:uid="{48BDEDAE-1F63-49F5-B1F8-68FAC1A7F412}"/>
    <cellStyle name="Design 4 4" xfId="4383" xr:uid="{31619010-32E6-4761-B94A-8FBC39BBFFF4}"/>
    <cellStyle name="Design 4 5" xfId="5401" xr:uid="{A337DE35-C276-4064-845B-15A25F49CAC2}"/>
    <cellStyle name="Design 4 6" xfId="4485" xr:uid="{50FB37B8-16FA-498E-9CCF-A1978E79BB1F}"/>
    <cellStyle name="Design 4 7" xfId="4457" xr:uid="{C3B677D7-5C10-4785-9690-D199ECA8D57F}"/>
    <cellStyle name="Design 4 8" xfId="4615" xr:uid="{D1CC65A8-C1F8-4B66-95C5-2EA5CF244B8F}"/>
    <cellStyle name="Design 4 9" xfId="5546" xr:uid="{09E666CC-491A-4956-86C7-957036A43FFE}"/>
    <cellStyle name="Design 5" xfId="1652" xr:uid="{0B2C984C-C32D-4565-9B8E-5EC5FD702EC8}"/>
    <cellStyle name="Design 5 10" xfId="4222" xr:uid="{96F8D4AD-9F8D-4533-B85F-B4EB061EC3A5}"/>
    <cellStyle name="Design 5 2" xfId="3676" xr:uid="{E3967535-F688-4CAB-9A83-A25FBF4785CE}"/>
    <cellStyle name="Design 5 3" xfId="4467" xr:uid="{82C1DEAB-77DD-449C-A054-D2804DB483A3}"/>
    <cellStyle name="Design 5 4" xfId="4384" xr:uid="{74EB76E4-04DF-4CF4-8335-E769D0445DBD}"/>
    <cellStyle name="Design 5 5" xfId="4502" xr:uid="{25B7EC7A-B93D-4E4C-A173-5ABF9F683CFB}"/>
    <cellStyle name="Design 5 6" xfId="5116" xr:uid="{C7135654-B676-441E-8FE2-64DC8F80ADAD}"/>
    <cellStyle name="Design 5 7" xfId="5579" xr:uid="{B172D02D-650B-4DF8-BE38-E6CB8C15B8A4}"/>
    <cellStyle name="Design 5 8" xfId="4614" xr:uid="{9E301CB3-0B74-436B-BF81-E5E13CD661A6}"/>
    <cellStyle name="Design 5 9" xfId="4474" xr:uid="{2D299053-8D78-4FA9-98F1-5D00E4E237B4}"/>
    <cellStyle name="Design 6" xfId="3672" xr:uid="{6B4071A5-474F-4E72-A06C-624F5420E514}"/>
    <cellStyle name="Design 7" xfId="4463" xr:uid="{1D0E3A50-3D58-4588-AB65-0022075F4A73}"/>
    <cellStyle name="Design 8" xfId="4380" xr:uid="{11B932D8-A020-4299-9B2F-B8CAD4C0AEAC}"/>
    <cellStyle name="Design 9" xfId="5170" xr:uid="{561101BE-6A08-4447-8262-586AB564F425}"/>
    <cellStyle name="Dezimal [0]" xfId="1653" xr:uid="{371771FE-A5A6-4A1D-8FC0-B997849A4388}"/>
    <cellStyle name="Dezimal_Angebotskalkulation Call Center USA" xfId="1654" xr:uid="{DDE6553A-EBC9-4AA8-9F3B-F151076BA674}"/>
    <cellStyle name="Dia" xfId="1655" xr:uid="{11C63BCC-96E7-4082-BF79-AED56C832DA7}"/>
    <cellStyle name="Diagnostic" xfId="1656" xr:uid="{C3DC92D8-DD00-4C24-B209-E235CE93E11B}"/>
    <cellStyle name="Diagnostic 10" xfId="5551" xr:uid="{79BBF024-37A7-49F4-B618-AD4D1DA98421}"/>
    <cellStyle name="Diagnostic 2" xfId="3599" xr:uid="{7C41CD06-0DA1-4D55-B0A8-A51C25899C0F}"/>
    <cellStyle name="Diagnostic 2 2" xfId="3924" xr:uid="{72EE070F-B5B0-420E-8A54-F78CB7D73B1B}"/>
    <cellStyle name="Diagnostic 2 3" xfId="5242" xr:uid="{F15A4CBE-A579-4268-94EC-C8603D2768DB}"/>
    <cellStyle name="Diagnostic 2 4" xfId="5518" xr:uid="{9643DB59-8A63-4B8A-AB90-D9AD6258DD16}"/>
    <cellStyle name="Diagnostic 2 5" xfId="5714" xr:uid="{44E01AE6-0C1B-4D86-9D11-7C2E51F0B056}"/>
    <cellStyle name="Diagnostic 2 6" xfId="5807" xr:uid="{24DDA191-EECF-4B71-8195-FB4623B4CFA5}"/>
    <cellStyle name="Diagnostic 2 7" xfId="5938" xr:uid="{A427EFD0-07F3-4EEE-BB2A-FE8C76BDB35A}"/>
    <cellStyle name="Diagnostic 3" xfId="3677" xr:uid="{B6D95E5C-3F09-4F12-8705-A4DE32E04E57}"/>
    <cellStyle name="Diagnostic 4" xfId="4468" xr:uid="{1C335421-FFF4-42B8-A8CC-E8D04B81DC7A}"/>
    <cellStyle name="Diagnostic 5" xfId="4388" xr:uid="{7CF6DFA0-340F-4E22-90F4-1569B59D83E0}"/>
    <cellStyle name="Diagnostic 6" xfId="5416" xr:uid="{F8ED0848-4635-42DC-B019-7A44320DF386}"/>
    <cellStyle name="Diagnostic 7" xfId="4483" xr:uid="{B6DE84B5-7B9D-4639-A9C9-CDD7C2681FCC}"/>
    <cellStyle name="Diagnostic 8" xfId="5280" xr:uid="{F0867A47-B61F-4DD5-B12C-C0FB3BA4A971}"/>
    <cellStyle name="Diagnostic 9" xfId="4613" xr:uid="{79634469-6614-4774-8328-BA4ED7A654B9}"/>
    <cellStyle name="Discontinued" xfId="1657" xr:uid="{6B12D74A-3F48-4EC8-9908-F1CCC42AA412}"/>
    <cellStyle name="Discontinued 10" xfId="4612" xr:uid="{BD58D7B4-21BC-4C2E-AF45-178C13830972}"/>
    <cellStyle name="Discontinued 11" xfId="5577" xr:uid="{8B2134F1-2A4A-42DB-ACD8-B73B5FF0D53B}"/>
    <cellStyle name="Discontinued 2" xfId="1658" xr:uid="{07A26B90-25BA-4FB5-8D4D-1A77C2B9D4F4}"/>
    <cellStyle name="Discontinued 2 10" xfId="4475" xr:uid="{A380DD9E-5B24-4E2B-902B-BFA852C9DA9D}"/>
    <cellStyle name="Discontinued 2 2" xfId="3597" xr:uid="{ED80B942-11F9-45FA-AB4F-20BB66E5AB1F}"/>
    <cellStyle name="Discontinued 2 2 2" xfId="3922" xr:uid="{14300124-0A84-45AC-A9C5-858922AD3FFE}"/>
    <cellStyle name="Discontinued 2 2 3" xfId="5240" xr:uid="{8FE95D7D-EC32-44D3-B47D-BEAA2B48157F}"/>
    <cellStyle name="Discontinued 2 2 4" xfId="5516" xr:uid="{8F2D43D8-F4B6-4E82-B477-3F9188DD080B}"/>
    <cellStyle name="Discontinued 2 2 5" xfId="5712" xr:uid="{BE10C8EC-F072-41DD-9C87-719FAF8FC47E}"/>
    <cellStyle name="Discontinued 2 2 6" xfId="5805" xr:uid="{AFF4A175-F11E-4C17-93F9-E58096BBF331}"/>
    <cellStyle name="Discontinued 2 2 7" xfId="5936" xr:uid="{89C37F9C-1CA4-4EE0-99B0-6C9460782035}"/>
    <cellStyle name="Discontinued 2 3" xfId="3679" xr:uid="{ED7FA2B0-5D1E-4141-BB4C-0FF7A30BB9D7}"/>
    <cellStyle name="Discontinued 2 4" xfId="4470" xr:uid="{C3B939AC-5580-4275-8514-617496414B42}"/>
    <cellStyle name="Discontinued 2 5" xfId="4390" xr:uid="{CD06EB6B-C7C8-4FA3-A07C-F8B83AF3C84A}"/>
    <cellStyle name="Discontinued 2 6" xfId="5417" xr:uid="{BF726764-E942-43C8-842A-8AE7D2C71B45}"/>
    <cellStyle name="Discontinued 2 7" xfId="5656" xr:uid="{53ACA378-D730-4AE6-B944-A4E7019506B7}"/>
    <cellStyle name="Discontinued 2 8" xfId="5124" xr:uid="{9C50FDEF-43DF-4D3E-BC26-7D37A91CC81B}"/>
    <cellStyle name="Discontinued 2 9" xfId="4611" xr:uid="{97C7CB08-1974-4AD3-8E61-50AA972A6416}"/>
    <cellStyle name="Discontinued 3" xfId="3598" xr:uid="{3F2F7ADB-1269-4F5C-B748-B5F1C3E0BC7B}"/>
    <cellStyle name="Discontinued 3 2" xfId="3923" xr:uid="{284B2F27-3959-4097-8750-56FC25229EF0}"/>
    <cellStyle name="Discontinued 3 3" xfId="5241" xr:uid="{1261A17A-3565-40FF-993F-38447E11E6A4}"/>
    <cellStyle name="Discontinued 3 4" xfId="5517" xr:uid="{379FA2F1-769D-4BAE-A107-B244C9E11D21}"/>
    <cellStyle name="Discontinued 3 5" xfId="5713" xr:uid="{0D22343F-EC56-4642-BDCC-3786E14244BA}"/>
    <cellStyle name="Discontinued 3 6" xfId="5806" xr:uid="{770771C0-8BDA-47DE-81BC-8CB56FE6447A}"/>
    <cellStyle name="Discontinued 3 7" xfId="5937" xr:uid="{8ADEC51B-5784-4C40-9A36-0FEA84829A42}"/>
    <cellStyle name="Discontinued 4" xfId="3678" xr:uid="{AA19A591-5355-4FA3-9B5E-EF8B549EDD04}"/>
    <cellStyle name="Discontinued 5" xfId="4469" xr:uid="{7E7FC3FE-1F0C-4513-9633-BA359E55E77A}"/>
    <cellStyle name="Discontinued 6" xfId="4389" xr:uid="{FCC404E2-DFC9-4FEF-900B-BB01EE92014B}"/>
    <cellStyle name="Discontinued 7" xfId="5415" xr:uid="{71B7CCC2-8BEE-4574-979B-2B59B4763DEB}"/>
    <cellStyle name="Discontinued 8" xfId="5709" xr:uid="{CC46A32A-1324-46A6-9D96-9F2EF40496F6}"/>
    <cellStyle name="Discontinued 9" xfId="4459" xr:uid="{F0F3B268-B16E-4B23-A55B-1580FC7F8D6B}"/>
    <cellStyle name="Diseño" xfId="1659" xr:uid="{ABC3FBF1-6470-4185-ACAA-E33996A1DF11}"/>
    <cellStyle name="Diseño 2" xfId="1660" xr:uid="{1FCA5ACE-CFB9-4D81-93D1-33FC0BB6049E}"/>
    <cellStyle name="Dotted Line" xfId="1661" xr:uid="{ED8B8DF5-250B-44AA-AEE7-586FB8CA736C}"/>
    <cellStyle name="Dziesietny [0]_12" xfId="1662" xr:uid="{3EAC7354-3C05-4B8E-A231-92D5ACDF435E}"/>
    <cellStyle name="Dziesietny_12" xfId="1663" xr:uid="{9D168515-F47B-42BA-A99F-9169A5FF646B}"/>
    <cellStyle name="EmailDollar" xfId="1664" xr:uid="{CAFA5A82-A601-4AEC-A2E5-7F80BC5A0289}"/>
    <cellStyle name="EmailQuote" xfId="1665" xr:uid="{4FC5F76B-5594-4B00-9D07-FF875380DB42}"/>
    <cellStyle name="Encabez1" xfId="1666" xr:uid="{27AA2B39-0FE2-4BC8-854D-AF0CC26AEBD2}"/>
    <cellStyle name="Encabez2" xfId="1667" xr:uid="{27A5CB1D-2E96-447D-82B4-03485E820499}"/>
    <cellStyle name="Encabezado 4" xfId="1668" xr:uid="{6DB994DF-8274-438F-8ABD-CD96DA6E9FD8}"/>
    <cellStyle name="Ênfase1" xfId="15" builtinId="29" customBuiltin="1"/>
    <cellStyle name="Ênfase1 2" xfId="1669" xr:uid="{9D942512-47B1-45E4-BC29-82B9B43957E0}"/>
    <cellStyle name="Ênfase1 3" xfId="1670" xr:uid="{F5306696-EC11-4441-AB09-AF44CCCA5D91}"/>
    <cellStyle name="Ênfase2" xfId="18" builtinId="33" customBuiltin="1"/>
    <cellStyle name="Ênfase2 2" xfId="1671" xr:uid="{DC54B23F-0F19-42D7-8FCA-292CB0F9FE2A}"/>
    <cellStyle name="Ênfase2 3" xfId="1672" xr:uid="{C0001C95-9A60-4742-90E5-BC2E2F4FB515}"/>
    <cellStyle name="Ênfase3" xfId="21" builtinId="37" customBuiltin="1"/>
    <cellStyle name="Ênfase3 2" xfId="1673" xr:uid="{942E832F-847D-4099-A69F-7DA930789063}"/>
    <cellStyle name="Ênfase3 3" xfId="1674" xr:uid="{B178AF44-6023-4181-A2F9-F80E833A55B0}"/>
    <cellStyle name="Ênfase4" xfId="24" builtinId="41" customBuiltin="1"/>
    <cellStyle name="Ênfase4 2" xfId="1675" xr:uid="{D2BADC07-D96B-4A2F-A0E9-A397DA8769E5}"/>
    <cellStyle name="Ênfase4 3" xfId="1676" xr:uid="{9C62944F-A1D7-43CF-B1AA-51B05A250AEB}"/>
    <cellStyle name="Ênfase5" xfId="27" builtinId="45" customBuiltin="1"/>
    <cellStyle name="Ênfase5 2" xfId="1677" xr:uid="{C3A1F75E-A0CC-4395-8090-1FF5E47921FF}"/>
    <cellStyle name="Ênfase5 3" xfId="1678" xr:uid="{A7A2B82B-4436-4D07-88E5-CF0FF4CCB1C4}"/>
    <cellStyle name="Ênfase6" xfId="30" builtinId="49" customBuiltin="1"/>
    <cellStyle name="Ênfase6 2" xfId="1679" xr:uid="{44715304-CF0A-477C-AE9B-6A874F3BE98D}"/>
    <cellStyle name="Ênfase6 3" xfId="1680" xr:uid="{5F442ECD-15CA-4DF2-ADF0-D8E1166FB4C5}"/>
    <cellStyle name="Énfasis1" xfId="1681" xr:uid="{EADA2C54-EB07-4F4F-B2A4-76EBECEBEA61}"/>
    <cellStyle name="Énfasis2" xfId="1682" xr:uid="{05048BFC-27AB-441A-BA3A-39EB777ACD88}"/>
    <cellStyle name="Énfasis3" xfId="1683" xr:uid="{10A0FBC9-0B03-424A-9E8F-2E7AD7CBC19E}"/>
    <cellStyle name="Énfasis4" xfId="1684" xr:uid="{8871A960-3373-4E25-B5BA-8D6CB7F51B1F}"/>
    <cellStyle name="Énfasis5" xfId="1685" xr:uid="{E1D36417-6104-4685-B5D0-5B933777EE1B}"/>
    <cellStyle name="Énfasis6" xfId="1686" xr:uid="{6C4C95CD-4638-49A0-8425-119F5A94805C}"/>
    <cellStyle name="Enter Currency (0)" xfId="1687" xr:uid="{4C50F189-3A36-4AE6-BF97-0A120E0A168B}"/>
    <cellStyle name="Enter Currency (2)" xfId="1688" xr:uid="{69CE75C4-099F-481E-863C-A93AC4BACEC3}"/>
    <cellStyle name="Enter Units (0)" xfId="1689" xr:uid="{5EA30583-C2BB-4295-A0BC-26BC4BE18EA1}"/>
    <cellStyle name="Enter Units (1)" xfId="1690" xr:uid="{B4DCDEEC-E38E-41FC-B156-355AFFCCA046}"/>
    <cellStyle name="Enter Units (1) 2" xfId="1691" xr:uid="{6B46DF63-3AB3-4073-8B61-36CAB4727A94}"/>
    <cellStyle name="Enter Units (2)" xfId="1692" xr:uid="{EC9731DD-4FF1-42ED-9A42-36C10A8B83DD}"/>
    <cellStyle name="Entered" xfId="1693" xr:uid="{5E6BF53A-4620-4A0D-8142-8F3DFFC4B25D}"/>
    <cellStyle name="Entered 2" xfId="1694" xr:uid="{85C20090-AAE7-416F-83F8-40613FBBCDC7}"/>
    <cellStyle name="En-tête 1" xfId="1695" xr:uid="{987BA8F4-533D-49FD-963F-3FF6F7A8C593}"/>
    <cellStyle name="En-tête 2" xfId="1696" xr:uid="{5B51F999-7BE3-428B-BDB0-697967DA19F8}"/>
    <cellStyle name="Entrada" xfId="7" builtinId="20" customBuiltin="1"/>
    <cellStyle name="Entrada 2" xfId="1697" xr:uid="{A3C5A713-A33C-4B79-99B0-158E5CE9328B}"/>
    <cellStyle name="Entrada 3" xfId="1698" xr:uid="{F5341CDC-60D5-464F-8C52-6D0F61556873}"/>
    <cellStyle name="Entrada 3 10" xfId="4239" xr:uid="{28B71F4B-F14E-42A1-9F5A-1ED4D86044E7}"/>
    <cellStyle name="Entrada 3 2" xfId="3680" xr:uid="{CC8ECB96-8385-437E-874F-1AC85420D447}"/>
    <cellStyle name="Entrada 3 3" xfId="4494" xr:uid="{4ADCA106-96BF-4F1A-952B-A9B4164C468B}"/>
    <cellStyle name="Entrada 3 4" xfId="4416" xr:uid="{D591F568-76A9-449F-8FD6-F60E8B3C176D}"/>
    <cellStyle name="Entrada 3 5" xfId="3948" xr:uid="{FA175B98-DA60-47DA-9215-B7E43432E48D}"/>
    <cellStyle name="Entrada 3 6" xfId="4476" xr:uid="{5E796114-172D-45B0-B266-B7C9C4AE5AE5}"/>
    <cellStyle name="Entrada 3 7" xfId="5711" xr:uid="{80836954-7E0D-4B14-9B25-B335D21E5EB3}"/>
    <cellStyle name="Entrada 3 8" xfId="5174" xr:uid="{DDEFA78E-4781-4FB8-B2A7-52F7A1FD2F7E}"/>
    <cellStyle name="Entrada 3 9" xfId="5408" xr:uid="{7935B5B9-A767-41BD-BC35-121796BA0619}"/>
    <cellStyle name="entry box" xfId="1699" xr:uid="{244F284B-214E-4FEF-B136-95C0B34D54A9}"/>
    <cellStyle name="entry box 10" xfId="5575" xr:uid="{6788C61D-1AE2-43A6-8EF1-03FD94E1D7E9}"/>
    <cellStyle name="entry box 2" xfId="3594" xr:uid="{E0497336-69E5-462C-9BB5-C8A213DE75A3}"/>
    <cellStyle name="entry box 2 2" xfId="3921" xr:uid="{A01C9394-6102-4058-BEE7-7DF2B615B55B}"/>
    <cellStyle name="entry box 2 3" xfId="5237" xr:uid="{A12421D5-6402-4C4A-A6ED-ED88D8711D41}"/>
    <cellStyle name="entry box 2 4" xfId="5514" xr:uid="{BE90831C-1303-467A-BC8E-E5C596077F07}"/>
    <cellStyle name="entry box 2 5" xfId="5710" xr:uid="{D43960F3-2A8A-4497-BC17-C2FCF9303F5C}"/>
    <cellStyle name="entry box 2 6" xfId="5802" xr:uid="{85B6B5FF-75EC-495C-B2F9-51587061718E}"/>
    <cellStyle name="entry box 2 7" xfId="5935" xr:uid="{51E9C5CD-9AB3-4031-8231-AE01CE823CC8}"/>
    <cellStyle name="entry box 3" xfId="3681" xr:uid="{F81EA71F-4781-4705-B2FF-8810B6EB7718}"/>
    <cellStyle name="entry box 4" xfId="4495" xr:uid="{765F0E92-A2FE-4E20-88F5-FAC7A5569964}"/>
    <cellStyle name="entry box 5" xfId="5374" xr:uid="{9E4EAB96-6716-4612-B686-44D273FA78D3}"/>
    <cellStyle name="entry box 6" xfId="4405" xr:uid="{6DFFB258-3B04-4E2F-88E7-B2A72719EC92}"/>
    <cellStyle name="entry box 7" xfId="3945" xr:uid="{C15E5AFD-B54D-4224-867A-B7EA11382226}"/>
    <cellStyle name="entry box 8" xfId="4477" xr:uid="{7FFC411E-F070-447E-8F2D-543F71CAFE16}"/>
    <cellStyle name="entry box 9" xfId="4511" xr:uid="{40706BF5-FBEC-4CED-BAC7-B7478D62E789}"/>
    <cellStyle name="erl" xfId="1700" xr:uid="{83D13C68-E6E8-4DB1-B9FC-AE6E4D801CD1}"/>
    <cellStyle name="erl 2" xfId="1701" xr:uid="{515BC54F-3E74-4655-A7D5-265E72177A22}"/>
    <cellStyle name="Erlang" xfId="1702" xr:uid="{762927FD-7204-4A85-8D09-7047F88BA606}"/>
    <cellStyle name="Erlang 2" xfId="1703" xr:uid="{4CB5A196-9776-4066-A42F-8AADEA660459}"/>
    <cellStyle name="Erlang#" xfId="1704" xr:uid="{708BFFAE-3DCD-4C66-AF4C-FC537D00ED90}"/>
    <cellStyle name="Erlang# 2" xfId="1705" xr:uid="{598DDD89-E2CD-4777-96EE-7712CC7625DB}"/>
    <cellStyle name="Erlang_BR BR TELEMIG Micro LPU_Telemig_20061109_alteradacomICMS" xfId="1706" xr:uid="{31510BB5-D0D9-41B9-8349-56DFF88F186A}"/>
    <cellStyle name="Estilo 1" xfId="1707" xr:uid="{AA3A676E-25A4-47E5-986F-5EB25FA2F38B}"/>
    <cellStyle name="Estilo 1 10" xfId="1708" xr:uid="{11CD9445-AD9F-427B-A7F9-79DB97BE0DA5}"/>
    <cellStyle name="Estilo 1 10 2" xfId="1709" xr:uid="{EDEEDF27-1961-4AAB-9AA3-C164A19333EF}"/>
    <cellStyle name="Estilo 1 11" xfId="1710" xr:uid="{797D2681-4760-4C78-B5D5-662B9741CA10}"/>
    <cellStyle name="Estilo 1 11 2" xfId="1711" xr:uid="{68D9A787-115F-47FA-9178-81291BBD3BAF}"/>
    <cellStyle name="Estilo 1 12" xfId="1712" xr:uid="{01C5D1EE-768E-4676-9817-699D2739683A}"/>
    <cellStyle name="Estilo 1 12 2" xfId="1713" xr:uid="{8691FB16-43C3-4DD8-854A-449BDF09CFF3}"/>
    <cellStyle name="Estilo 1 13" xfId="1714" xr:uid="{C4075EDD-8814-4F8A-AE19-5BD3114C97A3}"/>
    <cellStyle name="Estilo 1 14" xfId="1715" xr:uid="{7F4E293B-2691-48E7-B4AA-1ED23C7D19CD}"/>
    <cellStyle name="Estilo 1 2" xfId="1716" xr:uid="{201BEF5F-D148-4145-B9F7-CB8F874F9019}"/>
    <cellStyle name="Estilo 1 2 2" xfId="1717" xr:uid="{FB84EA06-B925-4A5F-B5C7-4AD6A00A8BE5}"/>
    <cellStyle name="Estilo 1 3" xfId="1718" xr:uid="{407E25AB-9455-4650-9637-2CF73968CF66}"/>
    <cellStyle name="Estilo 1 3 2" xfId="1719" xr:uid="{5C6DBE7A-F45D-4692-98FE-092ECA94FD3F}"/>
    <cellStyle name="Estilo 1 3 2 2" xfId="1720" xr:uid="{5C2D8F38-29B4-4FAE-B3DE-DBDE26524941}"/>
    <cellStyle name="Estilo 1 3 3" xfId="1721" xr:uid="{456A0AEF-5EAE-442E-8268-61D08BE63D8D}"/>
    <cellStyle name="Estilo 1 4" xfId="1722" xr:uid="{A627EFA6-CBFC-4C20-9554-30FED1C509A5}"/>
    <cellStyle name="Estilo 1 4 2" xfId="1723" xr:uid="{10B61F8F-BD39-4FC5-BD45-951702CB5338}"/>
    <cellStyle name="Estilo 1 5" xfId="1724" xr:uid="{72FC8DB8-311A-4E2F-B8C1-9C58716ADF5D}"/>
    <cellStyle name="Estilo 1 5 2" xfId="1725" xr:uid="{905AF416-499E-46E4-9D94-AF8A1776CF7D}"/>
    <cellStyle name="Estilo 1 6" xfId="1726" xr:uid="{EA96650D-51CC-4F79-A4FA-0C0059E30270}"/>
    <cellStyle name="Estilo 1 6 2" xfId="1727" xr:uid="{F7629CDC-3739-4081-BCBA-BBE8A4C28754}"/>
    <cellStyle name="Estilo 1 7" xfId="1728" xr:uid="{AC1F1E21-91FE-4676-8602-4755E8B9C7FF}"/>
    <cellStyle name="Estilo 1 7 2" xfId="1729" xr:uid="{8BF7714E-0BE4-4A97-BBD2-3CD29754EF0A}"/>
    <cellStyle name="Estilo 1 8" xfId="1730" xr:uid="{C9E4DF5B-3190-47E7-BD82-619F4950A36D}"/>
    <cellStyle name="Estilo 1 8 2" xfId="1731" xr:uid="{BC6408DD-A74C-4391-A464-24E7C877C317}"/>
    <cellStyle name="Estilo 1 9" xfId="1732" xr:uid="{5347124C-7D62-422B-9278-E32DAADE62A1}"/>
    <cellStyle name="Estilo 1 9 2" xfId="1733" xr:uid="{F0EDFEE4-EB54-4028-8A70-0F67080A4089}"/>
    <cellStyle name="Estilo 1_1159_Calculo TI_Parte2" xfId="1734" xr:uid="{6396F7B5-F9A8-4372-B9FC-27B534C45390}"/>
    <cellStyle name="Estilo 10" xfId="1735" xr:uid="{9AC598DE-7BE5-478C-A99B-EA6A45F0BFFA}"/>
    <cellStyle name="Estilo 10 2" xfId="1736" xr:uid="{178B646E-9C57-4823-BB23-2A885BEC33A7}"/>
    <cellStyle name="Estilo 11" xfId="1737" xr:uid="{E26EBADA-D8DA-45E1-AB28-AB5A94145D1F}"/>
    <cellStyle name="Estilo 11 2" xfId="1738" xr:uid="{1E1E77E7-ADFE-4C13-A2A4-9F6DA3A5F263}"/>
    <cellStyle name="Estilo 11 3" xfId="1739" xr:uid="{53DB863B-0FAB-4978-B172-5C5FFCD0CE22}"/>
    <cellStyle name="Estilo 12" xfId="1740" xr:uid="{FB332965-3C96-4C1F-96FC-88A7B6B3AFCF}"/>
    <cellStyle name="Estilo 12 2" xfId="1741" xr:uid="{6FED9D33-0335-4E95-A5B5-FECAC5E78AF3}"/>
    <cellStyle name="Estilo 13" xfId="1742" xr:uid="{FFECEA37-AA28-4414-9630-5EC3976E2E7C}"/>
    <cellStyle name="Estilo 13 2" xfId="1743" xr:uid="{5B5A4148-C665-4982-A87C-D78EC659151E}"/>
    <cellStyle name="Estilo 14" xfId="1744" xr:uid="{8057C749-1D10-4B8C-83B9-BAE53FF48A8F}"/>
    <cellStyle name="Estilo 14 2" xfId="1745" xr:uid="{AA3A967D-9E86-4500-B5FD-434D49FA28AC}"/>
    <cellStyle name="Estilo 14 3" xfId="1746" xr:uid="{384ABCE4-A833-46D9-B320-57A76EB04F64}"/>
    <cellStyle name="Estilo 15" xfId="1747" xr:uid="{E9698635-6C4F-4D72-9A82-EC7225C0A34B}"/>
    <cellStyle name="Estilo 15 2" xfId="1748" xr:uid="{F53E4041-23D8-4967-A511-B57A26A1C0C6}"/>
    <cellStyle name="Estilo 15 3" xfId="1749" xr:uid="{FF0475AB-6B17-4826-A260-A16631DE0E79}"/>
    <cellStyle name="Estilo 16" xfId="1750" xr:uid="{FFF6E48C-0E6A-4352-B3FB-E125486ACC1F}"/>
    <cellStyle name="Estilo 16 2" xfId="1751" xr:uid="{6B9151E0-6A2F-416F-A2F9-07B981F7022A}"/>
    <cellStyle name="Estilo 17" xfId="1752" xr:uid="{AB8D4883-7A4E-4B2D-969A-42F4BF642FD0}"/>
    <cellStyle name="Estilo 18" xfId="1753" xr:uid="{A7DF9EDC-C786-4801-99E1-7E99B46F342E}"/>
    <cellStyle name="Estilo 19" xfId="1754" xr:uid="{00DB8DFC-3841-4D3B-AFFD-983E64A01A30}"/>
    <cellStyle name="Estilo 2" xfId="1755" xr:uid="{D4AC63CD-94B5-43AF-A3CC-9C86BDC79193}"/>
    <cellStyle name="Estilo 2 2" xfId="1756" xr:uid="{F0612015-A457-4AEF-9416-956BC9A825B1}"/>
    <cellStyle name="Estilo 2_Planning &amp; Control - W1006_W1147 - 2012 (antes férias)" xfId="1757" xr:uid="{CE38AF3F-153C-4E26-967A-733BFE5CAE31}"/>
    <cellStyle name="Estilo 20" xfId="1758" xr:uid="{ED5DCC8C-4BA9-471E-BB1C-7C5E086D13C4}"/>
    <cellStyle name="Estilo 21" xfId="1759" xr:uid="{45635772-5FC9-4BCF-B0AA-B252AADD2D82}"/>
    <cellStyle name="Estilo 22" xfId="1760" xr:uid="{7C88A832-D852-4879-A0C3-3827BEEDE811}"/>
    <cellStyle name="Estilo 23" xfId="1761" xr:uid="{F31864DE-BF79-4083-B258-554514BD82B3}"/>
    <cellStyle name="Estilo 24" xfId="1762" xr:uid="{8E9D485A-7A06-4AA1-A172-E0DC3EF68A25}"/>
    <cellStyle name="Estilo 3" xfId="1763" xr:uid="{538E1E91-542E-46E1-8349-EBE6D13F72E7}"/>
    <cellStyle name="Estilo 3 2" xfId="1764" xr:uid="{7678EE56-9170-4843-9C57-C6AF493DFBE5}"/>
    <cellStyle name="Estilo 3 3" xfId="1765" xr:uid="{0D902512-F89A-4DED-BD51-4511A39471B5}"/>
    <cellStyle name="Estilo 4" xfId="1766" xr:uid="{2E357166-0AD1-48CC-A2E4-4D79DA10B6C5}"/>
    <cellStyle name="Estilo 4 2" xfId="1767" xr:uid="{9D7C36AB-D4AD-4754-AB48-AA9C8C0F0E17}"/>
    <cellStyle name="Estilo 4 3" xfId="1768" xr:uid="{B0CE2DD9-B85A-42EA-A7E2-4AFC1B49B674}"/>
    <cellStyle name="Estilo 5" xfId="1769" xr:uid="{E3356957-3AAB-4EEE-93C0-066881C964D6}"/>
    <cellStyle name="Estilo 5 2" xfId="1770" xr:uid="{A6B86C4E-4717-44B6-A32F-C8DE0DE1883A}"/>
    <cellStyle name="Estilo 5 3" xfId="1771" xr:uid="{24A4392E-72C1-413C-9BC9-6F57EB5A88D9}"/>
    <cellStyle name="Estilo 6" xfId="1772" xr:uid="{E7B09AD4-2376-40EE-9DE4-0366F905E8E1}"/>
    <cellStyle name="Estilo 6 2" xfId="1773" xr:uid="{3C1C22B3-1474-4C24-8322-4FB371D41F34}"/>
    <cellStyle name="Estilo 6 3" xfId="1774" xr:uid="{6E236F09-15BB-4811-B34F-C546E77BDEEC}"/>
    <cellStyle name="Estilo 6 4" xfId="1775" xr:uid="{43DB22E2-1DB7-42BC-A950-D488F50B0EA0}"/>
    <cellStyle name="Estilo 7" xfId="1776" xr:uid="{537A9009-E88E-4BDD-8866-1BDD13F9CBA3}"/>
    <cellStyle name="Estilo 7 2" xfId="1777" xr:uid="{0CF00500-D826-464E-9CE8-9A5C534A1A10}"/>
    <cellStyle name="Estilo 7 3" xfId="1778" xr:uid="{5FB18B9F-83A0-4177-9E2F-A96C25A23013}"/>
    <cellStyle name="Estilo 7 4" xfId="1779" xr:uid="{9ABD80CE-569B-4B75-B130-FD075D9E17D8}"/>
    <cellStyle name="Estilo 8" xfId="1780" xr:uid="{1B6BCE1A-6CE9-4429-8509-134FCBEEF202}"/>
    <cellStyle name="Estilo 8 2" xfId="1781" xr:uid="{C0F10482-9623-48B8-B47E-4BF0AD0BD50E}"/>
    <cellStyle name="Estilo 8 3" xfId="1782" xr:uid="{7544856E-A72D-4522-8A20-B38B8FD82841}"/>
    <cellStyle name="Estilo 9" xfId="1783" xr:uid="{73CA785C-1C56-4FD5-A402-CC0871EDEA7B}"/>
    <cellStyle name="Estilo 9 2" xfId="1784" xr:uid="{029C8D1D-527F-4B80-B019-B8C9301979B3}"/>
    <cellStyle name="Euro" xfId="40" xr:uid="{6BE474FB-78D0-41D2-AB5B-4AC4F68EB44C}"/>
    <cellStyle name="Euro 2" xfId="1786" xr:uid="{F4AB64AC-1E2E-4AB9-A9AE-BE1D8D50AFB7}"/>
    <cellStyle name="Euro 2 2" xfId="1787" xr:uid="{7E15BA6B-BA29-4A05-BB9E-B939103983AD}"/>
    <cellStyle name="Euro 2 3" xfId="1788" xr:uid="{284E17ED-B9DD-4BE8-93B0-3EB6E473E36F}"/>
    <cellStyle name="Euro 3" xfId="1789" xr:uid="{5EBEEE32-608F-4D19-8A1E-53DCB156D0C0}"/>
    <cellStyle name="Euro 4" xfId="1790" xr:uid="{5ECE8D1F-7AA2-4D19-9DFC-DD4FF48C9B6D}"/>
    <cellStyle name="Euro 5" xfId="1785" xr:uid="{EF357B97-9A38-4E37-8495-EBFB3B532E44}"/>
    <cellStyle name="Explanatory Text 2" xfId="1791" xr:uid="{42B8BE28-ABB0-4156-B693-B96310BC2AA0}"/>
    <cellStyle name="Explanatory Text 3" xfId="1792" xr:uid="{F1CFD076-DD6A-4C6B-BC47-BE0C14A3F5BC}"/>
    <cellStyle name="Explanatory Text 4" xfId="1793" xr:uid="{AB4A47B9-A7F8-40A5-A510-953E84E1E211}"/>
    <cellStyle name="Explanatory Text 5" xfId="1794" xr:uid="{F589609D-1C89-4F96-9CA0-50784104019D}"/>
    <cellStyle name="Explanatory Text 6" xfId="1795" xr:uid="{CD3E892B-874A-4AE2-A403-53D7F0D04CB3}"/>
    <cellStyle name="Explanatory Text 7" xfId="1796" xr:uid="{C28757E3-0C2B-4D86-8A9F-75A4264E1285}"/>
    <cellStyle name="Explanatory Text 8" xfId="1797" xr:uid="{FAB082DB-7CBB-4538-9F4E-095AAB7970D3}"/>
    <cellStyle name="Explanatory Text 9" xfId="1798" xr:uid="{1BD35ED0-081E-418E-82B3-130FD644A248}"/>
    <cellStyle name="F2" xfId="1799" xr:uid="{6A32D161-B5AA-46F8-9D54-D7E11E6624F6}"/>
    <cellStyle name="F2 2" xfId="1800" xr:uid="{7315FB4E-D8D3-4BAB-8B9F-3DF7CC5A5CFD}"/>
    <cellStyle name="F2 2 2" xfId="1801" xr:uid="{14C9DB89-EFB7-447C-8117-03CE1A998064}"/>
    <cellStyle name="F3" xfId="1802" xr:uid="{25114324-668D-47B7-A66D-FD14D2380C4B}"/>
    <cellStyle name="F3 2" xfId="1803" xr:uid="{7AE70926-81F6-4825-8556-96113B323A78}"/>
    <cellStyle name="F3 2 2" xfId="1804" xr:uid="{3DF80443-AEBF-431E-BF65-37D7E222DE85}"/>
    <cellStyle name="F4" xfId="1805" xr:uid="{FE829917-BDC8-489D-A64E-C575F740767F}"/>
    <cellStyle name="F4 2" xfId="1806" xr:uid="{DFFDDA72-F87D-4CD1-A686-02BB4CBB6CCE}"/>
    <cellStyle name="F4 2 2" xfId="1807" xr:uid="{EAD2C0CB-4E52-4D85-92A6-321E1C00184A}"/>
    <cellStyle name="F5" xfId="1808" xr:uid="{2E5BE5F0-7EFA-4474-B924-1990D4EBD6B3}"/>
    <cellStyle name="F5 2" xfId="1809" xr:uid="{EB6CB3EF-E5EE-4412-8396-7C7350DB9D10}"/>
    <cellStyle name="F5 2 2" xfId="1810" xr:uid="{147747DA-BC52-4E07-A4BB-BA4808D46263}"/>
    <cellStyle name="F6" xfId="1811" xr:uid="{86875A7B-02ED-40C9-8939-F90FCC29C465}"/>
    <cellStyle name="F6 2" xfId="1812" xr:uid="{B1F83C85-3C96-4DE6-88EB-F0DBDC2823C1}"/>
    <cellStyle name="F6 2 2" xfId="1813" xr:uid="{4B0AE5A7-2B2D-496B-BAC3-243A9DD4C597}"/>
    <cellStyle name="F7" xfId="1814" xr:uid="{B3570617-9746-4E65-9F9C-40B6CF5B42E9}"/>
    <cellStyle name="F8" xfId="1815" xr:uid="{914007FD-F6D5-4B3F-BB28-95187AE7C54E}"/>
    <cellStyle name="F8 2" xfId="1816" xr:uid="{20907FDD-5615-49FA-A80F-EB21BBEB176F}"/>
    <cellStyle name="F8 2 2" xfId="1817" xr:uid="{93C938CC-6E42-498B-B6F5-F6F72DF8E21C}"/>
    <cellStyle name="FAB level" xfId="1818" xr:uid="{C3C3E80D-062C-4A45-80B8-36EB9B0FFDCE}"/>
    <cellStyle name="FAB level 2" xfId="1819" xr:uid="{B4A44C8F-BEBE-42C1-9CF1-61E0BEC2096A}"/>
    <cellStyle name="FAB no" xfId="1820" xr:uid="{B2085694-D0CA-47CF-A7BF-E4FBA328D6C3}"/>
    <cellStyle name="FAB price" xfId="1821" xr:uid="{229FDE92-79B6-42F1-B497-C6F49E57EE6D}"/>
    <cellStyle name="FAB price 2" xfId="1822" xr:uid="{370452CB-C9BA-49D3-8B91-3A389F5802E3}"/>
    <cellStyle name="Fecha" xfId="1823" xr:uid="{A9CAD161-1C67-4D17-B8D3-A1787A188700}"/>
    <cellStyle name="Fijo" xfId="1824" xr:uid="{EA10FCD4-47F3-43C3-A8BC-AC462FDD8E8C}"/>
    <cellStyle name="FilaTitulos" xfId="1825" xr:uid="{5CD55F6C-8E45-4DDE-BF60-BAADB008FFFB}"/>
    <cellStyle name="Filled In" xfId="1826" xr:uid="{EB67A562-B5EA-47B3-9867-BC98FACD2DD0}"/>
    <cellStyle name="Filled In 2" xfId="3595" xr:uid="{411CF8F5-1C8D-49B5-B9E9-E3C81E697CC0}"/>
    <cellStyle name="Financier0" xfId="1827" xr:uid="{3878831F-E370-4749-A5E4-05EAE57160DE}"/>
    <cellStyle name="Financiero" xfId="1828" xr:uid="{5DEFCEC1-6F5C-49FB-A194-4AE6F25A79F8}"/>
    <cellStyle name="Fixed" xfId="1829" xr:uid="{B470ADED-06C1-4A62-96B8-15FDD4FEDABD}"/>
    <cellStyle name="Fixed 2" xfId="1830" xr:uid="{3E5EE295-B926-4A97-A63F-204BCE4C2E93}"/>
    <cellStyle name="Fixo" xfId="1831" xr:uid="{021F1C70-1F80-41B8-B141-06BF8002387B}"/>
    <cellStyle name="Fixo 2" xfId="1832" xr:uid="{B4EABAED-7691-448A-9879-72B4EE00666F}"/>
    <cellStyle name="Footnote" xfId="1833" xr:uid="{353CF222-4F24-4005-BEEB-24665ADBD250}"/>
    <cellStyle name="FormEntry" xfId="1834" xr:uid="{D16E821B-2B2B-4EDE-90C9-4072B1DB8C63}"/>
    <cellStyle name="FormEntry 2" xfId="3596" xr:uid="{8E8689BC-3E53-469A-AF96-FBF2BCBAB3F6}"/>
    <cellStyle name="Good 2" xfId="1835" xr:uid="{13411B1D-60CC-4E07-8E6B-678676CDFAC7}"/>
    <cellStyle name="Good 2 2" xfId="1836" xr:uid="{075FA9FC-E91B-4EB6-AA72-A7841D8CF40B}"/>
    <cellStyle name="Good 3" xfId="1837" xr:uid="{45C15056-6EC2-4F03-8DF2-8028730786D0}"/>
    <cellStyle name="Good 4" xfId="1838" xr:uid="{3A948825-3A2D-4D21-A6BD-58EF9D9FCD23}"/>
    <cellStyle name="Good 5" xfId="1839" xr:uid="{3A1D3C64-2FEF-4A7D-BFCF-172641AA278D}"/>
    <cellStyle name="Good 6" xfId="1840" xr:uid="{57A38112-E810-484F-BC10-5F7AE9313225}"/>
    <cellStyle name="Good 7" xfId="1841" xr:uid="{12FD7707-DD5B-415F-A676-FBE7C13832BD}"/>
    <cellStyle name="Green" xfId="1842" xr:uid="{D9F932BE-1650-47C2-9D42-E17C9B594E2E}"/>
    <cellStyle name="Grey" xfId="1843" xr:uid="{7D4B0729-39C6-465A-8722-A5556DA201A0}"/>
    <cellStyle name="Grey 2" xfId="1844" xr:uid="{43F96F32-4172-4495-BF07-664255DC0954}"/>
    <cellStyle name="Hard Percent" xfId="1845" xr:uid="{17344087-66E0-43F7-8B8F-20C6372349E4}"/>
    <cellStyle name="Hdr1" xfId="1846" xr:uid="{3049491C-E2BE-4D58-8B2F-1CC10EC2EFBD}"/>
    <cellStyle name="Head 1" xfId="1847" xr:uid="{4A0CEECA-BFE3-4123-B764-C783D76E5668}"/>
    <cellStyle name="HEADER" xfId="1848" xr:uid="{10C71DD8-5B64-4BFF-908E-30B612223195}"/>
    <cellStyle name="Header - Style1" xfId="1849" xr:uid="{D38EFEE8-A163-47B1-8F82-BA2505DD5C0C}"/>
    <cellStyle name="Header1" xfId="1850" xr:uid="{6508E7E3-99E5-4EB0-82C7-38801A905D2B}"/>
    <cellStyle name="Header1 2" xfId="3940" xr:uid="{122C3611-532F-438F-A22F-A553835DF2DE}"/>
    <cellStyle name="Header2" xfId="1851" xr:uid="{2FB48535-9708-4DD5-9A47-574E4DE77BA5}"/>
    <cellStyle name="Header2 2" xfId="1852" xr:uid="{8EA1F77B-F355-45C5-854C-8B33CCDF0605}"/>
    <cellStyle name="Header2 2 2" xfId="3592" xr:uid="{25239983-7ABF-47D0-8C6E-61EE0036DB23}"/>
    <cellStyle name="Header2 2 2 2" xfId="3919" xr:uid="{DAAB00FE-5200-4C9F-A0CE-34BF8A37EC2F}"/>
    <cellStyle name="Header2 2 2 3" xfId="5512" xr:uid="{73AC4542-A56A-491B-A7D7-B5A3818EE5B4}"/>
    <cellStyle name="Header2 2 3" xfId="3683" xr:uid="{354595D1-3F2B-40DF-ADA0-FCC522DF8EB9}"/>
    <cellStyle name="Header2 2 4" xfId="4372" xr:uid="{AD5D8435-C36D-4DA4-9D2B-8141CA7B214B}"/>
    <cellStyle name="Header2 2 5" xfId="5236" xr:uid="{037DC315-1EBC-4F6F-9897-52E6DDAB20F1}"/>
    <cellStyle name="Header2 2 6" xfId="4447" xr:uid="{FC0901B4-5618-4D6C-AEF0-5B66FEF30DA9}"/>
    <cellStyle name="Header2 3" xfId="1853" xr:uid="{0591D525-0E9C-48F7-A87E-0D27594F72C2}"/>
    <cellStyle name="Header2 3 2" xfId="3528" xr:uid="{5909EE60-E375-4392-961B-B54BFB593174}"/>
    <cellStyle name="Header2 3 2 2" xfId="3877" xr:uid="{E0C7B8B4-1D4D-43E3-A0AC-84DEDD91897A}"/>
    <cellStyle name="Header2 3 2 3" xfId="5451" xr:uid="{3A18F0B5-2ED0-4026-8361-66CF2832B61A}"/>
    <cellStyle name="Header2 3 3" xfId="3684" xr:uid="{A63877CF-82B3-4A83-B2A0-E76B19060EE6}"/>
    <cellStyle name="Header2 3 4" xfId="5180" xr:uid="{F7808387-2DC9-40DE-AAEB-4A1632E9A36E}"/>
    <cellStyle name="Header2 3 5" xfId="4622" xr:uid="{265D530F-B3F3-4795-938C-10B776CB5136}"/>
    <cellStyle name="Header2 3 6" xfId="4449" xr:uid="{33180850-95AC-4D87-89DC-81D89969C192}"/>
    <cellStyle name="Header2 4" xfId="3593" xr:uid="{090F4453-EAC9-43CB-9654-74F915467AD1}"/>
    <cellStyle name="Header2 4 2" xfId="3920" xr:uid="{F1B516F5-FE1F-4429-9FC9-E7D589D94208}"/>
    <cellStyle name="Header2 4 3" xfId="5513" xr:uid="{A378A0CD-8504-4EC3-BC93-2A5D597FB4C1}"/>
    <cellStyle name="Header2 5" xfId="3682" xr:uid="{2A5BA66B-1AF7-4CAB-9F77-0567A33C5969}"/>
    <cellStyle name="Header2 6" xfId="4373" xr:uid="{B988D391-7B19-45B8-B108-6A73AF5D01EA}"/>
    <cellStyle name="Header2 7" xfId="5184" xr:uid="{70E98BA9-02BA-4957-854C-D3FEC73AB01E}"/>
    <cellStyle name="Header2 8" xfId="4450" xr:uid="{3A9B1094-D451-4F3A-9FF9-482F9202BD2E}"/>
    <cellStyle name="Heading" xfId="1854" xr:uid="{96509F8F-8CA3-4E7A-9B6F-027B86B55BEB}"/>
    <cellStyle name="Heading 1 2" xfId="1855" xr:uid="{DF60E618-D478-4B79-8E8E-79DBF6C65E68}"/>
    <cellStyle name="Heading 1 3" xfId="1856" xr:uid="{4B8E57A1-BAC1-4683-9A15-C6C7102330D8}"/>
    <cellStyle name="Heading 1 4" xfId="1857" xr:uid="{77C4C6EF-5EEE-451D-85E6-357A826EC449}"/>
    <cellStyle name="Heading 1 5" xfId="1858" xr:uid="{FFE5304F-A6D8-4FB1-A452-3C798BA07E57}"/>
    <cellStyle name="Heading 1 6" xfId="1859" xr:uid="{8F905529-2328-4944-B9D8-BE0E394D743D}"/>
    <cellStyle name="Heading 1 7" xfId="1860" xr:uid="{135FD17F-762F-45EF-951A-A1AF8C2F2A8E}"/>
    <cellStyle name="Heading 1 8" xfId="1861" xr:uid="{A0DDE926-CBAB-4291-B9B4-193326A01305}"/>
    <cellStyle name="Heading 1 9" xfId="1862" xr:uid="{734611B6-D4CB-4A26-A0D0-C53F84DF5754}"/>
    <cellStyle name="Heading 2 2" xfId="1863" xr:uid="{FD0FC99B-B4E4-4E23-8151-1C4F0C88DF10}"/>
    <cellStyle name="Heading 2 3" xfId="1864" xr:uid="{34E0721E-1657-4073-8C19-1431129621D2}"/>
    <cellStyle name="Heading 2 4" xfId="1865" xr:uid="{0CE38B9C-F0F2-4049-98CE-EB43E8688AA4}"/>
    <cellStyle name="Heading 2 5" xfId="1866" xr:uid="{84E2C3D7-D3EF-4661-9A26-A17B670317EE}"/>
    <cellStyle name="Heading 2 6" xfId="1867" xr:uid="{C2855EF0-36FC-4C12-A43D-2B0E7BB0B38C}"/>
    <cellStyle name="Heading 2 7" xfId="1868" xr:uid="{60F49B8B-C4DD-48C7-B56C-E99E20174A0A}"/>
    <cellStyle name="Heading 2 8" xfId="1869" xr:uid="{7F7E4B66-44D5-4FFA-B929-5F379D17087B}"/>
    <cellStyle name="Heading 2 9" xfId="1870" xr:uid="{8E3B11FE-1E2C-4068-960E-EBF2A6C97D9D}"/>
    <cellStyle name="Heading 3 2" xfId="1871" xr:uid="{5BA447C4-93CE-4DFA-8B81-E27AA17C3372}"/>
    <cellStyle name="Heading 3 2 2" xfId="3591" xr:uid="{321FC3F5-6319-4ABA-A601-8C198E726001}"/>
    <cellStyle name="Heading 3 3" xfId="1872" xr:uid="{BA91E33D-70E9-4D0A-869F-F09A12E85153}"/>
    <cellStyle name="Heading 3 3 2" xfId="3590" xr:uid="{8D1019C5-9A24-476C-9F5E-EEADA3F8D9A4}"/>
    <cellStyle name="Heading 3 4" xfId="1873" xr:uid="{960A5A30-5EA5-47D8-8E33-33D274EF2BF5}"/>
    <cellStyle name="Heading 3 4 2" xfId="3589" xr:uid="{48A475F2-A890-4F01-A1BC-DEBE6551E724}"/>
    <cellStyle name="Heading 3 5" xfId="1874" xr:uid="{0A7F9335-A2D9-4B27-9D5A-0DA5FF88790F}"/>
    <cellStyle name="Heading 3 5 2" xfId="3588" xr:uid="{6898C78E-2554-41D7-9FF8-6A593D3334AD}"/>
    <cellStyle name="Heading 3 6" xfId="1875" xr:uid="{613F6B55-175A-4492-B124-E0FF63ED7FD5}"/>
    <cellStyle name="Heading 3 6 2" xfId="3587" xr:uid="{8490C9BF-21ED-4211-8052-44B8EE6FF8EC}"/>
    <cellStyle name="Heading 3 7" xfId="1876" xr:uid="{6409C32C-7580-41A4-B95C-DA2656FE3FCF}"/>
    <cellStyle name="Heading 3 7 2" xfId="3586" xr:uid="{0B020F8B-FF44-4769-8E26-1479F40A5E47}"/>
    <cellStyle name="Heading 3 8" xfId="1877" xr:uid="{62D88236-3544-4ACF-8429-B969C52340BA}"/>
    <cellStyle name="Heading 3 8 2" xfId="3585" xr:uid="{4AAEB0F8-A162-467B-9C54-000F26D713DE}"/>
    <cellStyle name="Heading 3 9" xfId="1878" xr:uid="{DD00EEFC-AE1E-4872-9211-1B462E2D6F29}"/>
    <cellStyle name="Heading 3 9 2" xfId="3584" xr:uid="{4BD8D06B-0063-43DA-B373-71305C09580C}"/>
    <cellStyle name="Heading 4 2" xfId="1879" xr:uid="{27C3621B-4102-497A-84FB-FE30B9B1EE54}"/>
    <cellStyle name="Heading 4 3" xfId="1880" xr:uid="{8A45B9CA-E51D-4C2D-865E-8687993DE6BF}"/>
    <cellStyle name="Heading 4 4" xfId="1881" xr:uid="{12DD56A7-0850-4B01-9CDD-3F3C85A01582}"/>
    <cellStyle name="Heading 4 5" xfId="1882" xr:uid="{41B75ACF-3C21-4F5A-BFA3-B42AF53480FE}"/>
    <cellStyle name="Heading 4 6" xfId="1883" xr:uid="{8E776254-ECB8-4D50-A99B-04198C6C139F}"/>
    <cellStyle name="Heading 4 7" xfId="1884" xr:uid="{31A83B8C-C802-4C4D-A200-6DE8A3BE804B}"/>
    <cellStyle name="Heading 4 8" xfId="1885" xr:uid="{FD77B4BB-F6FE-482F-9ED8-B2D320709CA8}"/>
    <cellStyle name="Heading 4 9" xfId="1886" xr:uid="{A62EA4C6-7267-48DB-8DB1-A1AC39BACFC8}"/>
    <cellStyle name="Heading 5" xfId="1887" xr:uid="{0C7C6AC2-B7CA-4AFB-9205-3A01CFA9E1CC}"/>
    <cellStyle name="Heading 5 2" xfId="1888" xr:uid="{D69DCF19-C82E-4A78-9A83-FF33F60CD859}"/>
    <cellStyle name="Heading 5 3" xfId="4446" xr:uid="{149FC60B-C038-4198-9412-7707031616C6}"/>
    <cellStyle name="HEADINGS" xfId="1889" xr:uid="{90791391-F12B-4781-9532-8D3B83A533A8}"/>
    <cellStyle name="HEADINGS 2" xfId="1890" xr:uid="{8464B9CC-1F7C-49BA-84AB-296CD556AC4C}"/>
    <cellStyle name="HEADINGSTOP" xfId="1891" xr:uid="{0B739238-1376-46A6-A7B3-1C9B41B309E7}"/>
    <cellStyle name="HEADINGSTOP 2" xfId="1892" xr:uid="{6C616651-5084-4FAD-BD91-A4D57144F88E}"/>
    <cellStyle name="Helv 8" xfId="1893" xr:uid="{37FB1036-24C2-472F-80BE-DA3AC37C6271}"/>
    <cellStyle name="Highlight" xfId="1894" xr:uid="{8F80B83B-C855-4975-ACF4-0D54447AC1C6}"/>
    <cellStyle name="Highlight 1" xfId="1895" xr:uid="{C6E0D62C-8C9E-4EF0-8B94-929581D5A4EB}"/>
    <cellStyle name="Highlight 2" xfId="1896" xr:uid="{C1D06D19-6265-4E3C-8720-9F6D60935C89}"/>
    <cellStyle name="Highlight 2 2" xfId="1897" xr:uid="{B7F9DFCC-BA0A-4DE2-9813-A27C292F463F}"/>
    <cellStyle name="Highlight 3" xfId="1898" xr:uid="{CC36BC08-A777-424A-9334-81E0DDD0E58C}"/>
    <cellStyle name="Highlight 4" xfId="1899" xr:uid="{CD9934F5-2962-4B29-ABAE-96A9A7ADB344}"/>
    <cellStyle name="Hintarivit" xfId="1900" xr:uid="{3AEF7BD8-D256-497E-BF8D-2D6CCD9157B2}"/>
    <cellStyle name="Hintarivit 2" xfId="1901" xr:uid="{47FE04C5-726E-4362-AEFD-0E1129C0D15B}"/>
    <cellStyle name="Hipervínculo_Data Book - Investments Plan ENTEL Chile Revision 1 (06nov02)" xfId="1902" xr:uid="{1AC6AAC6-E192-4AAA-AE27-7E041E2AF46C}"/>
    <cellStyle name="Hyperlink 2" xfId="1903" xr:uid="{355D3798-80A8-4854-8A49-6491B7817909}"/>
    <cellStyle name="Hyperlink 2 2" xfId="1904" xr:uid="{113BE572-1EB2-4154-813F-C9A39F47FBE8}"/>
    <cellStyle name="Hyperlink 3" xfId="1905" xr:uid="{B78D77BE-986B-4BD7-8F7A-FF05FC0A1B28}"/>
    <cellStyle name="Hyperlink seguido_Covenants Ericsson 10'01" xfId="1906" xr:uid="{C848B1EC-8585-4F27-9018-2E4757B17A95}"/>
    <cellStyle name="Hၥ　eda [0]_BUGA AMP" xfId="1907" xr:uid="{8882917A-1F72-4DE3-AB4E-C33C4AB749C2}"/>
    <cellStyle name="Îáû÷íûé_PERSONAL" xfId="1908" xr:uid="{531455BD-3560-4722-B565-CF990DAE4EAF}"/>
    <cellStyle name="Incorrecto" xfId="1909" xr:uid="{2AEE32D8-9F9B-4569-AD20-FA1B834CB4A5}"/>
    <cellStyle name="Incorreto 2" xfId="1910" xr:uid="{1306C6F2-9D8F-4481-A93F-6623F401A7E2}"/>
    <cellStyle name="Incorreto 3" xfId="1911" xr:uid="{2DA5FFF4-9208-422B-916B-C14B02D120B2}"/>
    <cellStyle name="Indefinido" xfId="1912" xr:uid="{DF4188CF-C7EA-4559-9C56-883B7F24A7F1}"/>
    <cellStyle name="Indefinido 2" xfId="1913" xr:uid="{2EF760FF-7171-46C0-9315-12787E84FCF2}"/>
    <cellStyle name="Index" xfId="1914" xr:uid="{D86CCF94-E7FC-47F9-A01C-16509E1840CB}"/>
    <cellStyle name="Input (%)" xfId="1915" xr:uid="{0D5E115D-3FD5-4D15-BF25-E81276D62F12}"/>
    <cellStyle name="Input (£m)" xfId="1916" xr:uid="{AA43EE33-CE96-494A-8257-7A1D811373DC}"/>
    <cellStyle name="Input (No)" xfId="1917" xr:uid="{F3D07A15-AB9C-4F26-8296-97016B45C72C}"/>
    <cellStyle name="Input [yellow]" xfId="1918" xr:uid="{3FEBCC17-2B29-4EB7-A7CC-619C0A43EC68}"/>
    <cellStyle name="Input [yellow] 10" xfId="3583" xr:uid="{E5971159-9D6A-452A-A672-AEF95A3468B4}"/>
    <cellStyle name="Input [yellow] 10 2" xfId="3918" xr:uid="{90B92753-15A8-4914-A105-978114A95723}"/>
    <cellStyle name="Input [yellow] 10 3" xfId="5235" xr:uid="{F199EAC1-773B-4C38-AA64-87F04EA58A0C}"/>
    <cellStyle name="Input [yellow] 10 4" xfId="5503" xr:uid="{5295C4F5-FC2F-433F-9F77-BC2E883BB9EC}"/>
    <cellStyle name="Input [yellow] 10 5" xfId="5699" xr:uid="{91C794EB-236C-459F-82D0-E057FB028194}"/>
    <cellStyle name="Input [yellow] 10 6" xfId="5791" xr:uid="{BD8A761C-6830-4FC3-B79D-6ACB7BA1538A}"/>
    <cellStyle name="Input [yellow] 10 7" xfId="5934" xr:uid="{B170F86E-02B9-4B3A-8E7C-071F6665CF2D}"/>
    <cellStyle name="Input [yellow] 11" xfId="3685" xr:uid="{1BBFAC11-46FA-4DED-A3D3-836B5D3EF7CD}"/>
    <cellStyle name="Input [yellow] 12" xfId="4635" xr:uid="{6DCB36C7-EBC1-4AEF-8001-958F7C221F46}"/>
    <cellStyle name="Input [yellow] 13" xfId="4521" xr:uid="{38E82233-7FC5-48B6-95A9-81038DAF5AA3}"/>
    <cellStyle name="Input [yellow] 14" xfId="4505" xr:uid="{F97250BC-1C0F-477C-AC1E-1AD5252C85A8}"/>
    <cellStyle name="Input [yellow] 15" xfId="5437" xr:uid="{B0E80B23-B527-4B73-BF27-EA933DC4A73A}"/>
    <cellStyle name="Input [yellow] 16" xfId="4627" xr:uid="{9B8B0C01-DB08-4329-A834-63772F1220C2}"/>
    <cellStyle name="Input [yellow] 17" xfId="5288" xr:uid="{356E3362-1028-48BC-8C73-2D112758523D}"/>
    <cellStyle name="Input [yellow] 18" xfId="5386" xr:uid="{8CE508A3-BAE9-4B54-B9E5-C5EF3B691EF7}"/>
    <cellStyle name="Input [yellow] 2" xfId="1919" xr:uid="{022A458B-12C8-446E-AE25-F747DD28C61C}"/>
    <cellStyle name="Input [yellow] 2 10" xfId="5779" xr:uid="{AB3DA874-92F0-4329-A91C-3030C951ADBA}"/>
    <cellStyle name="Input [yellow] 2 2" xfId="3582" xr:uid="{BC088DF9-38CA-41C9-A389-551A32D34E67}"/>
    <cellStyle name="Input [yellow] 2 2 2" xfId="3917" xr:uid="{5BEFE244-9D8B-43EF-8CE1-7C5B3AD5119D}"/>
    <cellStyle name="Input [yellow] 2 2 3" xfId="5234" xr:uid="{73DFCD1C-E6BB-4AC2-AF25-5B0AADFE28C5}"/>
    <cellStyle name="Input [yellow] 2 2 4" xfId="5502" xr:uid="{3891B437-D89A-41B7-B1F5-D11784B1F5AB}"/>
    <cellStyle name="Input [yellow] 2 2 5" xfId="5698" xr:uid="{AEB0E186-BEBF-4FF6-8E88-E569FD9E3E53}"/>
    <cellStyle name="Input [yellow] 2 2 6" xfId="5790" xr:uid="{DC10C1E9-9166-4A5C-9A69-D6FED97E16B2}"/>
    <cellStyle name="Input [yellow] 2 2 7" xfId="5933" xr:uid="{F185F2A0-3AF7-43D8-B056-0BCA118CDF7B}"/>
    <cellStyle name="Input [yellow] 2 3" xfId="3686" xr:uid="{391E5B6E-E933-4D82-8B96-016232150CE5}"/>
    <cellStyle name="Input [yellow] 2 4" xfId="4636" xr:uid="{CB25AFE5-8AB8-44ED-8054-ADFA2B5178F4}"/>
    <cellStyle name="Input [yellow] 2 5" xfId="5381" xr:uid="{01266B39-F5A2-46DD-A10D-E10EAB0EC9CA}"/>
    <cellStyle name="Input [yellow] 2 6" xfId="5171" xr:uid="{13DAA47E-6775-4539-AEA5-31B04E7C8BAA}"/>
    <cellStyle name="Input [yellow] 2 7" xfId="5369" xr:uid="{0EE3705C-FA86-4884-A15E-25881AC38E1A}"/>
    <cellStyle name="Input [yellow] 2 8" xfId="4628" xr:uid="{6DCBE25D-71A8-4284-A844-4D4384FD5DDA}"/>
    <cellStyle name="Input [yellow] 2 9" xfId="4445" xr:uid="{BB745DD4-5727-4AC8-9120-213F73D0227D}"/>
    <cellStyle name="Input [yellow] 3" xfId="1920" xr:uid="{8C03C71E-E134-4FA0-9CB3-AC5B0E6BC72A}"/>
    <cellStyle name="Input [yellow] 3 10" xfId="5489" xr:uid="{F919E12E-6548-4969-B45B-CFBFA65678BE}"/>
    <cellStyle name="Input [yellow] 3 2" xfId="3581" xr:uid="{A7E34BB4-6D25-4639-BAC5-29BDE7B1402E}"/>
    <cellStyle name="Input [yellow] 3 2 2" xfId="3916" xr:uid="{33709EE8-F645-4786-828F-B34D27AECA92}"/>
    <cellStyle name="Input [yellow] 3 2 3" xfId="5233" xr:uid="{07585709-BE5C-4444-8FA3-3F1EDF6FA849}"/>
    <cellStyle name="Input [yellow] 3 2 4" xfId="5501" xr:uid="{E43BE11A-8DD9-4017-955F-705DB5D7E98A}"/>
    <cellStyle name="Input [yellow] 3 2 5" xfId="5697" xr:uid="{8608C843-64E9-4F0D-BD46-90F68D5E5AE1}"/>
    <cellStyle name="Input [yellow] 3 2 6" xfId="5789" xr:uid="{2E7D9D4F-95CD-4AA5-A173-78091F5B7856}"/>
    <cellStyle name="Input [yellow] 3 2 7" xfId="5932" xr:uid="{4244DCE3-6D3C-4522-A647-B0B86519F6CB}"/>
    <cellStyle name="Input [yellow] 3 3" xfId="3687" xr:uid="{B6158DEA-922F-436E-90E8-5CC305879B04}"/>
    <cellStyle name="Input [yellow] 3 4" xfId="4637" xr:uid="{32F863EF-DB6A-4055-B439-07DB71362619}"/>
    <cellStyle name="Input [yellow] 3 5" xfId="5379" xr:uid="{3DC0E787-C610-47DC-8308-A145E5CE239B}"/>
    <cellStyle name="Input [yellow] 3 6" xfId="4506" xr:uid="{3CED77BA-CB9F-4A41-AB36-7D143E7AF9F4}"/>
    <cellStyle name="Input [yellow] 3 7" xfId="4395" xr:uid="{DEB8BD01-3C6F-47AC-B0F8-5FCE03616D38}"/>
    <cellStyle name="Input [yellow] 3 8" xfId="4629" xr:uid="{6D26D2B7-77D2-4C1D-9D4B-F719A35AF7D1}"/>
    <cellStyle name="Input [yellow] 3 9" xfId="5622" xr:uid="{153C0400-95C3-409C-A84E-5D4C6D9C1918}"/>
    <cellStyle name="Input [yellow] 4" xfId="1921" xr:uid="{2F46AC14-57BA-4D53-A356-2C576BFB53C2}"/>
    <cellStyle name="Input [yellow] 4 10" xfId="5778" xr:uid="{A74C110F-9D25-42A9-80C3-75A6840BDE10}"/>
    <cellStyle name="Input [yellow] 4 2" xfId="3580" xr:uid="{FA1A52A7-3E69-4CE1-9044-019DF15FA764}"/>
    <cellStyle name="Input [yellow] 4 2 2" xfId="3915" xr:uid="{89B546F5-3EF7-4B51-BB79-FC9A6B2F08CC}"/>
    <cellStyle name="Input [yellow] 4 2 3" xfId="5232" xr:uid="{9A5B4C4E-1E3E-4FF7-B902-6F147AF4CCDD}"/>
    <cellStyle name="Input [yellow] 4 2 4" xfId="5500" xr:uid="{1B56F230-6FF7-43B3-9FE4-0B6D703AAA81}"/>
    <cellStyle name="Input [yellow] 4 2 5" xfId="5696" xr:uid="{248A6E6D-DCA9-4BEE-91C3-49B1264DD7AB}"/>
    <cellStyle name="Input [yellow] 4 2 6" xfId="5788" xr:uid="{C8DD735E-D662-43A7-9351-9F2A774A05D9}"/>
    <cellStyle name="Input [yellow] 4 2 7" xfId="5931" xr:uid="{41A8F980-CC32-425F-A700-540DF19045E8}"/>
    <cellStyle name="Input [yellow] 4 3" xfId="3688" xr:uid="{B96A0942-87E5-4CFA-A662-AE876CA19270}"/>
    <cellStyle name="Input [yellow] 4 4" xfId="4638" xr:uid="{C927E400-EA79-41EE-8377-7DBC3E2984E2}"/>
    <cellStyle name="Input [yellow] 4 5" xfId="4522" xr:uid="{2AAE2571-07E6-4327-9084-956842534A0B}"/>
    <cellStyle name="Input [yellow] 4 6" xfId="4507" xr:uid="{B8BF87D4-7EC0-4126-B85B-8E34222839B4}"/>
    <cellStyle name="Input [yellow] 4 7" xfId="5438" xr:uid="{EEB5DCBB-6C7D-4DD3-B7E1-C75835BA487B}"/>
    <cellStyle name="Input [yellow] 4 8" xfId="4630" xr:uid="{54CC014C-23F4-41F2-BB17-5A096E26A1A4}"/>
    <cellStyle name="Input [yellow] 4 9" xfId="4444" xr:uid="{89AC6475-198B-49F8-95F3-9F395593BDF4}"/>
    <cellStyle name="Input [yellow] 5" xfId="1922" xr:uid="{B2B183C6-BFCA-44D0-96F4-83AB178125B7}"/>
    <cellStyle name="Input [yellow] 5 10" xfId="5449" xr:uid="{20AC793D-9EC7-49C9-9A44-0E973BABEBEE}"/>
    <cellStyle name="Input [yellow] 5 2" xfId="3579" xr:uid="{DAF59CCA-2A66-45FD-8D15-7F07159C40AB}"/>
    <cellStyle name="Input [yellow] 5 2 2" xfId="3914" xr:uid="{FDBB1FA8-B0B2-4D1C-9EFE-F3869D92F58F}"/>
    <cellStyle name="Input [yellow] 5 2 3" xfId="5231" xr:uid="{59381F76-3EFD-4485-82C9-2B9196BFC738}"/>
    <cellStyle name="Input [yellow] 5 2 4" xfId="5499" xr:uid="{4D5CDA83-5BE0-4BAC-8D01-1557D2E1F8A3}"/>
    <cellStyle name="Input [yellow] 5 2 5" xfId="5695" xr:uid="{9AD29FA7-2406-4C67-B10F-2359C2330A48}"/>
    <cellStyle name="Input [yellow] 5 2 6" xfId="5787" xr:uid="{13675B03-1450-47BB-85BD-861DF09FF6D6}"/>
    <cellStyle name="Input [yellow] 5 2 7" xfId="5930" xr:uid="{E84B8C1F-E271-45AC-AC56-A540AB85A63D}"/>
    <cellStyle name="Input [yellow] 5 3" xfId="3689" xr:uid="{B2D002A9-C153-4E39-8C6B-DC067CAADB83}"/>
    <cellStyle name="Input [yellow] 5 4" xfId="4639" xr:uid="{D143A531-21D8-49AA-B790-A4DE8F31B122}"/>
    <cellStyle name="Input [yellow] 5 5" xfId="5380" xr:uid="{B0A95136-E901-44FF-9329-710877A1C7DA}"/>
    <cellStyle name="Input [yellow] 5 6" xfId="5172" xr:uid="{A9975F22-B55A-4E5D-AE1F-81BA220674FA}"/>
    <cellStyle name="Input [yellow] 5 7" xfId="5368" xr:uid="{B2EE32C5-B9FD-4B5D-AC1F-E81B3696E62C}"/>
    <cellStyle name="Input [yellow] 5 8" xfId="4631" xr:uid="{DDB3B1A6-4EED-4EFD-823A-A14FEA66EA5C}"/>
    <cellStyle name="Input [yellow] 5 9" xfId="4443" xr:uid="{D746BFFA-6CD1-4D13-B33E-178098F860C2}"/>
    <cellStyle name="Input [yellow] 6" xfId="1923" xr:uid="{0962CA1C-CA8C-46CF-881D-28A8B4A2F1DF}"/>
    <cellStyle name="Input [yellow] 6 10" xfId="5777" xr:uid="{17A3A368-6829-480C-86DD-C442B15B5831}"/>
    <cellStyle name="Input [yellow] 6 2" xfId="3578" xr:uid="{45F328DA-FC5E-484D-928A-85DD0752AC90}"/>
    <cellStyle name="Input [yellow] 6 2 2" xfId="3913" xr:uid="{E51115D9-7F78-4A4B-8750-0314BF73F5A4}"/>
    <cellStyle name="Input [yellow] 6 2 3" xfId="5230" xr:uid="{D8AA4AA8-03C8-4240-8C7E-2004ADB8893D}"/>
    <cellStyle name="Input [yellow] 6 2 4" xfId="5498" xr:uid="{D473957C-AE33-4E06-8F17-C0FABDC06F01}"/>
    <cellStyle name="Input [yellow] 6 2 5" xfId="5694" xr:uid="{2E2E95DA-BCDE-4D19-B335-CA08259A5B40}"/>
    <cellStyle name="Input [yellow] 6 2 6" xfId="5786" xr:uid="{F02343C3-29AD-4999-A572-9E2390341868}"/>
    <cellStyle name="Input [yellow] 6 2 7" xfId="5929" xr:uid="{1CB2CFFF-A159-449C-AFF7-096045AC57CC}"/>
    <cellStyle name="Input [yellow] 6 3" xfId="3690" xr:uid="{6D6EC502-8E57-4D25-BAB3-7C5DB7E6C120}"/>
    <cellStyle name="Input [yellow] 6 4" xfId="4640" xr:uid="{5CA2CA88-C847-47C0-B9E5-CC6E88459F3E}"/>
    <cellStyle name="Input [yellow] 6 5" xfId="4523" xr:uid="{DFC678D0-61BB-4B87-AB93-FD64A80CE713}"/>
    <cellStyle name="Input [yellow] 6 6" xfId="4508" xr:uid="{5D3E2D43-4B82-42BF-9C2F-A24925DA04B4}"/>
    <cellStyle name="Input [yellow] 6 7" xfId="5515" xr:uid="{11D1A8CB-0FA2-4E23-8272-48296AFBBAB2}"/>
    <cellStyle name="Input [yellow] 6 8" xfId="4632" xr:uid="{49012BCA-4C36-4F9D-BC9D-0617047CECA0}"/>
    <cellStyle name="Input [yellow] 6 9" xfId="5377" xr:uid="{438AE0CE-9009-426A-9AE6-526F896A0804}"/>
    <cellStyle name="Input [yellow] 7" xfId="1924" xr:uid="{BF4D376E-3A9F-4A24-9454-FD12A4ACE55C}"/>
    <cellStyle name="Input [yellow] 7 10" xfId="4813" xr:uid="{7979FA18-05FA-4379-A3A0-FC0D53DBDF1A}"/>
    <cellStyle name="Input [yellow] 7 2" xfId="3577" xr:uid="{7A5B265E-FC1A-45C4-B1A7-00230B736FBF}"/>
    <cellStyle name="Input [yellow] 7 2 2" xfId="3912" xr:uid="{7FA08CAC-69AD-4A41-9418-3D9940141977}"/>
    <cellStyle name="Input [yellow] 7 2 3" xfId="5229" xr:uid="{E6CC2DDE-D5A4-4B8F-AA5B-28FA5A13804D}"/>
    <cellStyle name="Input [yellow] 7 2 4" xfId="5497" xr:uid="{AFAB991D-2E5B-48AC-9F11-30525FBF760B}"/>
    <cellStyle name="Input [yellow] 7 2 5" xfId="5693" xr:uid="{E5B2A575-9646-423E-A53B-9FFA8550AAF7}"/>
    <cellStyle name="Input [yellow] 7 2 6" xfId="5785" xr:uid="{91CAB11A-0F21-455B-B950-3627DD0C10DA}"/>
    <cellStyle name="Input [yellow] 7 2 7" xfId="5928" xr:uid="{C0C26496-16A5-43B3-A806-E2FC7409E34C}"/>
    <cellStyle name="Input [yellow] 7 3" xfId="3691" xr:uid="{20E61885-ED7F-4DED-BA31-822EB2A54523}"/>
    <cellStyle name="Input [yellow] 7 4" xfId="4641" xr:uid="{02490594-BE72-4C86-B259-B0209D1FAE57}"/>
    <cellStyle name="Input [yellow] 7 5" xfId="4524" xr:uid="{3FC563AB-06D6-49AA-90D3-98BFFA862F0F}"/>
    <cellStyle name="Input [yellow] 7 6" xfId="4509" xr:uid="{68A868E7-235F-4286-AEBC-C477FBDFCCC2}"/>
    <cellStyle name="Input [yellow] 7 7" xfId="5439" xr:uid="{D56A87A2-07C3-452E-A9C4-E9EB6F01F99E}"/>
    <cellStyle name="Input [yellow] 7 8" xfId="4633" xr:uid="{04BD6A7B-C274-4388-9BEC-574F54443206}"/>
    <cellStyle name="Input [yellow] 7 9" xfId="4442" xr:uid="{20B7E8DB-C1DE-4F59-940E-C497BCBBCAFF}"/>
    <cellStyle name="Input [yellow] 8" xfId="1925" xr:uid="{8318A76A-87C2-4F21-8291-1D2BEA504BBF}"/>
    <cellStyle name="Input [yellow] 8 10" xfId="5776" xr:uid="{54DF59EF-094D-4ABF-9BAB-490E3E13CFC1}"/>
    <cellStyle name="Input [yellow] 8 2" xfId="3576" xr:uid="{FF58B50A-8A78-4731-83E7-E19AB3BE5E6E}"/>
    <cellStyle name="Input [yellow] 8 2 2" xfId="3911" xr:uid="{5D2787CA-7818-4D34-8BB4-01A131457C7E}"/>
    <cellStyle name="Input [yellow] 8 2 3" xfId="5228" xr:uid="{84F72D4B-F734-4C87-869F-5638456CBB51}"/>
    <cellStyle name="Input [yellow] 8 2 4" xfId="5496" xr:uid="{4FFCDA63-C0FD-4589-9904-D20FC37147EF}"/>
    <cellStyle name="Input [yellow] 8 2 5" xfId="5692" xr:uid="{C8E2A4A0-3B18-494B-A20A-79D9EFE3AD15}"/>
    <cellStyle name="Input [yellow] 8 2 6" xfId="5784" xr:uid="{0C114308-A4E7-4B3E-845D-9E5452909EB3}"/>
    <cellStyle name="Input [yellow] 8 2 7" xfId="5927" xr:uid="{9711FB95-D84E-40D4-8353-0CC9C1D913CD}"/>
    <cellStyle name="Input [yellow] 8 3" xfId="3692" xr:uid="{E7F4B053-37E6-404D-8A26-039F3C08C1D2}"/>
    <cellStyle name="Input [yellow] 8 4" xfId="4642" xr:uid="{B9267DD7-EFC1-4187-8220-8064203339D2}"/>
    <cellStyle name="Input [yellow] 8 5" xfId="4525" xr:uid="{8C89DAFF-CAF4-4C7D-9508-0364C209F5A5}"/>
    <cellStyle name="Input [yellow] 8 6" xfId="5173" xr:uid="{2D719900-4C48-4215-98F1-2A6ADD8AB46C}"/>
    <cellStyle name="Input [yellow] 8 7" xfId="4394" xr:uid="{4E49FD62-7EC8-4D3C-A17B-72738B9747C4}"/>
    <cellStyle name="Input [yellow] 8 8" xfId="4634" xr:uid="{7D7B3C19-107D-468E-8A8D-BDFE9ABE0A47}"/>
    <cellStyle name="Input [yellow] 8 9" xfId="5803" xr:uid="{9D2EE0F8-E99C-462A-9EFA-4CF30FF5580B}"/>
    <cellStyle name="Input [yellow] 9" xfId="1926" xr:uid="{BAC52F21-644E-4003-A799-099463F361A5}"/>
    <cellStyle name="Input [yellow] 9 10" xfId="5488" xr:uid="{5163C10F-3EF4-4C1E-AABC-EABFE4441D35}"/>
    <cellStyle name="Input [yellow] 9 2" xfId="3575" xr:uid="{C9C4B168-5D86-4AF5-9478-A7B7B821DCE0}"/>
    <cellStyle name="Input [yellow] 9 2 2" xfId="3910" xr:uid="{64BB0F95-6553-4FBB-936C-DBBB13C4D8A8}"/>
    <cellStyle name="Input [yellow] 9 2 3" xfId="5227" xr:uid="{048F72C3-D935-4A26-A867-13614542DCFB}"/>
    <cellStyle name="Input [yellow] 9 2 4" xfId="5495" xr:uid="{EB874FAD-06A4-4D70-8915-D58E50392078}"/>
    <cellStyle name="Input [yellow] 9 2 5" xfId="5691" xr:uid="{2CC94D82-3B56-4399-A400-3F0D4299148A}"/>
    <cellStyle name="Input [yellow] 9 2 6" xfId="5783" xr:uid="{5501ADC3-06BC-4B66-B2C9-4840F47490FF}"/>
    <cellStyle name="Input [yellow] 9 2 7" xfId="5926" xr:uid="{8E2E6185-1711-4ABE-8FAF-9367B390CE50}"/>
    <cellStyle name="Input [yellow] 9 3" xfId="3693" xr:uid="{3E918210-96FB-4FC1-ADA1-D9D0D186FFFC}"/>
    <cellStyle name="Input [yellow] 9 4" xfId="4643" xr:uid="{8A3094C4-23B7-4F44-AAF7-6728BC02B9E0}"/>
    <cellStyle name="Input [yellow] 9 5" xfId="4526" xr:uid="{0CAD32BF-71BF-431C-B8BF-316A032470AE}"/>
    <cellStyle name="Input [yellow] 9 6" xfId="4510" xr:uid="{CB770E4D-D164-40C8-A109-EFEDB0F2B0D2}"/>
    <cellStyle name="Input [yellow] 9 7" xfId="5611" xr:uid="{0F9E4874-DAB8-49F4-9E20-BD816550E9C0}"/>
    <cellStyle name="Input [yellow] 9 8" xfId="4732" xr:uid="{6CBAB9DB-9DB6-4C68-BF84-EBF6111B34C1}"/>
    <cellStyle name="Input [yellow] 9 9" xfId="4441" xr:uid="{286FFB8B-0003-429D-A30B-17884D8F8B3F}"/>
    <cellStyle name="Input 10" xfId="1927" xr:uid="{DBFA2AAB-680F-4CC6-B2FA-C50AA2964310}"/>
    <cellStyle name="Input 10 10" xfId="4478" xr:uid="{DD1F518A-5700-44C1-8BB1-947EF52984A0}"/>
    <cellStyle name="Input 10 2" xfId="3694" xr:uid="{0B9ABE1F-1581-4FEA-B564-025B9EF8123B}"/>
    <cellStyle name="Input 10 3" xfId="4644" xr:uid="{94FE2A91-7A26-43B5-B5AD-4B4C437B0985}"/>
    <cellStyle name="Input 10 4" xfId="4527" xr:uid="{BCE6A219-EE08-486D-8B5A-512B6C671143}"/>
    <cellStyle name="Input 10 5" xfId="4385" xr:uid="{00F7EF3F-C520-41EC-99AA-FC6F02F384C3}"/>
    <cellStyle name="Input 10 6" xfId="4393" xr:uid="{B237E4CA-1F81-4CB2-ADDE-96096C122778}"/>
    <cellStyle name="Input 10 7" xfId="4733" xr:uid="{44BDFD9F-7E3B-4366-AB49-AA1654EE32A2}"/>
    <cellStyle name="Input 10 8" xfId="4440" xr:uid="{2ECF7D8B-302A-4569-AF00-52A24CC46644}"/>
    <cellStyle name="Input 10 9" xfId="5857" xr:uid="{1E3E958C-2565-4417-A294-BA7B932F7E06}"/>
    <cellStyle name="Input 11" xfId="1928" xr:uid="{10B49982-BC56-44C1-8F28-0FA56603A2C6}"/>
    <cellStyle name="Input 11 10" xfId="5576" xr:uid="{29ABB5C7-850B-4E1E-A454-AED9F0AEC41D}"/>
    <cellStyle name="Input 11 2" xfId="3695" xr:uid="{484BED25-F74F-4AC0-8D51-9D55470E2FC5}"/>
    <cellStyle name="Input 11 3" xfId="4645" xr:uid="{FD4F737B-35E5-4679-BD14-667225FA93DE}"/>
    <cellStyle name="Input 11 4" xfId="4528" xr:uid="{6581C95C-971A-478D-851E-4BE78061D305}"/>
    <cellStyle name="Input 11 5" xfId="5581" xr:uid="{E90981CC-7A04-4028-9516-F2260C6C663A}"/>
    <cellStyle name="Input 11 6" xfId="5610" xr:uid="{AC60992C-9B45-4828-A649-E254698483E6}"/>
    <cellStyle name="Input 11 7" xfId="4734" xr:uid="{52857FAB-10FE-47D6-B385-E277E248F595}"/>
    <cellStyle name="Input 11 8" xfId="4439" xr:uid="{35506928-67C8-41CE-8BF4-15357DB2546D}"/>
    <cellStyle name="Input 11 9" xfId="5387" xr:uid="{34A6CF54-ED23-4D99-8E3E-721CB205B9FA}"/>
    <cellStyle name="Input 12" xfId="1929" xr:uid="{A41858A9-491B-436D-BDFF-95386ACFB3AC}"/>
    <cellStyle name="Input 12 10" xfId="5867" xr:uid="{5D099A78-0EC0-48B8-A43D-022DDFDCF1A6}"/>
    <cellStyle name="Input 12 2" xfId="3696" xr:uid="{45249A65-8BD1-4A45-BC31-80BCCF467F3A}"/>
    <cellStyle name="Input 12 3" xfId="4646" xr:uid="{7518D3EC-9D76-4287-A6DE-C1109C781229}"/>
    <cellStyle name="Input 12 4" xfId="4529" xr:uid="{BCF1D70C-AA21-4C50-B47B-694EF45DBF16}"/>
    <cellStyle name="Input 12 5" xfId="5580" xr:uid="{37B91BD8-A316-42C4-84E4-22372E13662C}"/>
    <cellStyle name="Input 12 6" xfId="4392" xr:uid="{31F1C2A3-1CE2-4C1E-BD04-906D2277301C}"/>
    <cellStyle name="Input 12 7" xfId="4735" xr:uid="{3265F20B-480E-40C5-9664-DF46EEAB5533}"/>
    <cellStyle name="Input 12 8" xfId="4438" xr:uid="{EE7AA11F-0230-4D80-9D82-0C669E4DE97C}"/>
    <cellStyle name="Input 12 9" xfId="5487" xr:uid="{5D1F247C-F09A-46CF-8D83-33279FE0BDCB}"/>
    <cellStyle name="Input 13" xfId="1930" xr:uid="{87AD4074-5F43-4867-8761-F0D8B373E25B}"/>
    <cellStyle name="Input 13 10" xfId="5541" xr:uid="{A82DF4B0-E0FF-45EB-AD37-499E8E5D2AF3}"/>
    <cellStyle name="Input 13 2" xfId="3697" xr:uid="{449245D9-C446-4CE8-AF2D-F66308631DE7}"/>
    <cellStyle name="Input 13 3" xfId="4647" xr:uid="{32A145C8-39D7-4F16-BD17-E0A7CEDC8D0B}"/>
    <cellStyle name="Input 13 4" xfId="4530" xr:uid="{5A37FB76-2B97-41C0-9616-E1D918A37F06}"/>
    <cellStyle name="Input 13 5" xfId="5582" xr:uid="{D1826A41-FC90-462F-B6E9-BD7BBE69B550}"/>
    <cellStyle name="Input 13 6" xfId="5609" xr:uid="{D816F572-00D1-4D97-A22E-E2594EFC9470}"/>
    <cellStyle name="Input 13 7" xfId="4736" xr:uid="{EF8EF606-0704-42CF-AEC4-F6454F5BD371}"/>
    <cellStyle name="Input 13 8" xfId="4437" xr:uid="{8D172A9D-7A08-43A7-B216-436E512A5F01}"/>
    <cellStyle name="Input 13 9" xfId="4814" xr:uid="{C92A52CD-FFB3-42DD-A757-B1BCCC0C699E}"/>
    <cellStyle name="Input 14" xfId="1931" xr:uid="{E6D2E29A-DF87-4F61-B2D7-12AB85921931}"/>
    <cellStyle name="Input 14 10" xfId="4479" xr:uid="{C757AA77-DDE7-4BC3-B1B4-790A3632CE57}"/>
    <cellStyle name="Input 14 2" xfId="3698" xr:uid="{9DE89452-E3B4-46E1-9A1F-70843CB990C0}"/>
    <cellStyle name="Input 14 3" xfId="4648" xr:uid="{54B3159D-1C8B-4FAE-8335-EA74733B5ECE}"/>
    <cellStyle name="Input 14 4" xfId="4531" xr:uid="{0DDA6583-DA59-4C01-821C-2D51EF5BCB96}"/>
    <cellStyle name="Input 14 5" xfId="4376" xr:uid="{0B486465-EAB1-481E-9B79-AFEA14CA711F}"/>
    <cellStyle name="Input 14 6" xfId="4391" xr:uid="{947AD31A-40AC-44E8-9D4C-CE8556190FD8}"/>
    <cellStyle name="Input 14 7" xfId="4737" xr:uid="{630DC01E-D8CF-41D7-B4B5-9BC2A307C950}"/>
    <cellStyle name="Input 14 8" xfId="4436" xr:uid="{A6DD4F15-B30F-44C4-A20C-AF88EB44811E}"/>
    <cellStyle name="Input 14 9" xfId="4815" xr:uid="{54A6E7F4-0753-4217-82F5-F16F811697BD}"/>
    <cellStyle name="Input 15" xfId="1932" xr:uid="{7444826E-0A32-4E69-B5C1-3DBE0DBD3E00}"/>
    <cellStyle name="Input 15 10" xfId="5142" xr:uid="{E3DAD52D-C65C-4D7D-8F2B-CF70DAD322D6}"/>
    <cellStyle name="Input 15 2" xfId="3699" xr:uid="{6ED75F2D-D40F-49BD-BE9D-B20E2B483320}"/>
    <cellStyle name="Input 15 3" xfId="4649" xr:uid="{82F0A58D-3F4B-452B-B7C1-DFCFDA2AD087}"/>
    <cellStyle name="Input 15 4" xfId="4532" xr:uid="{CDDFFDE7-6DF2-4D62-A5A1-0A35D6F254A7}"/>
    <cellStyle name="Input 15 5" xfId="4375" xr:uid="{8B65C89C-73F9-4518-A735-94AFDCBDB780}"/>
    <cellStyle name="Input 15 6" xfId="5608" xr:uid="{E02475C5-51C5-442B-AD77-ECAE912BAF6B}"/>
    <cellStyle name="Input 15 7" xfId="4738" xr:uid="{A6FEC900-82ED-476E-8499-4E3F7485B007}"/>
    <cellStyle name="Input 15 8" xfId="4435" xr:uid="{13D7330D-E41B-4992-B443-6144A5CB18A4}"/>
    <cellStyle name="Input 15 9" xfId="5821" xr:uid="{C8FE82CF-96A4-4D77-82BE-731962E7686D}"/>
    <cellStyle name="Input 16" xfId="1933" xr:uid="{CF2C502E-1274-44C0-9D19-A6951B43F0A8}"/>
    <cellStyle name="Input 16 10" xfId="5409" xr:uid="{54BD8949-02B6-4D59-960C-90AF246E8E4D}"/>
    <cellStyle name="Input 16 2" xfId="3700" xr:uid="{9189B01E-CD53-465E-B33A-B140DB9B0F12}"/>
    <cellStyle name="Input 16 3" xfId="4650" xr:uid="{F38EBF70-CD56-427A-8BF3-61FB648310B8}"/>
    <cellStyle name="Input 16 4" xfId="4533" xr:uid="{4230A4B0-DC0C-4A65-86D8-C811EC554907}"/>
    <cellStyle name="Input 16 5" xfId="4374" xr:uid="{57CEE1FD-BDB8-4DA3-8882-595015612740}"/>
    <cellStyle name="Input 16 6" xfId="5413" xr:uid="{E8903DBA-D6E1-437F-8A49-237FF0E7AAF0}"/>
    <cellStyle name="Input 16 7" xfId="5448" xr:uid="{036E53DC-B262-4B8C-9064-9C53107A3383}"/>
    <cellStyle name="Input 16 8" xfId="5378" xr:uid="{DA223CE9-C189-4B46-AE1A-D14DCF585F55}"/>
    <cellStyle name="Input 16 9" xfId="4816" xr:uid="{506F20B8-E132-47BF-8497-18EFDA4815B2}"/>
    <cellStyle name="Input 17" xfId="1934" xr:uid="{BC771808-2A8D-4B31-A3AE-3EEE05809162}"/>
    <cellStyle name="Input 17 10" xfId="4480" xr:uid="{B9F7F64F-86AA-4DA6-871E-7DDF4CFE0C71}"/>
    <cellStyle name="Input 17 2" xfId="3701" xr:uid="{B79AFE10-B894-45F1-A9A7-F2BA03863F76}"/>
    <cellStyle name="Input 17 3" xfId="4651" xr:uid="{A8A878EA-A499-4A03-97DE-5D7AE9D09C5F}"/>
    <cellStyle name="Input 17 4" xfId="4534" xr:uid="{46A87135-05E9-4A45-9022-E7724AD41AB4}"/>
    <cellStyle name="Input 17 5" xfId="4371" xr:uid="{C47CB098-3902-43CF-852D-6B65E5141E15}"/>
    <cellStyle name="Input 17 6" xfId="5607" xr:uid="{7C8BF934-B761-42E6-82E1-D45B27B795DC}"/>
    <cellStyle name="Input 17 7" xfId="4739" xr:uid="{6676E883-A61B-4DB9-8919-2AEEBD15A5B9}"/>
    <cellStyle name="Input 17 8" xfId="5804" xr:uid="{B4600212-B64F-4D76-ADB4-FEE192694A8B}"/>
    <cellStyle name="Input 17 9" xfId="5822" xr:uid="{4868393C-6272-44B6-BF47-50654C3BF7D6}"/>
    <cellStyle name="Input 18" xfId="1935" xr:uid="{4C3D1D40-FF2B-4EA8-BF70-239DBC549A20}"/>
    <cellStyle name="Input 18 10" xfId="4481" xr:uid="{73C3AB1F-DE25-4C3D-B120-D98E61647A0E}"/>
    <cellStyle name="Input 18 2" xfId="3702" xr:uid="{6FA8537E-D0A7-4298-81D1-F413497E2356}"/>
    <cellStyle name="Input 18 3" xfId="4652" xr:uid="{20CFA3B4-8C25-40AF-A956-D234EB0E0785}"/>
    <cellStyle name="Input 18 4" xfId="4535" xr:uid="{6BA42789-2732-4A5B-BC53-D0C717C69BB2}"/>
    <cellStyle name="Input 18 5" xfId="4370" xr:uid="{A392335D-20BE-4D4E-AA8C-998DC5E81872}"/>
    <cellStyle name="Input 18 6" xfId="5412" xr:uid="{D7D538EE-AAF1-4D99-A9A8-0495B0641C06}"/>
    <cellStyle name="Input 18 7" xfId="4740" xr:uid="{E2F10253-E21F-43E0-AA7D-F106642B49C0}"/>
    <cellStyle name="Input 18 8" xfId="4434" xr:uid="{3BD1A22A-E082-43E5-90BB-B252753EDD45}"/>
    <cellStyle name="Input 18 9" xfId="4817" xr:uid="{51B175F0-1210-40E3-8D13-B6283BA2ECE8}"/>
    <cellStyle name="Input 19" xfId="1936" xr:uid="{41510E16-B7AD-4FA1-AEB0-15930523C824}"/>
    <cellStyle name="Input 19 10" xfId="5376" xr:uid="{1231113C-7467-41FC-A038-248DEC2846CD}"/>
    <cellStyle name="Input 19 2" xfId="3703" xr:uid="{4FD2992F-6A64-4E7A-82E3-6C67338067A8}"/>
    <cellStyle name="Input 19 3" xfId="4653" xr:uid="{CC964ED7-C497-4B4A-BB34-668B25F8FFE1}"/>
    <cellStyle name="Input 19 4" xfId="4536" xr:uid="{1C4EC00C-C9B1-4EBA-A4AC-5420905C2688}"/>
    <cellStyle name="Input 19 5" xfId="4369" xr:uid="{770C6380-CFBB-40F0-B7EE-F2A14A3C6BE2}"/>
    <cellStyle name="Input 19 6" xfId="5606" xr:uid="{04AE2D10-7304-45D2-9D32-C179B4E63B1B}"/>
    <cellStyle name="Input 19 7" xfId="4741" xr:uid="{380D5E74-D734-4421-847C-C5BE9E6D61C1}"/>
    <cellStyle name="Input 19 8" xfId="4433" xr:uid="{DD662837-A3E9-4D06-B88F-2A0CC22FB2F5}"/>
    <cellStyle name="Input 19 9" xfId="5823" xr:uid="{046FE4AB-AF76-4C74-A14E-EE9B3FE5E2E1}"/>
    <cellStyle name="Input 2" xfId="1937" xr:uid="{6363A718-0CCB-4A2D-BEEA-F95C97204487}"/>
    <cellStyle name="Input 2 10" xfId="4818" xr:uid="{073D78B7-F4F6-414E-8C00-45F3DA0B9B3C}"/>
    <cellStyle name="Input 2 11" xfId="5708" xr:uid="{4EA0732C-F6AA-4D54-8287-60C4D1F18801}"/>
    <cellStyle name="Input 2 2" xfId="1938" xr:uid="{5A9415FF-EF7B-40DB-A6B2-E5B2DB80BB79}"/>
    <cellStyle name="Input 2 2 10" xfId="4482" xr:uid="{C6FF0D9B-A8A0-4BDD-A374-BC21C800CF74}"/>
    <cellStyle name="Input 2 2 2" xfId="3705" xr:uid="{9A3E44AD-7CF3-4144-8592-F9ACB79149A7}"/>
    <cellStyle name="Input 2 2 3" xfId="4655" xr:uid="{77F6BB77-F6C7-4C43-B6F4-6A1018895E0D}"/>
    <cellStyle name="Input 2 2 4" xfId="4538" xr:uid="{82ACDCB8-90FB-44F7-AC8A-0F45C2005CDC}"/>
    <cellStyle name="Input 2 2 5" xfId="4367" xr:uid="{D486D852-5D40-4722-BC0E-6998F52F5146}"/>
    <cellStyle name="Input 2 2 6" xfId="5433" xr:uid="{7B57D359-9FF6-4E4A-8DBD-445D4883DC5C}"/>
    <cellStyle name="Input 2 2 7" xfId="5140" xr:uid="{DBB96B0A-3730-40AA-BC6A-F12E501D5F55}"/>
    <cellStyle name="Input 2 2 8" xfId="4431" xr:uid="{7C38FE53-ADB9-4E2E-B9C8-578CF24FB3FB}"/>
    <cellStyle name="Input 2 2 9" xfId="5824" xr:uid="{69A52D82-78B7-42A1-B3EC-5389FB4DA92C}"/>
    <cellStyle name="Input 2 3" xfId="3704" xr:uid="{F02B0BC2-26AB-4284-8F8E-99B5DEAA672D}"/>
    <cellStyle name="Input 2 4" xfId="4654" xr:uid="{0D12B289-4C86-4A7B-9C22-89236B7BC9FB}"/>
    <cellStyle name="Input 2 5" xfId="4537" xr:uid="{129580AC-E94B-4DC3-8B65-D0A47B99D24F}"/>
    <cellStyle name="Input 2 6" xfId="4368" xr:uid="{50923DE7-42F7-4E18-914D-4221F92B913A}"/>
    <cellStyle name="Input 2 7" xfId="5414" xr:uid="{3EE9F183-DFA1-467F-B12B-84C7156F1B84}"/>
    <cellStyle name="Input 2 8" xfId="4742" xr:uid="{5089CFF9-0304-4D2F-91E3-D611C48BEAC1}"/>
    <cellStyle name="Input 2 9" xfId="4432" xr:uid="{EC9BDFDA-51F9-4C82-828F-7886ED298DEC}"/>
    <cellStyle name="Input 20" xfId="1939" xr:uid="{0A44007C-37AD-4C0F-92B9-005934280CF6}"/>
    <cellStyle name="Input 20 10" xfId="5115" xr:uid="{903A9802-627D-4482-AA55-2C26D310B9F9}"/>
    <cellStyle name="Input 20 2" xfId="3706" xr:uid="{C23F6402-6C02-4402-B272-C8165BC4ADD7}"/>
    <cellStyle name="Input 20 3" xfId="4656" xr:uid="{7EDA3229-1F88-4FF7-ACF5-5CAE99640580}"/>
    <cellStyle name="Input 20 4" xfId="4539" xr:uid="{9638EFCD-81FF-472C-90B2-BF2CFA751EE7}"/>
    <cellStyle name="Input 20 5" xfId="5585" xr:uid="{B3FF2C69-4AFE-4E5A-9A49-41CC1F0EB1F2}"/>
    <cellStyle name="Input 20 6" xfId="4387" xr:uid="{2578A6BD-1FEB-4EFD-A995-3102771778B9}"/>
    <cellStyle name="Input 20 7" xfId="4744" xr:uid="{FC90DAC0-CDB8-4CE2-96E3-277F40AAF865}"/>
    <cellStyle name="Input 20 8" xfId="5281" xr:uid="{F5338BBF-55F4-4592-9A33-D1C82768957E}"/>
    <cellStyle name="Input 20 9" xfId="5532" xr:uid="{A4A1F1AE-3FE5-469D-B69D-A7E7E7A75937}"/>
    <cellStyle name="Input 21" xfId="1940" xr:uid="{EDB71AC7-2372-4FBF-8DAB-52D9D7A50366}"/>
    <cellStyle name="Input 21 10" xfId="4484" xr:uid="{9453C337-94E7-49E8-AAD2-FA04752A5371}"/>
    <cellStyle name="Input 21 2" xfId="3707" xr:uid="{B1A93CEC-1FE1-44C6-8F87-3168868FBA0B}"/>
    <cellStyle name="Input 21 3" xfId="4657" xr:uid="{B73EF13C-753F-4E7D-8874-67F216855BDF}"/>
    <cellStyle name="Input 21 4" xfId="5382" xr:uid="{A1AA6615-3952-4278-98FE-43F5F5ADA379}"/>
    <cellStyle name="Input 21 5" xfId="5583" xr:uid="{671487AE-9863-412C-9760-9FF8D9C8778A}"/>
    <cellStyle name="Input 21 6" xfId="5432" xr:uid="{802A8DB3-D129-4866-8C9F-4F608850D049}"/>
    <cellStyle name="Input 21 7" xfId="4745" xr:uid="{920666B2-F0EC-4B42-B046-408F74714680}"/>
    <cellStyle name="Input 21 8" xfId="4430" xr:uid="{0D809484-C672-4667-914D-C73D702D040D}"/>
    <cellStyle name="Input 21 9" xfId="5836" xr:uid="{444A4DC5-E1E4-4998-9287-8D7D41684FCC}"/>
    <cellStyle name="Input 22" xfId="1941" xr:uid="{ACC1810C-04D0-44FC-A84E-CD84F1C6DE86}"/>
    <cellStyle name="Input 22 10" xfId="5889" xr:uid="{F53C430C-64CA-4228-A83F-F7B665ABD733}"/>
    <cellStyle name="Input 22 2" xfId="3708" xr:uid="{EE2450E9-CF16-4650-9AAB-616CB2F7FB63}"/>
    <cellStyle name="Input 22 3" xfId="4658" xr:uid="{5453973A-8686-47B3-B4E4-3A0BC0B066CF}"/>
    <cellStyle name="Input 22 4" xfId="4540" xr:uid="{209589DC-2ACE-4A7B-B075-B79E1CE5A0A4}"/>
    <cellStyle name="Input 22 5" xfId="5584" xr:uid="{BEFA60C0-ED5E-47E9-91FB-8C0BC05BA3CF}"/>
    <cellStyle name="Input 22 6" xfId="4386" xr:uid="{A1A56720-2376-45E4-9B79-DC0A32B6FD3F}"/>
    <cellStyle name="Input 22 7" xfId="4746" xr:uid="{F40D8668-13ED-417C-983D-BE84971BD267}"/>
    <cellStyle name="Input 22 8" xfId="4429" xr:uid="{4598C000-FF47-418D-BEFB-C88BD5B57DAF}"/>
    <cellStyle name="Input 22 9" xfId="4819" xr:uid="{92BE945E-0E8B-486E-8EC3-CC333BB2F515}"/>
    <cellStyle name="Input 23" xfId="1942" xr:uid="{A2A22251-7A5E-49DA-861A-CCF62F5CF098}"/>
    <cellStyle name="Input 23 10" xfId="5178" xr:uid="{262F296E-EA0F-40F1-9311-592A3C4895CD}"/>
    <cellStyle name="Input 23 2" xfId="3709" xr:uid="{CDF5A864-B296-4C58-9DDD-48FD73090D94}"/>
    <cellStyle name="Input 23 3" xfId="4659" xr:uid="{B9A58C57-965B-411C-8AE1-C6751C9F8630}"/>
    <cellStyle name="Input 23 4" xfId="4541" xr:uid="{6C6E57C0-26C4-4D9B-9D4A-1EAFB36EC471}"/>
    <cellStyle name="Input 23 5" xfId="4363" xr:uid="{1DE3C2B5-5FFB-4685-B49C-D503521F8A2C}"/>
    <cellStyle name="Input 23 6" xfId="5431" xr:uid="{FEB44B64-B708-41D0-AC01-6292930A008F}"/>
    <cellStyle name="Input 23 7" xfId="4747" xr:uid="{C9E0ECEF-79D3-4942-BBF7-5F1F20C77B63}"/>
    <cellStyle name="Input 23 8" xfId="5338" xr:uid="{0CBEB6D7-B664-4B7C-9245-4E0E099C8ACF}"/>
    <cellStyle name="Input 23 9" xfId="5825" xr:uid="{4DA399D9-908C-4F95-B491-973CEEE9D2A5}"/>
    <cellStyle name="Input 24" xfId="1943" xr:uid="{19FACBD5-D177-4638-808C-32D9D28C6913}"/>
    <cellStyle name="Input 24 10" xfId="4490" xr:uid="{B9B53DB3-DE41-442F-AFE0-26C656FB986A}"/>
    <cellStyle name="Input 24 2" xfId="3710" xr:uid="{F2D1448E-686E-4014-81AF-6593E17304A0}"/>
    <cellStyle name="Input 24 3" xfId="4660" xr:uid="{F7C9AC07-EE7F-49EB-B01E-AAD76E31AB2D}"/>
    <cellStyle name="Input 24 4" xfId="4542" xr:uid="{08FEF8CD-FAB8-4970-929F-6A81D6256A8A}"/>
    <cellStyle name="Input 24 5" xfId="5418" xr:uid="{3D2D90BB-3D2B-4DDF-B284-FB6F4DD345B4}"/>
    <cellStyle name="Input 24 6" xfId="4310" xr:uid="{A1C4E918-EA59-42C4-B81E-345BD9789FDB}"/>
    <cellStyle name="Input 24 7" xfId="4748" xr:uid="{53ECB4E5-5CBA-4153-ABBA-60DED7764655}"/>
    <cellStyle name="Input 24 8" xfId="5620" xr:uid="{B0D8AC3D-D5B3-4985-8C44-3AC933EBD7E7}"/>
    <cellStyle name="Input 24 9" xfId="5533" xr:uid="{F634164E-19E2-48AF-803E-E5BC6D583B28}"/>
    <cellStyle name="Input 25" xfId="1944" xr:uid="{9EEECC8C-EAA5-49C1-9840-FDED1122F7A6}"/>
    <cellStyle name="Input 25 10" xfId="5890" xr:uid="{D4A5708F-33C4-41F6-A0ED-B322AC8B4EF9}"/>
    <cellStyle name="Input 25 2" xfId="3711" xr:uid="{97367229-0752-4FAE-A18A-D3634062B048}"/>
    <cellStyle name="Input 25 3" xfId="4661" xr:uid="{F5DAAC41-5B03-4037-86F0-EAF948F8A8D5}"/>
    <cellStyle name="Input 25 4" xfId="4543" xr:uid="{A249603E-E8AB-4D7A-9DD6-2117DCC3437B}"/>
    <cellStyle name="Input 25 5" xfId="4361" xr:uid="{8D05856C-36AD-45AF-B60A-08F9E92C95C6}"/>
    <cellStyle name="Input 25 6" xfId="4309" xr:uid="{6BF0D498-D0E7-44A9-87EF-7B4886C04480}"/>
    <cellStyle name="Input 25 7" xfId="4749" xr:uid="{1E99E51D-ED4C-4A8E-A321-446B08A04F60}"/>
    <cellStyle name="Input 25 8" xfId="4428" xr:uid="{ADDE8A89-E3F0-4D89-A5A2-8B0244FF1572}"/>
    <cellStyle name="Input 25 9" xfId="4820" xr:uid="{1FB36362-1693-45CC-81B0-1F348C37FB05}"/>
    <cellStyle name="Input 26" xfId="1945" xr:uid="{F3FB23C7-7353-414F-8432-DD73C4C5B36D}"/>
    <cellStyle name="Input 26 10" xfId="5119" xr:uid="{2EF8EBDF-CACF-4481-8370-6E62A8583EF3}"/>
    <cellStyle name="Input 26 2" xfId="3712" xr:uid="{8AB6DCCD-7C41-40A4-A6CE-077E9088EE9B}"/>
    <cellStyle name="Input 26 3" xfId="4662" xr:uid="{72E17F00-56B9-467F-81E0-DDE5E9EECD3A}"/>
    <cellStyle name="Input 26 4" xfId="4544" xr:uid="{33036F1A-B269-479A-8FEC-38933E0E39D5}"/>
    <cellStyle name="Input 26 5" xfId="4360" xr:uid="{9BBF236E-C2B6-4A82-8FD5-0E863AD702B1}"/>
    <cellStyle name="Input 26 6" xfId="4308" xr:uid="{9A34A400-2A10-4DBE-89E1-348BD1AB38C8}"/>
    <cellStyle name="Input 26 7" xfId="4750" xr:uid="{D7A0AF67-1197-4B88-AEFA-EBD58FF193DC}"/>
    <cellStyle name="Input 26 8" xfId="5282" xr:uid="{D39993AA-DE89-48F0-B993-3A7779F5CDAC}"/>
    <cellStyle name="Input 26 9" xfId="5534" xr:uid="{D3A2F1DB-D744-49B2-A487-6D64FB74DEEF}"/>
    <cellStyle name="Input 27" xfId="1946" xr:uid="{37ADFD3D-865F-4E5A-98F4-95FFE5A2BF03}"/>
    <cellStyle name="Input 27 10" xfId="4491" xr:uid="{7BB2FB05-3FA0-4F28-A7E9-39052A5F61A9}"/>
    <cellStyle name="Input 27 2" xfId="3713" xr:uid="{90546B35-2121-439F-92AC-B6D96898D75B}"/>
    <cellStyle name="Input 27 3" xfId="4663" xr:uid="{CB3FDC3C-142C-4266-8FDA-6E99102A837E}"/>
    <cellStyle name="Input 27 4" xfId="4545" xr:uid="{FC3E745B-8F67-421A-8EBE-419F6E18DEC6}"/>
    <cellStyle name="Input 27 5" xfId="4359" xr:uid="{A48DE38E-3CBE-4CF0-B69D-453CAE7A7723}"/>
    <cellStyle name="Input 27 6" xfId="4307" xr:uid="{10F10AC4-DA18-408B-B955-454B1FC063B7}"/>
    <cellStyle name="Input 27 7" xfId="4751" xr:uid="{A0CC64E2-8FFA-43AD-B57C-6185FFB1FDB5}"/>
    <cellStyle name="Input 27 8" xfId="5299" xr:uid="{8EF9BEB2-F4D9-40B9-A064-B86C80892845}"/>
    <cellStyle name="Input 27 9" xfId="4821" xr:uid="{53A25CCF-5C99-4B5F-9C30-1A6546EB3045}"/>
    <cellStyle name="Input 28" xfId="1947" xr:uid="{11A8CAF1-A5C6-458A-A727-5B9AA62F088E}"/>
    <cellStyle name="Input 28 10" xfId="5891" xr:uid="{5D1CE260-39D4-4D62-B5F6-31CA2864A6A7}"/>
    <cellStyle name="Input 28 2" xfId="3714" xr:uid="{E2C16259-AA2C-4D48-8819-5A6EBCCE9C28}"/>
    <cellStyle name="Input 28 3" xfId="4664" xr:uid="{623B3873-EA20-4B42-B9E3-1741DEB9D3F3}"/>
    <cellStyle name="Input 28 4" xfId="4546" xr:uid="{577C94D3-2BD5-405C-92C1-494026CFAE23}"/>
    <cellStyle name="Input 28 5" xfId="4358" xr:uid="{87F0F414-94DA-47EE-8C15-0045378C036C}"/>
    <cellStyle name="Input 28 6" xfId="4306" xr:uid="{3293E15E-4057-427F-B178-DA9E8E6B536F}"/>
    <cellStyle name="Input 28 7" xfId="4752" xr:uid="{63C0909D-7E09-48AF-9000-8C43F4888321}"/>
    <cellStyle name="Input 28 8" xfId="5621" xr:uid="{7D8784F4-42D4-4D53-B0C2-004E1A904D8C}"/>
    <cellStyle name="Input 28 9" xfId="5535" xr:uid="{47336059-3897-4183-88A9-8D16E4625BE2}"/>
    <cellStyle name="Input 29" xfId="1948" xr:uid="{3CCADE49-1B62-4881-A4E0-E6A074663CE8}"/>
    <cellStyle name="Input 29 10" xfId="5137" xr:uid="{861E1816-CFA0-4A83-B0E1-6997DD273755}"/>
    <cellStyle name="Input 29 2" xfId="3715" xr:uid="{5AB3B1AA-F057-4633-9451-78133A2B5899}"/>
    <cellStyle name="Input 29 3" xfId="4665" xr:uid="{6FA5E716-8CC2-4008-829D-19A0D0CBE5D5}"/>
    <cellStyle name="Input 29 4" xfId="4547" xr:uid="{62FD2EA0-0C24-4F87-A482-197E639FD7BA}"/>
    <cellStyle name="Input 29 5" xfId="4357" xr:uid="{1D031A24-60E0-4826-A785-EEC648E56A02}"/>
    <cellStyle name="Input 29 6" xfId="4305" xr:uid="{13400732-83EB-46EE-AB02-4FC8E665265C}"/>
    <cellStyle name="Input 29 7" xfId="4753" xr:uid="{DAE43963-A226-49FB-BB7D-E6DC2486B0BD}"/>
    <cellStyle name="Input 29 8" xfId="5283" xr:uid="{724C6366-2D95-42FC-B56F-47638F9C94CC}"/>
    <cellStyle name="Input 29 9" xfId="4822" xr:uid="{8CF0B2B8-80B4-4817-88E5-F018EF439351}"/>
    <cellStyle name="Input 3" xfId="1949" xr:uid="{43CED6C8-9B5C-4DA7-BC75-BC31EDD5025B}"/>
    <cellStyle name="Input 3 10" xfId="5111" xr:uid="{DEC7841B-B879-436C-B119-E494713DB86F}"/>
    <cellStyle name="Input 3 11" xfId="5424" xr:uid="{30AA0AA9-1673-4386-875E-353061825383}"/>
    <cellStyle name="Input 3 2" xfId="1950" xr:uid="{B8D6041B-3A3C-4299-A1C2-EA54431DC889}"/>
    <cellStyle name="Input 3 2 10" xfId="5892" xr:uid="{D55712ED-2624-4911-953D-CE24CC049792}"/>
    <cellStyle name="Input 3 2 2" xfId="3717" xr:uid="{0E7B2038-4C80-414F-9ACF-61C0D0591277}"/>
    <cellStyle name="Input 3 2 3" xfId="4667" xr:uid="{302E1BD4-E221-4B0F-97A5-1BE51E0FB04F}"/>
    <cellStyle name="Input 3 2 4" xfId="4549" xr:uid="{43FDF209-6962-4751-8D0F-4D329E13FFBD}"/>
    <cellStyle name="Input 3 2 5" xfId="4355" xr:uid="{231FA581-85E2-4206-B8E6-3313F46B2E5D}"/>
    <cellStyle name="Input 3 2 6" xfId="4303" xr:uid="{74A2EE94-2E57-4C12-A3E1-5B2F2B0D2175}"/>
    <cellStyle name="Input 3 2 7" xfId="4755" xr:uid="{98195D51-1EE6-4781-BC47-96F4D4970EC8}"/>
    <cellStyle name="Input 3 2 8" xfId="4426" xr:uid="{24D66C67-BAE3-4436-ADDD-9CD3C9CFBECA}"/>
    <cellStyle name="Input 3 2 9" xfId="5856" xr:uid="{291697C9-B44F-49FF-8149-111914820415}"/>
    <cellStyle name="Input 3 3" xfId="3716" xr:uid="{C01B9249-D067-4D94-BC58-96C127675DCC}"/>
    <cellStyle name="Input 3 4" xfId="4666" xr:uid="{A8A097B3-D7F3-4A71-BA3F-786B96E420DA}"/>
    <cellStyle name="Input 3 5" xfId="4548" xr:uid="{3B91752B-3D32-4615-81EC-6D94855DF4BB}"/>
    <cellStyle name="Input 3 6" xfId="4356" xr:uid="{D1064576-ACBA-4D5F-88CB-8F9C4667C527}"/>
    <cellStyle name="Input 3 7" xfId="4304" xr:uid="{EF7FA117-A1DF-4B7A-A928-B17413C462A5}"/>
    <cellStyle name="Input 3 8" xfId="4754" xr:uid="{527BEEBC-3511-41DD-9549-66D7D1EC35BC}"/>
    <cellStyle name="Input 3 9" xfId="4427" xr:uid="{A37F9BF8-1492-4959-9D78-889502B003FA}"/>
    <cellStyle name="Input 30" xfId="1951" xr:uid="{C89BDABD-545C-4273-ABAC-6BF5652FCE82}"/>
    <cellStyle name="Input 30 10" xfId="4492" xr:uid="{40424C26-D89A-4CAE-94E7-3F9673C11DBF}"/>
    <cellStyle name="Input 30 2" xfId="3718" xr:uid="{6E236061-67BC-4D59-82A6-77936F1EE1ED}"/>
    <cellStyle name="Input 30 3" xfId="4668" xr:uid="{68B50E47-957A-49AA-BBBE-5F9473285834}"/>
    <cellStyle name="Input 30 4" xfId="4550" xr:uid="{40EE3BCB-5A7B-4E9B-8626-CBB9F699C025}"/>
    <cellStyle name="Input 30 5" xfId="5367" xr:uid="{3D64E68E-1143-4810-A724-300C54833AAC}"/>
    <cellStyle name="Input 30 6" xfId="4302" xr:uid="{B8BB503D-3CFF-4630-A174-A087C05E13EC}"/>
    <cellStyle name="Input 30 7" xfId="4756" xr:uid="{9B2E6348-3C1B-429A-B29D-44CE2737CE48}"/>
    <cellStyle name="Input 30 8" xfId="5284" xr:uid="{5F4C9C9D-43A0-4AF6-8947-7DEC7F3017DC}"/>
    <cellStyle name="Input 30 9" xfId="5542" xr:uid="{73C88552-A896-48F6-982A-437809B770C3}"/>
    <cellStyle name="Input 31" xfId="1952" xr:uid="{F47BF33D-F320-4D95-BA6A-CBF87965A389}"/>
    <cellStyle name="Input 31 10" xfId="5707" xr:uid="{A6C98572-9DD9-4907-B0CD-36130E28E023}"/>
    <cellStyle name="Input 31 2" xfId="3719" xr:uid="{DA7BD853-BD63-404C-B146-5C7BE20EA464}"/>
    <cellStyle name="Input 31 3" xfId="4669" xr:uid="{1D3A4AA1-10BE-4893-9A56-4447294B4368}"/>
    <cellStyle name="Input 31 4" xfId="4551" xr:uid="{A8E9A2B2-A4DA-4549-BCB2-82B209934699}"/>
    <cellStyle name="Input 31 5" xfId="5511" xr:uid="{3F8E1A92-FD28-4AA2-8518-42245D67B878}"/>
    <cellStyle name="Input 31 6" xfId="4301" xr:uid="{05659237-5A9B-4E73-A901-04DE48953C69}"/>
    <cellStyle name="Input 31 7" xfId="4757" xr:uid="{7FEA4CCA-CE46-4307-9E92-E5CA6F3863D9}"/>
    <cellStyle name="Input 31 8" xfId="4425" xr:uid="{19854D99-F966-4DE3-9DED-C0961D64F8C5}"/>
    <cellStyle name="Input 31 9" xfId="4823" xr:uid="{C5F73A67-36CD-4EAD-9EE8-72FBEC852EA2}"/>
    <cellStyle name="Input 32" xfId="1953" xr:uid="{95E897D2-6D43-47C6-8092-98C55096EB77}"/>
    <cellStyle name="Input 32 10" xfId="5893" xr:uid="{BC7A03A8-DF1C-488D-AB09-2565AC8EF9A5}"/>
    <cellStyle name="Input 32 2" xfId="3720" xr:uid="{0999931B-1DC4-480C-B95A-D35820D2E3FE}"/>
    <cellStyle name="Input 32 3" xfId="4670" xr:uid="{FCBD6BC3-5E73-4C34-92B2-0CA133A55A32}"/>
    <cellStyle name="Input 32 4" xfId="5181" xr:uid="{E9818167-ABD7-4613-921A-28D2DE6FF05A}"/>
    <cellStyle name="Input 32 5" xfId="4354" xr:uid="{26A459F8-B344-46E8-8EA6-927EDC166968}"/>
    <cellStyle name="Input 32 6" xfId="4300" xr:uid="{95F54D7C-2C67-4F34-99B4-3CD772FA2717}"/>
    <cellStyle name="Input 32 7" xfId="4758" xr:uid="{0F6EFA20-1241-41A0-A0AA-F4190866105B}"/>
    <cellStyle name="Input 32 8" xfId="5800" xr:uid="{8BC18EEA-28BD-4675-BC29-063588BE86B0}"/>
    <cellStyle name="Input 32 9" xfId="5332" xr:uid="{4E9825DF-A895-4B2B-84A8-9F9782CFCBE9}"/>
    <cellStyle name="Input 33" xfId="1954" xr:uid="{93F01CF7-6330-4324-B411-35995A7008BF}"/>
    <cellStyle name="Input 33 10" xfId="3944" xr:uid="{F45AF16C-8A56-412B-8801-927A5EDDF952}"/>
    <cellStyle name="Input 33 2" xfId="3721" xr:uid="{3E304393-E3E2-422A-98CB-A21213E54AE3}"/>
    <cellStyle name="Input 33 3" xfId="4671" xr:uid="{51D07B97-6FA7-4C81-9120-C71E56728DDF}"/>
    <cellStyle name="Input 33 4" xfId="4552" xr:uid="{45504B59-F7FF-4872-82F7-F8C49A6AD9C5}"/>
    <cellStyle name="Input 33 5" xfId="5510" xr:uid="{7F36030E-050B-40C1-9772-F7529AA0CF20}"/>
    <cellStyle name="Input 33 6" xfId="4299" xr:uid="{5046C2B5-A31E-4F04-AFD6-E5DDE2CF7DBB}"/>
    <cellStyle name="Input 33 7" xfId="4759" xr:uid="{35E106A6-6D0B-427F-A01A-7EF96B3B4990}"/>
    <cellStyle name="Input 33 8" xfId="4424" xr:uid="{3A9152DA-7BEE-4E31-A195-9B577DFF1A80}"/>
    <cellStyle name="Input 33 9" xfId="5827" xr:uid="{DB86AF77-DE39-4217-8247-93E1A5F9AB65}"/>
    <cellStyle name="Input 34" xfId="1955" xr:uid="{E752C2F3-6D8B-4DAA-A510-D323E825E852}"/>
    <cellStyle name="Input 34 10" xfId="5706" xr:uid="{5F253792-DA74-460A-839B-505989AB4855}"/>
    <cellStyle name="Input 34 2" xfId="3722" xr:uid="{DB891867-F85B-45D7-8011-31C354E5D9E8}"/>
    <cellStyle name="Input 34 3" xfId="4672" xr:uid="{808C719A-8F5D-42BD-96BD-2E1F655E712D}"/>
    <cellStyle name="Input 34 4" xfId="4553" xr:uid="{820FF590-C2BB-46E5-ADE3-610386E11856}"/>
    <cellStyle name="Input 34 5" xfId="5366" xr:uid="{67C5880F-3ACE-4706-A470-A5EE39588EEF}"/>
    <cellStyle name="Input 34 6" xfId="4298" xr:uid="{8F6DF155-68C2-4D60-B34D-098E7B7DE05C}"/>
    <cellStyle name="Input 34 7" xfId="5296" xr:uid="{29A72970-7708-45A0-B5DC-9ACC2D382733}"/>
    <cellStyle name="Input 34 8" xfId="5743" xr:uid="{57532E9F-D1B3-443A-9617-74503FD520EA}"/>
    <cellStyle name="Input 34 9" xfId="5536" xr:uid="{24E35F78-6959-49AC-963C-5FE9DE07C754}"/>
    <cellStyle name="Input 35" xfId="1956" xr:uid="{74F496F3-84FB-4A6D-8EA3-2A4CC1D963DE}"/>
    <cellStyle name="Input 35 10" xfId="5894" xr:uid="{76BBB6DA-83D8-470F-B6A2-A1F1450B7EEF}"/>
    <cellStyle name="Input 35 2" xfId="3723" xr:uid="{E021EEC8-FCAE-447C-901E-CAD324FF4A46}"/>
    <cellStyle name="Input 35 3" xfId="4673" xr:uid="{7FF12A0B-8C57-4922-B9FB-32E190F1A845}"/>
    <cellStyle name="Input 35 4" xfId="4554" xr:uid="{3FC89191-EC90-4609-8FD3-58FF855D8859}"/>
    <cellStyle name="Input 35 5" xfId="5509" xr:uid="{0420852E-36BD-4E67-9CFA-98A1AE22173C}"/>
    <cellStyle name="Input 35 6" xfId="5132" xr:uid="{69238472-1F12-4175-B4E1-8B81595C9E4E}"/>
    <cellStyle name="Input 35 7" xfId="4760" xr:uid="{16A44F66-6FB9-4053-BE92-809930EFB844}"/>
    <cellStyle name="Input 35 8" xfId="5801" xr:uid="{8FB540CA-936A-4C7E-A631-F8A3B40AC0D3}"/>
    <cellStyle name="Input 35 9" xfId="4824" xr:uid="{EBE0E605-5F50-4E4C-86FA-5D33F2C27CAA}"/>
    <cellStyle name="Input 36" xfId="1957" xr:uid="{5A63224D-A429-4F55-92B9-79D704012D32}"/>
    <cellStyle name="Input 36 10" xfId="4493" xr:uid="{4846B3CA-B2EA-49D1-ACAB-01B38D7832ED}"/>
    <cellStyle name="Input 36 2" xfId="3724" xr:uid="{69011A33-E74A-4127-999A-AE8D91070AB0}"/>
    <cellStyle name="Input 36 3" xfId="4674" xr:uid="{7EA6FB96-2A1A-4DC1-A39A-D01458F0A795}"/>
    <cellStyle name="Input 36 4" xfId="4555" xr:uid="{C8FC7F0D-EA94-4A95-AFBB-7C27F86EAC08}"/>
    <cellStyle name="Input 36 5" xfId="5586" xr:uid="{4E7C0122-E26E-41FA-88DB-0C72830C4B90}"/>
    <cellStyle name="Input 36 6" xfId="4297" xr:uid="{1D3C7B36-776F-4372-8424-1D3785A95C60}"/>
    <cellStyle name="Input 36 7" xfId="4761" xr:uid="{26B7E68E-2750-43F3-9CA8-A9D4B9D2269E}"/>
    <cellStyle name="Input 36 8" xfId="5285" xr:uid="{B15FD29D-F44A-4AAB-9FB9-64F776E34C17}"/>
    <cellStyle name="Input 36 9" xfId="4825" xr:uid="{209AE5DC-B4E8-4EE1-8853-2EE107875E2A}"/>
    <cellStyle name="Input 37" xfId="1958" xr:uid="{A186C621-50A4-4337-A334-176C7A096FFF}"/>
    <cellStyle name="Input 37 10" xfId="5705" xr:uid="{8042DE57-F166-411D-9C93-70D1728A9C94}"/>
    <cellStyle name="Input 37 2" xfId="3725" xr:uid="{C3E821D3-DD18-44A9-9E62-5D67F44CDB81}"/>
    <cellStyle name="Input 37 3" xfId="4675" xr:uid="{A1477A98-DB23-4DAD-AE06-75A0E0E3BEE5}"/>
    <cellStyle name="Input 37 4" xfId="4556" xr:uid="{5468AAC7-05EB-40F1-99AA-96C63F26FEE8}"/>
    <cellStyle name="Input 37 5" xfId="5508" xr:uid="{9919C252-6228-4023-82A8-9FA91F145B01}"/>
    <cellStyle name="Input 37 6" xfId="4296" xr:uid="{5582BEE4-B17C-4E7A-9610-0F05C8DB90C7}"/>
    <cellStyle name="Input 37 7" xfId="4762" xr:uid="{09592276-EE77-4129-BD28-7D3BC86015F0}"/>
    <cellStyle name="Input 37 8" xfId="5123" xr:uid="{FA218A87-75C0-4192-905C-D4FA0413254A}"/>
    <cellStyle name="Input 37 9" xfId="5828" xr:uid="{5603CD87-5B16-44CF-82F2-920E00ED4EBB}"/>
    <cellStyle name="Input 38" xfId="1959" xr:uid="{8C9574E3-4251-4803-9F2C-A587FF2B6592}"/>
    <cellStyle name="Input 38 10" xfId="4496" xr:uid="{233E5942-FCC1-452E-AEB0-453BFBF72F90}"/>
    <cellStyle name="Input 38 2" xfId="3726" xr:uid="{BC1461B0-E5FD-48AC-8CC5-2895077B3E9B}"/>
    <cellStyle name="Input 38 3" xfId="4676" xr:uid="{6F7F1DA6-F01F-43AC-9463-A20CC7696437}"/>
    <cellStyle name="Input 38 4" xfId="4557" xr:uid="{9AA4106B-B85E-414E-BEA7-1822E2006279}"/>
    <cellStyle name="Input 38 5" xfId="5333" xr:uid="{AF1975D4-A577-455D-BEF8-22C355A3E412}"/>
    <cellStyle name="Input 38 6" xfId="4295" xr:uid="{2C840F12-4D67-4B8B-9AD4-4309DEB4B805}"/>
    <cellStyle name="Input 38 7" xfId="4763" xr:uid="{0F535680-FAC2-4192-9B89-F8384EC237D3}"/>
    <cellStyle name="Input 38 8" xfId="4422" xr:uid="{DD789026-DAA6-4467-BF55-8BF919BDE0CA}"/>
    <cellStyle name="Input 38 9" xfId="5635" xr:uid="{6469E353-B579-4461-9567-16CAEA550678}"/>
    <cellStyle name="Input 39" xfId="1960" xr:uid="{A334B2B2-41B5-48CE-81AE-56C9F12E3D20}"/>
    <cellStyle name="Input 39 10" xfId="5704" xr:uid="{FB16888D-41FE-4643-AA80-A0D3558CA43D}"/>
    <cellStyle name="Input 39 2" xfId="3727" xr:uid="{EE935EF7-0077-48CF-91A8-BE20E4778A1C}"/>
    <cellStyle name="Input 39 3" xfId="4677" xr:uid="{48856544-A67C-43F4-A634-47D420E42366}"/>
    <cellStyle name="Input 39 4" xfId="4558" xr:uid="{A6C35F09-5909-4CFF-8DA8-58EFBE5B6025}"/>
    <cellStyle name="Input 39 5" xfId="5507" xr:uid="{2435447A-743D-478F-A7AE-2413AC1521D8}"/>
    <cellStyle name="Input 39 6" xfId="4294" xr:uid="{8797B3A9-4416-4ACD-A624-B9CC19D2D733}"/>
    <cellStyle name="Input 39 7" xfId="5339" xr:uid="{CF1DDBB3-7F6C-4F43-AAD4-E8126339610C}"/>
    <cellStyle name="Input 39 8" xfId="4421" xr:uid="{FBA670A6-501B-46ED-8FF7-A3D90CA62F6E}"/>
    <cellStyle name="Input 39 9" xfId="5630" xr:uid="{5F7FDD3D-62EE-411E-9AC4-6719D34A4F6C}"/>
    <cellStyle name="Input 4" xfId="1961" xr:uid="{FF9C88DE-88C4-4E7D-B81B-9349FB73623D}"/>
    <cellStyle name="Input 4 10" xfId="5350" xr:uid="{BF0E6023-8394-4311-9EC1-386059D62DEF}"/>
    <cellStyle name="Input 4 11" xfId="5407" xr:uid="{4A36C62B-B7F7-45BF-A7F7-FCAE55325E3C}"/>
    <cellStyle name="Input 4 2" xfId="1962" xr:uid="{0EEDC877-07A5-422B-84D8-B4B9D88F336D}"/>
    <cellStyle name="Input 4 2 10" xfId="5703" xr:uid="{9A26D360-0DD2-4F02-8E94-50B0256B7A55}"/>
    <cellStyle name="Input 4 2 2" xfId="3729" xr:uid="{17E8B80F-0355-4124-BB28-940490B881A1}"/>
    <cellStyle name="Input 4 2 3" xfId="4679" xr:uid="{F033C259-7BCB-4B47-92F1-0EEC33BD1B9B}"/>
    <cellStyle name="Input 4 2 4" xfId="4560" xr:uid="{E4FD1564-14AD-48FD-86BF-44E3C446C4AA}"/>
    <cellStyle name="Input 4 2 5" xfId="5506" xr:uid="{5EADBAE5-D525-4459-951B-79F4ED5EDED3}"/>
    <cellStyle name="Input 4 2 6" xfId="4292" xr:uid="{17E881AF-0BD4-4E38-97E9-88AB523E2B69}"/>
    <cellStyle name="Input 4 2 7" xfId="5325" xr:uid="{E3A2B1F6-A579-4367-BD77-444C9A76672D}"/>
    <cellStyle name="Input 4 2 8" xfId="4419" xr:uid="{80016EAB-3B36-491E-9F23-AFAA2A4F1CA9}"/>
    <cellStyle name="Input 4 2 9" xfId="5631" xr:uid="{73B4D8E3-16D4-414E-9BA7-A49EE1A029F8}"/>
    <cellStyle name="Input 4 3" xfId="3728" xr:uid="{EDCA5914-DBB7-4E80-8DAC-502B013A90EE}"/>
    <cellStyle name="Input 4 4" xfId="4678" xr:uid="{BB681976-B991-490B-A713-8EC3C9F34DDA}"/>
    <cellStyle name="Input 4 5" xfId="4559" xr:uid="{DC0A4E09-69ED-4799-9D3E-1903A8D4D608}"/>
    <cellStyle name="Input 4 6" xfId="5365" xr:uid="{B76B6E36-8BA6-4B6F-8A7F-8BF6EDBDFFF9}"/>
    <cellStyle name="Input 4 7" xfId="4293" xr:uid="{7B94FF39-97BB-497F-9C0F-D0F22B5090B8}"/>
    <cellStyle name="Input 4 8" xfId="4764" xr:uid="{9DE52FAF-A499-4420-968C-14264B3D3C36}"/>
    <cellStyle name="Input 4 9" xfId="4420" xr:uid="{570095A8-EC83-43AA-9994-3256D367B302}"/>
    <cellStyle name="Input 40" xfId="1963" xr:uid="{5F6E6878-3A6E-4D26-8AF0-7FBE01F32A9B}"/>
    <cellStyle name="Input 40 10" xfId="5702" xr:uid="{1FE374FE-8AE3-49D2-B465-0839425E628B}"/>
    <cellStyle name="Input 40 2" xfId="3730" xr:uid="{0F4881AB-EA31-4353-A9CD-815A4AB715C1}"/>
    <cellStyle name="Input 40 3" xfId="4680" xr:uid="{D0229DF3-BAD2-4C94-ADC7-F6FF1DCDE3B4}"/>
    <cellStyle name="Input 40 4" xfId="4561" xr:uid="{98691187-0D8F-40B9-9480-93648C353301}"/>
    <cellStyle name="Input 40 5" xfId="4352" xr:uid="{0E354887-407C-4EE6-911E-FF6BAF8084D9}"/>
    <cellStyle name="Input 40 6" xfId="4291" xr:uid="{8A784A52-08F4-4A49-B0F6-B50A390EFDD2}"/>
    <cellStyle name="Input 40 7" xfId="5399" xr:uid="{0BB729F5-0FAC-496F-94AD-C8E5C7118FB2}"/>
    <cellStyle name="Input 40 8" xfId="4418" xr:uid="{43F5AF27-0DCB-49ED-9B08-28150DE646AC}"/>
    <cellStyle name="Input 40 9" xfId="5356" xr:uid="{CB43B17E-6ECC-4ACE-AE39-63A703D6101E}"/>
    <cellStyle name="Input 41" xfId="1964" xr:uid="{7C3811CB-A25C-40EC-A63B-2653C50F79B4}"/>
    <cellStyle name="Input 41 10" xfId="4497" xr:uid="{8DB6D6A1-4355-4FCE-91A0-29D69309F4AB}"/>
    <cellStyle name="Input 41 2" xfId="3731" xr:uid="{12C10E6D-ABA0-494A-B18C-20E8584A8575}"/>
    <cellStyle name="Input 41 3" xfId="4681" xr:uid="{3538A3B2-6C50-4FF8-8E63-07A6055C7025}"/>
    <cellStyle name="Input 41 4" xfId="4562" xr:uid="{219355B0-0789-45D6-A7C0-B06C07C8BDAC}"/>
    <cellStyle name="Input 41 5" xfId="5505" xr:uid="{DD11E1AB-4C11-446F-B105-E9DBA55CBBBE}"/>
    <cellStyle name="Input 41 6" xfId="4290" xr:uid="{4B6BBBB8-DDB7-441D-92D2-3499940EF70E}"/>
    <cellStyle name="Input 41 7" xfId="4767" xr:uid="{0B39610C-0FD3-4374-9DD8-275C4CA0ED25}"/>
    <cellStyle name="Input 41 8" xfId="4423" xr:uid="{6D66F7A3-0F45-4571-AB19-5072A507EEE7}"/>
    <cellStyle name="Input 41 9" xfId="5297" xr:uid="{D3D16EBC-4E81-438A-B13E-69A246FC0C37}"/>
    <cellStyle name="Input 42" xfId="1965" xr:uid="{BD569D70-A16D-49EE-988C-92EFEC2AB0B9}"/>
    <cellStyle name="Input 42 10" xfId="5701" xr:uid="{318C3070-6AFF-49DC-B8C5-8F4F4AA12D6D}"/>
    <cellStyle name="Input 42 2" xfId="3732" xr:uid="{A5BAEC9C-6429-4FC8-A9B9-4F068C16FB4F}"/>
    <cellStyle name="Input 42 3" xfId="4682" xr:uid="{0A7B9B74-B1B3-4AF0-AE3E-BC41636C758C}"/>
    <cellStyle name="Input 42 4" xfId="4563" xr:uid="{378ACA5A-0F68-4DB7-B82C-48056A3B3A4E}"/>
    <cellStyle name="Input 42 5" xfId="5364" xr:uid="{A29FEF94-BE91-47E2-9333-1812575252D7}"/>
    <cellStyle name="Input 42 6" xfId="4289" xr:uid="{9B57FA0F-0766-4298-A47B-78C249BAA13C}"/>
    <cellStyle name="Input 42 7" xfId="4768" xr:uid="{847F4BB7-1370-4EE7-9828-A79D2B58C894}"/>
    <cellStyle name="Input 42 8" xfId="4417" xr:uid="{266E92BC-F24A-47C1-B80F-E4439C2ACE5C}"/>
    <cellStyle name="Input 42 9" xfId="5774" xr:uid="{E39DF0D2-D749-4AFD-912F-0DA3BD10D749}"/>
    <cellStyle name="Input 43" xfId="1966" xr:uid="{8AB796A2-7E87-4809-A98F-D34D1CA69F7A}"/>
    <cellStyle name="Input 43 10" xfId="5406" xr:uid="{B4BB0B3C-71DC-45FF-9034-6BF648A42AD6}"/>
    <cellStyle name="Input 43 2" xfId="3733" xr:uid="{F05A52B1-6D4D-4F1C-B3EE-A663EF0E5D4D}"/>
    <cellStyle name="Input 43 3" xfId="4683" xr:uid="{B24597AC-517F-471E-BD51-583D4CE2C8FF}"/>
    <cellStyle name="Input 43 4" xfId="4564" xr:uid="{10515AD7-7937-40AD-BABF-DD0FDD67C317}"/>
    <cellStyle name="Input 43 5" xfId="5504" xr:uid="{82F3EE47-E0F0-4CCC-9749-990A4CEFA906}"/>
    <cellStyle name="Input 43 6" xfId="4288" xr:uid="{31FCDEA0-E94B-412A-BEA0-5581ADFDBD0B}"/>
    <cellStyle name="Input 43 7" xfId="4769" xr:uid="{ED5B5509-5B81-408F-B6E8-7B9EAB0C6F95}"/>
    <cellStyle name="Input 43 8" xfId="5410" xr:uid="{EDCDF71A-8D55-4833-90B4-F864A8CB3084}"/>
    <cellStyle name="Input 43 9" xfId="4826" xr:uid="{82A00915-5D7B-4476-9D6E-67ABF044EE90}"/>
    <cellStyle name="Input 44" xfId="1967" xr:uid="{DC44C771-8CBD-4238-8B26-77338723702D}"/>
    <cellStyle name="Input 44 10" xfId="5959" xr:uid="{7BB915C0-7344-477A-B61D-199BD016E63F}"/>
    <cellStyle name="Input 44 2" xfId="3734" xr:uid="{CAE96649-126F-4AFE-9CEA-50A1FAF77D63}"/>
    <cellStyle name="Input 44 3" xfId="4684" xr:uid="{BD56B74A-BE1F-4708-9A3C-4AFE964D230E}"/>
    <cellStyle name="Input 44 4" xfId="4565" xr:uid="{6A2D3AD5-5F9C-4CD6-BA94-E312EB260154}"/>
    <cellStyle name="Input 44 5" xfId="4351" xr:uid="{C30D7089-DDDD-493D-A2BC-5DE2C264C1ED}"/>
    <cellStyle name="Input 44 6" xfId="4287" xr:uid="{70EB101E-F4CA-4FA4-BC53-8DD098AE10A1}"/>
    <cellStyle name="Input 44 7" xfId="4770" xr:uid="{24DA002C-7F38-4A42-BE48-A9ABA5B83DEB}"/>
    <cellStyle name="Input 44 8" xfId="5336" xr:uid="{4D304E6C-0325-4E1C-9FE6-D8670BB5CCD7}"/>
    <cellStyle name="Input 44 9" xfId="5632" xr:uid="{F6EA916D-4A58-4268-8CB9-CBD13F3F2C5C}"/>
    <cellStyle name="Input 45" xfId="1968" xr:uid="{D8C321EC-9E9E-4083-9EFD-8C2A436CA544}"/>
    <cellStyle name="Input 45 10" xfId="5958" xr:uid="{87486B63-F4A5-4112-B5BB-D64F7EB10FC4}"/>
    <cellStyle name="Input 45 2" xfId="3735" xr:uid="{2DD34826-0F78-4616-808F-22AF2E8E3532}"/>
    <cellStyle name="Input 45 3" xfId="4685" xr:uid="{28298E22-F749-4C7E-87ED-A71DD3D87969}"/>
    <cellStyle name="Input 45 4" xfId="4566" xr:uid="{10464B68-39E1-4FF9-9924-605D3EDA3C9B}"/>
    <cellStyle name="Input 45 5" xfId="5363" xr:uid="{7329BF33-286C-4FA3-9A28-DDC241B7CB4C}"/>
    <cellStyle name="Input 45 6" xfId="4286" xr:uid="{5D2BE067-E271-4E54-A310-9772EF629DD9}"/>
    <cellStyle name="Input 45 7" xfId="4771" xr:uid="{8E40E29A-3A56-4C44-9E6B-71792A435743}"/>
    <cellStyle name="Input 45 8" xfId="5330" xr:uid="{02F3DB1D-B8B1-4348-B3CC-1AE7B125D31A}"/>
    <cellStyle name="Input 45 9" xfId="5355" xr:uid="{1D166C70-E85C-4EBB-AABC-EEEA39A93974}"/>
    <cellStyle name="Input 46" xfId="1969" xr:uid="{7A60151B-3672-4236-AA45-B480B84A3E31}"/>
    <cellStyle name="Input 46 10" xfId="5700" xr:uid="{5FE10496-7D1B-4DC7-A9C0-CBC5391CA324}"/>
    <cellStyle name="Input 46 2" xfId="3736" xr:uid="{F4BCE15A-1D1A-471B-8083-40B1085A8D17}"/>
    <cellStyle name="Input 46 3" xfId="4686" xr:uid="{FA63A407-BA3E-4B98-8F62-CF9899AE06BB}"/>
    <cellStyle name="Input 46 4" xfId="4567" xr:uid="{40237C65-B94C-4CE3-B6C6-497CBE621BD5}"/>
    <cellStyle name="Input 46 5" xfId="5446" xr:uid="{DE0CD476-FB46-4C5F-9278-9F4AFD9B841B}"/>
    <cellStyle name="Input 46 6" xfId="4285" xr:uid="{C2356EE7-5EB8-4BE0-900F-ADE55E1EA067}"/>
    <cellStyle name="Input 46 7" xfId="4772" xr:uid="{6FD47DEB-5809-46D9-949E-364788AF7D59}"/>
    <cellStyle name="Input 46 8" xfId="5375" xr:uid="{FCE2F90A-DD1C-4762-9DDD-760E180F1ECD}"/>
    <cellStyle name="Input 46 9" xfId="5633" xr:uid="{AAF630D0-E216-4CD1-BFEA-591F553F6B4D}"/>
    <cellStyle name="Input 47" xfId="1970" xr:uid="{ACA6BCA3-0E7A-423D-BDE0-4BD4076E2000}"/>
    <cellStyle name="Input 47 10" xfId="4498" xr:uid="{1AC778ED-7B72-488D-AD71-D0DB9EB4DF70}"/>
    <cellStyle name="Input 47 2" xfId="3737" xr:uid="{6C424B08-8061-43A0-8F9B-342441FA4936}"/>
    <cellStyle name="Input 47 3" xfId="4687" xr:uid="{0A828B92-0C10-473F-97A4-09C7D23B69D7}"/>
    <cellStyle name="Input 47 4" xfId="3950" xr:uid="{3A6DE03A-3FFE-44FF-A6B1-AEE070AE8086}"/>
    <cellStyle name="Input 47 5" xfId="4350" xr:uid="{3C719209-ADDB-4DC8-A079-B7C5FA871EED}"/>
    <cellStyle name="Input 47 6" xfId="4284" xr:uid="{DD55C8A5-380F-4A86-8AB1-EED5400BEA69}"/>
    <cellStyle name="Input 47 7" xfId="4773" xr:uid="{7B129204-7B11-427B-A396-BD5190F4DF6E}"/>
    <cellStyle name="Input 47 8" xfId="4415" xr:uid="{937DB9B7-6E34-404D-B608-71522B5E4B5F}"/>
    <cellStyle name="Input 47 9" xfId="5440" xr:uid="{FEC38467-FD8F-401C-9D05-EC15C6020B72}"/>
    <cellStyle name="Input 48" xfId="1971" xr:uid="{07DFDC5C-028A-43E2-AB81-6D3C53E6361D}"/>
    <cellStyle name="Input 48 10" xfId="5960" xr:uid="{36FAB994-8516-4A0B-B7DE-88C56D040761}"/>
    <cellStyle name="Input 48 2" xfId="3738" xr:uid="{4D5D9A18-984B-4F0D-BCCF-467D6C8F42BA}"/>
    <cellStyle name="Input 48 3" xfId="4688" xr:uid="{2FB0741D-AB86-42E0-B189-A5C6EA6A01C1}"/>
    <cellStyle name="Input 48 4" xfId="4569" xr:uid="{BF11D84F-B95A-45E3-ABF3-D7407C25D8F2}"/>
    <cellStyle name="Input 48 5" xfId="5362" xr:uid="{D55A6027-28A1-43A7-B32D-2C5BFD8C75B6}"/>
    <cellStyle name="Input 48 6" xfId="4283" xr:uid="{DA53FF08-7F5B-4BD0-AFC1-41ACB5060FF5}"/>
    <cellStyle name="Input 48 7" xfId="4774" xr:uid="{EB3BD603-F674-4527-AA88-79B7F51687A8}"/>
    <cellStyle name="Input 48 8" xfId="4414" xr:uid="{9219CA63-ACF1-48F2-A937-84DFEE21AD7A}"/>
    <cellStyle name="Input 48 9" xfId="5262" xr:uid="{E4B2482A-E397-4B91-A4D1-EFD6C64F37BD}"/>
    <cellStyle name="Input 49" xfId="1972" xr:uid="{4CD930DA-D042-4065-ABE3-5E3E97882AF0}"/>
    <cellStyle name="Input 49 10" xfId="5405" xr:uid="{FADA7908-15F6-41E6-A401-50DA9374BF6B}"/>
    <cellStyle name="Input 49 2" xfId="3739" xr:uid="{DDD9C8EA-B0E6-40D2-A1EA-6EB98E189DEB}"/>
    <cellStyle name="Input 49 3" xfId="4689" xr:uid="{31052F42-0530-45E9-8014-E21ED88D4676}"/>
    <cellStyle name="Input 49 4" xfId="4570" xr:uid="{4B71F280-C94E-44B5-93B8-F981E8711836}"/>
    <cellStyle name="Input 49 5" xfId="4349" xr:uid="{8F984140-EF40-401E-965A-18DA0E867002}"/>
    <cellStyle name="Input 49 6" xfId="4282" xr:uid="{B0D30CEE-B2A1-406C-87FE-59D8A317B17F}"/>
    <cellStyle name="Input 49 7" xfId="4775" xr:uid="{E66AAF95-BEB1-4CD4-ACEF-E30204F63345}"/>
    <cellStyle name="Input 49 8" xfId="5619" xr:uid="{B90519BB-8ACC-4ED0-96EA-472D4FB0B32A}"/>
    <cellStyle name="Input 49 9" xfId="5310" xr:uid="{5ECA11C4-E1C3-4750-A568-C6002D1A0B0D}"/>
    <cellStyle name="Input 5" xfId="1973" xr:uid="{564ACCED-DB20-4E67-AD72-988DAAE211CF}"/>
    <cellStyle name="Input 5 10" xfId="5624" xr:uid="{7588A118-2E4F-462D-89A3-C2C4425F3A7C}"/>
    <cellStyle name="Input 5 2" xfId="3740" xr:uid="{F2454A05-A819-4A0A-B307-820366DD4A6E}"/>
    <cellStyle name="Input 5 3" xfId="4690" xr:uid="{690FCA0B-B065-4BC2-8301-2FB91AC02E9A}"/>
    <cellStyle name="Input 5 4" xfId="4571" xr:uid="{05D70132-4E83-4F4A-AB9C-31FE1BF4FE85}"/>
    <cellStyle name="Input 5 5" xfId="5361" xr:uid="{EA8F76D7-18E7-4E7D-A03C-734CF24400BF}"/>
    <cellStyle name="Input 5 6" xfId="4281" xr:uid="{7B01335B-CBA2-448F-A8B1-551216AAA210}"/>
    <cellStyle name="Input 5 7" xfId="4776" xr:uid="{FE9D973B-6940-4127-92D4-98CCD117E852}"/>
    <cellStyle name="Input 5 8" xfId="4413" xr:uid="{F8C5C426-DF04-4F41-97B6-C9CBE26CC281}"/>
    <cellStyle name="Input 5 9" xfId="4831" xr:uid="{9CA79B31-432B-4839-ABB6-16B812F7E801}"/>
    <cellStyle name="Input 50" xfId="1974" xr:uid="{FC29CFB3-1115-4C7C-95BF-7A211687D620}"/>
    <cellStyle name="Input 50 10" xfId="5623" xr:uid="{4EB256B8-900F-4AF8-A671-0E9E7569BE3F}"/>
    <cellStyle name="Input 50 2" xfId="3741" xr:uid="{C852A47E-3741-4F2B-B567-3E81BA10381D}"/>
    <cellStyle name="Input 50 3" xfId="4691" xr:uid="{13E3DC56-F59F-4155-AF20-1B19C2CCD7BB}"/>
    <cellStyle name="Input 50 4" xfId="4572" xr:uid="{3D875A41-9159-4B2E-8E4B-974FC4648C06}"/>
    <cellStyle name="Input 50 5" xfId="4348" xr:uid="{70938A4D-9496-4E5A-BF0D-02C7A3FCF3B7}"/>
    <cellStyle name="Input 50 6" xfId="4280" xr:uid="{0033CF37-E521-4CDC-B298-FCEE2CE6B60F}"/>
    <cellStyle name="Input 50 7" xfId="4777" xr:uid="{162F1836-8EE2-4845-BB3E-B74903AD59BD}"/>
    <cellStyle name="Input 50 8" xfId="5618" xr:uid="{09F56E89-7C27-4278-9E32-57F3C9A81B70}"/>
    <cellStyle name="Input 50 9" xfId="5309" xr:uid="{FB16EE46-5447-4AD4-9587-ED777593A81A}"/>
    <cellStyle name="Input 51" xfId="1975" xr:uid="{31C3DCCF-B97C-43DF-85F0-78FACA01A110}"/>
    <cellStyle name="Input 51 10" xfId="4499" xr:uid="{A28BF1CE-776C-49B2-A3D8-D05BF8D2552A}"/>
    <cellStyle name="Input 51 2" xfId="3742" xr:uid="{41AE72DC-A279-44C2-8FA6-6CABAC2273B9}"/>
    <cellStyle name="Input 51 3" xfId="4692" xr:uid="{BF18A972-A783-4AF6-973C-FDD5D1F5A760}"/>
    <cellStyle name="Input 51 4" xfId="4573" xr:uid="{46DE33A9-F75B-4E6A-A300-750C8DA68A14}"/>
    <cellStyle name="Input 51 5" xfId="5360" xr:uid="{AD6FFB93-FA38-4D64-A52E-AAC95B9C5D43}"/>
    <cellStyle name="Input 51 6" xfId="4279" xr:uid="{75DA231A-C060-42A4-9687-EEC587BEB2BB}"/>
    <cellStyle name="Input 51 7" xfId="4778" xr:uid="{02378FB8-F0F3-47AB-BB6E-333AC320C518}"/>
    <cellStyle name="Input 51 8" xfId="5799" xr:uid="{594E00F1-C3FF-4970-9161-BCCE8F49795B}"/>
    <cellStyle name="Input 51 9" xfId="5741" xr:uid="{6301E81F-097A-4973-8674-E8F2E614E8DF}"/>
    <cellStyle name="Input 52" xfId="1976" xr:uid="{F2D2DDEA-7F0A-4EFC-8B02-AF5A9ADE33FC}"/>
    <cellStyle name="Input 52 10" xfId="5404" xr:uid="{9FF729E2-EE8F-44C0-9B08-09356A80EBDD}"/>
    <cellStyle name="Input 52 2" xfId="3743" xr:uid="{9A72F71C-3B21-484F-9F43-C717CEF3CC84}"/>
    <cellStyle name="Input 52 3" xfId="4693" xr:uid="{D66F36F0-3B15-442B-9980-C80A077E60C0}"/>
    <cellStyle name="Input 52 4" xfId="4568" xr:uid="{48C0D3F8-4B9E-4997-84E9-38F2B4D52C49}"/>
    <cellStyle name="Input 52 5" xfId="4347" xr:uid="{C8C871C8-9E06-45E2-9730-75951E9AD957}"/>
    <cellStyle name="Input 52 6" xfId="4278" xr:uid="{E066BB7A-36DA-45E1-8045-43F96A0F0327}"/>
    <cellStyle name="Input 52 7" xfId="5334" xr:uid="{FFC2FF00-2F2F-4759-9481-B8D2DF81EA1B}"/>
    <cellStyle name="Input 52 8" xfId="4412" xr:uid="{70C46F66-3AA8-4FDB-8679-85207DFE9A33}"/>
    <cellStyle name="Input 52 9" xfId="4832" xr:uid="{2563A910-B8E8-4119-9B8F-E07CA30F1C51}"/>
    <cellStyle name="Input 53" xfId="1977" xr:uid="{26B2D7F2-84D2-44C7-B454-B95E62EDC1EF}"/>
    <cellStyle name="Input 53 10" xfId="5143" xr:uid="{CFC1E624-D589-4780-B8A6-98F965E51F7F}"/>
    <cellStyle name="Input 53 2" xfId="3744" xr:uid="{8D5DDF80-75EE-418F-9ED0-ED9652F3434A}"/>
    <cellStyle name="Input 53 3" xfId="4694" xr:uid="{298401DF-BB4C-4F4E-BBAB-D2B937DCCC3F}"/>
    <cellStyle name="Input 53 4" xfId="4574" xr:uid="{F2260A31-1708-457B-B2C3-7B02DEAA9965}"/>
    <cellStyle name="Input 53 5" xfId="5359" xr:uid="{04952835-6ACB-43B0-9523-EADD49FF5FB7}"/>
    <cellStyle name="Input 53 6" xfId="4277" xr:uid="{549BE321-1368-4519-B611-7A04366D8FE1}"/>
    <cellStyle name="Input 53 7" xfId="4779" xr:uid="{32287EBA-19CD-4548-9FE4-02928CB9A609}"/>
    <cellStyle name="Input 53 8" xfId="5798" xr:uid="{2939E436-48C2-4938-B5EC-191A68706E69}"/>
    <cellStyle name="Input 53 9" xfId="5308" xr:uid="{7683E5CC-908B-42F2-8E5E-3CBFB0FD19DC}"/>
    <cellStyle name="Input 54" xfId="1978" xr:uid="{A627BBEC-F4BA-498E-ACF2-80C7CCEFB820}"/>
    <cellStyle name="Input 54 10" xfId="5625" xr:uid="{F5C006E1-9D3F-4387-8DE3-3425C444DE8C}"/>
    <cellStyle name="Input 54 2" xfId="3745" xr:uid="{ABA89BB2-3991-4EF4-8C8F-AD4977BDFCCB}"/>
    <cellStyle name="Input 54 3" xfId="4695" xr:uid="{45A40155-E3F4-4863-9B5E-0E4B5CEC986D}"/>
    <cellStyle name="Input 54 4" xfId="4575" xr:uid="{06FCBFE3-F83B-45E5-B34B-C64532C1B37C}"/>
    <cellStyle name="Input 54 5" xfId="4346" xr:uid="{40ECCCB7-7C4A-41AE-BD2D-711ED2F30377}"/>
    <cellStyle name="Input 54 6" xfId="4276" xr:uid="{F79BBA93-65B0-4989-8A82-B88B4F99541E}"/>
    <cellStyle name="Input 54 7" xfId="4780" xr:uid="{0B26BBDC-7153-4C2E-9517-ACE8B35068F2}"/>
    <cellStyle name="Input 54 8" xfId="5617" xr:uid="{AC9D9F20-2901-4AF9-9B47-4FAA366E6581}"/>
    <cellStyle name="Input 54 9" xfId="4833" xr:uid="{125F0C10-EE31-41F0-96AA-D51B2B3442B8}"/>
    <cellStyle name="Input 55" xfId="1979" xr:uid="{712FDAF5-A945-4970-92E4-7F7A26D33114}"/>
    <cellStyle name="Input 55 10" xfId="4500" xr:uid="{D36DAFA5-6F8E-49A7-B056-106523868AFC}"/>
    <cellStyle name="Input 55 2" xfId="3746" xr:uid="{ABFFF2E5-31A7-46E8-9081-8E7174D9FF3D}"/>
    <cellStyle name="Input 55 3" xfId="4696" xr:uid="{5B147B52-C6DE-4074-B8F4-DBA1B3D3BAA9}"/>
    <cellStyle name="Input 55 4" xfId="4576" xr:uid="{4F8CAFD5-440F-47EB-9F13-2AE547B852BB}"/>
    <cellStyle name="Input 55 5" xfId="4345" xr:uid="{EEA3CD7F-AEA9-4105-820D-EF66151C3524}"/>
    <cellStyle name="Input 55 6" xfId="4275" xr:uid="{E2927A7B-0783-40EB-94B6-B50A16119DE9}"/>
    <cellStyle name="Input 55 7" xfId="4781" xr:uid="{B0C3193E-F87E-4AB0-921E-42B529D15FB6}"/>
    <cellStyle name="Input 55 8" xfId="5797" xr:uid="{35712065-64F0-4E1A-A052-ABE3319C1F71}"/>
    <cellStyle name="Input 55 9" xfId="5120" xr:uid="{80DEB507-AEB7-49F0-8C2D-C0B7D2A14E7B}"/>
    <cellStyle name="Input 56" xfId="1980" xr:uid="{4A045BD8-E68A-40A5-8101-EBABACCD2617}"/>
    <cellStyle name="Input 56 10" xfId="5403" xr:uid="{CF92B64A-4229-4BC8-ACE0-796189ACEAA4}"/>
    <cellStyle name="Input 56 2" xfId="3747" xr:uid="{0F46B755-7AF5-4ED2-9FE5-8B5515F6019F}"/>
    <cellStyle name="Input 56 3" xfId="4697" xr:uid="{60859E6D-4D85-49E9-BC58-A50ABA5588F7}"/>
    <cellStyle name="Input 56 4" xfId="4577" xr:uid="{655D6000-0C14-4FD8-A90E-9FB49DF54CBB}"/>
    <cellStyle name="Input 56 5" xfId="4344" xr:uid="{B1400619-F113-452F-9DD2-18DF9F5C12B2}"/>
    <cellStyle name="Input 56 6" xfId="5176" xr:uid="{CCC26EF8-C2D5-412E-A5A4-C2B573919247}"/>
    <cellStyle name="Input 56 7" xfId="4782" xr:uid="{E2D0F5C7-D4C0-4A07-BDBB-8D5C5236B90A}"/>
    <cellStyle name="Input 56 8" xfId="4411" xr:uid="{1F8EA7F3-A3DC-45CD-B76A-3AD700FA2B5A}"/>
    <cellStyle name="Input 56 9" xfId="5654" xr:uid="{6B6597EC-9307-48CE-BF7F-A5F3DA19D78A}"/>
    <cellStyle name="Input 57" xfId="1981" xr:uid="{1E68C41F-5D01-4F3C-9B14-7EF77A6A25D9}"/>
    <cellStyle name="Input 57 10" xfId="5963" xr:uid="{6948D97B-DF7F-48B0-93C7-1106DC00C728}"/>
    <cellStyle name="Input 57 2" xfId="3748" xr:uid="{33B1999A-F95B-40CD-B18F-0475000EA3D5}"/>
    <cellStyle name="Input 57 3" xfId="4698" xr:uid="{63919BF7-7EB9-4DEA-B75D-F9646D282493}"/>
    <cellStyle name="Input 57 4" xfId="4578" xr:uid="{BAB60935-8777-4BCC-AC8D-27987A7CF64D}"/>
    <cellStyle name="Input 57 5" xfId="4343" xr:uid="{90E9EF14-345B-4227-8C22-518041A89D3C}"/>
    <cellStyle name="Input 57 6" xfId="4274" xr:uid="{2C55E6ED-4A5B-48DB-B286-0AB9905A81EB}"/>
    <cellStyle name="Input 57 7" xfId="4783" xr:uid="{A965517A-4BE7-46E5-B50C-B5FF8526B569}"/>
    <cellStyle name="Input 57 8" xfId="5796" xr:uid="{E32D1F22-4A87-4841-A2D9-8EA5E1109EE3}"/>
    <cellStyle name="Input 57 9" xfId="5121" xr:uid="{91BDE5D6-131C-44AD-B5D4-8AEC6DDF8F9C}"/>
    <cellStyle name="Input 58" xfId="1982" xr:uid="{30F2DD01-8670-4C71-9429-A5B7E8F9F950}"/>
    <cellStyle name="Input 58 10" xfId="5961" xr:uid="{C61E6A1E-C907-49DC-A314-783536A9A64A}"/>
    <cellStyle name="Input 58 2" xfId="3749" xr:uid="{D2137A86-B267-4E60-8BD4-AD10B18BCD98}"/>
    <cellStyle name="Input 58 3" xfId="4699" xr:uid="{F84D7BB5-28F5-4B7B-8633-22E6B9045741}"/>
    <cellStyle name="Input 58 4" xfId="4579" xr:uid="{E08D049D-116B-4C90-8781-ED345F6C9FED}"/>
    <cellStyle name="Input 58 5" xfId="4342" xr:uid="{A7A1F8D1-EE68-4EF5-BC8C-368D59585BEB}"/>
    <cellStyle name="Input 58 6" xfId="4273" xr:uid="{DC7CF61A-9A8C-475A-8933-20B913F20179}"/>
    <cellStyle name="Input 58 7" xfId="4784" xr:uid="{A2A175BB-1B53-475E-89D3-03602C5304B2}"/>
    <cellStyle name="Input 58 8" xfId="5616" xr:uid="{EF0ABE28-3F82-4CB7-B597-4A493FF19616}"/>
    <cellStyle name="Input 58 9" xfId="5485" xr:uid="{757687AE-FB02-44F1-890A-94233CC9177F}"/>
    <cellStyle name="Input 59" xfId="1983" xr:uid="{309B5A9E-B70B-4764-8308-D8990F8CD05E}"/>
    <cellStyle name="Input 59 10" xfId="4501" xr:uid="{2E1B1569-D920-4805-95D2-6EEA118150F2}"/>
    <cellStyle name="Input 59 2" xfId="3750" xr:uid="{B93BCD27-C51B-4E87-A48F-43394AE0D904}"/>
    <cellStyle name="Input 59 3" xfId="4700" xr:uid="{18326427-1BAB-46A0-B899-D219FADD2448}"/>
    <cellStyle name="Input 59 4" xfId="4580" xr:uid="{38A99D8A-C51D-49FD-9F82-C64B6F2B12BA}"/>
    <cellStyle name="Input 59 5" xfId="4341" xr:uid="{E486DC1A-0B3C-469F-B26F-A61F135D0A59}"/>
    <cellStyle name="Input 59 6" xfId="4272" xr:uid="{C0486B94-B5D4-47AA-8342-BC898A597D8A}"/>
    <cellStyle name="Input 59 7" xfId="4785" xr:uid="{96FE9B8C-91F9-4FAB-810A-3059588A30A6}"/>
    <cellStyle name="Input 59 8" xfId="5795" xr:uid="{ACE49AFE-7B77-404E-BB95-5522A2AC2AAB}"/>
    <cellStyle name="Input 59 9" xfId="5307" xr:uid="{813BB25D-1A3D-4935-A9A1-21D392436D1F}"/>
    <cellStyle name="Input 6" xfId="1984" xr:uid="{0CDBE8C7-6511-48E0-9BC0-D21BC45F8851}"/>
    <cellStyle name="Input 6 10" xfId="5962" xr:uid="{192B2289-781F-4233-BE9E-E7EF941E69E6}"/>
    <cellStyle name="Input 6 2" xfId="3751" xr:uid="{6B0FF127-F5DD-4680-A8D4-7BA43E66CBAC}"/>
    <cellStyle name="Input 6 3" xfId="4701" xr:uid="{1046EFCE-EAAD-4953-8B07-C1E358E04634}"/>
    <cellStyle name="Input 6 4" xfId="4581" xr:uid="{B84457B1-AD7E-4038-B450-82FBD9CE1727}"/>
    <cellStyle name="Input 6 5" xfId="4340" xr:uid="{9E7F03AC-5090-4310-B55B-1F2E69EDE3EB}"/>
    <cellStyle name="Input 6 6" xfId="4271" xr:uid="{2FA0EC53-7D54-4887-870D-625D0C8B214B}"/>
    <cellStyle name="Input 6 7" xfId="4786" xr:uid="{C5F77A14-9410-409B-B93E-C232673EAF86}"/>
    <cellStyle name="Input 6 8" xfId="4410" xr:uid="{0D8E32C4-555B-4D21-A36C-813F6333AB7A}"/>
    <cellStyle name="Input 6 9" xfId="5389" xr:uid="{85AC9D46-62A8-45EC-9EAF-9C954E7A3049}"/>
    <cellStyle name="Input 60" xfId="1985" xr:uid="{3B2BB727-94DA-4B37-94AE-820CC77A8C08}"/>
    <cellStyle name="Input 60 10" xfId="5402" xr:uid="{9177C249-F937-4849-BDA6-CA1FB40C98C6}"/>
    <cellStyle name="Input 60 2" xfId="3752" xr:uid="{CFB1D713-C5C2-4E43-AABD-F68261AF1D20}"/>
    <cellStyle name="Input 60 3" xfId="4702" xr:uid="{718E8A99-F92E-49BB-9F9F-D8394952814D}"/>
    <cellStyle name="Input 60 4" xfId="4582" xr:uid="{B3027B60-6CCB-4364-98E2-610D20CEE71C}"/>
    <cellStyle name="Input 60 5" xfId="4339" xr:uid="{71C34F86-3EA9-46E5-BE87-72B439A801D3}"/>
    <cellStyle name="Input 60 6" xfId="4270" xr:uid="{C8E27987-5566-4BBB-A878-D21EF3ABC105}"/>
    <cellStyle name="Input 60 7" xfId="4787" xr:uid="{D35C6CFF-AA46-4053-A7A1-8CEB481CF83F}"/>
    <cellStyle name="Input 60 8" xfId="5794" xr:uid="{F7E03B84-9FFC-4684-8DE3-1F984BDE671A}"/>
    <cellStyle name="Input 60 9" xfId="4835" xr:uid="{7C4F1D91-EDFB-48EA-A23C-0A24EBF0A598}"/>
    <cellStyle name="Input 61" xfId="1986" xr:uid="{A11E922D-F528-4243-9927-868AC302276B}"/>
    <cellStyle name="Input 61 10" xfId="5628" xr:uid="{63A24D53-5468-4D2D-828E-B26F830B4128}"/>
    <cellStyle name="Input 61 2" xfId="3753" xr:uid="{FD99EFBB-EE2F-484F-A3F1-9F862F1591A0}"/>
    <cellStyle name="Input 61 3" xfId="4703" xr:uid="{E5661961-54EE-4ECF-AE33-031640AF7685}"/>
    <cellStyle name="Input 61 4" xfId="4583" xr:uid="{0DC5E7E8-9EB5-47DF-AEAC-D7CB13DA85A5}"/>
    <cellStyle name="Input 61 5" xfId="4338" xr:uid="{1A01292B-47F4-4B8D-BA14-5A90E586C9B7}"/>
    <cellStyle name="Input 61 6" xfId="4269" xr:uid="{AC2D10DF-45AD-4EDC-8542-2E04D9225C8E}"/>
    <cellStyle name="Input 61 7" xfId="4788" xr:uid="{E160DD18-EA0D-4CDE-A25B-AA69D1338B15}"/>
    <cellStyle name="Input 61 8" xfId="5615" xr:uid="{F5B591B7-DF3C-42E9-B51A-AD5F1EC51A9E}"/>
    <cellStyle name="Input 61 9" xfId="5636" xr:uid="{0F1C7838-93FF-49A5-8F71-14EC3432462C}"/>
    <cellStyle name="Input 62" xfId="1987" xr:uid="{79063951-CCDE-4BDF-A2B0-960D9BD74835}"/>
    <cellStyle name="Input 62 10" xfId="5626" xr:uid="{0343D6C6-CAEF-4C60-9EC2-F1D9D5BB0269}"/>
    <cellStyle name="Input 62 2" xfId="3754" xr:uid="{7CAA67B9-7379-411F-9296-B39593C2F72D}"/>
    <cellStyle name="Input 62 3" xfId="4704" xr:uid="{C65F8D85-74BD-48E3-9013-A9B486CAECB5}"/>
    <cellStyle name="Input 62 4" xfId="4584" xr:uid="{C58C65FE-64DA-4C5D-804A-0DD38484A1C2}"/>
    <cellStyle name="Input 62 5" xfId="4337" xr:uid="{C339D9F9-06C1-4EB3-B3FF-539E32C3EE50}"/>
    <cellStyle name="Input 62 6" xfId="4268" xr:uid="{E3306F06-EAC8-4531-B0E7-225AD90FBB2F}"/>
    <cellStyle name="Input 62 7" xfId="4789" xr:uid="{5FFE9F9C-6BB7-4A71-BBA4-CA20A1254DCE}"/>
    <cellStyle name="Input 62 8" xfId="5793" xr:uid="{1297DE71-9DE3-41EE-9BB5-E083CDDC17FD}"/>
    <cellStyle name="Input 62 9" xfId="5391" xr:uid="{B5460258-3433-49E6-BD6E-962EE1FE04C6}"/>
    <cellStyle name="Input 63" xfId="1988" xr:uid="{FCB33029-89F1-498C-A880-07D6AC7FFF0A}"/>
    <cellStyle name="Input 63 10" xfId="4504" xr:uid="{580B7CA0-7BF4-4B43-BFB0-8895F7DC9462}"/>
    <cellStyle name="Input 63 2" xfId="3755" xr:uid="{CE0A264C-3EE1-4D62-B886-69ECE469992A}"/>
    <cellStyle name="Input 63 3" xfId="4705" xr:uid="{E83CA343-A77C-4471-BE9B-AE6A9F57F31A}"/>
    <cellStyle name="Input 63 4" xfId="4585" xr:uid="{CDEDDC72-BEF3-494A-B710-BE2DB6889C67}"/>
    <cellStyle name="Input 63 5" xfId="4336" xr:uid="{0CEDCF89-E01E-4721-B50E-675F80CFD6B2}"/>
    <cellStyle name="Input 63 6" xfId="4260" xr:uid="{C4FF7DC3-D8DD-4BD3-B7DF-E650067B1CBE}"/>
    <cellStyle name="Input 63 7" xfId="3939" xr:uid="{53D84F1D-1B19-4160-A93E-9F238AA442BC}"/>
    <cellStyle name="Input 63 8" xfId="4409" xr:uid="{CBA43E10-956D-4BFA-966E-2A4CE217CB50}"/>
    <cellStyle name="Input 63 9" xfId="5637" xr:uid="{A21DE38C-EF7F-401A-995D-BC70E6ECD7AA}"/>
    <cellStyle name="Input 64" xfId="1989" xr:uid="{716E9DA7-88F6-4E83-A74C-A0D85AF85E58}"/>
    <cellStyle name="Input 64 10" xfId="5627" xr:uid="{8465A066-017A-40D7-B07A-261734923002}"/>
    <cellStyle name="Input 64 2" xfId="3756" xr:uid="{1E732C14-CA23-4360-9599-93D8E132FC58}"/>
    <cellStyle name="Input 64 3" xfId="4706" xr:uid="{F5A0D622-4654-4E60-9F97-399F1E50A488}"/>
    <cellStyle name="Input 64 4" xfId="4586" xr:uid="{BAD350C8-D3DB-498F-B6CE-4EFE75D63CCF}"/>
    <cellStyle name="Input 64 5" xfId="4335" xr:uid="{7AF098FA-51CE-4E4F-ADCD-A7AF47745DFC}"/>
    <cellStyle name="Input 64 6" xfId="4259" xr:uid="{C0201FDA-49C1-442C-A009-17EEDEA88757}"/>
    <cellStyle name="Input 64 7" xfId="4790" xr:uid="{C361AAB8-DC27-46EE-8F31-20FC04902CF0}"/>
    <cellStyle name="Input 64 8" xfId="5792" xr:uid="{51B5B267-E979-4D6F-959B-7438860B57D3}"/>
    <cellStyle name="Input 64 9" xfId="4836" xr:uid="{76545A40-018F-49D3-87F9-168F2F564411}"/>
    <cellStyle name="Input 65" xfId="1990" xr:uid="{ACF7BB37-9B8D-4F9E-AD7F-41BD23ADA15F}"/>
    <cellStyle name="Input 65 10" xfId="5574" xr:uid="{DEB6CC95-6D20-4341-ACA5-61C333FA2EA6}"/>
    <cellStyle name="Input 65 2" xfId="3757" xr:uid="{553F32C7-CC3C-4D8D-B5AC-F91E97B27C4D}"/>
    <cellStyle name="Input 65 3" xfId="4707" xr:uid="{AD4DB22A-AC3C-4A46-B0BB-CC38CB92F0A6}"/>
    <cellStyle name="Input 65 4" xfId="4587" xr:uid="{F313D45B-F64C-4B5F-AECA-4943359C0CB5}"/>
    <cellStyle name="Input 65 5" xfId="4334" xr:uid="{EBF90275-4FD0-4801-BCCE-AB18DDCB4BB4}"/>
    <cellStyle name="Input 65 6" xfId="4258" xr:uid="{FDFEB5AA-40B3-468C-BA10-956BD8D99853}"/>
    <cellStyle name="Input 65 7" xfId="4791" xr:uid="{A6147A1E-C4B7-497F-A59B-6915F6024F96}"/>
    <cellStyle name="Input 65 8" xfId="5614" xr:uid="{4C5402A0-EA56-42E2-A540-40CC0A2A3217}"/>
    <cellStyle name="Input 65 9" xfId="5638" xr:uid="{A9671DCE-B78C-4AEF-9DA0-CBCF9BEB9CF3}"/>
    <cellStyle name="Input 66" xfId="1991" xr:uid="{A921D01C-121A-489C-9362-AD202D93278D}"/>
    <cellStyle name="Input 66 10" xfId="5573" xr:uid="{CE3EC21A-0FCC-45AC-8A53-DFB561FC1C15}"/>
    <cellStyle name="Input 66 2" xfId="3758" xr:uid="{B0B478D8-D714-48C2-9CC6-9C6BB8F3FE5C}"/>
    <cellStyle name="Input 66 3" xfId="4708" xr:uid="{DDD42B10-42D9-43B2-94D5-94B5D0D15841}"/>
    <cellStyle name="Input 66 4" xfId="4588" xr:uid="{23147B1D-218B-4AA4-AD44-407B995D1169}"/>
    <cellStyle name="Input 66 5" xfId="5136" xr:uid="{E652A14E-B6C7-4EDD-92B6-A75B2D3AAD3A}"/>
    <cellStyle name="Input 66 6" xfId="4257" xr:uid="{2026C002-31D2-4E86-ACF2-0A0A221A334B}"/>
    <cellStyle name="Input 66 7" xfId="4792" xr:uid="{0BC3C3EC-33FD-485C-9D05-1F568F144CFD}"/>
    <cellStyle name="Input 66 8" xfId="4408" xr:uid="{B43CD0AD-92E8-458B-8521-1FF805AFFCFA}"/>
    <cellStyle name="Input 66 9" xfId="5392" xr:uid="{1340ECF4-ACE6-4EED-B2BA-79C272DD864D}"/>
    <cellStyle name="Input 67" xfId="1992" xr:uid="{B8AEA557-FBB3-47C7-8E77-DA137501AFE8}"/>
    <cellStyle name="Input 67 10" xfId="5572" xr:uid="{FBB07714-F4F0-461B-B098-8D3EC9BAD3A2}"/>
    <cellStyle name="Input 67 2" xfId="3759" xr:uid="{99400835-4D14-4D1C-8AF7-4BBB0AF3A764}"/>
    <cellStyle name="Input 67 3" xfId="4709" xr:uid="{152B31E6-1CE0-4D2C-8519-0770B309F707}"/>
    <cellStyle name="Input 67 4" xfId="4589" xr:uid="{47A2DAFC-C92D-42A5-85B1-01FB666274CF}"/>
    <cellStyle name="Input 67 5" xfId="4333" xr:uid="{A449EEA1-4268-4439-A71C-3FBA3B097A76}"/>
    <cellStyle name="Input 67 6" xfId="4256" xr:uid="{7A8F026C-3DFF-49DC-A541-B626937859E0}"/>
    <cellStyle name="Input 67 7" xfId="4793" xr:uid="{1D7E21D2-B662-49B0-AED0-BD81F37DD4EE}"/>
    <cellStyle name="Input 67 8" xfId="5613" xr:uid="{D68EEC9C-5A46-431E-A7C5-A1650AE67B0D}"/>
    <cellStyle name="Input 67 9" xfId="5639" xr:uid="{AB615503-A206-4A10-8B38-60F7FE2BE57D}"/>
    <cellStyle name="Input 68" xfId="1993" xr:uid="{9C39249E-9A1A-4D37-83B5-518EA20930C5}"/>
    <cellStyle name="Input 68 10" xfId="5571" xr:uid="{43ECAB3C-F8AF-4142-96E2-72345329F748}"/>
    <cellStyle name="Input 68 2" xfId="3760" xr:uid="{CCBB95FF-B410-415E-B3EF-CACA91F4E1F1}"/>
    <cellStyle name="Input 68 3" xfId="4710" xr:uid="{C8E1F4D9-AEBA-47C2-B774-EDEE31BB42FB}"/>
    <cellStyle name="Input 68 4" xfId="4590" xr:uid="{340F88DE-0DDE-4AC8-A3E1-BCC648958CD1}"/>
    <cellStyle name="Input 68 5" xfId="4332" xr:uid="{B7E3ED64-7B31-4AC9-A23D-2FA221847641}"/>
    <cellStyle name="Input 68 6" xfId="4255" xr:uid="{38B37DEF-EC33-40A8-B8BD-036CA723AFBA}"/>
    <cellStyle name="Input 68 7" xfId="3949" xr:uid="{246FF229-90D6-40D2-9834-F3BB900C8241}"/>
    <cellStyle name="Input 68 8" xfId="4407" xr:uid="{5AEC122E-8A52-4BB9-BA13-4D5452A29D0D}"/>
    <cellStyle name="Input 68 9" xfId="5135" xr:uid="{74328AD3-94DD-4E97-BBA6-53CCD8C167A6}"/>
    <cellStyle name="Input 69" xfId="1994" xr:uid="{CE78AD1E-BD4E-485A-84FE-7FFE454D294C}"/>
    <cellStyle name="Input 69 10" xfId="5570" xr:uid="{8D1D725B-02A0-45B0-83E2-CB2C1546561B}"/>
    <cellStyle name="Input 69 2" xfId="3761" xr:uid="{F6EC4C55-3B97-45C0-B686-685C79E93E0C}"/>
    <cellStyle name="Input 69 3" xfId="4711" xr:uid="{C8C24E2C-0CDF-4040-98C4-D9157769AEC9}"/>
    <cellStyle name="Input 69 4" xfId="4591" xr:uid="{CF4CA9F7-C4A1-4D76-B75A-ED0717882FF5}"/>
    <cellStyle name="Input 69 5" xfId="4331" xr:uid="{638792E1-7249-4506-8A41-3FBC0C339098}"/>
    <cellStyle name="Input 69 6" xfId="4254" xr:uid="{268C3734-1BED-4FE7-B26B-7E4A5773D5A0}"/>
    <cellStyle name="Input 69 7" xfId="4794" xr:uid="{F8D5ABFE-44B0-4DE6-9D99-C9A9A8C701EC}"/>
    <cellStyle name="Input 69 8" xfId="5612" xr:uid="{2D9E3032-1DB3-4E62-8BD3-98F3D9D04F54}"/>
    <cellStyle name="Input 69 9" xfId="5640" xr:uid="{FE9F5958-055C-4329-A5A5-B3D3167E6AF0}"/>
    <cellStyle name="Input 7" xfId="1995" xr:uid="{8E57008F-558F-4D85-B683-32E966215993}"/>
    <cellStyle name="Input 7 10" xfId="5569" xr:uid="{BBCCC8A0-819F-46E8-A189-934EE5C75F5F}"/>
    <cellStyle name="Input 7 2" xfId="3762" xr:uid="{FC148E4A-1D5C-433D-B969-6D98A2F4FBD4}"/>
    <cellStyle name="Input 7 3" xfId="4712" xr:uid="{0DC0DA6F-BACB-4F8C-842E-8B69E4A7C00A}"/>
    <cellStyle name="Input 7 4" xfId="4592" xr:uid="{5944382C-AE05-4C96-A6EF-C63D89DA8632}"/>
    <cellStyle name="Input 7 5" xfId="4330" xr:uid="{86E4BEEB-E30E-44FB-B628-68AB79575A0F}"/>
    <cellStyle name="Input 7 6" xfId="4253" xr:uid="{FE875B2E-D019-4F82-A2CE-AB67E91D6610}"/>
    <cellStyle name="Input 7 7" xfId="4795" xr:uid="{CBA5B379-C719-495F-821C-CC97917B904F}"/>
    <cellStyle name="Input 7 8" xfId="4406" xr:uid="{234F99AF-35C2-43FB-BF2C-DAA6E495E008}"/>
    <cellStyle name="Input 7 9" xfId="4837" xr:uid="{BD35D31F-68CE-4B73-9BC5-B6BE55049664}"/>
    <cellStyle name="Input 70" xfId="1996" xr:uid="{80CBA2C5-97E8-4C2E-9B73-28302307CACD}"/>
    <cellStyle name="Input 70 10" xfId="5568" xr:uid="{87E3DC1E-B236-4D91-B6DE-4E561E32DB28}"/>
    <cellStyle name="Input 70 2" xfId="3763" xr:uid="{96854179-FE95-4F63-8DFA-7CC93BACEC26}"/>
    <cellStyle name="Input 70 3" xfId="4713" xr:uid="{7BC5094C-6C86-4E5B-A0D1-1FD58289E285}"/>
    <cellStyle name="Input 70 4" xfId="4593" xr:uid="{69EF85E7-F9C1-45B3-AF12-DCB773228C51}"/>
    <cellStyle name="Input 70 5" xfId="4329" xr:uid="{59767C68-3E44-4C88-AFB5-889FFEF5FFE5}"/>
    <cellStyle name="Input 70 6" xfId="4252" xr:uid="{36A3BD1C-5F36-448C-AA42-5B627EB2643C}"/>
    <cellStyle name="Input 70 7" xfId="4796" xr:uid="{0B0990AC-0B2B-4FEB-9C35-6580F604E0C1}"/>
    <cellStyle name="Input 70 8" xfId="5578" xr:uid="{951FB94E-F993-48FD-837E-C64D982C76EA}"/>
    <cellStyle name="Input 70 9" xfId="5773" xr:uid="{BDA3E325-1C66-4DE2-8901-2D4B1B28255D}"/>
    <cellStyle name="Input 71" xfId="1997" xr:uid="{8E517EFC-1D99-4E69-B254-682F9393570B}"/>
    <cellStyle name="Input 71 10" xfId="5567" xr:uid="{8AD85266-B100-4D8B-B539-742281FD7AC4}"/>
    <cellStyle name="Input 71 2" xfId="3764" xr:uid="{BE95C010-0E5D-49CB-83FC-6437E3590654}"/>
    <cellStyle name="Input 71 3" xfId="4714" xr:uid="{61EFC6BB-75B5-4BCC-B4D9-B8952BFD3102}"/>
    <cellStyle name="Input 71 4" xfId="4594" xr:uid="{C8779422-08F0-4241-94B8-1EC11571174E}"/>
    <cellStyle name="Input 71 5" xfId="4328" xr:uid="{44000032-185B-478C-8FAF-696DE2B067A1}"/>
    <cellStyle name="Input 71 6" xfId="4251" xr:uid="{B62183FE-2FFF-47B9-87A3-2C10FF0880E9}"/>
    <cellStyle name="Input 71 7" xfId="4797" xr:uid="{274D5EC9-7CAA-4DD4-AED5-6E0FB4D4AB96}"/>
    <cellStyle name="Input 71 8" xfId="4404" xr:uid="{FD3F1881-0171-4E35-A7A3-332939E13456}"/>
    <cellStyle name="Input 71 9" xfId="5653" xr:uid="{01AFDAD6-7C53-408A-81BD-DA7804727553}"/>
    <cellStyle name="Input 72" xfId="1998" xr:uid="{19D8D79F-3A32-429E-BFB9-509C5851DB41}"/>
    <cellStyle name="Input 72 10" xfId="5294" xr:uid="{0A75F648-CFDE-4AAC-B252-65A58D491546}"/>
    <cellStyle name="Input 72 2" xfId="3765" xr:uid="{F2E130A8-85A3-4A8E-8D9C-2DF8369225A2}"/>
    <cellStyle name="Input 72 3" xfId="4715" xr:uid="{6805F04C-7D2F-47A5-A41A-DF620577466D}"/>
    <cellStyle name="Input 72 4" xfId="4595" xr:uid="{A0DDDD66-F5AE-40DD-A57D-CF870DA456B8}"/>
    <cellStyle name="Input 72 5" xfId="4327" xr:uid="{2FD6D51C-FC52-4002-BBC6-5768B0B425FD}"/>
    <cellStyle name="Input 72 6" xfId="5218" xr:uid="{C105C9B2-E59E-49F8-9688-7EE482A8E476}"/>
    <cellStyle name="Input 72 7" xfId="4798" xr:uid="{D482FD5F-9E6E-4172-B350-AE81CCF9ED4A}"/>
    <cellStyle name="Input 72 8" xfId="4403" xr:uid="{E98A0675-38C6-4D46-BC97-C72A93EEC4D5}"/>
    <cellStyle name="Input 72 9" xfId="5393" xr:uid="{618354E6-B26A-4979-A630-50AD297749B6}"/>
    <cellStyle name="Input 73" xfId="1999" xr:uid="{0A02143F-A603-46C6-AD15-D51647EF93E8}"/>
    <cellStyle name="Input 73 10" xfId="5566" xr:uid="{450BF61C-5482-4CC5-AA25-1E2E96BA9A0D}"/>
    <cellStyle name="Input 73 2" xfId="3766" xr:uid="{7B6EA6AE-5F29-4FAE-9AD6-58C687AC140A}"/>
    <cellStyle name="Input 73 3" xfId="4716" xr:uid="{698D973E-288B-449B-A74D-FAC483571891}"/>
    <cellStyle name="Input 73 4" xfId="4596" xr:uid="{BD7A8B2E-C470-4D67-9DCE-1F2AF212779E}"/>
    <cellStyle name="Input 73 5" xfId="4326" xr:uid="{4CF4C07F-2D1D-4C20-B4E2-AABD518676E9}"/>
    <cellStyle name="Input 73 6" xfId="5223" xr:uid="{F2703E4B-2402-4B19-A221-5438FF220645}"/>
    <cellStyle name="Input 73 7" xfId="4799" xr:uid="{2984F9E6-17C7-4F73-9ED6-ACDF41D83D45}"/>
    <cellStyle name="Input 73 8" xfId="5442" xr:uid="{A32D1CA3-F791-4A91-BD1E-6C898B7106E9}"/>
    <cellStyle name="Input 73 9" xfId="5641" xr:uid="{A8DADA9E-EE79-494E-BDF9-382627414E68}"/>
    <cellStyle name="Input 74" xfId="2000" xr:uid="{562F5875-5647-40E7-AB05-6C74FBA35F66}"/>
    <cellStyle name="Input 74 10" xfId="5868" xr:uid="{CEB44A22-3D50-4A95-B39C-1176EA52A61F}"/>
    <cellStyle name="Input 74 2" xfId="3767" xr:uid="{82A6269B-63D8-4898-9C34-E562774EEE8F}"/>
    <cellStyle name="Input 74 3" xfId="4717" xr:uid="{EA6E97DC-F56D-48F4-835F-48F2D64925A6}"/>
    <cellStyle name="Input 74 4" xfId="4597" xr:uid="{88923E5F-8787-40EE-891E-9A3FC650742C}"/>
    <cellStyle name="Input 74 5" xfId="4325" xr:uid="{4191C0A2-101A-42A2-963B-6E6AF8F3A107}"/>
    <cellStyle name="Input 74 6" xfId="4250" xr:uid="{6BC07460-A263-45AB-8FCA-0E042BB738AB}"/>
    <cellStyle name="Input 74 7" xfId="4800" xr:uid="{417E243A-5D63-4662-BABF-DF2A2D08E87D}"/>
    <cellStyle name="Input 74 8" xfId="4402" xr:uid="{6E2B4714-A84C-451A-A1B1-277084B346A5}"/>
    <cellStyle name="Input 74 9" xfId="4838" xr:uid="{54C149AD-0942-410B-8FB4-9AF48D9F2117}"/>
    <cellStyle name="Input 75" xfId="2001" xr:uid="{E242A4EC-356E-4A03-ACD1-950AADC28717}"/>
    <cellStyle name="Input 75 10" xfId="5270" xr:uid="{1581D993-8F58-4130-8B0E-70C40555AD71}"/>
    <cellStyle name="Input 75 2" xfId="3768" xr:uid="{7E00E08C-5C02-4B30-86FF-3A6B1644F646}"/>
    <cellStyle name="Input 75 3" xfId="4718" xr:uid="{9D489245-2EA8-48FC-B14F-6186A1446DCC}"/>
    <cellStyle name="Input 75 4" xfId="4598" xr:uid="{F4F97CE6-3FB2-4560-AE8D-27B36A1CDFBF}"/>
    <cellStyle name="Input 75 5" xfId="4324" xr:uid="{FDD3AD88-5BA3-4D2C-AD20-E94733B22ACF}"/>
    <cellStyle name="Input 75 6" xfId="5222" xr:uid="{FE20B32E-F1EB-408D-A278-4F00087E58C9}"/>
    <cellStyle name="Input 75 7" xfId="4801" xr:uid="{FC2C8D00-B8BC-47E4-95BD-98D402210706}"/>
    <cellStyle name="Input 75 8" xfId="4401" xr:uid="{60349BFB-D53B-4C09-A8A4-9ECC41201A86}"/>
    <cellStyle name="Input 75 9" xfId="5398" xr:uid="{82DE1C37-106E-43CD-A4D7-6AB219E0EC65}"/>
    <cellStyle name="Input 76" xfId="2002" xr:uid="{C3BF32A1-217C-41DD-8FAA-4208CF346C70}"/>
    <cellStyle name="Input 76 10" xfId="5964" xr:uid="{464D2409-8BD4-4F21-97CA-5197CDFC0C82}"/>
    <cellStyle name="Input 76 2" xfId="3769" xr:uid="{4BDF1F6D-9032-48CA-8177-C0EBEB00E42E}"/>
    <cellStyle name="Input 76 3" xfId="4719" xr:uid="{5090966A-9055-4E06-8E64-F0A679B84577}"/>
    <cellStyle name="Input 76 4" xfId="4599" xr:uid="{8664C97B-D787-408E-BD90-46D9007C891C}"/>
    <cellStyle name="Input 76 5" xfId="4323" xr:uid="{7E3B1304-8D0D-45C7-8A7F-E7E6243FC1CF}"/>
    <cellStyle name="Input 76 6" xfId="4249" xr:uid="{96461434-4BE8-49D0-88C0-3C49D701443E}"/>
    <cellStyle name="Input 76 7" xfId="4802" xr:uid="{CB4D1115-47BD-4544-801B-6592DDA0F009}"/>
    <cellStyle name="Input 76 8" xfId="4400" xr:uid="{17D49324-1D36-4C88-A2E8-93E15E450B76}"/>
    <cellStyle name="Input 76 9" xfId="5331" xr:uid="{D127544A-749C-4886-9DE6-2176410730C1}"/>
    <cellStyle name="Input 77" xfId="2003" xr:uid="{AA8873EB-F256-4D97-93D8-2F90321C40EE}"/>
    <cellStyle name="Input 77 10" xfId="5852" xr:uid="{27D3FA6D-4228-4E25-A051-70EEAB9D4EDD}"/>
    <cellStyle name="Input 77 2" xfId="3770" xr:uid="{2A8F509C-2EE5-4325-94F7-5AE5EF6C5F8F}"/>
    <cellStyle name="Input 77 3" xfId="4720" xr:uid="{CC334801-ED8F-4DC7-B8F0-F144F2A7F6FB}"/>
    <cellStyle name="Input 77 4" xfId="4600" xr:uid="{E8293A75-D263-445C-9985-D6291C5137A8}"/>
    <cellStyle name="Input 77 5" xfId="4322" xr:uid="{C539BFE6-2FB2-4FFA-B092-EBF8594A2512}"/>
    <cellStyle name="Input 77 6" xfId="5221" xr:uid="{61C76446-0703-4F8A-A281-9966E8F8EEEA}"/>
    <cellStyle name="Input 77 7" xfId="4803" xr:uid="{FE985649-D618-4419-86A5-EB21DC64E996}"/>
    <cellStyle name="Input 77 8" xfId="4399" xr:uid="{DD86DF9E-0EB9-48F9-9360-D3D563BFCDEA}"/>
    <cellStyle name="Input 77 9" xfId="5772" xr:uid="{2A9A3713-0A99-48C0-A69C-470012CF031E}"/>
    <cellStyle name="Input 78" xfId="2004" xr:uid="{D1F1657B-FABB-4053-BCE5-EBE0729AA912}"/>
    <cellStyle name="Input 78 10" xfId="4513" xr:uid="{0FF58DD4-8694-45A6-8B0B-FA1259827ED0}"/>
    <cellStyle name="Input 78 2" xfId="3771" xr:uid="{C4E7D4DC-19D8-4832-92F5-3527FFC21333}"/>
    <cellStyle name="Input 78 3" xfId="4721" xr:uid="{CE628BBB-3C31-4B55-A2CA-1013EA7A5BE3}"/>
    <cellStyle name="Input 78 4" xfId="4601" xr:uid="{2DDB8F2F-9B84-4C8A-B04A-F0DB8CDF0DA1}"/>
    <cellStyle name="Input 78 5" xfId="4321" xr:uid="{F5416A30-9260-43E4-A9F3-D06D8C3342F8}"/>
    <cellStyle name="Input 78 6" xfId="4248" xr:uid="{A8C49B6D-E3DD-452B-A507-AE23D6DA0538}"/>
    <cellStyle name="Input 78 7" xfId="4804" xr:uid="{94B0966B-E5E8-4F63-BEEB-6FCA77FB7612}"/>
    <cellStyle name="Input 78 8" xfId="5326" xr:uid="{45B10481-6AC4-49E1-846C-5E97CA21DC6E}"/>
    <cellStyle name="Input 78 9" xfId="4839" xr:uid="{EB5CB939-6918-4D09-8DCA-F02DC7DF3C7B}"/>
    <cellStyle name="Input 79" xfId="2005" xr:uid="{A8AE9EF6-CB7F-4130-A1C2-40729D20BFBE}"/>
    <cellStyle name="Input 79 10" xfId="5175" xr:uid="{82E7A7A4-5192-4C4B-AA24-6282470E00C2}"/>
    <cellStyle name="Input 79 2" xfId="3772" xr:uid="{C928F7DB-A098-421E-BD45-B120FF1E84A2}"/>
    <cellStyle name="Input 79 3" xfId="4722" xr:uid="{FCEA6EDF-9360-4A3F-BA57-FBA57F5282DC}"/>
    <cellStyle name="Input 79 4" xfId="4602" xr:uid="{6BB21AAF-C88E-4296-B170-030F6CD91A5A}"/>
    <cellStyle name="Input 79 5" xfId="4320" xr:uid="{320A5681-1B3C-4A10-9786-19503FE8FF91}"/>
    <cellStyle name="Input 79 6" xfId="5548" xr:uid="{270D407D-5513-40FD-9D9B-D83719AA48AF}"/>
    <cellStyle name="Input 79 7" xfId="4805" xr:uid="{FD798B18-B263-4083-BBCB-C338BA962741}"/>
    <cellStyle name="Input 79 8" xfId="4398" xr:uid="{7898A704-4497-4F5C-8CB3-7A52B75C1E81}"/>
    <cellStyle name="Input 79 9" xfId="5394" xr:uid="{E1E8358C-F4C1-4DF4-ADA8-1864667CCAED}"/>
    <cellStyle name="Input 8" xfId="2006" xr:uid="{EAABFC11-3F86-4F26-8DD1-4E04C2B5848B}"/>
    <cellStyle name="Input 8 10" xfId="4514" xr:uid="{507AA8E3-80EB-436F-B8C0-0B6882E47AD3}"/>
    <cellStyle name="Input 8 2" xfId="3773" xr:uid="{C220D04D-5D54-43DF-9F50-D5E0021ED149}"/>
    <cellStyle name="Input 8 3" xfId="4723" xr:uid="{BD8D5C37-40BC-4908-B8B6-F7527886E4B7}"/>
    <cellStyle name="Input 8 4" xfId="4603" xr:uid="{141EFFCF-28F4-4AB1-99D4-484A099D1ADE}"/>
    <cellStyle name="Input 8 5" xfId="4319" xr:uid="{44804698-CE0E-41C5-87FD-F96A27F27A34}"/>
    <cellStyle name="Input 8 6" xfId="5220" xr:uid="{2D490D91-CD63-477D-9612-AA23C294E2BB}"/>
    <cellStyle name="Input 8 7" xfId="5384" xr:uid="{1339E778-E00D-4503-98FB-ED518CE95635}"/>
    <cellStyle name="Input 8 8" xfId="5373" xr:uid="{A4BE9CB7-EA2A-4383-A26F-FF1565D3C5C8}"/>
    <cellStyle name="Input 8 9" xfId="4840" xr:uid="{74A2520F-8603-4DF3-A200-C3BAAE0A9927}"/>
    <cellStyle name="Input 80" xfId="2007" xr:uid="{AF78B81D-828C-4F26-BC85-F98CBCDCB4E1}"/>
    <cellStyle name="Input 80 10" xfId="4515" xr:uid="{040AA41A-F1F6-45B5-AF56-0C246266FF19}"/>
    <cellStyle name="Input 80 2" xfId="3774" xr:uid="{4E238E6D-46FB-4035-BF5A-648E0FCDB0FE}"/>
    <cellStyle name="Input 80 3" xfId="4724" xr:uid="{E3D3169A-FD39-4BC0-BC38-B51F7E69D372}"/>
    <cellStyle name="Input 80 4" xfId="4604" xr:uid="{2B15269C-9DDC-4E8B-93A3-7C796FCA1F04}"/>
    <cellStyle name="Input 80 5" xfId="4318" xr:uid="{E7159D5A-592E-4FCC-84EF-706410983786}"/>
    <cellStyle name="Input 80 6" xfId="4247" xr:uid="{86953362-A765-4EF8-BB3B-79BC769C12AE}"/>
    <cellStyle name="Input 80 7" xfId="4810" xr:uid="{B5AA3031-0248-4731-BD92-DF7739E28EDD}"/>
    <cellStyle name="Input 80 8" xfId="5327" xr:uid="{206F4106-438B-4F15-B4B6-081FB4467157}"/>
    <cellStyle name="Input 80 9" xfId="4841" xr:uid="{E7BABB5B-FB7D-4266-BDDA-609E7FE6F768}"/>
    <cellStyle name="Input 81" xfId="2008" xr:uid="{342B3D49-ECC8-4B15-8457-E38B04ABC378}"/>
    <cellStyle name="Input 81 10" xfId="4516" xr:uid="{D4425F5E-72F1-42F3-B9FD-D68F802CEF15}"/>
    <cellStyle name="Input 81 2" xfId="3775" xr:uid="{E320CE7E-0669-45FF-B39D-C91C08F984DE}"/>
    <cellStyle name="Input 81 3" xfId="4725" xr:uid="{F132A426-F731-4C0C-A292-8943532DB0A6}"/>
    <cellStyle name="Input 81 4" xfId="4605" xr:uid="{2A063897-262D-4694-A219-1FD8510EBC22}"/>
    <cellStyle name="Input 81 5" xfId="4317" xr:uid="{9BF98713-8600-4A9C-BCEE-4D2AECCD712C}"/>
    <cellStyle name="Input 81 6" xfId="5219" xr:uid="{32B9B903-5EC4-40A1-B456-0B133BE22061}"/>
    <cellStyle name="Input 81 7" xfId="5335" xr:uid="{C00AE942-7483-4284-AACE-D819347F1DD9}"/>
    <cellStyle name="Input 81 8" xfId="4397" xr:uid="{68DFBDA0-C1BC-4BA2-A07F-293EE87E2590}"/>
    <cellStyle name="Input 81 9" xfId="5544" xr:uid="{BE09BBB6-C014-4CE4-819C-C7D56F12E9DC}"/>
    <cellStyle name="Input 82" xfId="2009" xr:uid="{ED5BE44B-2520-47CA-BCF1-11F5E78EB8B4}"/>
    <cellStyle name="Input 82 10" xfId="4512" xr:uid="{77E0B5EC-15E4-440F-9B32-995C9BBD1276}"/>
    <cellStyle name="Input 82 2" xfId="3776" xr:uid="{B6BFCDFC-709E-411F-920B-BEF62DFE80C1}"/>
    <cellStyle name="Input 82 3" xfId="4726" xr:uid="{7D23E98C-0BF7-4074-8AA2-02AB4837BA92}"/>
    <cellStyle name="Input 82 4" xfId="4606" xr:uid="{00FC1BC5-E4A7-4E62-88FF-12C15CBE1EC3}"/>
    <cellStyle name="Input 82 5" xfId="4316" xr:uid="{390BCADC-8BC6-4D4A-B3AF-213EC689FBCB}"/>
    <cellStyle name="Input 82 6" xfId="4246" xr:uid="{6AD419D7-F8D9-4940-99C8-5E463A886E7F}"/>
    <cellStyle name="Input 82 7" xfId="4811" xr:uid="{240CE779-7406-4677-91FF-338680019D25}"/>
    <cellStyle name="Input 82 8" xfId="5372" xr:uid="{4355A4EA-2B0E-4AFB-8C66-7028756231B6}"/>
    <cellStyle name="Input 82 9" xfId="5642" xr:uid="{151BF321-9A96-4B80-B074-53A03C5DC469}"/>
    <cellStyle name="Input 83" xfId="2010" xr:uid="{7E3F97C9-CE4B-4817-82A6-B5E4BBD3397A}"/>
    <cellStyle name="Input 83 10" xfId="5629" xr:uid="{B9AA7B14-CB77-4DAF-9128-E45C3ABD0DBC}"/>
    <cellStyle name="Input 83 2" xfId="3777" xr:uid="{149BBED5-F096-4D12-9E97-635164BBF321}"/>
    <cellStyle name="Input 83 3" xfId="4727" xr:uid="{8768BF33-45D1-4AD6-87CE-07C9324D0D3E}"/>
    <cellStyle name="Input 83 4" xfId="4607" xr:uid="{E559BFA7-D24F-42A6-A92F-BD382153330C}"/>
    <cellStyle name="Input 83 5" xfId="4315" xr:uid="{114E3FC3-2262-41F5-89C9-95874C687D77}"/>
    <cellStyle name="Input 83 6" xfId="5114" xr:uid="{5F5738D2-3B70-4F76-B0A3-D0AD3C790BF9}"/>
    <cellStyle name="Input 83 7" xfId="5486" xr:uid="{3C686C69-F949-4098-AE8B-7EACE29C0FE1}"/>
    <cellStyle name="Input 83 8" xfId="5328" xr:uid="{D53F85EC-54E9-4AA8-8C6D-0168744F1A18}"/>
    <cellStyle name="Input 83 9" xfId="4842" xr:uid="{ABA475E2-C144-4E50-8216-C882F92AD41F}"/>
    <cellStyle name="Input 84" xfId="2011" xr:uid="{3A0C2508-38CB-471D-902B-E2D8F5CE57D9}"/>
    <cellStyle name="Input 84 10" xfId="4517" xr:uid="{7F2DF82B-35C2-4466-AFEB-8BFA1EF2F28D}"/>
    <cellStyle name="Input 84 2" xfId="3778" xr:uid="{372B3C80-DA51-419E-ADF7-BC7A9654EF03}"/>
    <cellStyle name="Input 84 3" xfId="4728" xr:uid="{E93D070A-62B5-4322-98D1-71516F6E64D6}"/>
    <cellStyle name="Input 84 4" xfId="4608" xr:uid="{1196CEC6-22D0-4997-A2C8-4636D449FD9D}"/>
    <cellStyle name="Input 84 5" xfId="4314" xr:uid="{79DC2AE9-9546-4F1F-AB77-AA5EFE5E5AED}"/>
    <cellStyle name="Input 84 6" xfId="5358" xr:uid="{5B9A6077-4F6A-49B7-A48F-30FB62CDB634}"/>
    <cellStyle name="Input 84 7" xfId="5491" xr:uid="{2EDFBB73-C044-4FFB-9FB9-2A8A28A2F659}"/>
    <cellStyle name="Input 84 8" xfId="4396" xr:uid="{0C640953-D6BF-4BC7-B666-605050346FEA}"/>
    <cellStyle name="Input 84 9" xfId="4843" xr:uid="{708ACD8F-7E13-4A99-AF16-BC04B88177E7}"/>
    <cellStyle name="Input 85" xfId="2012" xr:uid="{F3D48BA6-1BA2-4975-9E29-895585B8ED25}"/>
    <cellStyle name="Input 85 10" xfId="4518" xr:uid="{88DB7A16-5EFC-4728-A8FD-6A7087CB6E33}"/>
    <cellStyle name="Input 85 2" xfId="3779" xr:uid="{64FBCFBB-B30C-43A0-AE57-BCB74005A98A}"/>
    <cellStyle name="Input 85 3" xfId="4729" xr:uid="{2783F45E-DE7C-4B1F-9427-586F4EBE17C6}"/>
    <cellStyle name="Input 85 4" xfId="4609" xr:uid="{AC66EBD5-6FA0-4899-828A-DB16D4869163}"/>
    <cellStyle name="Input 85 5" xfId="4313" xr:uid="{C741477E-5318-41BC-ACC0-C9A88F5A07D9}"/>
    <cellStyle name="Input 85 6" xfId="4245" xr:uid="{EDD44A01-07A6-451B-9F94-4CF87E55DA8B}"/>
    <cellStyle name="Input 85 7" xfId="5385" xr:uid="{8E2CE267-E7A1-4AD7-BB45-7B9EF570E067}"/>
    <cellStyle name="Input 85 8" xfId="5371" xr:uid="{FBEFE44F-294F-446B-9598-A020C15A8F52}"/>
    <cellStyle name="Input 85 9" xfId="5543" xr:uid="{D7F322E4-2764-4D26-BE55-66B92BF89DEE}"/>
    <cellStyle name="Input 86" xfId="2013" xr:uid="{1BDE18F9-1CF2-44E4-8DB1-AF284C0C5781}"/>
    <cellStyle name="Input 86 10" xfId="4519" xr:uid="{D414B2C5-3FEB-4B57-8745-7F5FC9D7EEEC}"/>
    <cellStyle name="Input 86 2" xfId="3780" xr:uid="{2929265A-FEF4-4EB4-A7E5-E8B554000C75}"/>
    <cellStyle name="Input 86 3" xfId="4730" xr:uid="{4DF5F769-ECAC-4ED7-8858-41726C5BF032}"/>
    <cellStyle name="Input 86 4" xfId="5238" xr:uid="{ED86AE0A-D453-49F5-9F51-E160E7B04BD3}"/>
    <cellStyle name="Input 86 5" xfId="4312" xr:uid="{FC370F74-B47E-4118-94C9-BEBD87383DBB}"/>
    <cellStyle name="Input 86 6" xfId="4244" xr:uid="{52F2AABF-50F8-4A5A-BD65-E2312022EA36}"/>
    <cellStyle name="Input 86 7" xfId="5490" xr:uid="{FC6B8679-EBBE-4C25-8B8E-77347793CE9C}"/>
    <cellStyle name="Input 86 8" xfId="5113" xr:uid="{C30E442E-6898-4D42-92E3-032FCA5BDFA6}"/>
    <cellStyle name="Input 86 9" xfId="5643" xr:uid="{DB45605F-9D57-4E49-B895-F2897AE5F35C}"/>
    <cellStyle name="Input 9" xfId="2014" xr:uid="{66ED1576-8BC7-4315-8C7D-94E3AD435945}"/>
    <cellStyle name="Input 9 10" xfId="4520" xr:uid="{D73B80CB-C9F0-44A4-8DB8-7CAF746E46C4}"/>
    <cellStyle name="Input 9 2" xfId="3781" xr:uid="{306DF80F-FE29-4E3F-A073-C54F089E80B2}"/>
    <cellStyle name="Input 9 3" xfId="4731" xr:uid="{61642294-C9A8-433F-A000-63F1D381411D}"/>
    <cellStyle name="Input 9 4" xfId="4610" xr:uid="{5D8D2AC9-77FC-4570-944F-6133A3CD3A13}"/>
    <cellStyle name="Input 9 5" xfId="4311" xr:uid="{6FC3D280-7C61-4B6E-AC08-6ED9ED1054B5}"/>
    <cellStyle name="Input 9 6" xfId="4243" xr:uid="{4785D2B6-CAD8-4642-9DE9-2574308E6652}"/>
    <cellStyle name="Input 9 7" xfId="4812" xr:uid="{AD628035-40D8-4290-96E3-2C4A7F8852BF}"/>
    <cellStyle name="Input 9 8" xfId="5329" xr:uid="{409A1E56-0E1E-45D0-824A-4A4A41F322B0}"/>
    <cellStyle name="Input 9 9" xfId="4844" xr:uid="{FE951ECF-138F-46E0-A254-8FA680FE0586}"/>
    <cellStyle name="Input blu" xfId="2015" xr:uid="{75184AF0-5DE0-40CB-A050-7E6074368C97}"/>
    <cellStyle name="Input Cell" xfId="2016" xr:uid="{B13EB3D7-5193-42F8-9C69-A4B8A12DE902}"/>
    <cellStyle name="Input Cell 2" xfId="5370" xr:uid="{FE9893D8-FD72-4E68-A891-AD30288856DB}"/>
    <cellStyle name="Input colorato" xfId="2017" xr:uid="{DABC040B-8656-4A6B-A72E-3BC140328D6C}"/>
    <cellStyle name="Input colorato 10" xfId="2018" xr:uid="{50AD0037-DA8C-4CBA-B056-E81DF0FA6FE9}"/>
    <cellStyle name="Input colorato_Cartel1" xfId="2019" xr:uid="{3CE6A431-49DA-414B-AB15-452D2B4A28E5}"/>
    <cellStyle name="Input Link" xfId="2020" xr:uid="{085E6AC3-4D1A-40EC-8B4F-9B84C60DE6CB}"/>
    <cellStyle name="Input Link 2" xfId="2021" xr:uid="{FEBFAA2D-BA0F-45E1-9D82-D2679F8095F1}"/>
    <cellStyle name="Italique" xfId="2022" xr:uid="{533D5147-FDE9-4A88-A1B5-05EB911593BA}"/>
    <cellStyle name="Italique 2" xfId="2023" xr:uid="{8F6564D7-483A-473C-8724-216565F5966F}"/>
    <cellStyle name="Jun" xfId="2024" xr:uid="{89BF00F1-47F8-4450-AF78-25B275F661DB}"/>
    <cellStyle name="Jun 2" xfId="2025" xr:uid="{F2E5BD5D-3ADF-418A-937F-94DC04706FFA}"/>
    <cellStyle name="Jun 3" xfId="2026" xr:uid="{1DC78E4D-C7FD-47C6-9F04-FBE64E974D4E}"/>
    <cellStyle name="katko" xfId="2027" xr:uid="{90202FAE-9D15-4205-A5DA-A42AF491A0DB}"/>
    <cellStyle name="katko 10" xfId="5395" xr:uid="{308E8446-24EE-4A2A-9063-38FF0562BF64}"/>
    <cellStyle name="katko 2" xfId="3574" xr:uid="{C81B72CB-EE36-44A6-8F26-1D6F72BC7F85}"/>
    <cellStyle name="katko 2 2" xfId="3909" xr:uid="{B9ACBFF0-F430-4B4F-8D42-8ED62551A626}"/>
    <cellStyle name="katko 2 3" xfId="5226" xr:uid="{B3B21C57-9A6A-4541-822D-2AAA650CC32E}"/>
    <cellStyle name="katko 2 4" xfId="5494" xr:uid="{8AD2E11C-A6A5-4EAE-8A34-9C4055C11D29}"/>
    <cellStyle name="katko 2 5" xfId="5690" xr:uid="{8CB1B9C1-7A69-4398-AE26-C27DBFDC8846}"/>
    <cellStyle name="katko 2 6" xfId="5782" xr:uid="{C96501A5-961B-49FB-9D8D-63F9674BDD1E}"/>
    <cellStyle name="katko 2 7" xfId="5925" xr:uid="{2DA464F1-9AC3-44C2-9A5D-BC1701352556}"/>
    <cellStyle name="katko 3" xfId="3782" xr:uid="{0CC866DB-0988-4BC4-A0B1-1803E7612A48}"/>
    <cellStyle name="katko 4" xfId="4743" xr:uid="{F74998D3-09E9-47F4-BE6B-604D57AF9C53}"/>
    <cellStyle name="katko 5" xfId="4620" xr:uid="{A3B94370-B82C-4793-80C6-7458CA1981AB}"/>
    <cellStyle name="katko 6" xfId="4624" xr:uid="{785578B8-C192-4FE9-98BD-043954557595}"/>
    <cellStyle name="katko 7" xfId="4241" xr:uid="{37F000A5-4FD0-4637-81B7-CBF4D5EAE925}"/>
    <cellStyle name="katko 8" xfId="5775" xr:uid="{5F60A83F-09E8-4B20-87E7-9FD44934FA9D}"/>
    <cellStyle name="katko 9" xfId="5436" xr:uid="{C667B345-A6EC-4225-A4E2-EB30E5B785A8}"/>
    <cellStyle name="Kurs" xfId="2028" xr:uid="{23BA2878-2622-4010-AA67-F5797A649B8A}"/>
    <cellStyle name="Kurs 2" xfId="2029" xr:uid="{3C8180F5-64A2-4D1A-9B67-54BA740F6228}"/>
    <cellStyle name="Label" xfId="2030" xr:uid="{941CF561-FB6B-4705-8146-1EEC5D4CE19A}"/>
    <cellStyle name="left" xfId="2031" xr:uid="{98A19F21-97A9-4DF2-A5A4-CA0C8E1BA479}"/>
    <cellStyle name="Legal 8½ x 14 in" xfId="2032" xr:uid="{8EDF214E-2B89-4200-8647-1DF738890B3B}"/>
    <cellStyle name="LID HEADER" xfId="2033" xr:uid="{AE30A283-3BBE-4D7E-908B-7AB82AD66082}"/>
    <cellStyle name="LID HEADER 2" xfId="5256" xr:uid="{64902F2F-591E-426F-93CE-D0CA1671C396}"/>
    <cellStyle name="LIDs" xfId="2034" xr:uid="{A3050ADA-0D7C-4F6F-9832-762FF69D83FB}"/>
    <cellStyle name="LIDs 2" xfId="2035" xr:uid="{7934A5E3-87F7-43A7-A865-2CB47B39CC13}"/>
    <cellStyle name="Lien hypertexte_BOQ Services 2006" xfId="2036" xr:uid="{AD1DC102-3D4F-4D61-9EFF-8E5AD4C674B1}"/>
    <cellStyle name="Link Currency (0)" xfId="2037" xr:uid="{A5318FCE-8A7B-45D3-A688-941D65C18E47}"/>
    <cellStyle name="Link Currency (2)" xfId="2038" xr:uid="{F342694E-12EF-44A2-AE70-227E5872A288}"/>
    <cellStyle name="Link Units (0)" xfId="2039" xr:uid="{84D6E69F-3625-41D3-81B6-4C8C00E85060}"/>
    <cellStyle name="Link Units (1)" xfId="2040" xr:uid="{1F81327C-2D6E-4156-82B7-AA50BCA6CDFD}"/>
    <cellStyle name="Link Units (1) 2" xfId="2041" xr:uid="{9318CDB5-BCFE-4660-836D-6595BBFF3B98}"/>
    <cellStyle name="Link Units (2)" xfId="2042" xr:uid="{162DC36A-5CCF-4691-8F05-0FC3195D3313}"/>
    <cellStyle name="Linked Cell 2" xfId="2043" xr:uid="{9E064AC7-1E30-4850-83F9-7FB8C0499CCC}"/>
    <cellStyle name="Linked Cell 3" xfId="2044" xr:uid="{AE572130-29F3-45CF-8243-9F77F10C5D28}"/>
    <cellStyle name="Linked Cell 4" xfId="2045" xr:uid="{2FD04EB6-3566-4FA1-9DA7-60E9B24D3B48}"/>
    <cellStyle name="Linked Cell 5" xfId="2046" xr:uid="{2B543A78-4D47-4279-AB42-EF7674B9EB0C}"/>
    <cellStyle name="Linked Cell 6" xfId="2047" xr:uid="{A08614A2-347F-4597-942E-0A906F115E71}"/>
    <cellStyle name="Linked Cell 7" xfId="2048" xr:uid="{84B80405-4504-498E-B62A-C6844AC06B07}"/>
    <cellStyle name="Loneda [0]_BUGA AMP" xfId="2049" xr:uid="{F9978138-1C63-45AD-BA55-E9261A80964F}"/>
    <cellStyle name="LongDesc" xfId="2050" xr:uid="{F524CDE5-322C-46F9-B403-D5FC94140DFB}"/>
    <cellStyle name="LongDesc 10" xfId="3938" xr:uid="{81C9E0A4-E5CA-4D9D-86BA-2E9C2354F1EA}"/>
    <cellStyle name="LongDesc 2" xfId="3573" xr:uid="{20387DE5-D437-43C6-BB47-1A49710FFE3F}"/>
    <cellStyle name="LongDesc 2 2" xfId="3908" xr:uid="{449E8D90-8630-4EFB-A271-1FDA1C4877A7}"/>
    <cellStyle name="LongDesc 2 3" xfId="5225" xr:uid="{2E071738-4854-473C-962A-BDA03AE0FB63}"/>
    <cellStyle name="LongDesc 2 4" xfId="5493" xr:uid="{F698FCD5-3BC2-4788-B275-2A2C33014C11}"/>
    <cellStyle name="LongDesc 2 5" xfId="5689" xr:uid="{26896246-55F8-42B6-93D5-2C1AD003CFA1}"/>
    <cellStyle name="LongDesc 2 6" xfId="5781" xr:uid="{219D9910-4192-4A7E-8BA7-7DB1F0991713}"/>
    <cellStyle name="LongDesc 2 7" xfId="5924" xr:uid="{56B1E4FD-4C78-444D-AFCF-5CA91DC06B8F}"/>
    <cellStyle name="LongDesc 3" xfId="3783" xr:uid="{C8F582BB-88B5-40BC-86E8-1FFC332DC28C}"/>
    <cellStyle name="LongDesc 4" xfId="4765" xr:uid="{77725849-9E33-4849-AE29-53AB9F0EAC37}"/>
    <cellStyle name="LongDesc 5" xfId="4623" xr:uid="{3F510DA9-9926-4EFA-ADEE-2B787DBFAB46}"/>
    <cellStyle name="LongDesc 6" xfId="4626" xr:uid="{32695F41-02C8-4EB9-A216-6A65F1BC6A93}"/>
    <cellStyle name="LongDesc 7" xfId="5217" xr:uid="{7B173E74-6FF0-4260-8564-A810F03EE875}"/>
    <cellStyle name="LongDesc 8" xfId="5826" xr:uid="{9DC00546-ED4C-42BE-9D71-83D9E3C3D54F}"/>
    <cellStyle name="LongDesc 9" xfId="4240" xr:uid="{F2AC7379-AAB0-41B8-B762-E8EBF167D861}"/>
    <cellStyle name="M" xfId="2051" xr:uid="{EC6A9408-35E0-402D-B654-9222DDC22E89}"/>
    <cellStyle name="M 2" xfId="2052" xr:uid="{3175F216-46C3-4569-99EA-A125249390BE}"/>
    <cellStyle name="MacroCode" xfId="2053" xr:uid="{CAE9BFB9-44E8-4593-8294-F832BB8FF22E}"/>
    <cellStyle name="Magenta" xfId="2054" xr:uid="{CF8FCFFD-D55E-4A2C-8D4F-0B1AE6B810FF}"/>
    <cellStyle name="Main Title" xfId="2055" xr:uid="{A719C859-7675-4707-8177-201206BDF5CA}"/>
    <cellStyle name="Main Title 2" xfId="2056" xr:uid="{827185B3-944A-454A-A533-C5AF8A31E281}"/>
    <cellStyle name="Manuel" xfId="2057" xr:uid="{D0E7E1D3-8F5B-410A-B594-0EC5FF8617EE}"/>
    <cellStyle name="Manuel 2" xfId="2058" xr:uid="{5B9A3087-FCFF-4D9B-AD70-352C0D214D7D}"/>
    <cellStyle name="MapDig" xfId="2059" xr:uid="{08BBFB67-3EAD-4A44-925E-644B8B8968C5}"/>
    <cellStyle name="material" xfId="2060" xr:uid="{D61AAE8C-C51D-4DB6-8BCF-212EFC2FFB7F}"/>
    <cellStyle name="material 2" xfId="2061" xr:uid="{3534F5C8-8016-462B-B496-44261CF71158}"/>
    <cellStyle name="menu" xfId="2062" xr:uid="{EBB1BA0C-AFD3-4475-85DD-AE5E79FE0F18}"/>
    <cellStyle name="merlang" xfId="2063" xr:uid="{134270DD-10E8-429B-8773-4419F4679853}"/>
    <cellStyle name="Migliaia (0)_(interno) Listino FastLink sintetico (v1.0)" xfId="2064" xr:uid="{7918D33A-C9D3-46E0-AFA0-2645B6839C8A}"/>
    <cellStyle name="Migliaia [0]_Com 1 Seconda fase" xfId="2065" xr:uid="{7E0C144B-6B82-47AF-B555-8DB78DF3B0E7}"/>
    <cellStyle name="Migliaia 13" xfId="2066" xr:uid="{6D1CA651-54A2-46E8-8844-6887C0FE0023}"/>
    <cellStyle name="Migliaia_3.2.2QUITO" xfId="2067" xr:uid="{3845104D-259E-48C8-AE0B-FBA7CFDD2858}"/>
    <cellStyle name="Mike" xfId="2068" xr:uid="{2B3B1F28-8DC9-4B1C-BFC1-91E30117E49D}"/>
    <cellStyle name="Miliardi" xfId="2069" xr:uid="{AF4DD43E-C6E9-4B3C-A7C0-4C53BFC3976D}"/>
    <cellStyle name="Millares [0]_10 AVERIAS MASIVAS + ANT" xfId="2070" xr:uid="{971B250E-2D7D-4046-BAB4-C241B18DA482}"/>
    <cellStyle name="Millares_10 AVERIAS MASIVAS + ANT" xfId="2071" xr:uid="{AECF1586-653E-46A4-B136-4FE64F8B7810}"/>
    <cellStyle name="Milliers [0]__macro2k+1" xfId="2072" xr:uid="{FF939805-7927-48E0-B7A1-0E2982333CDD}"/>
    <cellStyle name="Milliers__macro2k+1" xfId="2073" xr:uid="{9F10A436-E99F-448D-9E0B-647A97670450}"/>
    <cellStyle name="Model" xfId="2074" xr:uid="{F5CC9638-0F60-436A-96DF-059F1818FB3F}"/>
    <cellStyle name="Moeda 10" xfId="2075" xr:uid="{857384C8-0673-4D66-A1A4-11AD2C38F691}"/>
    <cellStyle name="Moeda 10 2" xfId="2076" xr:uid="{9AA4CB68-5EF8-41FA-88F3-3E66433647AD}"/>
    <cellStyle name="Moeda 11" xfId="2077" xr:uid="{5EFF03C0-1C04-4C0E-A041-8CA68043B4FC}"/>
    <cellStyle name="Moeda 11 2" xfId="2078" xr:uid="{6413864E-1EC6-43F8-A34B-67CCDDF910BB}"/>
    <cellStyle name="Moeda 2" xfId="39" xr:uid="{A0B0A497-0CDA-4627-BE92-5CB6B304CBFE}"/>
    <cellStyle name="Moeda 2 2" xfId="2080" xr:uid="{5A26E230-F9F0-4DDC-9D67-B484EE87FC82}"/>
    <cellStyle name="Moeda 2 2 2" xfId="2081" xr:uid="{1C4327FF-5026-43EC-86C3-E9FC9F5D2F1F}"/>
    <cellStyle name="Moeda 2 3" xfId="2082" xr:uid="{C5AA6ECF-3500-46F4-8E33-213AF60E5589}"/>
    <cellStyle name="Moeda 3" xfId="2083" xr:uid="{D33B9235-A619-4FF0-B07B-B012D095B026}"/>
    <cellStyle name="Moeda 3 2" xfId="2084" xr:uid="{CB359E84-87A6-4345-AE44-F61910F70AC3}"/>
    <cellStyle name="Moeda 3 2 2" xfId="2085" xr:uid="{4E34F17F-B24F-4B37-BDD0-6C02D3A81A1D}"/>
    <cellStyle name="Moeda 4" xfId="2086" xr:uid="{87AA99DA-0223-4B03-8713-513EADBF2794}"/>
    <cellStyle name="Moeda 4 2" xfId="2087" xr:uid="{B402EDDE-7A0A-4D39-B23C-E2B41C565BD4}"/>
    <cellStyle name="Moeda 4 3" xfId="2088" xr:uid="{ABFD0550-EF9C-4A4E-88C0-0B793C1601B4}"/>
    <cellStyle name="Moeda 5" xfId="2089" xr:uid="{DEADF733-8318-4390-91EF-567D30185FC6}"/>
    <cellStyle name="Moeda 6" xfId="2090" xr:uid="{0E58A9E5-FB6C-41F2-9FCC-3F35B29DED25}"/>
    <cellStyle name="Moeda 6 2" xfId="2091" xr:uid="{68CF4B48-9625-4B8D-8BD8-FC8BE1689772}"/>
    <cellStyle name="Moeda 7" xfId="2092" xr:uid="{8A2E3E1B-0209-4BA8-973D-A1848ABE09A6}"/>
    <cellStyle name="Moeda 7 2" xfId="2093" xr:uid="{27F4DBAD-1349-413F-8B28-0B82072124BC}"/>
    <cellStyle name="Moeda 7 2 2" xfId="2094" xr:uid="{AD45C636-6ECA-4AD4-8672-4E06000BB7A8}"/>
    <cellStyle name="Moeda 7 3" xfId="2095" xr:uid="{24AAF55A-C8C5-408A-AF39-A83F8226EAD3}"/>
    <cellStyle name="Moeda 8" xfId="2096" xr:uid="{EE891B60-21E0-4FCA-8538-886F27470E01}"/>
    <cellStyle name="Moeda 8 2" xfId="2097" xr:uid="{D38FFBFF-D5BC-4638-9F08-C7B8F5FBC732}"/>
    <cellStyle name="Moeda 8 2 2" xfId="2098" xr:uid="{FE3BAC8D-DB51-4ACA-B778-D8D3B2143317}"/>
    <cellStyle name="Moeda 8 3" xfId="2099" xr:uid="{B0BFED13-6B67-486D-87B7-3545F7BEF1C1}"/>
    <cellStyle name="Moeda 9" xfId="2100" xr:uid="{3940C218-D585-4418-848B-14B0F2B4C273}"/>
    <cellStyle name="Moeda 9 2" xfId="2101" xr:uid="{9746D5F9-E397-4DDD-9C5C-19388B7B27C0}"/>
    <cellStyle name="Moeda0" xfId="2102" xr:uid="{19F56E70-82BC-4314-8109-FAE8368288CC}"/>
    <cellStyle name="Moneda [0]_10 AVERIAS MASIVAS + ANT" xfId="2103" xr:uid="{41C35366-DABB-4872-A81B-C1FB5B68082C}"/>
    <cellStyle name="Moneda_10 AVERIAS MASIVAS + ANT" xfId="2104" xr:uid="{F7F51E50-95E9-4127-9C4E-46A942944B29}"/>
    <cellStyle name="Monetaire" xfId="2105" xr:uid="{64FF08AA-0087-4FAE-A23D-05E2DD343E53}"/>
    <cellStyle name="Monetaire [0]" xfId="2106" xr:uid="{C5C27FF4-116D-4919-9FD1-31AEDF7ABA5C}"/>
    <cellStyle name="Monetaire [0] 2" xfId="2107" xr:uid="{7F2545F7-B166-401D-9519-F1B8B29F4674}"/>
    <cellStyle name="Monétaire [0]__macro2k+1" xfId="2108" xr:uid="{051E2017-24C4-40DB-9E25-557069B20FF7}"/>
    <cellStyle name="Monetaire [0]_BR BR TELEMIG Micro LPU_Telemig_20061109_alteradacomICMS" xfId="2109" xr:uid="{BA6530BB-0919-4C6E-A2FF-C94CC9311937}"/>
    <cellStyle name="Monétaire [0]_Breakdown" xfId="2110" xr:uid="{AAE0B61A-0E57-48C4-9B73-A828B7FF24CE}"/>
    <cellStyle name="Monetaire [0]_Breakdown_BR.SP.TELEFONICA.IN.20051222(DDP_wo_disc)" xfId="2111" xr:uid="{EFBA7271-4FE9-4147-9F34-2ACE28F9FB17}"/>
    <cellStyle name="Monétaire [0]_DEV_SERV" xfId="2112" xr:uid="{1816BEE1-04BE-4980-A66F-74E41858170E}"/>
    <cellStyle name="Monetaire [0]_devis_multi_phases3" xfId="2113" xr:uid="{0E706D71-E676-4837-97EF-50ABF6204EE2}"/>
    <cellStyle name="Monétaire [0]_DEVISBASE" xfId="2114" xr:uid="{D3EAB0D1-98B5-4CC5-984B-9F7706608B40}"/>
    <cellStyle name="Monetaire [0]_DSLAM - 9800 - DDP" xfId="2115" xr:uid="{A43D34CB-0B31-4A24-912D-FE51E820D699}"/>
    <cellStyle name="Monétaire [0]_Global Telet GPRS 20 (Options)" xfId="2116" xr:uid="{DFAD3FC6-CE5D-4670-8A24-D3CFAE6535DA}"/>
    <cellStyle name="Monetaire [0]_Global Telet GPRS 20 (Options)_DSLAM - 9800 - DDP" xfId="2117" xr:uid="{56426B8A-9D06-429F-8409-BA8D7CFACC73}"/>
    <cellStyle name="Monétaire [0]_GRILLE DE DISCOUNT" xfId="2118" xr:uid="{069B7CEE-9C1D-4110-8CEF-D12BED950527}"/>
    <cellStyle name="Monetaire [0]_Planilha de Preços Pós Vendas_PHS_Transit_Set06_v2" xfId="2119" xr:uid="{7583B56B-7BC7-43AF-8114-883987CBD975}"/>
    <cellStyle name="Monetaire 2" xfId="2120" xr:uid="{9F9DD555-589C-43AB-A1BD-6EEB30656927}"/>
    <cellStyle name="Monetaire 3" xfId="2121" xr:uid="{4AA21037-898D-4D39-B63B-3808BD40FA75}"/>
    <cellStyle name="Monétaire__macro2k+1" xfId="2122" xr:uid="{6186F931-B7F5-4C12-ACD7-F7D7296A2B1E}"/>
    <cellStyle name="Monetaire_BR BR TELEMIG Micro LPU_Telemig_20061109_alteradacomICMS" xfId="2123" xr:uid="{D0D0679A-AB0A-473F-8F83-302B4B10B4C6}"/>
    <cellStyle name="Monétaire_Breakdown" xfId="2124" xr:uid="{7963744A-E010-4B40-9DC9-9F1059203B56}"/>
    <cellStyle name="Monetaire_Breakdown_BR.SP.TELEFONICA.IN.20051222(DDP_wo_disc)" xfId="2125" xr:uid="{D7F1EBB1-7CD0-42D4-A63F-9DED5CBD1683}"/>
    <cellStyle name="Monétaire_DEV_SERV" xfId="2126" xr:uid="{8166BB15-6E49-4D30-8800-96D32EDC79FF}"/>
    <cellStyle name="Monetaire_devis_multi_phases3" xfId="2127" xr:uid="{3A0CDDCA-031E-4EE7-8D3F-77F0423E75CF}"/>
    <cellStyle name="Monétaire_DEVISBASE" xfId="2128" xr:uid="{B18412F9-8FB9-43F8-87FD-D581014CEC74}"/>
    <cellStyle name="Monetaire_DSLAM - 9800 - DDP" xfId="2129" xr:uid="{9E277668-91C2-4645-9011-067E56332101}"/>
    <cellStyle name="Monétaire_Global Telet GPRS 20 (Options)" xfId="2130" xr:uid="{2EE3A592-740C-4AD5-BE28-215F84C6A905}"/>
    <cellStyle name="Monetaire_Global Telet GPRS 20 (Options)_DSLAM - 9800 - DDP" xfId="2131" xr:uid="{286624A8-54EA-4BA1-B87C-9F9EAD3D5862}"/>
    <cellStyle name="Monétaire_GRILLE DE DISCOUNT" xfId="2132" xr:uid="{CB60C2BA-3CE2-4EA3-994A-CAD6A6829C0B}"/>
    <cellStyle name="Monetaire_Planilha de Preços Pós Vendas_PHS_Transit_Set06_v2" xfId="2133" xr:uid="{961DD775-E8AB-4B39-8F86-4E29C85EA2C2}"/>
    <cellStyle name="Monétaire0" xfId="2134" xr:uid="{671F74EC-8080-409E-963B-FE9F34485D0E}"/>
    <cellStyle name="Monetario" xfId="2135" xr:uid="{6F4FC83D-F8E3-41A9-AB52-B91CFC7208A1}"/>
    <cellStyle name="Monetario0" xfId="2136" xr:uid="{19FB8AE6-E2E6-4364-B941-1B6250BB2CD0}"/>
    <cellStyle name="MOT Hardware" xfId="2137" xr:uid="{D698D906-0893-4B02-ADEF-2A664E0D3528}"/>
    <cellStyle name="Multiple" xfId="2138" xr:uid="{F1F4B5FD-4FB9-41E9-B94B-46849D02000F}"/>
    <cellStyle name="Name" xfId="2139" xr:uid="{E920165D-096A-442A-818D-C781C2393ABA}"/>
    <cellStyle name="Name 2" xfId="2140" xr:uid="{54F970AF-95B0-4D12-91AF-87B3F96F0C73}"/>
    <cellStyle name="Neutra 2" xfId="2141" xr:uid="{94EEAFB0-5D1E-4EBE-AB03-D171ED0B8B28}"/>
    <cellStyle name="Neutra 3" xfId="2142" xr:uid="{9E8BBC82-58E1-4E01-9396-95EF129ECDA5}"/>
    <cellStyle name="Neutra 4" xfId="2143" xr:uid="{C8581436-F7A8-4DA0-85DD-9E1EF8CB3FF9}"/>
    <cellStyle name="Neutral 2" xfId="2144" xr:uid="{C84483F1-6FB8-4978-BC9D-7D4604FDDA76}"/>
    <cellStyle name="Neutral 3" xfId="2145" xr:uid="{629FCB7F-EC12-4D32-800E-8488C1FF077E}"/>
    <cellStyle name="Neutral 4" xfId="2146" xr:uid="{C03900FB-CA5F-4D31-BD8D-38CD090061E0}"/>
    <cellStyle name="Neutral 5" xfId="2147" xr:uid="{3AD3C43B-6E97-40C5-BB22-70950663F6BA}"/>
    <cellStyle name="Neutral 6" xfId="2148" xr:uid="{EAB47912-0BB2-48ED-AD60-DB9999FB1543}"/>
    <cellStyle name="Neutral 7" xfId="2149" xr:uid="{BAE9C2E3-A4BC-44A5-9CB8-839BC143103E}"/>
    <cellStyle name="Neutrale" xfId="2150" xr:uid="{327CABE7-CF45-4480-842D-95DD106A8F16}"/>
    <cellStyle name="Neutro 2" xfId="42" xr:uid="{D6EDAE31-AE36-43B4-9686-F1C45A5FCB90}"/>
    <cellStyle name="New" xfId="2151" xr:uid="{857E04E4-9B17-4996-9373-AEA86E1905AF}"/>
    <cellStyle name="New 10" xfId="4861" xr:uid="{AF6FE784-6197-4F15-B6FE-BDCB766C185A}"/>
    <cellStyle name="New 2" xfId="3572" xr:uid="{B93C0D21-0EF7-4E4F-B040-8170D4359580}"/>
    <cellStyle name="New 2 2" xfId="3907" xr:uid="{0DCBFFA3-B379-4580-B194-1F8863AEFE39}"/>
    <cellStyle name="New 2 3" xfId="5224" xr:uid="{05B9BD3D-1D11-4398-8C80-5E6B0B662C8D}"/>
    <cellStyle name="New 2 4" xfId="5492" xr:uid="{7D2F701E-2B54-49ED-886A-26964CB564E0}"/>
    <cellStyle name="New 2 5" xfId="5688" xr:uid="{9EB43CEA-F6C6-47D7-BBFA-18856D0A4EF7}"/>
    <cellStyle name="New 2 6" xfId="5780" xr:uid="{DA418C12-5F26-4D6A-9803-0A1659D25980}"/>
    <cellStyle name="New 2 7" xfId="5923" xr:uid="{5414D5B6-E327-401B-A9E8-ED85A63C9CFE}"/>
    <cellStyle name="New 3" xfId="3784" xr:uid="{7EC19A73-3BBE-4BF3-A6EB-834C74270362}"/>
    <cellStyle name="New 4" xfId="4854" xr:uid="{E9CB6AE8-46ED-4626-96D2-115941715E5D}"/>
    <cellStyle name="New 5" xfId="4766" xr:uid="{9EBD7882-884C-48D3-9029-C80DD0229775}"/>
    <cellStyle name="New 6" xfId="4809" xr:uid="{027216D5-E38E-4E08-B8B9-08D2BECC1D5D}"/>
    <cellStyle name="New 7" xfId="5588" xr:uid="{55CEF7B4-D9A2-45A0-8089-63A6DDAAB9FA}"/>
    <cellStyle name="New 8" xfId="5110" xr:uid="{FBBA1D3C-0370-4C87-8AE5-051D003F5DA1}"/>
    <cellStyle name="New 9" xfId="5863" xr:uid="{9AE4F216-F1A5-49D7-A4B0-A33F6C53BAA6}"/>
    <cellStyle name="no dec" xfId="2152" xr:uid="{4E143DF4-6FD4-41C3-92D9-E8B875879EE1}"/>
    <cellStyle name="no dec 2" xfId="2153" xr:uid="{46F5C343-2751-4AA1-96B9-AEC1CF3BAE39}"/>
    <cellStyle name="no dec 3" xfId="2154" xr:uid="{D6F74C60-D1E8-43E1-9893-039E59E22B61}"/>
    <cellStyle name="Non_definito" xfId="2155" xr:uid="{C79B082B-6161-4429-B0DE-ACF72FD42158}"/>
    <cellStyle name="Norma - Estilo1" xfId="2156" xr:uid="{E74DDBC7-1DEC-45E3-BE22-A6637DF2963C}"/>
    <cellStyle name="Norma - Estilo2" xfId="2157" xr:uid="{0A2F30F7-4146-49E4-B98A-2CB32B51464C}"/>
    <cellStyle name="Norma - Estilo3" xfId="2158" xr:uid="{B14A5707-EB1C-4756-A7D9-D873D471E05C}"/>
    <cellStyle name="Norma - Estilo4" xfId="2159" xr:uid="{2343B48C-39AB-4FD0-94E2-8CDA30CD14AA}"/>
    <cellStyle name="Norma - Estilo5" xfId="2160" xr:uid="{63D03CC1-E056-474A-988C-4FC4F583BA25}"/>
    <cellStyle name="Norma - Estilo6" xfId="2161" xr:uid="{B1EC0FEE-0EA5-4BEB-B1CC-B551E068FC85}"/>
    <cellStyle name="Norma - Estilo7" xfId="2162" xr:uid="{6F3B8C69-8569-4392-A22E-528E77D07E35}"/>
    <cellStyle name="Norma - Estilo8" xfId="2163" xr:uid="{CCDE589B-529F-47E0-AB1A-4D0E04AA6631}"/>
    <cellStyle name="Normal" xfId="0" builtinId="0"/>
    <cellStyle name="Normal - Style1" xfId="2164" xr:uid="{F2AD53C8-F91D-4858-9FB9-95401A2A4749}"/>
    <cellStyle name="Normal - Style1 2" xfId="2165" xr:uid="{C41CFEEC-394D-496E-BF96-86F287B50585}"/>
    <cellStyle name="Normal - Style1 2 2" xfId="2166" xr:uid="{2A951661-1DD3-4E4E-80BB-EFC06ACA86C4}"/>
    <cellStyle name="Normal - Style1 2 3" xfId="2167" xr:uid="{BA615248-DA40-40F7-B589-09DA04C60A17}"/>
    <cellStyle name="Normal - Style1_Aceitações (08-05)" xfId="2168" xr:uid="{2298D126-4EEB-49D8-935D-A655FD71B1D7}"/>
    <cellStyle name="Normal (%)" xfId="2169" xr:uid="{6F80C1B8-DC97-4A18-90B4-A46AE3F45174}"/>
    <cellStyle name="Normal (£m)" xfId="2170" xr:uid="{140997E1-2AF1-409C-BD48-98B10E9FEF25}"/>
    <cellStyle name="Normal (No)" xfId="2171" xr:uid="{91B5C738-BB3E-43EE-AEC5-9D4DB4C89457}"/>
    <cellStyle name="Normal (x)" xfId="2172" xr:uid="{AF6799A3-B14E-49EE-87FE-F7376E53DE73}"/>
    <cellStyle name="Normal 10" xfId="2173" xr:uid="{C66F9757-F872-49C9-91DC-A36E62C47B21}"/>
    <cellStyle name="Normal 10 2" xfId="2174" xr:uid="{52B4537E-DF20-4A27-A10B-291639F86F17}"/>
    <cellStyle name="Normal 10 2 2" xfId="2175" xr:uid="{2798DDE6-0625-4D91-B32A-BC4718BABC70}"/>
    <cellStyle name="Normal 10 3" xfId="2176" xr:uid="{284FFE9E-B7C5-41BF-845C-12548C58880C}"/>
    <cellStyle name="Normal 10 3 2" xfId="2177" xr:uid="{FFA4E977-71BC-4474-B2BA-F57082295CF5}"/>
    <cellStyle name="Normal 10_Sheet2" xfId="2178" xr:uid="{E492118B-8F6A-4D1F-9419-F87A1300A0B3}"/>
    <cellStyle name="Normal 100" xfId="2179" xr:uid="{06FFCB90-0F32-4C0F-9AE4-772E9745E193}"/>
    <cellStyle name="Normal 101" xfId="2180" xr:uid="{6CD3D7CC-4893-47AA-BCA4-1A2B0C86275F}"/>
    <cellStyle name="Normal 101 2" xfId="2181" xr:uid="{7C2F88C4-AEA0-4E5C-BC42-CA493074A94C}"/>
    <cellStyle name="Normal 101 3" xfId="2182" xr:uid="{A4CB5A9D-7DCD-465B-9D8E-F33D09A7E0BC}"/>
    <cellStyle name="Normal 102" xfId="2183" xr:uid="{2B5C0540-FD9B-49C9-BBB9-480F932D7E76}"/>
    <cellStyle name="Normal 103" xfId="2184" xr:uid="{3ACDDAB8-9DF9-4B2D-BE17-C0781AC2D03B}"/>
    <cellStyle name="Normal 104" xfId="2185" xr:uid="{C34854C8-00AA-4C31-86D6-5260D24183F1}"/>
    <cellStyle name="Normal 105" xfId="2186" xr:uid="{01DAD0FC-8259-42B3-90A5-46A39B0C32A8}"/>
    <cellStyle name="Normal 106" xfId="2187" xr:uid="{E14F0BDF-D002-438E-B97C-A01B8FB7963A}"/>
    <cellStyle name="Normal 107" xfId="2188" xr:uid="{8A78A085-959F-48BF-B749-836A0421C9DD}"/>
    <cellStyle name="Normal 108" xfId="2189" xr:uid="{E6E12E93-9AA4-4C6C-9A0B-247340D1F198}"/>
    <cellStyle name="Normal 109" xfId="2190" xr:uid="{AFB997D4-D6DA-4C0F-A3F6-80B7CF694715}"/>
    <cellStyle name="Normal 11" xfId="2191" xr:uid="{5B18966F-C62C-4807-B35E-F213C4F63CCE}"/>
    <cellStyle name="Normal 11 2" xfId="2192" xr:uid="{1372803F-B612-4020-992D-169E87857FC2}"/>
    <cellStyle name="Normal 11 2 2" xfId="2193" xr:uid="{3A5AC157-1C05-4750-8EF8-0F374D489F66}"/>
    <cellStyle name="Normal 11 3" xfId="2194" xr:uid="{1ED0C875-3C52-49F4-9D5A-BD7986F98254}"/>
    <cellStyle name="Normal 11 3 2" xfId="2195" xr:uid="{B7FA8D5F-04EA-48BD-8F19-79FFB078D8EF}"/>
    <cellStyle name="Normal 11_Sheet2" xfId="2196" xr:uid="{6637D156-716F-4B03-8919-D6F725636499}"/>
    <cellStyle name="Normal 110" xfId="2197" xr:uid="{B2DD3877-BB9E-4D0F-A74A-FF894DB91B09}"/>
    <cellStyle name="Normal 111" xfId="2198" xr:uid="{664603AC-598E-481D-BDCB-2B0C91948282}"/>
    <cellStyle name="Normal 112" xfId="2199" xr:uid="{CF3F3729-A13D-4293-86F0-3DF508A7202A}"/>
    <cellStyle name="Normal 113" xfId="2200" xr:uid="{65BC2055-6D46-4D1E-8050-0140A7CD6FBC}"/>
    <cellStyle name="Normal 114" xfId="2201" xr:uid="{C8574683-1CD3-4793-91BC-9EA777F03EF5}"/>
    <cellStyle name="Normal 115" xfId="2202" xr:uid="{8AD0AD98-B935-4F7C-A9A8-7487D7D5AFCA}"/>
    <cellStyle name="Normal 115 2" xfId="2203" xr:uid="{A8DCE3DE-077A-4D4A-B115-0025DA35AD8D}"/>
    <cellStyle name="Normal 115 3" xfId="2204" xr:uid="{01D52D36-4380-443B-A6D7-8F434A569976}"/>
    <cellStyle name="Normal 115 3 2" xfId="2205" xr:uid="{C6B9535F-E4FF-417B-B2DC-4FD560C4E671}"/>
    <cellStyle name="Normal 115 4" xfId="2206" xr:uid="{D9E215CE-8049-4395-8F59-B0C35A2D6669}"/>
    <cellStyle name="Normal 115 4 2" xfId="2207" xr:uid="{01E873C7-C468-45A3-B9C3-638E25A54761}"/>
    <cellStyle name="Normal 116" xfId="2208" xr:uid="{6D614166-296A-4C29-8957-BE3345F05323}"/>
    <cellStyle name="Normal 116 2" xfId="2209" xr:uid="{52D9A3F5-63CC-43B5-86F3-66180FA6A451}"/>
    <cellStyle name="Normal 117" xfId="2210" xr:uid="{3790AC65-A42F-4DBD-A6F0-AF74FA9E2316}"/>
    <cellStyle name="Normal 117 2" xfId="2211" xr:uid="{C64F5667-EA8F-4BA2-8E5E-DB413CC1479D}"/>
    <cellStyle name="Normal 117 2 2" xfId="2212" xr:uid="{1AA616E1-B3D2-4FD1-85C9-5D4770EE8E1A}"/>
    <cellStyle name="Normal 117 3" xfId="2213" xr:uid="{4AA10CC9-0896-4156-AF6D-F8B2E33EF5A2}"/>
    <cellStyle name="Normal 117 4" xfId="2214" xr:uid="{AB5886F3-1B5A-4420-8205-44B5CE06F45C}"/>
    <cellStyle name="Normal 118" xfId="2215" xr:uid="{B3E50DAE-529D-420E-9373-8A55CF6EAB69}"/>
    <cellStyle name="Normal 118 2" xfId="2216" xr:uid="{AB9A42F0-D664-4968-9468-E87429DFA681}"/>
    <cellStyle name="Normal 118 2 2" xfId="2217" xr:uid="{B041CB28-475B-4A44-9A2B-D966D89EC2ED}"/>
    <cellStyle name="Normal 118 3" xfId="2218" xr:uid="{7003A9B6-0858-4466-AF73-2EFEE35E4089}"/>
    <cellStyle name="Normal 118 4" xfId="2219" xr:uid="{DA6E7FA5-DDE5-41FD-90B9-C41BAFB70D66}"/>
    <cellStyle name="Normal 119" xfId="2220" xr:uid="{D6B2FC8C-B3B5-43E6-ADBB-B961D5113E5B}"/>
    <cellStyle name="Normal 119 2" xfId="2221" xr:uid="{FF34FA6C-97C5-4308-8DC2-4557D7FFCAAB}"/>
    <cellStyle name="Normal 119 2 2" xfId="2222" xr:uid="{CD23D137-13DE-4C88-95FE-C563A39E010A}"/>
    <cellStyle name="Normal 119 3" xfId="2223" xr:uid="{782FF520-9B76-4B1A-86F2-6237CE1CFB67}"/>
    <cellStyle name="Normal 119 4" xfId="2224" xr:uid="{9F1CA5CB-C777-4939-934E-C70C9B72C67F}"/>
    <cellStyle name="Normal 12" xfId="2225" xr:uid="{7BD95AF2-3570-43E7-9F11-00B3AFCACDE6}"/>
    <cellStyle name="Normal 12 2" xfId="2226" xr:uid="{073373AD-2EB7-498C-9654-AA5F7AF24C1C}"/>
    <cellStyle name="Normal 12 3" xfId="2227" xr:uid="{51C6F219-5432-409C-A8F8-5B92F5DC8875}"/>
    <cellStyle name="Normal 12 3 2" xfId="2228" xr:uid="{1D0A11F7-F875-4F7F-9373-FF04D6A0EA85}"/>
    <cellStyle name="Normal 12 4" xfId="2229" xr:uid="{4D3C70CF-1449-4C57-BA5B-225F4E3DC6DB}"/>
    <cellStyle name="Normal 12_Sheet2" xfId="2230" xr:uid="{A1F00B2C-B428-4602-AF3E-96206051BFAC}"/>
    <cellStyle name="Normal 120" xfId="2231" xr:uid="{92B06AB2-306B-42D0-B892-0D5C83B35F7F}"/>
    <cellStyle name="Normal 121" xfId="2232" xr:uid="{EADDF522-9AEF-4410-BC4B-D3918BA9B276}"/>
    <cellStyle name="Normal 122" xfId="2233" xr:uid="{FEA4F2C2-DF14-4310-AF1F-79AD2E03DDB6}"/>
    <cellStyle name="Normal 123" xfId="2234" xr:uid="{9FF673C8-A1A7-48E8-B963-669BDF88DD79}"/>
    <cellStyle name="Normal 124" xfId="2235" xr:uid="{24DAD8DC-28C5-475B-B8F1-E6754995A467}"/>
    <cellStyle name="Normal 124 2" xfId="2236" xr:uid="{B274AFC8-65AF-4BD3-A3D3-6C63ADA03557}"/>
    <cellStyle name="Normal 124 3" xfId="2237" xr:uid="{EF2D9BA2-413C-4A9F-AF90-B77C809D394B}"/>
    <cellStyle name="Normal 124 4" xfId="2238" xr:uid="{28EA6F0D-066D-4D25-A8A0-70F6896D6BDF}"/>
    <cellStyle name="Normal 125" xfId="2239" xr:uid="{5387B701-199C-44DC-AF08-D5B348C013FA}"/>
    <cellStyle name="Normal 126" xfId="2240" xr:uid="{7E42C3B9-6710-4E6D-9D05-963FC20118F7}"/>
    <cellStyle name="Normal 127" xfId="2241" xr:uid="{57ECE4D6-F173-4F4D-AF3F-F9ADDD13D61B}"/>
    <cellStyle name="Normal 128" xfId="2242" xr:uid="{A7BDF7C5-7C73-42F7-8ECA-60874D721A74}"/>
    <cellStyle name="Normal 129" xfId="2243" xr:uid="{16489195-8E1E-43C4-B7BF-FD32FFDD6D32}"/>
    <cellStyle name="Normal 129 2" xfId="2244" xr:uid="{21A0E987-6905-4E9A-AE43-E9F620A833D5}"/>
    <cellStyle name="Normal 13" xfId="2245" xr:uid="{BFFB82F8-E846-47EA-9DED-055C118FBD4D}"/>
    <cellStyle name="Normal 13 2" xfId="2246" xr:uid="{6C1BC506-06B4-42EE-9998-4E7532557107}"/>
    <cellStyle name="Normal 13 2 2" xfId="2247" xr:uid="{2035D06F-FE6C-485B-A28B-7A765E13C442}"/>
    <cellStyle name="Normal 13 3" xfId="2248" xr:uid="{AEFD7850-33A7-44E4-AD4D-E8BA2F997400}"/>
    <cellStyle name="Normal 13 3 2" xfId="2249" xr:uid="{546C307E-D5E5-439F-A1F0-08BC7503D287}"/>
    <cellStyle name="Normal 13_Sheet2" xfId="2250" xr:uid="{52C1F7C6-9DED-4E41-A2BA-4B1C82912DD3}"/>
    <cellStyle name="Normal 130" xfId="2251" xr:uid="{BCFB4D73-0267-4C35-9096-8BC5B0B8E33E}"/>
    <cellStyle name="Normal 131" xfId="2252" xr:uid="{54087105-661B-4174-9150-31402BFF743F}"/>
    <cellStyle name="Normal 132" xfId="2253" xr:uid="{142E4C4B-67F0-442D-A4FB-FDC6D4579550}"/>
    <cellStyle name="Normal 133" xfId="2254" xr:uid="{549839CD-AC4D-4FF0-BA27-627C9B20344E}"/>
    <cellStyle name="Normal 134" xfId="2255" xr:uid="{8FE666FA-C9CF-4A64-A80A-0E9CA3D35B2F}"/>
    <cellStyle name="Normal 135" xfId="2256" xr:uid="{1CC179EA-E150-47B4-86A4-C4061B7CDCD7}"/>
    <cellStyle name="Normal 136" xfId="2257" xr:uid="{DDE93955-FD6D-47F9-A82D-5B5B06618CEC}"/>
    <cellStyle name="Normal 137" xfId="2258" xr:uid="{B9024A22-F007-405D-9ED2-2991AF32388D}"/>
    <cellStyle name="Normal 138" xfId="2259" xr:uid="{1C961D67-2A80-4189-B100-1224BE399C3E}"/>
    <cellStyle name="Normal 139" xfId="2260" xr:uid="{5290EBF3-7481-4A8F-A04B-97DE636F06FE}"/>
    <cellStyle name="Normal 14" xfId="2261" xr:uid="{8DA598AF-6E2C-4FB6-A3E9-000C8CFCB871}"/>
    <cellStyle name="Normal 14 2" xfId="2262" xr:uid="{21E93DDA-0629-47F4-80D6-56C54FF49AEE}"/>
    <cellStyle name="Normal 14 2 2" xfId="2263" xr:uid="{5116771A-8FC6-4112-A527-821569F596BD}"/>
    <cellStyle name="Normal 14 3" xfId="2264" xr:uid="{6B3D7A3E-3EAF-4E16-A3AD-D9B07E74F83E}"/>
    <cellStyle name="Normal 14 3 2" xfId="2265" xr:uid="{D4DB55E7-B7EE-4D1E-BF92-53983B7AE19C}"/>
    <cellStyle name="Normal 14 4" xfId="2266" xr:uid="{2704B156-0DE6-4739-A922-392A6E0448E3}"/>
    <cellStyle name="Normal 14_Sheet2" xfId="2267" xr:uid="{75B0C1F2-2310-484C-A97F-F32EEA7CFF03}"/>
    <cellStyle name="Normal 140" xfId="2268" xr:uid="{E5162239-175A-4D80-A0CC-CC1F0DD04A63}"/>
    <cellStyle name="Normal 141" xfId="2269" xr:uid="{DDE510A4-AE3E-4AED-9488-E1BDC16BFBB9}"/>
    <cellStyle name="Normal 142" xfId="2270" xr:uid="{72B016E9-C901-4651-B705-31D8BCF77F31}"/>
    <cellStyle name="Normal 143" xfId="2271" xr:uid="{1369FF9D-C21B-44F1-AC9F-C67BD3CF33F5}"/>
    <cellStyle name="Normal 144" xfId="2272" xr:uid="{ACB3D73E-10D8-4FD9-B882-F3A9FE870859}"/>
    <cellStyle name="Normal 145" xfId="51" xr:uid="{9D301A83-F050-4A15-8EEC-EBA595E60D40}"/>
    <cellStyle name="Normal 146" xfId="3443" xr:uid="{FB87E913-F1C3-4787-A41E-C44B353910B1}"/>
    <cellStyle name="Normal 147" xfId="2079" xr:uid="{769E51B0-5F73-4C98-B7D4-C52E4A5EB5C2}"/>
    <cellStyle name="Normal 148" xfId="5965" xr:uid="{C0E8BE19-6F9E-4FDB-8222-2AF51F6390D5}"/>
    <cellStyle name="Normal 15" xfId="2273" xr:uid="{2AEF249D-C2E5-4E8C-B638-8AE2757149EB}"/>
    <cellStyle name="Normal 15 2" xfId="2274" xr:uid="{BA1A41E9-7A65-4849-9AFE-968E3F46209D}"/>
    <cellStyle name="Normal 15 3" xfId="2275" xr:uid="{8994FE7A-BF43-4C30-97E8-4D508FDE24ED}"/>
    <cellStyle name="Normal 15 4" xfId="2276" xr:uid="{39A98116-DD27-4B05-B29A-41D86B9E4254}"/>
    <cellStyle name="Normal 15_Sheet2" xfId="2277" xr:uid="{57076A85-5FCC-410B-AF2A-538B90333EB0}"/>
    <cellStyle name="Normal 16" xfId="2278" xr:uid="{7C87EF3A-C4B4-40B1-A8E3-17A649C83979}"/>
    <cellStyle name="Normal 16 2" xfId="2279" xr:uid="{6BBD33F9-31B4-41AD-96CC-3A777F8A63F7}"/>
    <cellStyle name="Normal 16 3" xfId="2280" xr:uid="{2BC18586-8BCB-4D3D-97F7-177798C554A1}"/>
    <cellStyle name="Normal 16 4" xfId="2281" xr:uid="{C8BDF6B4-3ED4-4897-832D-F53C41BC4C7D}"/>
    <cellStyle name="Normal 16_Sheet2" xfId="2282" xr:uid="{05B001CD-CC4A-44D2-8F5D-91A496002F60}"/>
    <cellStyle name="Normal 17" xfId="2283" xr:uid="{A1020192-C7F7-4205-ADC6-F59D298CCA38}"/>
    <cellStyle name="Normal 17 2" xfId="2284" xr:uid="{A873B50B-73E7-4090-B94F-6818C5193E7D}"/>
    <cellStyle name="Normal 17 3" xfId="2285" xr:uid="{14AAF48D-4726-4CB4-B918-65DDF8739921}"/>
    <cellStyle name="Normal 17 4" xfId="2286" xr:uid="{64DDFDB4-BB4F-491D-8B6C-7027859587F5}"/>
    <cellStyle name="Normal 17_Sheet2" xfId="2287" xr:uid="{966E1710-6BFB-45C3-AE82-50D525242AF0}"/>
    <cellStyle name="Normal 177" xfId="2288" xr:uid="{B56BC7AF-6437-4DAE-A192-522BA35101EA}"/>
    <cellStyle name="Normal 18" xfId="2289" xr:uid="{69532048-7725-4B93-9164-652DC22A3C22}"/>
    <cellStyle name="Normal 18 2" xfId="2290" xr:uid="{A4A72E54-8410-4908-A999-BC4ED5277875}"/>
    <cellStyle name="Normal 18 3" xfId="2291" xr:uid="{F25DC41E-A589-4A0C-8CDA-1740B8D89A90}"/>
    <cellStyle name="Normal 18 4" xfId="2292" xr:uid="{8C1B74D5-CCD8-4FF9-8D07-7D8C6DCBDAAA}"/>
    <cellStyle name="Normal 18_Sheet2" xfId="2293" xr:uid="{8A36E151-A7EF-4857-95EB-386E9A358D06}"/>
    <cellStyle name="Normal 19" xfId="2294" xr:uid="{5D8A2A7C-CD5E-4F03-8DB3-9D45C250B4DE}"/>
    <cellStyle name="Normal 19 2" xfId="2295" xr:uid="{9071EBBD-5E2F-43EE-94F6-612228FEE97A}"/>
    <cellStyle name="Normal 19 3" xfId="2296" xr:uid="{952F2C73-AAE5-4D72-B5D4-151874D8C7D7}"/>
    <cellStyle name="Normal 19 4" xfId="2297" xr:uid="{E02DB2EF-7499-45B7-B63F-BFA598AC1228}"/>
    <cellStyle name="Normal 19_Sheet2" xfId="2298" xr:uid="{1F82AE3B-5B71-45F7-A25E-85843567B73D}"/>
    <cellStyle name="Normal 2" xfId="33" xr:uid="{A6D99108-71C4-4143-B504-8E17E4F5A31E}"/>
    <cellStyle name="Normal 2 10" xfId="2300" xr:uid="{34B512EE-5DE3-463C-8A72-3E8212D6A3C6}"/>
    <cellStyle name="Normal 2 11" xfId="2301" xr:uid="{DF1B9801-B62F-4965-82A0-FEAF840592E6}"/>
    <cellStyle name="Normal 2 12" xfId="2299" xr:uid="{F1D705E5-80F0-47AE-823B-BFFB3B8DA4A0}"/>
    <cellStyle name="Normal 2 2" xfId="2302" xr:uid="{F5D9244E-25D2-4DCD-B749-58C2C1A54A93}"/>
    <cellStyle name="Normal 2 2 10" xfId="2303" xr:uid="{EC882C0F-3DC6-4CCC-B697-65A6EB7618C3}"/>
    <cellStyle name="Normal 2 2 2" xfId="2304" xr:uid="{D7E6942B-454A-4EB8-9C44-6B8593E6CD01}"/>
    <cellStyle name="Normal 2 2 3" xfId="2305" xr:uid="{169F3B71-8029-48E2-9AAC-C49AA51FB020}"/>
    <cellStyle name="Normal 2 2 4" xfId="2306" xr:uid="{DE2F7F46-97DB-45A7-B35A-13C0857A0A97}"/>
    <cellStyle name="Normal 2 2 5" xfId="2307" xr:uid="{30976A6D-E33F-4ED0-B7D7-BF4766A8A9CE}"/>
    <cellStyle name="Normal 2 2 6" xfId="2308" xr:uid="{FA3C2EC3-14D6-4703-8A29-DC1536F922F4}"/>
    <cellStyle name="Normal 2 2 7" xfId="2309" xr:uid="{9D8D913C-AD74-40DF-8221-C59C6B8DC164}"/>
    <cellStyle name="Normal 2 2 8" xfId="2310" xr:uid="{9EF62328-B8A0-43E0-A815-A2B0AED40977}"/>
    <cellStyle name="Normal 2 2 9" xfId="2311" xr:uid="{B14129B5-C438-4924-9098-92D4328E6BA9}"/>
    <cellStyle name="Normal 2 2_Sheet2" xfId="2312" xr:uid="{532A0C2F-432F-41E9-B4ED-5E55ABCE71A6}"/>
    <cellStyle name="Normal 2 3" xfId="2313" xr:uid="{98CA6C88-4359-4C9B-AA88-323BFA7B31AA}"/>
    <cellStyle name="Normal 2 3 2" xfId="2314" xr:uid="{F1D09ECB-AC56-4475-9C4D-30E4F82CCA9A}"/>
    <cellStyle name="Normal 2 3 2 2" xfId="2315" xr:uid="{5598C813-F016-40A1-AE93-05DD234E1214}"/>
    <cellStyle name="Normal 2 3 3" xfId="2316" xr:uid="{ADE350C3-617D-45BC-B9A0-684D061B758C}"/>
    <cellStyle name="Normal 2 3 3 2" xfId="2317" xr:uid="{DEEE431B-E9A1-45E0-AC6F-C1154586F20D}"/>
    <cellStyle name="Normal 2 3_Sheet2" xfId="2318" xr:uid="{AA275B1D-D7FA-404B-ADD3-E091D67CE1A7}"/>
    <cellStyle name="Normal 2 4" xfId="2319" xr:uid="{FF58E208-4FFE-4FDC-B2D6-12929B43D8D1}"/>
    <cellStyle name="Normal 2 4 2" xfId="2320" xr:uid="{17BE27CE-2975-4AF6-AA74-6FDFE5819769}"/>
    <cellStyle name="Normal 2 4 3" xfId="2321" xr:uid="{E9E23A66-FDA2-4C73-89D3-5F59321741E4}"/>
    <cellStyle name="Normal 2 4 3 2" xfId="2322" xr:uid="{FA06CB0F-3C97-4DF3-B052-78830D0B9648}"/>
    <cellStyle name="Normal 2 4 4" xfId="2323" xr:uid="{8F1ABA98-1487-4654-9706-265472258B3E}"/>
    <cellStyle name="Normal 2 4_Sheet2" xfId="2324" xr:uid="{09A87C85-6126-47AA-AA17-4145B17DE6C1}"/>
    <cellStyle name="Normal 2 5" xfId="2325" xr:uid="{B8071E64-19FD-49F4-B436-7CC057EE82F3}"/>
    <cellStyle name="Normal 2 5 2" xfId="2326" xr:uid="{27E1A5F6-2E8B-495D-B45F-BC53C6D2E248}"/>
    <cellStyle name="Normal 2 5 3" xfId="2327" xr:uid="{610CFB0B-8ADE-470B-84F3-961F59B65DD4}"/>
    <cellStyle name="Normal 2 5 4" xfId="2328" xr:uid="{B85A1541-4D7A-4ACA-B1BC-7684957D6F80}"/>
    <cellStyle name="Normal 2 5_Sheet2" xfId="2329" xr:uid="{D9AEAA4C-6A20-4FCA-9F32-1173DD6F14CA}"/>
    <cellStyle name="Normal 2 6" xfId="2330" xr:uid="{93DC9FB0-05DC-4D34-9C9A-E033A16E2A32}"/>
    <cellStyle name="Normal 2 6 2" xfId="2331" xr:uid="{526497E4-8152-4E09-94B2-A895C6439C9C}"/>
    <cellStyle name="Normal 2 6 3" xfId="2332" xr:uid="{152FA941-B4CC-4956-A5B2-3593FCCCED6F}"/>
    <cellStyle name="Normal 2 6 4" xfId="2333" xr:uid="{030D6916-55F2-4612-913B-D927D0BF7664}"/>
    <cellStyle name="Normal 2 6_Sheet2" xfId="2334" xr:uid="{9D198C34-6F60-4BC8-A592-4789B63B7B62}"/>
    <cellStyle name="Normal 2 7" xfId="2335" xr:uid="{A19083E3-C7B3-48C4-8C9F-36B0C3C5B63A}"/>
    <cellStyle name="Normal 2 7 2" xfId="2336" xr:uid="{EC59E9AB-C07A-49EC-B72A-CC9BDB4ED2D8}"/>
    <cellStyle name="Normal 2 7 3" xfId="2337" xr:uid="{F7A56136-91DA-49E6-80F4-14A441F69642}"/>
    <cellStyle name="Normal 2 7 4" xfId="2338" xr:uid="{F3F6F968-EBBE-4A21-AC75-21962BE0EC19}"/>
    <cellStyle name="Normal 2 7_Sheet2" xfId="2339" xr:uid="{0E4233B4-825E-4B06-8E71-FB6B59E9B8E4}"/>
    <cellStyle name="Normal 2 8" xfId="2340" xr:uid="{019BC683-7816-43AC-9EF3-8CF383CD9870}"/>
    <cellStyle name="Normal 2 8 2" xfId="2341" xr:uid="{43804C16-0F55-4E47-A3BF-E0EBD5CB8281}"/>
    <cellStyle name="Normal 2 8_Sheet2" xfId="2342" xr:uid="{2C286961-9877-42D3-908A-2162CDA07F5A}"/>
    <cellStyle name="Normal 2 9" xfId="2343" xr:uid="{D9D4236F-2C33-4F7F-8DCC-4E56A4378E47}"/>
    <cellStyle name="Normal 2_Aceitações (08-05)" xfId="2344" xr:uid="{80F85155-A9AF-42E4-B831-2CE998227E2B}"/>
    <cellStyle name="Normal 20" xfId="2345" xr:uid="{FB91D575-D825-4E3A-B040-4931C2BC28C6}"/>
    <cellStyle name="Normal 20 2" xfId="2346" xr:uid="{2EB61ED9-AC06-4F54-B413-A30AEC4D3168}"/>
    <cellStyle name="Normal 20 3" xfId="2347" xr:uid="{8B8C2313-7EBD-4473-8740-5B2ACC89B497}"/>
    <cellStyle name="Normal 20 4" xfId="2348" xr:uid="{91F6A123-59DF-449D-B4EE-B9E21750F26E}"/>
    <cellStyle name="Normal 20_Sheet2" xfId="2349" xr:uid="{BF4A5F8D-461F-45BB-94D5-484A97228B43}"/>
    <cellStyle name="Normal 21" xfId="2350" xr:uid="{83409825-3C50-4187-A8C5-659F6BCB1B9B}"/>
    <cellStyle name="Normal 21 2" xfId="2351" xr:uid="{A1A256AE-B5B4-4BDB-BA3A-8E903B9DD3D9}"/>
    <cellStyle name="Normal 21 3" xfId="2352" xr:uid="{BED00F54-872A-4892-8454-62D36C0DF76C}"/>
    <cellStyle name="Normal 21 4" xfId="2353" xr:uid="{11DF3598-6BCB-4967-8C9F-8F706555F274}"/>
    <cellStyle name="Normal 21 5" xfId="2354" xr:uid="{23A1EF7F-3B2B-4AA9-BFFB-A33B1D804A02}"/>
    <cellStyle name="Normal 21 6" xfId="2355" xr:uid="{127D97FD-3BFE-4ABB-AC98-E0B6F1529FB5}"/>
    <cellStyle name="Normal 21_Sheet2" xfId="2356" xr:uid="{CAB18873-4B38-4BEB-8933-BBBAB3B50099}"/>
    <cellStyle name="Normal 22" xfId="2357" xr:uid="{942B1BE3-6B89-45CE-B023-BDDDB62ADEAE}"/>
    <cellStyle name="Normal 22 2" xfId="2358" xr:uid="{E78A5AC2-80C3-4D0E-A0B2-AB44DF723F24}"/>
    <cellStyle name="Normal 22 3" xfId="2359" xr:uid="{EE23EEA7-89BE-4A07-ADB3-D2E5050592BE}"/>
    <cellStyle name="Normal 22 4" xfId="2360" xr:uid="{BDA1EFA2-8EFE-47CC-A6BC-CC6D66124BCA}"/>
    <cellStyle name="Normal 22_Sheet2" xfId="2361" xr:uid="{89650CE0-35D9-4573-BBCC-A11A0522C850}"/>
    <cellStyle name="Normal 23" xfId="2362" xr:uid="{9D00B298-B77E-4DD4-96D2-B233472250BE}"/>
    <cellStyle name="Normal 23 2" xfId="2363" xr:uid="{C5942BE4-69CC-4B78-95C0-BFCE77004ABE}"/>
    <cellStyle name="Normal 23 3" xfId="2364" xr:uid="{AE6EF04E-9AF1-4780-B153-7C1D27018076}"/>
    <cellStyle name="Normal 23_Sheet2" xfId="2365" xr:uid="{0D8E209B-0119-42E0-97E5-54CB5C60953A}"/>
    <cellStyle name="Normal 24" xfId="2366" xr:uid="{D6D2C5E8-9999-4CD2-B854-4E890A74C502}"/>
    <cellStyle name="Normal 24 2" xfId="2367" xr:uid="{6213ECD2-F370-4864-BF7B-F4CC3E13D49E}"/>
    <cellStyle name="Normal 24 3" xfId="2368" xr:uid="{4A147BAC-80CF-46B8-95D2-888B06C8EBD8}"/>
    <cellStyle name="Normal 24_Sheet2" xfId="2369" xr:uid="{4A61BA4A-A9B2-4B7D-8209-BC6555A25CF5}"/>
    <cellStyle name="Normal 25" xfId="2370" xr:uid="{FA81ADED-BCDA-4BFB-82F3-9769379A1F55}"/>
    <cellStyle name="Normal 25 2" xfId="2371" xr:uid="{B501EE7F-1260-42AF-A4FD-C0F350FB889F}"/>
    <cellStyle name="Normal 25 3" xfId="2372" xr:uid="{59A8AC55-C310-4348-BBB6-9871EA932016}"/>
    <cellStyle name="Normal 25_Sheet2" xfId="2373" xr:uid="{534961B0-B881-4929-8178-A8289F4FFB2F}"/>
    <cellStyle name="Normal 26" xfId="2374" xr:uid="{204A7728-59BC-493F-AEDB-959B309BE467}"/>
    <cellStyle name="Normal 26 2" xfId="2375" xr:uid="{AEC0BAB4-1D53-458F-AC64-07199372AE3F}"/>
    <cellStyle name="Normal 26 3" xfId="2376" xr:uid="{6E89F853-6513-4069-B201-8F64AC62645B}"/>
    <cellStyle name="Normal 26_Sheet2" xfId="2377" xr:uid="{CA5E73C6-5B8D-4AAD-B3B2-15AA2EA709B0}"/>
    <cellStyle name="Normal 27" xfId="2378" xr:uid="{B96DC697-0F8C-4362-90F9-A15D5C74592F}"/>
    <cellStyle name="Normal 27 2" xfId="2379" xr:uid="{DAF7F24D-9382-4989-B9D0-55CC6AC94803}"/>
    <cellStyle name="Normal 27 3" xfId="2380" xr:uid="{F9D496E0-BCF3-4DF5-A6F7-49632A127CF6}"/>
    <cellStyle name="Normal 27_Sheet2" xfId="2381" xr:uid="{2C2E0E88-4C5D-476A-A3DD-629430B3A3A2}"/>
    <cellStyle name="Normal 28" xfId="2382" xr:uid="{8C4A6113-F193-4556-BD3A-5734716C5ECC}"/>
    <cellStyle name="Normal 28 2" xfId="2383" xr:uid="{7B9F649F-C9D9-4E4D-916C-5754C0999105}"/>
    <cellStyle name="Normal 28 3" xfId="2384" xr:uid="{D2175BDD-83BA-4596-A858-EFAA74FEA327}"/>
    <cellStyle name="Normal 28_Sheet2" xfId="2385" xr:uid="{626573E6-4B26-4AD4-A38F-1C304A28BEEA}"/>
    <cellStyle name="Normal 29" xfId="2386" xr:uid="{DA7B80AC-EB49-45F4-BF29-7D0B34DBFA11}"/>
    <cellStyle name="Normal 29 2" xfId="2387" xr:uid="{52ED3FB7-C72A-47DA-8DAC-89B7A2629B4D}"/>
    <cellStyle name="Normal 29 3" xfId="2388" xr:uid="{CF302B2F-BA0C-449D-8E51-55787C2602B3}"/>
    <cellStyle name="Normal 29_Sheet2" xfId="2389" xr:uid="{8E8F1F4F-E513-4450-A598-3BDD7C5E5991}"/>
    <cellStyle name="Normal 3" xfId="38" xr:uid="{E5CA611E-24AC-427F-89EE-F6DBD1F40A01}"/>
    <cellStyle name="Normal 3 10" xfId="2391" xr:uid="{DCB92C38-E730-447C-A65A-9BBB589D2007}"/>
    <cellStyle name="Normal 3 10 2" xfId="2392" xr:uid="{933EF730-45F4-4C3D-99FB-106B907672A0}"/>
    <cellStyle name="Normal 3 11" xfId="2393" xr:uid="{2BAD499C-B3BA-4558-9DB9-4A57C8CCA3E1}"/>
    <cellStyle name="Normal 3 12" xfId="2394" xr:uid="{C58CAA5F-992D-4922-91F6-602F15502990}"/>
    <cellStyle name="Normal 3 12 2" xfId="2395" xr:uid="{B82C0278-7704-4015-B5D9-0619826D25C8}"/>
    <cellStyle name="Normal 3 13" xfId="2396" xr:uid="{30188854-1285-4930-9C22-D5B4101988C2}"/>
    <cellStyle name="Normal 3 14" xfId="2397" xr:uid="{99807DCB-4E11-44B9-95CC-04A919EB83B9}"/>
    <cellStyle name="Normal 3 15" xfId="37" xr:uid="{B6F04765-E870-44E2-944D-1C007429C3B5}"/>
    <cellStyle name="Normal 3 16" xfId="2390" xr:uid="{FDC941F6-3028-464B-9873-7900169D92B7}"/>
    <cellStyle name="Normal 3 2" xfId="2398" xr:uid="{91EED0C1-85B5-4E39-9CD0-40EF6241C87B}"/>
    <cellStyle name="Normal 3 2 10" xfId="2399" xr:uid="{D78E9787-D8CF-4776-893B-0A503CCBB516}"/>
    <cellStyle name="Normal 3 2 10 2" xfId="2400" xr:uid="{674C43C2-0376-46C6-8E5D-7017924AA577}"/>
    <cellStyle name="Normal 3 2 11" xfId="2401" xr:uid="{E7E69B45-C7C8-467B-8743-3D2C39AF9BA2}"/>
    <cellStyle name="Normal 3 2 2" xfId="2402" xr:uid="{95C6730F-2C6F-4127-871A-8B89F3E7F531}"/>
    <cellStyle name="Normal 3 2 2 2" xfId="2403" xr:uid="{5883FB2C-769B-48CB-A6DE-620C8A43BDFE}"/>
    <cellStyle name="Normal 3 2 2_Sheet2" xfId="2404" xr:uid="{3E6DD33F-DE21-40C2-A4BF-D7C4DA25EBE0}"/>
    <cellStyle name="Normal 3 2 3" xfId="2405" xr:uid="{370299D6-8EC5-49E1-AAD4-6445F1700A54}"/>
    <cellStyle name="Normal 3 2 3 2" xfId="2406" xr:uid="{283690DC-D837-482C-A662-71B8B53CEC0E}"/>
    <cellStyle name="Normal 3 2 3_Sheet2" xfId="2407" xr:uid="{75F5233B-4AC6-44E2-A6DD-C1CE3BC5A1C2}"/>
    <cellStyle name="Normal 3 2 4" xfId="2408" xr:uid="{E3BA97A4-6721-428E-A46B-F42F08BBC362}"/>
    <cellStyle name="Normal 3 2 4 2" xfId="2409" xr:uid="{377E59D4-45B8-4758-B59D-B59AF4959B77}"/>
    <cellStyle name="Normal 3 2 4_Sheet2" xfId="2410" xr:uid="{FD34887B-D376-4CF7-ADB1-E5AB170DC892}"/>
    <cellStyle name="Normal 3 2 5" xfId="2411" xr:uid="{D27C2E83-DBC6-4F92-B2EB-67B10E36E632}"/>
    <cellStyle name="Normal 3 2 5 2" xfId="2412" xr:uid="{D233533A-7CD3-4952-A187-F5698F6E0A43}"/>
    <cellStyle name="Normal 3 2 5_Sheet2" xfId="2413" xr:uid="{333916BF-8802-4E4F-926B-A582A035370B}"/>
    <cellStyle name="Normal 3 2 6" xfId="2414" xr:uid="{2B747803-EC58-4935-9203-73122DBE1434}"/>
    <cellStyle name="Normal 3 2 6 2" xfId="2415" xr:uid="{856A4A00-B2A9-46AC-8039-71AD485C52B8}"/>
    <cellStyle name="Normal 3 2 6_Sheet2" xfId="2416" xr:uid="{57D06E9B-560D-4F39-8C5B-5711AD2F9C5F}"/>
    <cellStyle name="Normal 3 2 7" xfId="2417" xr:uid="{48425317-AF7B-4D8A-8FD6-A9FD9AF1B106}"/>
    <cellStyle name="Normal 3 2 7 2" xfId="2418" xr:uid="{61F6DC93-BD0F-4A0C-95D3-06497ED1B70E}"/>
    <cellStyle name="Normal 3 2 7_Sheet2" xfId="2419" xr:uid="{5DB1872E-AAEF-4302-A0D3-CAD088837101}"/>
    <cellStyle name="Normal 3 2 8" xfId="2420" xr:uid="{5137789F-F7F9-4436-8E7A-F305F79B674E}"/>
    <cellStyle name="Normal 3 2 8 2" xfId="2421" xr:uid="{340BB630-8D8E-4DE8-9443-4E00EB16D3DB}"/>
    <cellStyle name="Normal 3 2 8_Sheet2" xfId="2422" xr:uid="{DD44856C-7D17-40FA-B2CC-246651855EE8}"/>
    <cellStyle name="Normal 3 2 9" xfId="2423" xr:uid="{35045359-3795-44B7-90F5-34172D4E08EE}"/>
    <cellStyle name="Normal 3 2_Ericsson - Relação de Sites - TIM 2013 - Ampliação(2)" xfId="2424" xr:uid="{03AC7679-D434-46BE-B7CA-98B86249406A}"/>
    <cellStyle name="Normal 3 3" xfId="2425" xr:uid="{ADBA6639-CE1B-4061-AB3C-878357DD1560}"/>
    <cellStyle name="Normal 3 3 2" xfId="2426" xr:uid="{F6AB453C-5967-49A3-91C7-28FA4FB281DE}"/>
    <cellStyle name="Normal 3 3 3" xfId="2427" xr:uid="{50736BF7-7E04-4176-A1BC-141C91AC1075}"/>
    <cellStyle name="Normal 3 3 3 2" xfId="36" xr:uid="{DE60B3A9-0F26-4CE2-B3DB-071FA7AE20C8}"/>
    <cellStyle name="Normal 3 3_Sheet2" xfId="2428" xr:uid="{E449B70F-430E-4053-812D-12AC1E205A04}"/>
    <cellStyle name="Normal 3 4" xfId="2429" xr:uid="{35EC0181-1865-419A-B0E8-A9D4C7BBD512}"/>
    <cellStyle name="Normal 3 4 2" xfId="2430" xr:uid="{54DDC120-DB0D-4A70-B347-A3D41311205A}"/>
    <cellStyle name="Normal 3 4_Sheet2" xfId="2431" xr:uid="{5754D419-AF41-4C2D-8929-43B0FC465E5E}"/>
    <cellStyle name="Normal 3 5" xfId="2432" xr:uid="{D1A57685-5008-418D-B8C5-40E23DC56F07}"/>
    <cellStyle name="Normal 3 5 2" xfId="2433" xr:uid="{F0CAC254-C732-4D72-9736-43C64AE23956}"/>
    <cellStyle name="Normal 3 5_Sheet2" xfId="2434" xr:uid="{3397C690-0B80-4BC0-B066-E75BC067F114}"/>
    <cellStyle name="Normal 3 6" xfId="2435" xr:uid="{FEF8D328-5757-4BB3-8A05-8F4C03B90CB6}"/>
    <cellStyle name="Normal 3 6 2" xfId="2436" xr:uid="{C6793227-EE83-4A2F-A2F1-B8A73B5286BD}"/>
    <cellStyle name="Normal 3 6_Sheet2" xfId="2437" xr:uid="{14F64930-C2F0-4737-85D5-83828700C807}"/>
    <cellStyle name="Normal 3 7" xfId="2438" xr:uid="{BAF06003-47E2-4E42-93B2-0CD80650F16E}"/>
    <cellStyle name="Normal 3 7 2" xfId="2439" xr:uid="{D92AEE0F-0C4E-4789-97C9-BFE5F929CD76}"/>
    <cellStyle name="Normal 3 7_Sheet2" xfId="2440" xr:uid="{73B07DB6-0C56-4265-B8FE-B5E51F6E364B}"/>
    <cellStyle name="Normal 3 8" xfId="2441" xr:uid="{AADBDFE3-89EA-41B2-B415-970C71BC01D6}"/>
    <cellStyle name="Normal 3 8 2" xfId="2442" xr:uid="{42E7842F-0A5C-43FE-AD6F-D4D051177F63}"/>
    <cellStyle name="Normal 3 8_Sheet2" xfId="2443" xr:uid="{E7BA691A-E83D-46DB-9B91-FE7F3E4DCE95}"/>
    <cellStyle name="Normal 3 9" xfId="2444" xr:uid="{45E3AD42-DE7C-477E-BB9B-3DB2B87524C1}"/>
    <cellStyle name="Normal 3_Atividades Adicionais - Proposta" xfId="2445" xr:uid="{8B81A40F-3832-4DAE-BC0C-769A3C517EF9}"/>
    <cellStyle name="Normal 30" xfId="2446" xr:uid="{119CE1B6-6506-4A49-8F87-650382243338}"/>
    <cellStyle name="Normal 30 2" xfId="2447" xr:uid="{DD0FFD35-E91B-41D7-B2DD-277FC9E9A42D}"/>
    <cellStyle name="Normal 30 3" xfId="2448" xr:uid="{A6DD3AA1-62A6-474C-B8C4-A27D9B42BD54}"/>
    <cellStyle name="Normal 30_Sheet2" xfId="2449" xr:uid="{408106AA-7D7E-4009-97FD-4B900C8F3A65}"/>
    <cellStyle name="Normal 31" xfId="2450" xr:uid="{F12B0F0B-20B0-4C17-8D4D-6467598AE2A5}"/>
    <cellStyle name="Normal 31 2" xfId="2451" xr:uid="{AE1DAF13-9601-41C9-B318-A0A156011CCA}"/>
    <cellStyle name="Normal 31 3" xfId="2452" xr:uid="{5AA03CF0-2C05-4174-AD3A-5D2E5D6813BC}"/>
    <cellStyle name="Normal 31_Sheet2" xfId="2453" xr:uid="{9FBA1427-4C74-4028-BE37-54B0FDD9744B}"/>
    <cellStyle name="Normal 32" xfId="2454" xr:uid="{CB5F86A1-268F-456F-A4E0-1366CEAF0AE4}"/>
    <cellStyle name="Normal 32 2" xfId="2455" xr:uid="{B9FC89BA-61EE-42CB-924B-8A84018389E5}"/>
    <cellStyle name="Normal 32 3" xfId="2456" xr:uid="{2AB6AACC-3430-4A78-BD1F-76F8986CC697}"/>
    <cellStyle name="Normal 32_Sheet2" xfId="2457" xr:uid="{10AA8465-C9E2-4E0C-AEBE-2EE03253DA52}"/>
    <cellStyle name="Normal 33" xfId="2458" xr:uid="{DABFF44F-074C-4B2B-AEB9-5462263A93AB}"/>
    <cellStyle name="Normal 33 2" xfId="2459" xr:uid="{9F26CB0F-4F00-41B0-9A25-E7E2DC3DDE30}"/>
    <cellStyle name="Normal 33 3" xfId="2460" xr:uid="{96F55ED3-E1D4-4FE8-9928-3333968AF8E2}"/>
    <cellStyle name="Normal 33_Sheet2" xfId="2461" xr:uid="{30EE3DBC-15D2-4380-BC81-AC2CB4F10BAD}"/>
    <cellStyle name="Normal 34" xfId="2462" xr:uid="{CD0C8312-A8B0-408D-9FB5-31F324CE30C9}"/>
    <cellStyle name="Normal 34 2" xfId="2463" xr:uid="{CBE669DB-93C5-46B7-B3F3-ABFD73E4A55B}"/>
    <cellStyle name="Normal 34 3" xfId="2464" xr:uid="{3164EC67-3567-41A9-821F-FB071A9431D8}"/>
    <cellStyle name="Normal 34_Sheet2" xfId="2465" xr:uid="{5CFABE1F-CE1D-4F4C-B2CC-932A75D45505}"/>
    <cellStyle name="Normal 35" xfId="2466" xr:uid="{48435FEC-184F-42B6-9E09-7099216AC03B}"/>
    <cellStyle name="Normal 35 2" xfId="2467" xr:uid="{6FC10A56-FC63-4D9C-89B5-4276CC89D411}"/>
    <cellStyle name="Normal 35 3" xfId="2468" xr:uid="{EB760647-7FD6-4AAF-8971-8ACC9D1D978E}"/>
    <cellStyle name="Normal 35_Sheet2" xfId="2469" xr:uid="{B63F75BF-BB2F-493F-B605-2EE513912520}"/>
    <cellStyle name="Normal 36" xfId="2470" xr:uid="{C6DCE2DB-B928-4E51-9C45-735411922B34}"/>
    <cellStyle name="Normal 36 2" xfId="2471" xr:uid="{531BB04E-E148-48B1-8400-9D41CFA3C740}"/>
    <cellStyle name="Normal 36 3" xfId="2472" xr:uid="{1B608916-EE78-45B4-B8DD-32BF8F5DECDD}"/>
    <cellStyle name="Normal 36_Sheet2" xfId="2473" xr:uid="{4E2F0E45-094F-4C6D-AB8F-328C1419DB80}"/>
    <cellStyle name="Normal 37" xfId="2474" xr:uid="{80E1C67E-8126-409C-9989-094C74DD30E5}"/>
    <cellStyle name="Normal 37 2" xfId="2475" xr:uid="{AA6A3891-ABB8-4DE8-BDC1-7D560453F4E9}"/>
    <cellStyle name="Normal 37 3" xfId="2476" xr:uid="{44430AC1-D8ED-4ED5-8F31-CB72A75AF6B9}"/>
    <cellStyle name="Normal 37_Sheet2" xfId="2477" xr:uid="{1487A47B-4284-4D94-9B7C-55E0FEB281B7}"/>
    <cellStyle name="Normal 38" xfId="2478" xr:uid="{4DA56DBD-CD55-44B2-A0EA-5202E0B407A1}"/>
    <cellStyle name="Normal 38 2" xfId="2479" xr:uid="{552C777A-2FBA-420B-9655-5CB5B5840369}"/>
    <cellStyle name="Normal 38 3" xfId="2480" xr:uid="{32382547-F508-43AF-AFEA-C4138E0B1C00}"/>
    <cellStyle name="Normal 38_Sheet2" xfId="2481" xr:uid="{C95704FD-4918-4713-B082-5C310F2357AE}"/>
    <cellStyle name="Normal 39" xfId="2482" xr:uid="{916BD96E-7A94-4704-A428-170010003ED4}"/>
    <cellStyle name="Normal 39 10" xfId="2483" xr:uid="{029E89EF-7434-4CA8-A520-317CBB4CB1D3}"/>
    <cellStyle name="Normal 39 2" xfId="2484" xr:uid="{00DB9A44-8FC8-40FE-BFBF-88EEEDA18CA9}"/>
    <cellStyle name="Normal 39 2 2" xfId="2485" xr:uid="{DA9572FB-7763-432E-8F88-E219B28BC120}"/>
    <cellStyle name="Normal 39 2_Sheet2" xfId="2486" xr:uid="{E4FBFBFC-C1AB-42D4-AAF0-6670392351F3}"/>
    <cellStyle name="Normal 39 3" xfId="2487" xr:uid="{A5F956A2-EA22-4C30-91B6-4B00317C3DE4}"/>
    <cellStyle name="Normal 39 4" xfId="2488" xr:uid="{3100FE2A-1755-4FE6-A4D1-AF6312727F49}"/>
    <cellStyle name="Normal 39 5" xfId="2489" xr:uid="{A5B93192-4205-480D-9DE4-7D706F81E943}"/>
    <cellStyle name="Normal 39 6" xfId="2490" xr:uid="{961BC4F5-2587-4EE2-AD63-30F695B3385C}"/>
    <cellStyle name="Normal 39 7" xfId="2491" xr:uid="{964791DA-DF68-45C7-9FA9-6C2E8A585266}"/>
    <cellStyle name="Normal 39 8" xfId="2492" xr:uid="{7B5DA131-1090-4A1B-B9A7-093B69A7AAEB}"/>
    <cellStyle name="Normal 39 9" xfId="2493" xr:uid="{0A029E5B-4582-4629-99B9-619EC68856DB}"/>
    <cellStyle name="Normal 39_Ericsson - Relação de Sites - TIM 2013 - Ampliação(2)" xfId="2494" xr:uid="{61039909-857A-44AC-B204-9BF070F05D8D}"/>
    <cellStyle name="Normal 4" xfId="34" xr:uid="{C3E5AEE8-AB55-4A8B-93C1-9C35AE579EF8}"/>
    <cellStyle name="Normal 4 10" xfId="2495" xr:uid="{9CD87952-EB10-4815-A93E-8DFEC8F58308}"/>
    <cellStyle name="Normal 4 11" xfId="2496" xr:uid="{7379ECF9-7933-4C84-824B-FA35008BD770}"/>
    <cellStyle name="Normal 4 2" xfId="2497" xr:uid="{A9760F72-F9C6-4568-BB35-FA91359DC180}"/>
    <cellStyle name="Normal 4 2 2" xfId="2498" xr:uid="{D6E3F940-2EE1-4DE5-A590-5D2ECCAEA40F}"/>
    <cellStyle name="Normal 4 2 2 2" xfId="2499" xr:uid="{0729D1CA-9B38-4724-9DB7-A4F80004C596}"/>
    <cellStyle name="Normal 4 2 3" xfId="2500" xr:uid="{05B76FBB-E0EB-41FE-9F94-A19C8E298E1A}"/>
    <cellStyle name="Normal 4 2 3 2" xfId="2501" xr:uid="{6A91F87F-AF21-4FA3-A53D-BB2F7DD4EB96}"/>
    <cellStyle name="Normal 4 2 4" xfId="2502" xr:uid="{110272AB-57DE-4BB3-A8A4-276916B105F2}"/>
    <cellStyle name="Normal 4 2_Annex D - Adjudication Model MW SH - 28Fev2012_Ericsson_42kDDP-ICMS" xfId="2503" xr:uid="{E762F896-9F68-4D47-A064-CD369EF8A9BB}"/>
    <cellStyle name="Normal 4 3" xfId="2504" xr:uid="{6A815E53-DC4D-4ED7-A9F6-B8B8832A2E5A}"/>
    <cellStyle name="Normal 4 3 2" xfId="2505" xr:uid="{92948299-7DA8-4986-90DF-3BEEFF1A637F}"/>
    <cellStyle name="Normal 4 4" xfId="2506" xr:uid="{ACA79A2C-A7BC-4C64-88A4-6344AE6BEECF}"/>
    <cellStyle name="Normal 4 4 2" xfId="2507" xr:uid="{5EA3E115-832C-4176-BD66-B9D06F0AD9F2}"/>
    <cellStyle name="Normal 4 5" xfId="2508" xr:uid="{23E2273A-951A-43B5-9720-2CAE1BC32307}"/>
    <cellStyle name="Normal 4 6" xfId="2509" xr:uid="{BE33B955-EEAA-4570-9537-75A0271F1BA4}"/>
    <cellStyle name="Normal 4 7" xfId="2510" xr:uid="{9E83B1D7-4E76-4FC6-B0B6-10A9EB991C7F}"/>
    <cellStyle name="Normal 4 8" xfId="2511" xr:uid="{96F84C4C-15C8-4FE7-BAF7-A860BE5C3738}"/>
    <cellStyle name="Normal 4 9" xfId="2512" xr:uid="{A9196B96-1683-4940-8C64-23FFEB7FA9ED}"/>
    <cellStyle name="Normal 4_Annex D - Adjudication Model MW SH -  42KDDP-ICMS_27-02-2012_interna" xfId="2513" xr:uid="{DFA4D221-84D2-4F74-B686-9AE836F91AB9}"/>
    <cellStyle name="Normal 40" xfId="2514" xr:uid="{CF5C3EE7-4AC7-4D1D-A052-4AE046343692}"/>
    <cellStyle name="Normal 40 10" xfId="2515" xr:uid="{C4BCA5FE-975A-4B78-98B0-12ED979E7D77}"/>
    <cellStyle name="Normal 40 2" xfId="2516" xr:uid="{DF9C109B-6241-4038-9433-837BE0FBA6B8}"/>
    <cellStyle name="Normal 40 2 2" xfId="2517" xr:uid="{08D38C4D-9AFA-4D2A-BD67-651232E2314C}"/>
    <cellStyle name="Normal 40 2_Sheet2" xfId="2518" xr:uid="{0B08569C-10A4-42CE-8A99-8430A520E3D5}"/>
    <cellStyle name="Normal 40 3" xfId="2519" xr:uid="{21854C63-CE82-461A-A479-EBF4E963598C}"/>
    <cellStyle name="Normal 40 4" xfId="2520" xr:uid="{80130467-8557-4796-A19F-8CE8529837AC}"/>
    <cellStyle name="Normal 40 5" xfId="2521" xr:uid="{0B99B416-BC87-437A-862C-82EE80A64B13}"/>
    <cellStyle name="Normal 40 6" xfId="2522" xr:uid="{E92F671F-3448-4AB7-8722-254C1E6C4CD4}"/>
    <cellStyle name="Normal 40 7" xfId="2523" xr:uid="{E9DBD9B6-98BD-4885-8710-08082ECA60AF}"/>
    <cellStyle name="Normal 40 8" xfId="2524" xr:uid="{926F681C-4C2E-45B3-AD36-C3523E86586E}"/>
    <cellStyle name="Normal 40 9" xfId="2525" xr:uid="{302886A5-F265-4ED8-97E4-90D8D4A8AC7F}"/>
    <cellStyle name="Normal 40_Ericsson - Relação de Sites - TIM 2013 - Ampliação(2)" xfId="2526" xr:uid="{D2C18E3B-0DB2-4E17-931F-C95389386F30}"/>
    <cellStyle name="Normal 41" xfId="2527" xr:uid="{FA767EB6-2F1C-43A8-BCC3-9BF3463A8FEE}"/>
    <cellStyle name="Normal 41 10" xfId="2528" xr:uid="{BEA804AB-782B-41BD-A291-7281D34CBA3B}"/>
    <cellStyle name="Normal 41 2" xfId="2529" xr:uid="{0353F8C0-8FAB-4CB9-9B85-0DC37DF7A91F}"/>
    <cellStyle name="Normal 41 2 2" xfId="2530" xr:uid="{9435D531-766A-4F55-AAB9-CAED17B4C145}"/>
    <cellStyle name="Normal 41 2_Sheet2" xfId="2531" xr:uid="{536B6D55-56F3-41B1-BFFC-67B57BD8BE2C}"/>
    <cellStyle name="Normal 41 3" xfId="2532" xr:uid="{4AFA89A6-204B-49D0-80AD-30A7E762D235}"/>
    <cellStyle name="Normal 41 4" xfId="2533" xr:uid="{AC43C9C7-4F0A-492E-A27F-D33BF529DE1E}"/>
    <cellStyle name="Normal 41 5" xfId="2534" xr:uid="{EEBA8246-01F5-4F76-9126-BE86BC5CD8DB}"/>
    <cellStyle name="Normal 41 6" xfId="2535" xr:uid="{3AD9130C-1484-4F59-BCED-22B8BBE94CA3}"/>
    <cellStyle name="Normal 41 7" xfId="2536" xr:uid="{6975A3DC-4B1A-4129-B680-34C0A98ADE3E}"/>
    <cellStyle name="Normal 41 8" xfId="2537" xr:uid="{191E7CD3-4CD0-4EE7-97AB-CE5FCA4B9844}"/>
    <cellStyle name="Normal 41 9" xfId="2538" xr:uid="{754DEF87-0851-4276-ADD0-D116DEAB2C61}"/>
    <cellStyle name="Normal 41_Ericsson - Relação de Sites - TIM 2013 - Ampliação(2)" xfId="2539" xr:uid="{B715F500-65D7-4ABF-B131-301B64FA1FD6}"/>
    <cellStyle name="Normal 42" xfId="2540" xr:uid="{90C8D209-8B64-4F12-9138-2F8DFE80D731}"/>
    <cellStyle name="Normal 42 10" xfId="2541" xr:uid="{8B62C27A-062C-4F19-90DA-2B93D9D2EBB9}"/>
    <cellStyle name="Normal 42 2" xfId="2542" xr:uid="{EF685DC6-825B-4FAE-91A6-1082F3E49730}"/>
    <cellStyle name="Normal 42 2 2" xfId="2543" xr:uid="{349A00B5-94AB-497A-8E85-1904F9EEC5A1}"/>
    <cellStyle name="Normal 42 2_Sheet2" xfId="2544" xr:uid="{1B4BF1C1-8779-46F0-8A39-3A545C195F53}"/>
    <cellStyle name="Normal 42 3" xfId="2545" xr:uid="{7CFBE5FA-2926-4BCC-8845-8C61D320DC37}"/>
    <cellStyle name="Normal 42 4" xfId="2546" xr:uid="{A3E12830-2F9A-4009-85E4-FA28FDC15F24}"/>
    <cellStyle name="Normal 42 5" xfId="2547" xr:uid="{11C03685-E1B9-461B-86CB-D437C1AAB7BB}"/>
    <cellStyle name="Normal 42 6" xfId="2548" xr:uid="{4A9EAEF1-A55F-47BA-922B-B193D23039B2}"/>
    <cellStyle name="Normal 42 7" xfId="2549" xr:uid="{FC4929F5-98C9-4D03-A301-19B9DA07C646}"/>
    <cellStyle name="Normal 42 8" xfId="2550" xr:uid="{9280054E-5611-4841-AD27-ED82BF206EB9}"/>
    <cellStyle name="Normal 42 9" xfId="2551" xr:uid="{496F0063-E81D-4C36-9324-AF8427EEAF85}"/>
    <cellStyle name="Normal 42_Ericsson - Relação de Sites - TIM 2013 - Ampliação(2)" xfId="2552" xr:uid="{69CD88EF-FBF4-487D-B0A3-98B0C49168C5}"/>
    <cellStyle name="Normal 425" xfId="2553" xr:uid="{C9DD8222-48A1-4D53-AC98-924355024F3E}"/>
    <cellStyle name="Normal 43" xfId="2554" xr:uid="{D45979BE-B1DF-412C-9DDA-49DC0F2BEF3C}"/>
    <cellStyle name="Normal 43 10" xfId="2555" xr:uid="{16FE1B41-0BD5-45E1-8ACE-8D653859BD1B}"/>
    <cellStyle name="Normal 43 2" xfId="2556" xr:uid="{6228D9BE-F528-4B98-9C49-69C15DA56D99}"/>
    <cellStyle name="Normal 43 2 2" xfId="2557" xr:uid="{C577F614-C77C-4198-98E8-B1290CDFAD93}"/>
    <cellStyle name="Normal 43 2_Sheet2" xfId="2558" xr:uid="{8B2ABC55-7C6F-4B5A-8751-E13D8DB36B7A}"/>
    <cellStyle name="Normal 43 3" xfId="2559" xr:uid="{254E7788-8942-44AF-97E6-32F03B039436}"/>
    <cellStyle name="Normal 43 4" xfId="2560" xr:uid="{BC865C9A-B073-4F9A-81F0-692721777DC7}"/>
    <cellStyle name="Normal 43 5" xfId="2561" xr:uid="{810CE2A5-1DC0-4715-B084-A02789140490}"/>
    <cellStyle name="Normal 43 6" xfId="2562" xr:uid="{B4744CB2-4028-48FD-90F3-6648C97AD4D0}"/>
    <cellStyle name="Normal 43 7" xfId="2563" xr:uid="{8CAB58EC-B7F8-4DF5-A3EA-0F1E616EA32F}"/>
    <cellStyle name="Normal 43 8" xfId="2564" xr:uid="{E8756E16-F7BD-4300-8306-C4BAAB085879}"/>
    <cellStyle name="Normal 43 9" xfId="2565" xr:uid="{77D4B664-EB68-45F3-9486-991DA42DDCD0}"/>
    <cellStyle name="Normal 43_Ericsson - Relação de Sites - TIM 2013 - Ampliação(2)" xfId="2566" xr:uid="{197E5DDB-549E-42FF-830E-A1336A881846}"/>
    <cellStyle name="Normal 44" xfId="2567" xr:uid="{276D88FF-243E-42F2-BBBF-3034FEC35C40}"/>
    <cellStyle name="Normal 44 10" xfId="2568" xr:uid="{CBBDBCC0-0D84-487D-AD6E-8E17AAD99037}"/>
    <cellStyle name="Normal 44 2" xfId="2569" xr:uid="{22837619-DA8F-4B57-A7F9-C37F407DF0ED}"/>
    <cellStyle name="Normal 44 2 2" xfId="2570" xr:uid="{6E03AAE5-A89E-4231-AC93-EFD6D19B3E69}"/>
    <cellStyle name="Normal 44 2_Sheet2" xfId="2571" xr:uid="{782961D1-637D-4426-8238-005EC846943B}"/>
    <cellStyle name="Normal 44 3" xfId="2572" xr:uid="{53F8F632-8926-42E7-B1FA-ACFFEE0C4DF3}"/>
    <cellStyle name="Normal 44 4" xfId="2573" xr:uid="{17328326-D4E9-48DF-81C5-A6413C0EC925}"/>
    <cellStyle name="Normal 44 5" xfId="2574" xr:uid="{FFC36E0B-31B4-423B-8E79-4C7D8D5B3E57}"/>
    <cellStyle name="Normal 44 6" xfId="2575" xr:uid="{9216646A-F689-4792-AB89-70AD147031AD}"/>
    <cellStyle name="Normal 44 7" xfId="2576" xr:uid="{2751283B-4F43-469A-82DB-E8BA8D96AB23}"/>
    <cellStyle name="Normal 44 8" xfId="2577" xr:uid="{FE185045-CBB9-4B4F-A0BD-9ADE8AD5AFCC}"/>
    <cellStyle name="Normal 44 9" xfId="2578" xr:uid="{1D90386D-70E7-426D-913B-B9C4C4B25B32}"/>
    <cellStyle name="Normal 44_Ericsson - Relação de Sites - TIM 2013 - Ampliação(2)" xfId="2579" xr:uid="{2B9D7679-AFEC-485E-AE6E-01FA2F3205FA}"/>
    <cellStyle name="Normal 45" xfId="2580" xr:uid="{4B8EA67A-21A5-4E8C-9947-66514F242309}"/>
    <cellStyle name="Normal 45 10" xfId="2581" xr:uid="{114CF374-4365-46C7-92DB-74AC8A263945}"/>
    <cellStyle name="Normal 45 2" xfId="2582" xr:uid="{AAAFBA87-ED2C-4F49-AA2C-EEBEFFB2248C}"/>
    <cellStyle name="Normal 45 2 2" xfId="2583" xr:uid="{6BDBAE1F-DABE-4524-B2EF-4C5FB2F4AF21}"/>
    <cellStyle name="Normal 45 2_Sheet2" xfId="2584" xr:uid="{19613BFC-DDDC-453F-B3FB-CE0D616624C9}"/>
    <cellStyle name="Normal 45 3" xfId="2585" xr:uid="{F635AF91-C6BB-441E-90BC-F16E9BE44A05}"/>
    <cellStyle name="Normal 45 4" xfId="2586" xr:uid="{EAC2C8CB-B45B-48E9-B170-AD19F7DD7659}"/>
    <cellStyle name="Normal 45 5" xfId="2587" xr:uid="{5AA99008-90DE-4946-A8E0-C0A9B2F42A5F}"/>
    <cellStyle name="Normal 45 6" xfId="2588" xr:uid="{CFD10064-214D-4F11-80F4-F1C8090ACDF5}"/>
    <cellStyle name="Normal 45 7" xfId="2589" xr:uid="{E1420E1E-7F52-4097-8136-EE67B6AA69BA}"/>
    <cellStyle name="Normal 45 8" xfId="2590" xr:uid="{70681D91-5127-4E0A-8DB4-C2B0FF52A373}"/>
    <cellStyle name="Normal 45 9" xfId="2591" xr:uid="{EAA8C82D-9E06-4ED0-A9C9-5D9F3BA71A7B}"/>
    <cellStyle name="Normal 45_Ericsson - Relação de Sites - TIM 2013 - Ampliação(2)" xfId="2592" xr:uid="{13C59077-3B9A-4532-9E64-63AFB7367561}"/>
    <cellStyle name="Normal 46" xfId="2593" xr:uid="{97B480EB-C123-42F0-A768-BEE415AD8FCF}"/>
    <cellStyle name="Normal 46 10" xfId="2594" xr:uid="{3534EE7E-B991-4E97-BA12-388515B92D38}"/>
    <cellStyle name="Normal 46 2" xfId="2595" xr:uid="{D8EAFFF4-493F-4E69-80FD-8AB2653DD84B}"/>
    <cellStyle name="Normal 46 2 2" xfId="2596" xr:uid="{DDFF0940-D434-44EE-9700-A12AD8B8D381}"/>
    <cellStyle name="Normal 46 2_Sheet2" xfId="2597" xr:uid="{8012FA89-7290-449E-B55B-ACBA872B8223}"/>
    <cellStyle name="Normal 46 3" xfId="2598" xr:uid="{E7295BD6-DF2A-4DDE-915C-25198132D654}"/>
    <cellStyle name="Normal 46 4" xfId="2599" xr:uid="{336C02EB-5415-4182-BA11-037C78FE53D4}"/>
    <cellStyle name="Normal 46 5" xfId="2600" xr:uid="{7B7F6F63-1A97-43B0-8C79-AA728F338CB8}"/>
    <cellStyle name="Normal 46 6" xfId="2601" xr:uid="{3C301B0D-6DCC-4E69-8A13-067C36E81673}"/>
    <cellStyle name="Normal 46 7" xfId="2602" xr:uid="{AC46E3BD-605A-4120-A583-B87FC335A69D}"/>
    <cellStyle name="Normal 46 8" xfId="2603" xr:uid="{8CE7ADEC-E57C-4E05-90EB-679B1A2C9F05}"/>
    <cellStyle name="Normal 46 9" xfId="2604" xr:uid="{9A633F6C-1D24-4C02-8F7F-86322D087436}"/>
    <cellStyle name="Normal 46_Ericsson - Relação de Sites - TIM 2013 - Ampliação(2)" xfId="2605" xr:uid="{BE438ED6-31DA-4FAB-AB77-6E6E1DC12270}"/>
    <cellStyle name="Normal 47" xfId="2606" xr:uid="{FA411896-0E03-4F69-AAFC-7670B7D6F042}"/>
    <cellStyle name="Normal 47 10" xfId="2607" xr:uid="{0FC88530-E853-4E56-963D-0E09E3B3C594}"/>
    <cellStyle name="Normal 47 2" xfId="2608" xr:uid="{9773538F-0DAF-42F7-8EF2-471D51EECC9D}"/>
    <cellStyle name="Normal 47 2 2" xfId="2609" xr:uid="{1B23A86C-0CF6-452A-8E48-47081F39A6CF}"/>
    <cellStyle name="Normal 47 2_Sheet2" xfId="2610" xr:uid="{CE7816BD-C137-4822-891B-BE6A674AEBD6}"/>
    <cellStyle name="Normal 47 3" xfId="2611" xr:uid="{26BC4BF7-2989-4E30-9020-F726EE41DBF0}"/>
    <cellStyle name="Normal 47 4" xfId="2612" xr:uid="{DF909460-F91C-4804-A9EA-B84DCA185907}"/>
    <cellStyle name="Normal 47 5" xfId="2613" xr:uid="{A71B4A86-66DF-4C71-8941-99816C42FACA}"/>
    <cellStyle name="Normal 47 6" xfId="2614" xr:uid="{92D04C1F-34FF-45C0-BD22-62D7ABB00F55}"/>
    <cellStyle name="Normal 47 7" xfId="2615" xr:uid="{3E69CD2F-B5CD-4CE5-9362-43D7D66EC365}"/>
    <cellStyle name="Normal 47 8" xfId="2616" xr:uid="{CB5002FB-BB45-4728-B1D7-0D347FFAD1BE}"/>
    <cellStyle name="Normal 47 9" xfId="2617" xr:uid="{8C32AD67-6E9D-47BD-A6F5-5E2842591907}"/>
    <cellStyle name="Normal 47_Ericsson - Relação de Sites - TIM 2013 - Ampliação(2)" xfId="2618" xr:uid="{D9EE7829-08CE-4FAE-A6D5-E6CEBC1C0FCA}"/>
    <cellStyle name="Normal 48" xfId="2619" xr:uid="{57D6C183-9F6C-432B-88A6-74DDEE50AA88}"/>
    <cellStyle name="Normal 48 10" xfId="2620" xr:uid="{1ADFEA1B-6996-46B6-B56F-D49D64FFEC36}"/>
    <cellStyle name="Normal 48 2" xfId="2621" xr:uid="{6C97E604-820A-4EC1-A9E5-E0205EB175BE}"/>
    <cellStyle name="Normal 48 2 2" xfId="2622" xr:uid="{63EC19EF-3C23-420E-BF07-1213CF226624}"/>
    <cellStyle name="Normal 48 2_Sheet2" xfId="2623" xr:uid="{47D60D20-9A82-4A65-87C0-E913A4438603}"/>
    <cellStyle name="Normal 48 3" xfId="2624" xr:uid="{43CC3B28-8804-4744-B89F-60C8F6DEDF08}"/>
    <cellStyle name="Normal 48 4" xfId="2625" xr:uid="{41CE02FA-9A92-489D-AE0C-09472ACA3781}"/>
    <cellStyle name="Normal 48 5" xfId="2626" xr:uid="{DED52664-1A5B-45EF-9491-D2B9309871E8}"/>
    <cellStyle name="Normal 48 6" xfId="2627" xr:uid="{1A61342D-A92A-4C16-B10D-428DEFB74D27}"/>
    <cellStyle name="Normal 48 7" xfId="2628" xr:uid="{F390B9A9-68F9-4FE5-AAF6-0B77CC64EE89}"/>
    <cellStyle name="Normal 48 8" xfId="2629" xr:uid="{DCFE5790-2E9D-41F4-A462-48C259200AD2}"/>
    <cellStyle name="Normal 48 9" xfId="2630" xr:uid="{3B007A11-09C4-49BB-92CF-82D273C2A712}"/>
    <cellStyle name="Normal 48_Ericsson - Relação de Sites - TIM 2013 - Ampliação(2)" xfId="2631" xr:uid="{6B4B5B46-849D-4DEC-B2F4-B0272AADA5C7}"/>
    <cellStyle name="Normal 49" xfId="2632" xr:uid="{93206F0B-1970-443D-8F9A-887C71BF6B05}"/>
    <cellStyle name="Normal 49 10" xfId="2633" xr:uid="{B168AEA0-B5A7-4AEE-9EB0-3DA160A82731}"/>
    <cellStyle name="Normal 49 2" xfId="2634" xr:uid="{84AB680B-7A8B-4AF7-AF50-0D6F9BD2F2A3}"/>
    <cellStyle name="Normal 49 2 2" xfId="2635" xr:uid="{2947CC1B-3142-4D64-804F-4E948D2CCA44}"/>
    <cellStyle name="Normal 49 2_Sheet2" xfId="2636" xr:uid="{205023C7-60C0-466F-BAEC-796FBC0F0D54}"/>
    <cellStyle name="Normal 49 3" xfId="2637" xr:uid="{CA19C634-44E8-4B1C-8081-E21A4FDD083F}"/>
    <cellStyle name="Normal 49 4" xfId="2638" xr:uid="{EBD1AB14-B026-400C-BF73-9E77864BA440}"/>
    <cellStyle name="Normal 49 5" xfId="2639" xr:uid="{C50FB550-D24D-4FF5-A9C6-A96CE519F602}"/>
    <cellStyle name="Normal 49 6" xfId="2640" xr:uid="{943F2385-0D0B-4151-9D04-A333BFCD0E9D}"/>
    <cellStyle name="Normal 49 7" xfId="2641" xr:uid="{6CA7BC79-4C68-4FFE-8557-140BE7E37DA1}"/>
    <cellStyle name="Normal 49 8" xfId="2642" xr:uid="{5E108B03-B5ED-4870-BE1D-DF0993B6701F}"/>
    <cellStyle name="Normal 49 9" xfId="2643" xr:uid="{09B4D3E5-A2E1-466F-8B0E-6042D4561D09}"/>
    <cellStyle name="Normal 49_Ericsson - Relação de Sites - TIM 2013 - Ampliação(2)" xfId="2644" xr:uid="{F8E81563-6F11-4F03-A8A5-B7FE7FA7CD1E}"/>
    <cellStyle name="Normal 5" xfId="2645" xr:uid="{84BD9647-BCDC-45C3-BC9E-853CEFEECE26}"/>
    <cellStyle name="Normal 5 2" xfId="2646" xr:uid="{97F22BC2-089B-4622-942F-E680A34D21C8}"/>
    <cellStyle name="Normal 5 2 2" xfId="2647" xr:uid="{7B5E6DB5-76FE-4387-B0A9-2CB8D6D10767}"/>
    <cellStyle name="Normal 5 2 2 2" xfId="2648" xr:uid="{9FCAC0ED-EF8A-496A-8407-4661E2A6B49E}"/>
    <cellStyle name="Normal 5 3" xfId="2649" xr:uid="{04A83F7F-1E94-461E-A50B-D647EBFB01FD}"/>
    <cellStyle name="Normal 5 3 2" xfId="2650" xr:uid="{03BC6FD3-C3F5-4A92-A488-8D41D002BE9D}"/>
    <cellStyle name="Normal 5 4" xfId="2651" xr:uid="{E02040EE-69E3-4B53-8992-860A8C218F6C}"/>
    <cellStyle name="Normal 5_Atividades Adicionais - Proposta" xfId="2652" xr:uid="{CA78CD4F-86C8-4FB9-8FC5-76B3F72F04E3}"/>
    <cellStyle name="Normal 50" xfId="2653" xr:uid="{0D8AE58F-E8B0-42E1-B840-01B5B807D222}"/>
    <cellStyle name="Normal 50 10" xfId="2654" xr:uid="{56356D81-4AB6-4058-93AB-C631590B86A8}"/>
    <cellStyle name="Normal 50 2" xfId="2655" xr:uid="{BC7D93D5-D430-455D-BC86-DCC16AA22A63}"/>
    <cellStyle name="Normal 50 2 2" xfId="2656" xr:uid="{122718DD-945B-406F-AC17-D61D5DA11522}"/>
    <cellStyle name="Normal 50 2_Sheet2" xfId="2657" xr:uid="{0434384A-6511-4E85-9109-6EB157E435AC}"/>
    <cellStyle name="Normal 50 3" xfId="2658" xr:uid="{4810C28B-5F0D-43F0-A87D-666360F6F475}"/>
    <cellStyle name="Normal 50 4" xfId="2659" xr:uid="{7257B487-D783-4525-934B-A9D096F34019}"/>
    <cellStyle name="Normal 50 5" xfId="2660" xr:uid="{608C9BD0-F4B0-4520-B9BF-8130AE8B22CF}"/>
    <cellStyle name="Normal 50 6" xfId="2661" xr:uid="{8AF6A3F2-7812-4273-A17A-57858630D2B8}"/>
    <cellStyle name="Normal 50 7" xfId="2662" xr:uid="{59C387A6-D7EC-415A-92CF-CA37D80E7853}"/>
    <cellStyle name="Normal 50 8" xfId="2663" xr:uid="{544DB17D-C5D2-475E-BDE4-C13DEB77E000}"/>
    <cellStyle name="Normal 50 9" xfId="2664" xr:uid="{A175EC69-05CF-4D3E-9B70-EBE70F38C35D}"/>
    <cellStyle name="Normal 50_Ericsson - Relação de Sites - TIM 2013 - Ampliação(2)" xfId="2665" xr:uid="{DE80A9BF-842B-4B68-9DDB-0DC5ED58AF8D}"/>
    <cellStyle name="Normal 51" xfId="2666" xr:uid="{2472512E-C2E8-4BB9-B247-18B4100302C6}"/>
    <cellStyle name="Normal 51 10" xfId="2667" xr:uid="{BB26C2A7-69B8-4DEF-8D06-CC1DFF52C29B}"/>
    <cellStyle name="Normal 51 2" xfId="2668" xr:uid="{B69E8BDD-299C-48CA-890C-9F5A737962C9}"/>
    <cellStyle name="Normal 51 2 2" xfId="2669" xr:uid="{0B2C8D95-1914-4FFB-A171-B1D4911D1F97}"/>
    <cellStyle name="Normal 51 2_Sheet2" xfId="2670" xr:uid="{133DEE36-202E-4026-9993-24DFA9721A51}"/>
    <cellStyle name="Normal 51 3" xfId="2671" xr:uid="{5EDE2A72-3987-485E-8107-D0E2146877B3}"/>
    <cellStyle name="Normal 51 4" xfId="2672" xr:uid="{7A14E4AE-9D17-4F46-9880-12F85B7DD883}"/>
    <cellStyle name="Normal 51 5" xfId="2673" xr:uid="{0434CD3B-626B-442F-BA5A-455CF4C2F39F}"/>
    <cellStyle name="Normal 51 6" xfId="2674" xr:uid="{C51A781E-C237-4DF8-B79C-54A951528AAD}"/>
    <cellStyle name="Normal 51 7" xfId="2675" xr:uid="{32C73F55-BAF6-4746-9FDA-7DD2BFB4B3BF}"/>
    <cellStyle name="Normal 51 8" xfId="2676" xr:uid="{F66C5830-FE36-4DBE-9135-56A7BA5BB1AF}"/>
    <cellStyle name="Normal 51 9" xfId="2677" xr:uid="{EFD28766-9FFE-4D31-AA02-8E03D3E2A090}"/>
    <cellStyle name="Normal 51_Ericsson - Relação de Sites - TIM 2013 - Ampliação(2)" xfId="2678" xr:uid="{109F97D5-D8EB-4AE1-BEBB-83937CA12F91}"/>
    <cellStyle name="Normal 52" xfId="2679" xr:uid="{9F3326B1-AA25-4051-BAAF-0D903B7FDAB2}"/>
    <cellStyle name="Normal 52 10" xfId="2680" xr:uid="{3BDA5203-CEC7-4432-B657-F7793DB9FD4A}"/>
    <cellStyle name="Normal 52 2" xfId="2681" xr:uid="{F92631BE-F5A2-4F09-AE46-99900FC93312}"/>
    <cellStyle name="Normal 52 2 2" xfId="2682" xr:uid="{4FD7FC03-EA47-4097-9A24-9D8C052271C0}"/>
    <cellStyle name="Normal 52 2_Sheet2" xfId="2683" xr:uid="{E4AABA9A-E389-4D54-8118-3B8AB87D1987}"/>
    <cellStyle name="Normal 52 3" xfId="2684" xr:uid="{47D8A2F7-DBC2-4007-96B7-C64DA22CC0D6}"/>
    <cellStyle name="Normal 52 4" xfId="2685" xr:uid="{FF3A4873-5E2C-4EA2-9C3A-F493A4465E5A}"/>
    <cellStyle name="Normal 52 5" xfId="2686" xr:uid="{752ACB93-8314-457F-B341-4AB50060D778}"/>
    <cellStyle name="Normal 52 6" xfId="2687" xr:uid="{A8D8729F-2215-452E-B2A0-DEF1A9522865}"/>
    <cellStyle name="Normal 52 7" xfId="2688" xr:uid="{4AA46C09-7D5B-4744-AD8B-E06B3C1D12DD}"/>
    <cellStyle name="Normal 52 8" xfId="2689" xr:uid="{FADA6A44-4C87-4368-8642-5B131C6ED64F}"/>
    <cellStyle name="Normal 52 9" xfId="2690" xr:uid="{2C4BD20C-9CEC-473F-9478-0ECEF940C008}"/>
    <cellStyle name="Normal 52_Ericsson - Relação de Sites - TIM 2013 - Ampliação(2)" xfId="2691" xr:uid="{50C18220-3600-4CD6-A0C3-386C7BEB167B}"/>
    <cellStyle name="Normal 53" xfId="2692" xr:uid="{3261FA0D-D755-4991-B921-169D34060DB4}"/>
    <cellStyle name="Normal 53 10" xfId="2693" xr:uid="{C4013349-5E6C-4236-AA99-F33E88551DE5}"/>
    <cellStyle name="Normal 53 2" xfId="2694" xr:uid="{DF933E44-4462-44D8-BD6B-848B70ED70C1}"/>
    <cellStyle name="Normal 53 2 2" xfId="2695" xr:uid="{6F12F576-12FE-41BD-A9EF-CBEE0AE11AFB}"/>
    <cellStyle name="Normal 53 2_Sheet2" xfId="2696" xr:uid="{C458D0C5-D0F5-4D25-8044-E85BED34861A}"/>
    <cellStyle name="Normal 53 3" xfId="2697" xr:uid="{0FC53486-8675-45F7-A03D-DB5CE5B6E777}"/>
    <cellStyle name="Normal 53 4" xfId="2698" xr:uid="{C3A974C4-B08E-48A0-99B5-BDFBD94A2232}"/>
    <cellStyle name="Normal 53 5" xfId="2699" xr:uid="{EE165A1B-799F-4046-9977-C38808AE3D3A}"/>
    <cellStyle name="Normal 53 6" xfId="2700" xr:uid="{C8A0CA48-B475-485A-8779-77DDFE9E65E8}"/>
    <cellStyle name="Normal 53 7" xfId="2701" xr:uid="{F067D0FE-D53F-4697-BFA7-051872F89390}"/>
    <cellStyle name="Normal 53 8" xfId="2702" xr:uid="{43AC62FA-43DD-44F8-8142-65EC9236E841}"/>
    <cellStyle name="Normal 53 9" xfId="2703" xr:uid="{24A8E97F-28C2-4D96-A9ED-4F4D936AAD86}"/>
    <cellStyle name="Normal 53_Ericsson - Relação de Sites - TIM 2013 - Ampliação(2)" xfId="2704" xr:uid="{E9300357-3959-45E7-BBD3-2437383C78B1}"/>
    <cellStyle name="Normal 54" xfId="2705" xr:uid="{C820F563-3693-4E25-8046-C831C2C67A1C}"/>
    <cellStyle name="Normal 54 10" xfId="2706" xr:uid="{80F6CD18-E6A0-41EE-83A5-EFF31C757419}"/>
    <cellStyle name="Normal 54 2" xfId="2707" xr:uid="{11E84AF0-8188-4BBA-930B-3C94927575FF}"/>
    <cellStyle name="Normal 54 2 2" xfId="2708" xr:uid="{47E738AB-BE7F-400A-B496-AA1ECA8C6802}"/>
    <cellStyle name="Normal 54 2_Sheet2" xfId="2709" xr:uid="{2F8BABA1-4D50-4773-AFA5-8D7FBD4B0AC4}"/>
    <cellStyle name="Normal 54 3" xfId="2710" xr:uid="{FC67B464-BF6B-45ED-ABA4-C32C9A0502AA}"/>
    <cellStyle name="Normal 54 4" xfId="2711" xr:uid="{90897DDF-949F-4140-BBD0-FC695D0CCB49}"/>
    <cellStyle name="Normal 54 5" xfId="2712" xr:uid="{76C02AE3-8ECC-4DEA-B866-0A5610EEA981}"/>
    <cellStyle name="Normal 54 6" xfId="2713" xr:uid="{EDC5FEDF-8870-4419-AF30-B1582E8827C5}"/>
    <cellStyle name="Normal 54 7" xfId="2714" xr:uid="{49714A72-5998-45BB-A02F-D0555E581219}"/>
    <cellStyle name="Normal 54 8" xfId="2715" xr:uid="{21E1BD0C-D567-435C-81C5-39DDD1B54935}"/>
    <cellStyle name="Normal 54 9" xfId="2716" xr:uid="{C8D52F16-9382-4FFF-A969-619FFAC54FF3}"/>
    <cellStyle name="Normal 54_Ericsson - Relação de Sites - TIM 2013 - Ampliação(2)" xfId="2717" xr:uid="{D71597C6-9CF7-429A-9926-5ED172480F52}"/>
    <cellStyle name="Normal 55" xfId="2718" xr:uid="{279694FD-1506-48B3-AAF1-95D68ACE36CD}"/>
    <cellStyle name="Normal 55 10" xfId="2719" xr:uid="{6D81B855-39F0-4E3E-8CE1-74384AEB6B9B}"/>
    <cellStyle name="Normal 55 2" xfId="2720" xr:uid="{4A4A684F-B959-44CE-9CC3-C6A1E710B788}"/>
    <cellStyle name="Normal 55 2 2" xfId="2721" xr:uid="{2C4C9E42-DCDA-4D07-92EB-60D21FE43E95}"/>
    <cellStyle name="Normal 55 2_Sheet2" xfId="2722" xr:uid="{451DD192-E391-45B1-AF0D-BAD51FC80BC5}"/>
    <cellStyle name="Normal 55 3" xfId="2723" xr:uid="{CD395A2B-3961-44E1-A1A7-1080E0FD75D7}"/>
    <cellStyle name="Normal 55 4" xfId="2724" xr:uid="{6E2D7FF5-C4A4-46CC-A03C-6B3CC9E33A3E}"/>
    <cellStyle name="Normal 55 5" xfId="2725" xr:uid="{53BEBA87-F221-4C7B-9923-5D7680AFFC37}"/>
    <cellStyle name="Normal 55 6" xfId="2726" xr:uid="{076D0156-D5F2-4AF2-A893-EDF4ED541B4C}"/>
    <cellStyle name="Normal 55 7" xfId="2727" xr:uid="{EB222E40-52BE-460D-A69A-1165B827375C}"/>
    <cellStyle name="Normal 55 8" xfId="2728" xr:uid="{531759D7-8576-406D-8AE5-7ABAAF1755E6}"/>
    <cellStyle name="Normal 55 9" xfId="2729" xr:uid="{1731F139-984E-4E80-B62D-F90F062BB3D1}"/>
    <cellStyle name="Normal 55_Ericsson - Relação de Sites - TIM 2013 - Ampliação(2)" xfId="2730" xr:uid="{BD24F937-1B54-423F-852B-D85F0913386E}"/>
    <cellStyle name="Normal 56" xfId="2731" xr:uid="{B280F89C-12B7-41C9-A8E5-00519B20EAB5}"/>
    <cellStyle name="Normal 56 10" xfId="2732" xr:uid="{8C329FFE-0B12-465D-9F65-CF4DC1CB4040}"/>
    <cellStyle name="Normal 56 2" xfId="2733" xr:uid="{D2EF4FD8-F92D-42A1-8580-FF827CBE7B11}"/>
    <cellStyle name="Normal 56 2 2" xfId="2734" xr:uid="{416DC393-58BB-4EA4-9E6C-63C1D92D5CB6}"/>
    <cellStyle name="Normal 56 2_Sheet2" xfId="2735" xr:uid="{E958FEB4-9E3B-4EF0-9DCC-D589D62FAAFA}"/>
    <cellStyle name="Normal 56 3" xfId="2736" xr:uid="{F2C22527-EEE8-49E8-AAEB-6EFC432C34D8}"/>
    <cellStyle name="Normal 56 4" xfId="2737" xr:uid="{CA7FFAD2-0E40-4F7D-B822-E77511014ED5}"/>
    <cellStyle name="Normal 56 5" xfId="2738" xr:uid="{D49AC9F4-50E2-4985-8007-D11596FAF77B}"/>
    <cellStyle name="Normal 56 6" xfId="2739" xr:uid="{3518F47C-D267-4DFA-A8D4-E7696B1D1DC7}"/>
    <cellStyle name="Normal 56 7" xfId="2740" xr:uid="{502B3E7A-3549-40B5-8227-40300DB85FDD}"/>
    <cellStyle name="Normal 56 8" xfId="2741" xr:uid="{89471B3E-5A1C-4B50-8EA5-4CAFC8FA2448}"/>
    <cellStyle name="Normal 56 9" xfId="2742" xr:uid="{D0A65D61-F684-4EAD-A60D-F78679DDFB39}"/>
    <cellStyle name="Normal 56_Ericsson - Relação de Sites - TIM 2013 - Ampliação(2)" xfId="2743" xr:uid="{F81ABD65-943E-465B-942E-7DB5657C556F}"/>
    <cellStyle name="Normal 57" xfId="2744" xr:uid="{53EC8A74-691D-45D4-91E0-4B9082753F6A}"/>
    <cellStyle name="Normal 57 10" xfId="2745" xr:uid="{484877B0-A90D-4952-837D-E26F661D7862}"/>
    <cellStyle name="Normal 57 2" xfId="2746" xr:uid="{9CF305B6-876C-4518-A8F8-418379697E7C}"/>
    <cellStyle name="Normal 57 2 2" xfId="2747" xr:uid="{F0518DC9-BE01-487F-A5CF-660762401D87}"/>
    <cellStyle name="Normal 57 2_Sheet2" xfId="2748" xr:uid="{FE04C6EB-20EF-47C7-9837-28FAB02A5F14}"/>
    <cellStyle name="Normal 57 3" xfId="2749" xr:uid="{B11B4A75-043E-4DE5-A0EE-5C70AB0A250B}"/>
    <cellStyle name="Normal 57 4" xfId="2750" xr:uid="{9D94EEA5-270D-4C37-B798-AE1D608DD1DD}"/>
    <cellStyle name="Normal 57 5" xfId="2751" xr:uid="{C887A805-9E6A-4FBF-B4F1-240B90823F60}"/>
    <cellStyle name="Normal 57 6" xfId="2752" xr:uid="{D0853466-F184-44A9-9747-0E81B1CDFE3D}"/>
    <cellStyle name="Normal 57 7" xfId="2753" xr:uid="{C208DC4D-0834-4086-8411-4BA41ED4C625}"/>
    <cellStyle name="Normal 57 8" xfId="2754" xr:uid="{89344370-8EC3-4D38-99EF-34EC804CC747}"/>
    <cellStyle name="Normal 57 9" xfId="2755" xr:uid="{55CE4224-B49B-4A3B-85D8-5C456D34A3C2}"/>
    <cellStyle name="Normal 57_Ericsson - Relação de Sites - TIM 2013 - Ampliação(2)" xfId="2756" xr:uid="{3A32DE9D-F5C8-4BEB-93C2-FD0689E4B8A3}"/>
    <cellStyle name="Normal 58" xfId="2757" xr:uid="{0927E46E-2BEC-4F4F-964E-113B3F0B9BA2}"/>
    <cellStyle name="Normal 58 10" xfId="2758" xr:uid="{5CE07FF6-9F65-40C7-B5B2-0F49036D2301}"/>
    <cellStyle name="Normal 58 2" xfId="2759" xr:uid="{B4278F3D-6E92-4550-B704-2DB174E57E84}"/>
    <cellStyle name="Normal 58 2 2" xfId="2760" xr:uid="{D2A3BA96-971D-4B1A-A841-8F5D868E2F86}"/>
    <cellStyle name="Normal 58 2_Sheet2" xfId="2761" xr:uid="{DE3E0BC6-B28E-450A-9685-6AAD3A06148A}"/>
    <cellStyle name="Normal 58 3" xfId="2762" xr:uid="{1464E2C2-A79B-46E3-890C-8617CDFB268C}"/>
    <cellStyle name="Normal 58 4" xfId="2763" xr:uid="{382CC106-FDB7-4068-BCD2-DB13BDD81ECC}"/>
    <cellStyle name="Normal 58 5" xfId="2764" xr:uid="{9C5329E6-C9F5-4DF4-A442-6C2B9C46D3C1}"/>
    <cellStyle name="Normal 58 6" xfId="2765" xr:uid="{2B1962EC-D99E-4A7A-9B16-3623B8DFDCD9}"/>
    <cellStyle name="Normal 58 7" xfId="2766" xr:uid="{28D387D2-FBBF-4D8C-BFFE-FEB8BEAFA651}"/>
    <cellStyle name="Normal 58 8" xfId="2767" xr:uid="{C1EF0ECA-E25E-4CA3-8921-007D83D0B5ED}"/>
    <cellStyle name="Normal 58 9" xfId="2768" xr:uid="{E9AEBEA7-88D1-4CF3-979D-68AD5A0B53A3}"/>
    <cellStyle name="Normal 58_Ericsson - Relação de Sites - TIM 2013 - Ampliação(2)" xfId="2769" xr:uid="{F5D32109-65E2-473A-AEF7-977694A2EEAC}"/>
    <cellStyle name="Normal 59" xfId="2770" xr:uid="{9F9E3955-61EA-4B0B-8B31-57BF216AA996}"/>
    <cellStyle name="Normal 59 10" xfId="2771" xr:uid="{9024B242-45A0-4626-8476-52EEAE0838A0}"/>
    <cellStyle name="Normal 59 2" xfId="2772" xr:uid="{AA33478D-E4C4-481C-BF47-ABE700A8F425}"/>
    <cellStyle name="Normal 59 2 2" xfId="2773" xr:uid="{600D2CFF-B1E1-4FF8-8079-A83881C7B41A}"/>
    <cellStyle name="Normal 59 2_Sheet2" xfId="2774" xr:uid="{B4282C84-C3F3-49E1-B2B9-A7C383BE5C79}"/>
    <cellStyle name="Normal 59 3" xfId="2775" xr:uid="{7970DA6C-0EDF-49B9-ADFE-7804102A378C}"/>
    <cellStyle name="Normal 59 4" xfId="2776" xr:uid="{E5696897-1066-477F-8A6F-2F3E14DC10D6}"/>
    <cellStyle name="Normal 59 5" xfId="2777" xr:uid="{5C5FD385-4991-4D13-B789-5AC9BCD654FE}"/>
    <cellStyle name="Normal 59 6" xfId="2778" xr:uid="{1C856798-ABDF-41E4-919C-EDC133D01003}"/>
    <cellStyle name="Normal 59 7" xfId="2779" xr:uid="{7EDB1358-F9B6-42E7-BF0B-72FA67A9744F}"/>
    <cellStyle name="Normal 59 8" xfId="2780" xr:uid="{D05D5606-2332-484E-863E-8BC560B21577}"/>
    <cellStyle name="Normal 59 9" xfId="2781" xr:uid="{FCE9CD16-D668-48BA-82BC-BFFC660DC63C}"/>
    <cellStyle name="Normal 59_Ericsson - Relação de Sites - TIM 2013 - Ampliação(2)" xfId="2782" xr:uid="{A452EE2C-0028-450A-B994-F525A3AC8810}"/>
    <cellStyle name="Normal 6" xfId="2783" xr:uid="{5CAF2612-A51D-4C7A-BE64-8E4261B899B4}"/>
    <cellStyle name="Normal 6 2" xfId="2784" xr:uid="{822BC84C-470A-4F09-97C5-C8F9D50BDBE2}"/>
    <cellStyle name="Normal 6 2 2" xfId="2785" xr:uid="{46FF3CA6-5BF5-45DB-ACD6-F6873B751909}"/>
    <cellStyle name="Normal 6 3" xfId="2786" xr:uid="{51F643B2-8C2C-4BBD-9B1F-FEED23217F74}"/>
    <cellStyle name="Normal 6 3 2" xfId="2787" xr:uid="{EC435517-6995-438A-B2E0-48DF16790753}"/>
    <cellStyle name="Normal 6_Sheet2" xfId="2788" xr:uid="{DB6BC883-2681-49D9-913E-060EA76BAF32}"/>
    <cellStyle name="Normal 60" xfId="2789" xr:uid="{BB6E7136-9B4B-4C7C-BC50-3593FC9C263D}"/>
    <cellStyle name="Normal 60 10" xfId="2790" xr:uid="{D70C26D0-6969-45B8-86B0-4693C697E29C}"/>
    <cellStyle name="Normal 60 2" xfId="2791" xr:uid="{87B1556C-1C16-481D-8E6D-D3F9FDFAA915}"/>
    <cellStyle name="Normal 60 2 2" xfId="2792" xr:uid="{B0A7E94A-0C2E-41F3-AD59-E32CF9E56392}"/>
    <cellStyle name="Normal 60 2_Sheet2" xfId="2793" xr:uid="{9D959AE4-C68A-455D-8EEC-4EB05740B328}"/>
    <cellStyle name="Normal 60 3" xfId="2794" xr:uid="{36CCD352-D8FA-4AFF-9C0F-1FCEF90C2143}"/>
    <cellStyle name="Normal 60 4" xfId="2795" xr:uid="{A952140F-D89F-470F-A051-879A064895D6}"/>
    <cellStyle name="Normal 60 5" xfId="2796" xr:uid="{6EB270F9-D6ED-4799-BE8C-458A553733DC}"/>
    <cellStyle name="Normal 60 6" xfId="2797" xr:uid="{960208CC-7D63-48A0-BFA9-14721733342E}"/>
    <cellStyle name="Normal 60 7" xfId="2798" xr:uid="{0E00C455-F1C0-443B-99C5-984708EEB622}"/>
    <cellStyle name="Normal 60 8" xfId="2799" xr:uid="{7CB413BF-9F66-47AC-BEB7-F076796205F9}"/>
    <cellStyle name="Normal 60 9" xfId="2800" xr:uid="{BF58BBA7-029B-4A3D-B2D5-DC44F89F3C86}"/>
    <cellStyle name="Normal 60_Ericsson - Relação de Sites - TIM 2013 - Ampliação(2)" xfId="2801" xr:uid="{5027A482-1151-4BD9-A43C-FA1FF0629B8D}"/>
    <cellStyle name="Normal 61" xfId="2802" xr:uid="{A181F2A6-29BD-4972-95ED-339E240A1667}"/>
    <cellStyle name="Normal 61 10" xfId="2803" xr:uid="{67ADE254-EB70-45AD-A426-9C9C4F35E189}"/>
    <cellStyle name="Normal 61 2" xfId="2804" xr:uid="{FCBF4418-2904-42CD-A5E1-A808F6F76F30}"/>
    <cellStyle name="Normal 61 2 2" xfId="2805" xr:uid="{FF57F9F6-9C6B-4F44-BE09-4E4679DD430C}"/>
    <cellStyle name="Normal 61 2_Sheet2" xfId="2806" xr:uid="{8747773A-AD88-4166-8427-46E8F808091C}"/>
    <cellStyle name="Normal 61 3" xfId="2807" xr:uid="{6732C211-A6BD-4085-8C11-0E1DB60AEAE0}"/>
    <cellStyle name="Normal 61 4" xfId="2808" xr:uid="{F7855E09-7FDC-4B45-A5C7-039DC29A89C0}"/>
    <cellStyle name="Normal 61 5" xfId="2809" xr:uid="{C8A58346-4980-4AFA-9D1C-BBC58A791DE6}"/>
    <cellStyle name="Normal 61 6" xfId="2810" xr:uid="{DD4C18A0-5F74-4C6A-B707-CA812E3F6481}"/>
    <cellStyle name="Normal 61 7" xfId="2811" xr:uid="{4AFFB6AF-2CB1-4E9D-AA98-3BA3C4FD4BA8}"/>
    <cellStyle name="Normal 61 8" xfId="2812" xr:uid="{479E77C6-41AA-4D4A-B14F-2305D6B6F25E}"/>
    <cellStyle name="Normal 61 9" xfId="2813" xr:uid="{0D39F5FF-E0B8-4743-A9BC-64F7BA5A4427}"/>
    <cellStyle name="Normal 61_Ericsson - Relação de Sites - TIM 2013 - Ampliação(2)" xfId="2814" xr:uid="{364C1A68-67AD-4652-862B-3CA6021790D8}"/>
    <cellStyle name="Normal 62" xfId="2815" xr:uid="{2B2AF50D-2FE6-4832-80DA-D76958BEFDBD}"/>
    <cellStyle name="Normal 62 10" xfId="2816" xr:uid="{A0E758D6-4619-4525-9358-E50361A2F243}"/>
    <cellStyle name="Normal 62 2" xfId="2817" xr:uid="{082ED3EE-9CC2-4392-9F8C-0BF093378575}"/>
    <cellStyle name="Normal 62 2 2" xfId="2818" xr:uid="{0FAB5299-6A34-4DA6-B9B2-39F6E0DFC865}"/>
    <cellStyle name="Normal 62 2_Sheet2" xfId="2819" xr:uid="{1BCB6BD2-3892-4314-9C49-C90D8530A8E8}"/>
    <cellStyle name="Normal 62 3" xfId="2820" xr:uid="{EAF63925-BAE3-4E11-BACF-668102BCD941}"/>
    <cellStyle name="Normal 62 4" xfId="2821" xr:uid="{CBBFACA4-305A-410A-8F61-CE4F3004F544}"/>
    <cellStyle name="Normal 62 5" xfId="2822" xr:uid="{8C0D40C6-2A9C-4C1A-8427-F831348F0435}"/>
    <cellStyle name="Normal 62 6" xfId="2823" xr:uid="{F2AE495D-385B-404E-95E4-CE71B19CD63A}"/>
    <cellStyle name="Normal 62 7" xfId="2824" xr:uid="{8601D8D8-D07B-4FE1-B692-82A77BA5100B}"/>
    <cellStyle name="Normal 62 8" xfId="2825" xr:uid="{4EA36997-EE9E-4A0D-B83F-1C1717C40FD7}"/>
    <cellStyle name="Normal 62 9" xfId="2826" xr:uid="{1A737CD7-28D1-4E7F-BED8-7E64C319048C}"/>
    <cellStyle name="Normal 62_Ericsson - Relação de Sites - TIM 2013 - Ampliação(2)" xfId="2827" xr:uid="{A37F6489-FD60-4C34-8800-F0173EC4A566}"/>
    <cellStyle name="Normal 63" xfId="2828" xr:uid="{DFE42AB0-C9A8-41B3-8DF9-60AAC9C72604}"/>
    <cellStyle name="Normal 63 10" xfId="2829" xr:uid="{7125A87D-EA7A-4A00-B9C5-EF75000B25DF}"/>
    <cellStyle name="Normal 63 2" xfId="2830" xr:uid="{044ACD8E-934C-480D-9306-86C3F804A910}"/>
    <cellStyle name="Normal 63 2 2" xfId="2831" xr:uid="{36DBFE2A-06FF-43D8-88A8-E1D99E58B3F4}"/>
    <cellStyle name="Normal 63 2_Sheet2" xfId="2832" xr:uid="{99F27E53-766E-4758-8C6D-9FAA79F20B4D}"/>
    <cellStyle name="Normal 63 3" xfId="2833" xr:uid="{FF7590BC-EC4B-47A4-8FE3-B1232F9B0DFE}"/>
    <cellStyle name="Normal 63 4" xfId="2834" xr:uid="{0C7A5449-B059-476D-AC95-6915A98D786C}"/>
    <cellStyle name="Normal 63 5" xfId="2835" xr:uid="{F3A0F76A-49FC-482A-8165-4C68F87C92D2}"/>
    <cellStyle name="Normal 63 6" xfId="2836" xr:uid="{35203E25-245F-4E58-BB11-477DCCF37979}"/>
    <cellStyle name="Normal 63 7" xfId="2837" xr:uid="{A21F016C-6DD4-4F96-B091-132C1CF7DF1B}"/>
    <cellStyle name="Normal 63 8" xfId="2838" xr:uid="{48995F6C-334A-4FCF-87C7-4DE20B0D1175}"/>
    <cellStyle name="Normal 63 9" xfId="2839" xr:uid="{5D3D0656-9A83-47FC-9F55-D973AC63F4A4}"/>
    <cellStyle name="Normal 63_Ericsson - Relação de Sites - TIM 2013 - Ampliação(2)" xfId="2840" xr:uid="{96B20168-711F-4C00-AEBF-F2B889B4394C}"/>
    <cellStyle name="Normal 64" xfId="2841" xr:uid="{89AA188A-A9FC-45DB-A319-BA356CECFE9D}"/>
    <cellStyle name="Normal 64 10" xfId="2842" xr:uid="{D6A6EE9A-1E5F-4DD5-9886-ADD6E6E9D3F0}"/>
    <cellStyle name="Normal 64 2" xfId="2843" xr:uid="{02C7E70B-DFBB-4FED-A112-BB2BF22E04FD}"/>
    <cellStyle name="Normal 64 2 2" xfId="2844" xr:uid="{4E6CCB48-C27F-4E98-A2B4-A166F66A377A}"/>
    <cellStyle name="Normal 64 2_Sheet2" xfId="2845" xr:uid="{4DABF095-D3DB-4B65-9E7D-5AE66B5635B2}"/>
    <cellStyle name="Normal 64 3" xfId="2846" xr:uid="{3160F8EB-AEAA-4505-A741-D0550F869D58}"/>
    <cellStyle name="Normal 64 4" xfId="2847" xr:uid="{87831FE7-1D0F-4D47-98D4-DC15D796B18D}"/>
    <cellStyle name="Normal 64 5" xfId="2848" xr:uid="{D7063482-AAE3-46E5-AD3A-319D01460AF8}"/>
    <cellStyle name="Normal 64 6" xfId="2849" xr:uid="{1687210B-3A23-4E64-9672-E1DA48DFCFAF}"/>
    <cellStyle name="Normal 64 7" xfId="2850" xr:uid="{490500B1-3AF1-47F9-B3C7-2BCC52B4F9E9}"/>
    <cellStyle name="Normal 64 8" xfId="2851" xr:uid="{92400B25-1003-44C7-A4FE-66FC24BC777D}"/>
    <cellStyle name="Normal 64 9" xfId="2852" xr:uid="{2BB36A61-35BF-475C-8635-69C9187A1AF1}"/>
    <cellStyle name="Normal 64_Ericsson - Relação de Sites - TIM 2013 - Ampliação(2)" xfId="2853" xr:uid="{4FD3B6B5-A4E3-4898-8B4B-1234776344E0}"/>
    <cellStyle name="Normal 65" xfId="2854" xr:uid="{FA5F3DDA-331E-4C28-B57C-221B38AE5B0C}"/>
    <cellStyle name="Normal 65 10" xfId="2855" xr:uid="{57605C16-A64D-4D98-8E51-07DB7FDCC37B}"/>
    <cellStyle name="Normal 65 2" xfId="2856" xr:uid="{AFF68F4A-36DF-46C6-B6D8-78AEABAF022A}"/>
    <cellStyle name="Normal 65 2 2" xfId="2857" xr:uid="{17F54A1C-1B07-42DF-8555-3EEB18F0608F}"/>
    <cellStyle name="Normal 65 2_Sheet2" xfId="2858" xr:uid="{F8103E82-AAAA-4E45-92CB-0689A601647E}"/>
    <cellStyle name="Normal 65 3" xfId="2859" xr:uid="{E4C882A5-F933-47DD-AFD2-DF0C5A0C2FCA}"/>
    <cellStyle name="Normal 65 4" xfId="2860" xr:uid="{26001B91-951C-4A12-A56C-FB4F42714CD7}"/>
    <cellStyle name="Normal 65 5" xfId="2861" xr:uid="{5BE669C8-66A4-4BD7-986C-0F3C9D4CB650}"/>
    <cellStyle name="Normal 65 6" xfId="2862" xr:uid="{A8227858-E3B5-4997-9E67-1F711C449B15}"/>
    <cellStyle name="Normal 65 7" xfId="2863" xr:uid="{DACADFD1-F324-4A5A-B929-D639B074DF5C}"/>
    <cellStyle name="Normal 65 8" xfId="2864" xr:uid="{E9703825-C3C4-4635-95C1-103C5026C958}"/>
    <cellStyle name="Normal 65 9" xfId="2865" xr:uid="{A7E9214F-3461-4122-8AA8-756C2F843BB6}"/>
    <cellStyle name="Normal 65_Ericsson - Relação de Sites - TIM 2013 - Ampliação(2)" xfId="2866" xr:uid="{EB58F1CC-205A-4BB6-A2C2-E3B423268B5F}"/>
    <cellStyle name="Normal 66" xfId="2867" xr:uid="{B74D384F-EB5B-4D0B-9F63-119B1CC7DA9E}"/>
    <cellStyle name="Normal 66 10" xfId="2868" xr:uid="{8CCEF1B9-7B34-4474-82BF-1D83ED35A4BC}"/>
    <cellStyle name="Normal 66 2" xfId="2869" xr:uid="{12D18DA8-2340-425C-A686-F4A3B115EAA6}"/>
    <cellStyle name="Normal 66 2 2" xfId="2870" xr:uid="{34F81D59-C412-4121-A3F3-5F6584C4D937}"/>
    <cellStyle name="Normal 66 2_Sheet2" xfId="2871" xr:uid="{1A278456-4B20-40EA-82AB-AF491BB15989}"/>
    <cellStyle name="Normal 66 3" xfId="2872" xr:uid="{8B9AA82E-940D-4199-BEAC-516558C3E2A6}"/>
    <cellStyle name="Normal 66 4" xfId="2873" xr:uid="{1998ED57-71E3-4A6A-8426-BD626288C249}"/>
    <cellStyle name="Normal 66 5" xfId="2874" xr:uid="{D670D3B2-6F73-4223-93C6-D564798CF7E2}"/>
    <cellStyle name="Normal 66 6" xfId="2875" xr:uid="{1F7B31DC-D6B7-4836-8CE1-F38A79CA8ACD}"/>
    <cellStyle name="Normal 66 7" xfId="2876" xr:uid="{51CD892C-C468-47C4-98F7-0E03972D375E}"/>
    <cellStyle name="Normal 66 8" xfId="2877" xr:uid="{4048A13F-D7C9-47B2-9441-C7D7A0888E05}"/>
    <cellStyle name="Normal 66 9" xfId="2878" xr:uid="{288F7298-B06F-4E78-BB11-C52BA8AF2A78}"/>
    <cellStyle name="Normal 66_Ericsson - Relação de Sites - TIM 2013 - Ampliação(2)" xfId="2879" xr:uid="{B3B855AD-005D-45F8-ABF3-574B77696BC1}"/>
    <cellStyle name="Normal 67" xfId="2880" xr:uid="{9BB06D70-F0BA-4019-B69E-C09CCF51F435}"/>
    <cellStyle name="Normal 67 10" xfId="2881" xr:uid="{A609EE70-69F2-4A9C-9F77-C1AC973EA8C2}"/>
    <cellStyle name="Normal 67 2" xfId="2882" xr:uid="{09F69FFA-84EA-4795-A983-F2370B8660FC}"/>
    <cellStyle name="Normal 67 2 2" xfId="2883" xr:uid="{965F7847-A8D4-4953-A62E-D4A0A2F83967}"/>
    <cellStyle name="Normal 67 2_Sheet2" xfId="2884" xr:uid="{77EBAF1E-FC7F-4820-9D08-BD0B807A76F0}"/>
    <cellStyle name="Normal 67 3" xfId="2885" xr:uid="{0BDB1DB2-E3B1-4E8C-9F9D-588F035D0E39}"/>
    <cellStyle name="Normal 67 4" xfId="2886" xr:uid="{437C6E4E-41A1-4CB5-A4E1-30FF6027F329}"/>
    <cellStyle name="Normal 67 5" xfId="2887" xr:uid="{CB868615-A4EB-480B-AB12-9B616B0EDA9D}"/>
    <cellStyle name="Normal 67 6" xfId="2888" xr:uid="{C6463DE1-0BD0-43A9-A1A8-53E0FA88D17D}"/>
    <cellStyle name="Normal 67 7" xfId="2889" xr:uid="{63C0A6B1-9588-4B92-97F2-9D40E778E5C9}"/>
    <cellStyle name="Normal 67 8" xfId="2890" xr:uid="{37D727ED-7A54-40D6-85CF-604E10596778}"/>
    <cellStyle name="Normal 67 9" xfId="2891" xr:uid="{15B52DB1-0B49-47C8-A7FF-84374AB84933}"/>
    <cellStyle name="Normal 67_Ericsson - Relação de Sites - TIM 2013 - Ampliação(2)" xfId="2892" xr:uid="{6DEBE55B-CA21-45AB-ACDA-51BD71AB7D7A}"/>
    <cellStyle name="Normal 68" xfId="2893" xr:uid="{D24E74B1-9FDA-4AA2-8DC9-DDE07E44E1CA}"/>
    <cellStyle name="Normal 68 2" xfId="2894" xr:uid="{71BA9C8E-E0E1-4B16-8A73-8621E4B1D4AC}"/>
    <cellStyle name="Normal 68 3" xfId="2895" xr:uid="{7DA4F17D-5C57-46C1-91AE-EB3E4FCBF8EF}"/>
    <cellStyle name="Normal 68_Sheet2" xfId="2896" xr:uid="{A4F974F6-A4DA-4802-AD2F-F059EF80FDA8}"/>
    <cellStyle name="Normal 69" xfId="2897" xr:uid="{178D0B1B-B7F9-4567-AE38-1D6C75CA72C2}"/>
    <cellStyle name="Normal 69 10" xfId="2898" xr:uid="{D98F4CBE-410F-4A26-B5E0-BB62383B56D0}"/>
    <cellStyle name="Normal 69 2" xfId="2899" xr:uid="{57A0535E-4482-4E74-BAD6-AFB1AE879482}"/>
    <cellStyle name="Normal 69 2 2" xfId="2900" xr:uid="{AA689D2F-E72B-456E-8FAE-80782A3DD042}"/>
    <cellStyle name="Normal 69 2_Sheet2" xfId="2901" xr:uid="{1ABE61DD-4ED8-42EC-AAEC-32C3B32B2641}"/>
    <cellStyle name="Normal 69 3" xfId="2902" xr:uid="{E7D5DD51-A6D6-4368-9BD3-47B77A883EDB}"/>
    <cellStyle name="Normal 69 4" xfId="2903" xr:uid="{F61025A9-A70F-4037-9DBA-77BF50A81504}"/>
    <cellStyle name="Normal 69 5" xfId="2904" xr:uid="{648F52A6-BA31-46B9-8CEB-FCB0E9FBBCA3}"/>
    <cellStyle name="Normal 69 6" xfId="2905" xr:uid="{05EBD0C1-2C27-41DA-A97F-982385956CBD}"/>
    <cellStyle name="Normal 69 7" xfId="2906" xr:uid="{EA1CD6D7-8DAA-4700-85CD-7EF81D32F5B1}"/>
    <cellStyle name="Normal 69 8" xfId="2907" xr:uid="{12E9A1CC-A274-4605-B64D-D7E4A6883C76}"/>
    <cellStyle name="Normal 69 9" xfId="2908" xr:uid="{B0ECD1FA-81C6-4ABE-9DE1-5B398A14B81C}"/>
    <cellStyle name="Normal 69_Ericsson - Relação de Sites - TIM 2013 - Ampliação(2)" xfId="2909" xr:uid="{3E01142F-FC52-4D68-83A3-BBBB6BFBD34F}"/>
    <cellStyle name="Normal 7" xfId="2910" xr:uid="{C7F831FA-620C-4F59-A898-8E63BDEA17EE}"/>
    <cellStyle name="Normal 7 2" xfId="2911" xr:uid="{FAD0A671-2B98-41DD-970D-B837DDE70B02}"/>
    <cellStyle name="Normal 7 2 2" xfId="2912" xr:uid="{2EFFFC7F-AEBF-4081-B8F0-616F865CE880}"/>
    <cellStyle name="Normal 7 2 2 2" xfId="2913" xr:uid="{CD74A46F-9556-48F7-A5A8-D6A7C4A6D905}"/>
    <cellStyle name="Normal 7 2 3" xfId="2914" xr:uid="{44A321DA-E025-4AF0-8BEA-0759AD7E55D1}"/>
    <cellStyle name="Normal 7 3" xfId="2915" xr:uid="{1C43EF3A-3CA5-4A63-BE6A-7084F269C4F2}"/>
    <cellStyle name="Normal 7 3 2" xfId="2916" xr:uid="{90CFA116-0065-4754-B6A7-5CB65C5B7BD1}"/>
    <cellStyle name="Normal 7 4" xfId="2917" xr:uid="{F3520D07-387A-432E-A4A7-82C196298707}"/>
    <cellStyle name="Normal 7 5" xfId="2918" xr:uid="{B9576B25-83AD-4779-A994-1D0F828D89D3}"/>
    <cellStyle name="Normal 7_Sheet2" xfId="2919" xr:uid="{0657E0FD-3BF5-4CFF-AF91-0F95611F5A81}"/>
    <cellStyle name="Normal 70" xfId="2920" xr:uid="{DC2BB528-5782-4B16-B2B9-2A413D2765EE}"/>
    <cellStyle name="Normal 70 10" xfId="2921" xr:uid="{B13386F8-CAA8-437C-B3B3-44B546402EFD}"/>
    <cellStyle name="Normal 70 2" xfId="2922" xr:uid="{406592AF-AA4C-4F84-BE43-562F7B93B683}"/>
    <cellStyle name="Normal 70 2 2" xfId="2923" xr:uid="{E99E6601-FF4A-4BAB-9472-68914A2066D9}"/>
    <cellStyle name="Normal 70 2_Sheet2" xfId="2924" xr:uid="{F7538F78-F64E-4AB7-82ED-46297733F36F}"/>
    <cellStyle name="Normal 70 3" xfId="2925" xr:uid="{27E77D82-0F80-465E-8509-7D718D4C7D92}"/>
    <cellStyle name="Normal 70 4" xfId="2926" xr:uid="{CA3C281E-29EA-4F82-BBEC-D52EABFC4C23}"/>
    <cellStyle name="Normal 70 5" xfId="2927" xr:uid="{67CAB38C-FF4C-455B-BC93-41270CAF553F}"/>
    <cellStyle name="Normal 70 6" xfId="2928" xr:uid="{FC434844-1DE1-4A36-B6B1-DFC1DA8D8A0F}"/>
    <cellStyle name="Normal 70 7" xfId="2929" xr:uid="{C53BC034-3501-439F-91BF-ECDC5B5BBDDF}"/>
    <cellStyle name="Normal 70 8" xfId="2930" xr:uid="{3F1BB170-5D4B-42E4-B9F3-C60DC079F84E}"/>
    <cellStyle name="Normal 70 9" xfId="2931" xr:uid="{57A629BA-1260-4E5E-B3F2-391F763AF936}"/>
    <cellStyle name="Normal 70_Ericsson - Relação de Sites - TIM 2013 - Ampliação(2)" xfId="2932" xr:uid="{38183172-FA1C-4A90-B92C-163D7B1CF89F}"/>
    <cellStyle name="Normal 71" xfId="2933" xr:uid="{5315CC65-DFF9-4003-BF7C-2470F3F796CB}"/>
    <cellStyle name="Normal 71 10" xfId="2934" xr:uid="{1C1C6902-2247-4BB7-8BBB-3E68E8B4CDF6}"/>
    <cellStyle name="Normal 71 2" xfId="2935" xr:uid="{EE362378-9D96-470B-AAAC-C65599713A0A}"/>
    <cellStyle name="Normal 71 2 2" xfId="2936" xr:uid="{1A062826-603F-43F0-8C23-E037613C1ADA}"/>
    <cellStyle name="Normal 71 2_Sheet2" xfId="2937" xr:uid="{A51AC911-0A06-4F4B-8726-DFAB57AE4DFA}"/>
    <cellStyle name="Normal 71 3" xfId="2938" xr:uid="{25020B69-082D-47F6-BD1C-9B723D1EF02A}"/>
    <cellStyle name="Normal 71 4" xfId="2939" xr:uid="{C60E6113-0BB9-4AF7-82BE-EBCAD3F99D4B}"/>
    <cellStyle name="Normal 71 5" xfId="2940" xr:uid="{8A293347-A18A-46EF-82B9-D70A52E766C9}"/>
    <cellStyle name="Normal 71 6" xfId="2941" xr:uid="{39BD69C0-22CE-46BB-B6E2-DA274D59D55C}"/>
    <cellStyle name="Normal 71 7" xfId="2942" xr:uid="{76477566-A862-4CCA-A6F3-6E55F998B285}"/>
    <cellStyle name="Normal 71 8" xfId="2943" xr:uid="{14B468A0-BDEF-447E-8232-8F51C04A249C}"/>
    <cellStyle name="Normal 71 9" xfId="2944" xr:uid="{A1E1B0A1-7BE3-4A13-8870-7DD2B21CEFA3}"/>
    <cellStyle name="Normal 71_Ericsson - Relação de Sites - TIM 2013 - Ampliação(2)" xfId="2945" xr:uid="{64A9ED49-1819-4108-A8E0-D2849968C298}"/>
    <cellStyle name="Normal 72" xfId="2946" xr:uid="{6132D5D3-13B3-4357-BE51-07F8C36C5297}"/>
    <cellStyle name="Normal 72 2" xfId="2947" xr:uid="{CB26F3B9-C8DE-48D1-B6E9-0F46C6752A74}"/>
    <cellStyle name="Normal 72 3" xfId="2948" xr:uid="{8F576201-82E7-43D4-AB4D-2EEA0870F981}"/>
    <cellStyle name="Normal 72_Sheet2" xfId="2949" xr:uid="{6976411B-0005-4360-B8FA-6A8A958B4C15}"/>
    <cellStyle name="Normal 73" xfId="2950" xr:uid="{0BDD9B18-8EBD-430F-A886-712367F0BF50}"/>
    <cellStyle name="Normal 73 2" xfId="2951" xr:uid="{1CE7368B-A4C5-4F86-AB70-53338562990D}"/>
    <cellStyle name="Normal 73 3" xfId="2952" xr:uid="{766B7B6B-0A4A-4382-B2A0-3944C9B26857}"/>
    <cellStyle name="Normal 73_Sheet2" xfId="2953" xr:uid="{B9AEDE4D-76F8-436A-A7D8-2289A44840BE}"/>
    <cellStyle name="Normal 74" xfId="2954" xr:uid="{C91D3B49-487F-4BAB-A8C6-6F3FA6775409}"/>
    <cellStyle name="Normal 74 2" xfId="2955" xr:uid="{0977BD52-459B-4C63-8792-A25304DA803D}"/>
    <cellStyle name="Normal 74 3" xfId="2956" xr:uid="{51A02A9B-077C-4A29-9CFE-E2F117FFF1DA}"/>
    <cellStyle name="Normal 74_Sheet2" xfId="2957" xr:uid="{96FD08ED-13A2-4CFF-8090-244FBEC40AE2}"/>
    <cellStyle name="Normal 75" xfId="2958" xr:uid="{FAE2D86F-6B29-4737-81FF-5AE7B341F42F}"/>
    <cellStyle name="Normal 75 2" xfId="2959" xr:uid="{95903BB2-685B-4630-BD7D-172BC6B9AB22}"/>
    <cellStyle name="Normal 75 3" xfId="2960" xr:uid="{76EA0DCB-8F5D-401C-A53C-6A7E37CBCD69}"/>
    <cellStyle name="Normal 75_Sheet2" xfId="2961" xr:uid="{6F927E01-F462-4C12-9DD8-65FCDC545F96}"/>
    <cellStyle name="Normal 76" xfId="2962" xr:uid="{80E79AA7-096E-4465-8CBB-3293B87CE4C7}"/>
    <cellStyle name="Normal 76 2" xfId="2963" xr:uid="{F66194C4-68DE-4958-88A8-C258C79EEBB5}"/>
    <cellStyle name="Normal 76 3" xfId="2964" xr:uid="{E94721CD-FD23-40F0-905C-8516B5B5C3B5}"/>
    <cellStyle name="Normal 77" xfId="2965" xr:uid="{7543EAA9-5A52-4A13-8D77-D08EE649E95F}"/>
    <cellStyle name="Normal 77 2" xfId="2966" xr:uid="{70FF048B-11F8-4DC7-9021-DD9839B87C7B}"/>
    <cellStyle name="Normal 78" xfId="2967" xr:uid="{E9EEDCCB-178E-4D7B-90EC-7126F014253E}"/>
    <cellStyle name="Normal 78 2" xfId="2968" xr:uid="{B0D1615F-801D-4D2C-A3D1-E2C3A02B4539}"/>
    <cellStyle name="Normal 79" xfId="2969" xr:uid="{2918B56A-7E4D-4EDF-8E1E-6C23E829264F}"/>
    <cellStyle name="Normal 79 10" xfId="2970" xr:uid="{0C4A49D5-7B4B-4E87-A2F1-30B4B86F2E2D}"/>
    <cellStyle name="Normal 79 2" xfId="2971" xr:uid="{3ACD9F80-8FF3-4749-B6D3-FA82B81AFCCB}"/>
    <cellStyle name="Normal 79 2 2" xfId="2972" xr:uid="{D28983BB-CFD0-4CC2-ACF2-1E9C4CCEFD91}"/>
    <cellStyle name="Normal 79 2_Sheet2" xfId="2973" xr:uid="{84056ED6-B172-4DD3-888B-F3127883310E}"/>
    <cellStyle name="Normal 79 3" xfId="2974" xr:uid="{6473D889-EDBE-47B2-9A28-E384E9134A03}"/>
    <cellStyle name="Normal 79 4" xfId="2975" xr:uid="{32399EE3-D59C-447C-82D9-CAE4567B13B3}"/>
    <cellStyle name="Normal 79 5" xfId="2976" xr:uid="{26E41171-C62B-4ACD-A096-BDF73E371AE0}"/>
    <cellStyle name="Normal 79 6" xfId="2977" xr:uid="{CB44F7E5-085E-4895-AF2F-0A5595C73B82}"/>
    <cellStyle name="Normal 79 7" xfId="2978" xr:uid="{2FA7C91D-FE45-4645-A04A-A0560F9CDA35}"/>
    <cellStyle name="Normal 79 8" xfId="2979" xr:uid="{25B7E558-66C5-467B-88AB-314B15AE173E}"/>
    <cellStyle name="Normal 79 9" xfId="2980" xr:uid="{3A36405B-FF25-4EAB-BD13-CB68398F1ECB}"/>
    <cellStyle name="Normal 79_Ericsson - Relação de Sites - TIM 2013 - Ampliação(2)" xfId="2981" xr:uid="{713A3536-E8DD-4834-97F3-BF175858E4BD}"/>
    <cellStyle name="Normal 8" xfId="2982" xr:uid="{4FF68455-892A-4E92-8B9D-2BF44CFB063A}"/>
    <cellStyle name="Normal 8 2" xfId="2983" xr:uid="{3E16E476-BD15-42BB-AAB2-760421286729}"/>
    <cellStyle name="Normal 8 3" xfId="2984" xr:uid="{BAF64DB9-D021-4E7E-BA24-230AA62ABE45}"/>
    <cellStyle name="Normal 8 3 2" xfId="2985" xr:uid="{E5A9171E-91FC-494A-8AA4-BF7717E12E25}"/>
    <cellStyle name="Normal 8 4" xfId="2986" xr:uid="{E86C5BAF-BDE7-47A4-89CF-7066996FB812}"/>
    <cellStyle name="Normal 8_Sheet2" xfId="2987" xr:uid="{B66A29F7-1449-44EE-AE09-E9EC411DB895}"/>
    <cellStyle name="Normal 80" xfId="2988" xr:uid="{49DC746D-1304-4F9C-908B-670D7181339F}"/>
    <cellStyle name="Normal 80 2" xfId="2989" xr:uid="{7AE68418-F7BE-40C8-9E17-EBD515A67518}"/>
    <cellStyle name="Normal 81" xfId="2990" xr:uid="{1280F131-E1E8-4231-B761-6D0AB3F1A07B}"/>
    <cellStyle name="Normal 81 2" xfId="2991" xr:uid="{6944217B-DA4E-431E-B33D-B51BB82C6571}"/>
    <cellStyle name="Normal 82" xfId="2992" xr:uid="{1C51F5C3-D852-4304-AF8C-596D26BA2A8E}"/>
    <cellStyle name="Normal 82 2" xfId="2993" xr:uid="{3A428E0F-AB32-4E66-BC7E-27ED7E41637B}"/>
    <cellStyle name="Normal 83" xfId="2994" xr:uid="{39A67F48-F5B8-4E15-B342-FEBDA2289608}"/>
    <cellStyle name="Normal 83 2" xfId="2995" xr:uid="{658513C1-01E1-4695-91BE-0ED8403E27A1}"/>
    <cellStyle name="Normal 83 3" xfId="2996" xr:uid="{49482628-F2F2-437C-88C7-8125C598BD6B}"/>
    <cellStyle name="Normal 83_Sheet2" xfId="2997" xr:uid="{5FB13F30-CB02-4705-A332-1FB69E6D6125}"/>
    <cellStyle name="Normal 84" xfId="2998" xr:uid="{DF53ECBB-0856-4794-9386-84540B59C1C4}"/>
    <cellStyle name="Normal 84 2" xfId="2999" xr:uid="{614846DC-D15E-4053-AC3A-F9C6B5D8194B}"/>
    <cellStyle name="Normal 84 3" xfId="3000" xr:uid="{6B3BE322-70C8-47C3-BF4A-31C47EBFF9CF}"/>
    <cellStyle name="Normal 84_Sheet2" xfId="3001" xr:uid="{B7EF45A6-7250-4463-B3F2-84BF193F02C4}"/>
    <cellStyle name="Normal 85" xfId="3002" xr:uid="{BB46379E-F267-43BE-99CB-35AE22A597E8}"/>
    <cellStyle name="Normal 85 2" xfId="3003" xr:uid="{7674DBD9-2B5A-447B-A425-1D9DA684E483}"/>
    <cellStyle name="Normal 85 3" xfId="3004" xr:uid="{443584D4-C5D9-48FC-BEDB-C551C20D37EC}"/>
    <cellStyle name="Normal 85_Sheet2" xfId="3005" xr:uid="{BC2B502A-A825-4F1B-A62C-05DD60A19191}"/>
    <cellStyle name="Normal 86" xfId="3006" xr:uid="{2EB676A4-502A-465C-8B65-7233E82D70C0}"/>
    <cellStyle name="Normal 87" xfId="3007" xr:uid="{E31C8537-8F71-4636-8228-CFB9B5166C7C}"/>
    <cellStyle name="Normal 88" xfId="3008" xr:uid="{1435EE23-B4B0-4F4E-8166-0E4D5B23FFFC}"/>
    <cellStyle name="Normal 89" xfId="3009" xr:uid="{AA544FFC-97AD-4693-9B0B-E77A70F52A97}"/>
    <cellStyle name="Normal 89 2" xfId="3010" xr:uid="{0DB59EC2-8F9A-4148-BBF4-22CF46488125}"/>
    <cellStyle name="Normal 9" xfId="3011" xr:uid="{2A15E52C-9B8A-4B3A-8C11-439BBFE61E44}"/>
    <cellStyle name="Normal 9 2" xfId="3012" xr:uid="{07EA42FC-BE27-4A11-B73E-74EDD572D551}"/>
    <cellStyle name="Normal 9 2 2" xfId="3013" xr:uid="{2D23D85B-F6E9-423D-A002-EEC1A3C74BA0}"/>
    <cellStyle name="Normal 9 2 2 2" xfId="3014" xr:uid="{F29C5BF0-C8D7-495A-9A12-0906CD2DBA81}"/>
    <cellStyle name="Normal 9 2 3" xfId="3015" xr:uid="{DAEDA028-A07B-4602-AEF5-381AE6E0FAC9}"/>
    <cellStyle name="Normal 9 3" xfId="3016" xr:uid="{B336B289-156B-4255-AC7D-7F5D453CE9BF}"/>
    <cellStyle name="Normal 9 3 2" xfId="3017" xr:uid="{5A1ACE15-9762-4CAD-9212-1CB0ADFE9F60}"/>
    <cellStyle name="Normal 9 4" xfId="3018" xr:uid="{EC208FBA-4AE4-443B-A48A-E3BECCC3BF88}"/>
    <cellStyle name="Normal 9 5" xfId="3019" xr:uid="{18E79155-6161-47CA-BF1F-75AE60DE3AE1}"/>
    <cellStyle name="Normal 9 6" xfId="3020" xr:uid="{6E115A47-949B-4A9F-AF1E-4EFF165C4D52}"/>
    <cellStyle name="Normal 9 6 2" xfId="3021" xr:uid="{9EC98EDB-95E3-43A8-A871-2E6FE1F15E89}"/>
    <cellStyle name="Normal 9_Sheet2" xfId="3022" xr:uid="{78C3A1AF-5186-43D7-B843-ABAF71936F4D}"/>
    <cellStyle name="Normal 90" xfId="3023" xr:uid="{E3DD1AFF-670E-4478-B488-41861C55B189}"/>
    <cellStyle name="Normal 90 2" xfId="3024" xr:uid="{0BB76A11-E6D5-477E-B94F-B6CA7138063E}"/>
    <cellStyle name="Normal 91" xfId="3025" xr:uid="{28851509-0D92-4640-8AC3-BFD07819DE05}"/>
    <cellStyle name="Normal 91 2" xfId="3026" xr:uid="{D7AD863D-4161-4B05-96C8-3489D7911D35}"/>
    <cellStyle name="Normal 92" xfId="3027" xr:uid="{1A9B3B28-16A3-4F93-B427-0A59D2C1EA97}"/>
    <cellStyle name="Normal 92 2" xfId="3028" xr:uid="{F8038667-1DDA-42D0-8739-F76D6CAF1D57}"/>
    <cellStyle name="Normal 93" xfId="3029" xr:uid="{438DEC1C-131F-40DC-A126-8CF1C80DF7B5}"/>
    <cellStyle name="Normal 93 2" xfId="3030" xr:uid="{409942AE-7588-497B-B815-4DF1F9D2F2B8}"/>
    <cellStyle name="Normal 94" xfId="3031" xr:uid="{6AC99629-A183-4101-B737-5A4433A62CAF}"/>
    <cellStyle name="Normal 94 2" xfId="3032" xr:uid="{F5D1F85F-9507-452A-934C-02E793612D94}"/>
    <cellStyle name="Normal 95" xfId="3033" xr:uid="{AE737FD9-882F-4D6D-A7BA-DC25225C409F}"/>
    <cellStyle name="Normal 95 2" xfId="3034" xr:uid="{48D1DA0A-B3D1-4810-B207-C76D1D15DA44}"/>
    <cellStyle name="Normal 96" xfId="3035" xr:uid="{7B603C39-606E-4973-91C1-942CF4EC5556}"/>
    <cellStyle name="Normal 96 2" xfId="3036" xr:uid="{DEEE4F2B-22D8-4C98-8564-E62401E77847}"/>
    <cellStyle name="Normal 96 3" xfId="3037" xr:uid="{36D7590F-2A78-47D6-BF60-8E52D461E119}"/>
    <cellStyle name="Normal 97" xfId="3038" xr:uid="{E2F67C27-57C6-49D4-AB12-11310FA704A5}"/>
    <cellStyle name="Normal 98" xfId="3039" xr:uid="{581FCE01-6070-4DE3-B81E-49FF7F2E11F9}"/>
    <cellStyle name="Normal 99" xfId="3040" xr:uid="{6BB19479-27AF-46F6-8FB9-2B3C02CF1B07}"/>
    <cellStyle name="Normale 15" xfId="3041" xr:uid="{6B000D2C-0678-4BF2-AFEB-F0FCE3570047}"/>
    <cellStyle name="Normale lib." xfId="3042" xr:uid="{4235B074-CDD0-4470-B08E-2D44F23F12A2}"/>
    <cellStyle name="Normale_ cellular Costs" xfId="3043" xr:uid="{47D9BAA3-1DF2-4494-9171-AF1EF710654F}"/>
    <cellStyle name="Normalny_12" xfId="3044" xr:uid="{C5E6D884-8E0F-4FB7-A358-A51E6557A667}"/>
    <cellStyle name="Nota 10" xfId="3046" xr:uid="{45CABD78-B611-4DF7-9FF6-BA3EC11133EC}"/>
    <cellStyle name="Nota 10 2" xfId="3785" xr:uid="{5F46DAA3-D817-4062-B5F8-1B9216BAD2A6}"/>
    <cellStyle name="Nota 10 3" xfId="4931" xr:uid="{7679876A-8164-40B2-99A9-3E6E6516A7BA}"/>
    <cellStyle name="Nota 10 4" xfId="4114" xr:uid="{B77FDC7A-57E5-4A6D-86A4-39E194CEEB1E}"/>
    <cellStyle name="Nota 10 5" xfId="4116" xr:uid="{04DDE59D-3F34-4099-B2E0-3E30F9C562BD}"/>
    <cellStyle name="Nota 10 6" xfId="4877" xr:uid="{D0FF279B-F759-4694-935D-A2B47A6B0A0B}"/>
    <cellStyle name="Nota 10 7" xfId="4166" xr:uid="{AEAE294E-5A60-4781-9EA5-F4B3CEF764C9}"/>
    <cellStyle name="Nota 10 8" xfId="4961" xr:uid="{CE58C9DE-84EA-43D1-AF7F-C192BC43351F}"/>
    <cellStyle name="Nota 11" xfId="3045" xr:uid="{347587C5-C002-4AC8-BB83-CA9ECA910B79}"/>
    <cellStyle name="Nota 2" xfId="3047" xr:uid="{5074FC10-D05F-4738-B6C3-866C0B59732A}"/>
    <cellStyle name="Nota 2 2" xfId="3048" xr:uid="{9995630A-6D88-4747-BA73-E159BFEB754D}"/>
    <cellStyle name="Nota 2 2 2" xfId="3049" xr:uid="{72BF49D2-1156-4680-A406-094E8F8CCB73}"/>
    <cellStyle name="Nota 2 2 2 2" xfId="3787" xr:uid="{71DC66F9-FC31-44E8-986F-14A34CC0F78A}"/>
    <cellStyle name="Nota 2 2 2 3" xfId="4933" xr:uid="{70C5EF8B-3584-4156-B272-9AFA5A941D2F}"/>
    <cellStyle name="Nota 2 2 2 4" xfId="4111" xr:uid="{FAAE421A-8EF2-45E5-9540-4C966AF3C4E0}"/>
    <cellStyle name="Nota 2 2 2 5" xfId="4110" xr:uid="{1040A1E0-BEAB-4473-A463-04C12A601D5E}"/>
    <cellStyle name="Nota 2 2 2 6" xfId="4879" xr:uid="{9A0ECC76-3A9A-4E29-B5D8-CE42A1542191}"/>
    <cellStyle name="Nota 2 2 2 7" xfId="4164" xr:uid="{05709156-03FE-45BA-ABBD-B85DC2FD7FC4}"/>
    <cellStyle name="Nota 2 2 2 8" xfId="5562" xr:uid="{31D39307-52B6-43D4-A612-C47F37B713F7}"/>
    <cellStyle name="Nota 2 2 3" xfId="3050" xr:uid="{3E23401B-7DCC-450A-8870-A9F760739AED}"/>
    <cellStyle name="Nota 2 3" xfId="3786" xr:uid="{CD36C5E0-3F87-4BCE-A120-8D17579E7F2A}"/>
    <cellStyle name="Nota 2 4" xfId="4932" xr:uid="{A15E23B8-3469-4A23-A540-149234FAA09A}"/>
    <cellStyle name="Nota 2 5" xfId="4113" xr:uid="{397BE3F7-71B5-4A0D-83A6-EB42710B813F}"/>
    <cellStyle name="Nota 2 6" xfId="4115" xr:uid="{12D00C21-11E8-4F72-A315-86255BA9CAEC}"/>
    <cellStyle name="Nota 2 7" xfId="4878" xr:uid="{EA0D5727-0637-4257-9FAD-A4C4D163D22E}"/>
    <cellStyle name="Nota 2 8" xfId="4165" xr:uid="{E3A7852D-58C0-444C-89E9-3C65E0AE42F4}"/>
    <cellStyle name="Nota 2 9" xfId="5561" xr:uid="{6F4A23E1-48B6-488E-81ED-52B9CFD83415}"/>
    <cellStyle name="Nota 3" xfId="3051" xr:uid="{6E45D120-FB4C-468A-B6D8-D522D8C62DF7}"/>
    <cellStyle name="Nota 3 2" xfId="3788" xr:uid="{D372D4DE-EAB5-4F00-9E0B-6D9C63C9A882}"/>
    <cellStyle name="Nota 3 3" xfId="4934" xr:uid="{AACF1111-F8B1-46AE-B383-1EE668AAD4A7}"/>
    <cellStyle name="Nota 3 4" xfId="4109" xr:uid="{C72E10E0-F000-4CCA-BFC5-DC0253A46638}"/>
    <cellStyle name="Nota 3 5" xfId="4103" xr:uid="{C7D58AD1-2ADE-459C-BC66-E0C742F307A6}"/>
    <cellStyle name="Nota 3 6" xfId="4880" xr:uid="{E8FAA933-CCD8-44B9-8EB6-680712A8429F}"/>
    <cellStyle name="Nota 3 7" xfId="4163" xr:uid="{88593FCD-A197-4AF8-997A-98ADAE83991B}"/>
    <cellStyle name="Nota 3 8" xfId="5289" xr:uid="{CDFC8A87-4D18-4513-94DB-12B7EB56D305}"/>
    <cellStyle name="Nota 4" xfId="3052" xr:uid="{75FD9A43-76B2-4BFA-A8DF-7794AA74DA37}"/>
    <cellStyle name="Nota 4 2" xfId="3789" xr:uid="{115B0EEA-3E9F-4E9E-A1A5-F8C633168F81}"/>
    <cellStyle name="Nota 4 3" xfId="4935" xr:uid="{D75ED4C2-D082-4948-A983-E7BD8929C372}"/>
    <cellStyle name="Nota 4 4" xfId="4108" xr:uid="{5D83577C-04D3-4603-BF27-06E11DD69129}"/>
    <cellStyle name="Nota 4 5" xfId="4101" xr:uid="{1093C0F9-2EB0-4F08-ACA2-F1365F685988}"/>
    <cellStyle name="Nota 4 6" xfId="4881" xr:uid="{28D987D9-9AB5-457A-85F1-7C16579E9C26}"/>
    <cellStyle name="Nota 4 7" xfId="4162" xr:uid="{1E24A5C3-B5DC-45A2-B5E9-B54E7FB7A8F6}"/>
    <cellStyle name="Nota 4 8" xfId="5595" xr:uid="{DB58A609-E2FF-46F0-B7EE-D53B34328B4E}"/>
    <cellStyle name="Nota 5" xfId="3053" xr:uid="{F31983F6-4D6A-4B92-83B9-4E8D0DEC4750}"/>
    <cellStyle name="Nota 5 2" xfId="3054" xr:uid="{99BC1EBC-7E9B-467A-A6C2-FEA1FA3121D0}"/>
    <cellStyle name="Nota 5 2 2" xfId="3791" xr:uid="{9C46802E-5EA5-4D7F-B70F-9144A530B86B}"/>
    <cellStyle name="Nota 5 2 3" xfId="4937" xr:uid="{CF98977A-9477-4A13-8EF9-CDDF12FCAA17}"/>
    <cellStyle name="Nota 5 2 4" xfId="4106" xr:uid="{CA896922-5FA8-4B4D-B33D-C459AEA23796}"/>
    <cellStyle name="Nota 5 2 5" xfId="4081" xr:uid="{71AE3797-1B49-4310-A1D1-E94DE8D75690}"/>
    <cellStyle name="Nota 5 2 6" xfId="4883" xr:uid="{5319C03F-B02D-4707-8B71-94199805BC70}"/>
    <cellStyle name="Nota 5 2 7" xfId="4160" xr:uid="{0ED8E7BE-B5CE-48A7-A322-38CEA5130CBF}"/>
    <cellStyle name="Nota 5 2 8" xfId="5559" xr:uid="{17B5D297-DB3F-457B-A7BF-3727D8B0C287}"/>
    <cellStyle name="Nota 5 3" xfId="3790" xr:uid="{8677C77E-3427-4768-BA35-1FB5F334A915}"/>
    <cellStyle name="Nota 5 4" xfId="4936" xr:uid="{B54EF678-D1F7-4943-99D7-F5B25BE035DD}"/>
    <cellStyle name="Nota 5 5" xfId="4107" xr:uid="{5EA11FBB-DBAE-4921-9823-681D19981D00}"/>
    <cellStyle name="Nota 5 6" xfId="4100" xr:uid="{12C442E5-D0C0-4B75-B865-76F32C7821BE}"/>
    <cellStyle name="Nota 5 7" xfId="4882" xr:uid="{24D6AC9F-E65F-493C-B8A3-E6CB5B21C611}"/>
    <cellStyle name="Nota 5 8" xfId="4161" xr:uid="{1DD8C361-F226-4809-A520-8C3FDD7E921F}"/>
    <cellStyle name="Nota 5 9" xfId="5731" xr:uid="{BA2A992B-A403-4E8D-962A-D2EF1B360366}"/>
    <cellStyle name="Nota 6" xfId="3055" xr:uid="{04A8CEE9-4CDE-4309-831B-27D3721721B7}"/>
    <cellStyle name="Nota 6 2" xfId="3792" xr:uid="{61F0A107-56C6-4F92-B4EA-2290D885360F}"/>
    <cellStyle name="Nota 6 3" xfId="4938" xr:uid="{C486E631-8B5F-4FA9-B9B9-D2D907B38400}"/>
    <cellStyle name="Nota 6 4" xfId="4105" xr:uid="{F5A3DB10-1AC5-48EC-854E-763EAA5FA45D}"/>
    <cellStyle name="Nota 6 5" xfId="4080" xr:uid="{92C86FF8-FF6A-441D-B1B1-E5CBE7917C34}"/>
    <cellStyle name="Nota 6 6" xfId="4884" xr:uid="{52982ED6-B161-48BA-B9CA-01E08C96B6AF}"/>
    <cellStyle name="Nota 6 7" xfId="4159" xr:uid="{58688996-EDB0-4702-9D17-FEEBFDD9140E}"/>
    <cellStyle name="Nota 6 8" xfId="5732" xr:uid="{BE96A33A-C831-4A14-8E4F-6F52804C62F9}"/>
    <cellStyle name="Nota 7" xfId="3056" xr:uid="{4A88BD9A-7DB3-4164-A84D-941760DC0513}"/>
    <cellStyle name="Nota 7 2" xfId="3793" xr:uid="{0F842EE6-A82B-4232-8AC3-164A703DEBE5}"/>
    <cellStyle name="Nota 7 3" xfId="4939" xr:uid="{84C67DE3-4A3C-4AD5-9FC4-73206E81F245}"/>
    <cellStyle name="Nota 7 4" xfId="4104" xr:uid="{24D8B66E-8193-437F-B95C-A86D848216FC}"/>
    <cellStyle name="Nota 7 5" xfId="4079" xr:uid="{6A1C453A-5A6E-4BD9-8378-89E3F3C55048}"/>
    <cellStyle name="Nota 7 6" xfId="4885" xr:uid="{37C3394B-8261-42EE-96E3-F5DBE5985380}"/>
    <cellStyle name="Nota 7 7" xfId="4158" xr:uid="{D96A8574-B5CD-49B0-A797-4215033B3F51}"/>
    <cellStyle name="Nota 7 8" xfId="5560" xr:uid="{DDA39590-4749-450F-A00C-01F0D6DB9000}"/>
    <cellStyle name="Nota 8" xfId="3057" xr:uid="{A4293F62-67AF-4E64-AD95-0245F64AEF9E}"/>
    <cellStyle name="Nota 9" xfId="3058" xr:uid="{E0ABE82C-B0DE-490B-8084-705DE41AF65F}"/>
    <cellStyle name="Notas" xfId="3059" xr:uid="{7ACC7178-AA49-42A0-A981-5C37675A30DA}"/>
    <cellStyle name="Notas 2" xfId="3794" xr:uid="{2A082B6C-0019-4066-8A9F-6792377C3B96}"/>
    <cellStyle name="Notas 3" xfId="4940" xr:uid="{BC7A848D-E101-4D68-821D-F1981CEB2E74}"/>
    <cellStyle name="Notas 4" xfId="4102" xr:uid="{CBBE6EB8-58BF-442F-91CC-FB9F6B6FF58F}"/>
    <cellStyle name="Notas 5" xfId="4078" xr:uid="{1CD67226-E197-40AA-BF66-A7195C095F03}"/>
    <cellStyle name="Notas 6" xfId="4886" xr:uid="{90053103-4D71-46AA-82E4-1839E6DA41E9}"/>
    <cellStyle name="Notas 7" xfId="4157" xr:uid="{9E936361-F8E7-4837-A8D4-01DE38AFA1D7}"/>
    <cellStyle name="Notas 8" xfId="5733" xr:uid="{C36E1A26-2F7A-4E84-AD25-D307624F253D}"/>
    <cellStyle name="Note" xfId="3060" xr:uid="{CBDDAFBF-0A87-4233-AB11-E576AFC594F7}"/>
    <cellStyle name="Note 10" xfId="3061" xr:uid="{63303621-639D-4FC5-9057-9F0088887EBB}"/>
    <cellStyle name="Note 2" xfId="3062" xr:uid="{6A7DF87F-36E8-47E1-A89D-E7A7515CA7C9}"/>
    <cellStyle name="Note 2 10" xfId="4887" xr:uid="{9B3535CC-894A-4982-8F40-4A0EEF5E9C9A}"/>
    <cellStyle name="Note 2 11" xfId="4156" xr:uid="{C8CCAA11-C938-47C3-AF3B-C0163A210542}"/>
    <cellStyle name="Note 2 12" xfId="5557" xr:uid="{21D10B7F-9F99-4D09-AE5D-2A0E6D2884F9}"/>
    <cellStyle name="Note 2 2" xfId="3063" xr:uid="{9315E69C-E8BB-4C9C-82B1-AA1E7CAC3646}"/>
    <cellStyle name="Note 2 2 2" xfId="3064" xr:uid="{E5A2F8E3-326A-4C1E-82DC-BBBFA75C42F0}"/>
    <cellStyle name="Note 2 2 2 2" xfId="3797" xr:uid="{C58617AE-09DA-489F-84D0-C66BA3A2FC32}"/>
    <cellStyle name="Note 2 2 2 3" xfId="4945" xr:uid="{60CB1503-2B27-4616-8607-DC0E69E6F0C3}"/>
    <cellStyle name="Note 2 2 2 4" xfId="4097" xr:uid="{C1185186-9393-4A0F-869C-0E4E0D2FA3E8}"/>
    <cellStyle name="Note 2 2 2 5" xfId="4066" xr:uid="{684EBB12-5A5E-4D29-AF70-9405AE3B2FB6}"/>
    <cellStyle name="Note 2 2 2 6" xfId="4889" xr:uid="{5A14AD18-C367-4A43-8249-060689D31CC0}"/>
    <cellStyle name="Note 2 2 2 7" xfId="4154" xr:uid="{7E89BE78-646A-4D97-989A-6C0D633D091C}"/>
    <cellStyle name="Note 2 2 2 8" xfId="5558" xr:uid="{B7DCCAD8-A49F-4ED1-AC43-EF8D5077D27E}"/>
    <cellStyle name="Note 2 2 3" xfId="3796" xr:uid="{0AA43597-42C6-4477-A556-1A9267D3E848}"/>
    <cellStyle name="Note 2 2 4" xfId="4944" xr:uid="{E2FAE1EB-6F14-47D3-8786-E2D9482872CE}"/>
    <cellStyle name="Note 2 2 5" xfId="4098" xr:uid="{C7D30C62-E960-4B3D-BEE1-F501387F09FF}"/>
    <cellStyle name="Note 2 2 6" xfId="4067" xr:uid="{C12F00B7-C5F8-4348-9007-33516707CB47}"/>
    <cellStyle name="Note 2 2 7" xfId="4888" xr:uid="{6D5A3313-7CB3-4F01-A3B3-4D5D235B9719}"/>
    <cellStyle name="Note 2 2 8" xfId="4155" xr:uid="{E3066DE7-BC42-447E-AF0A-B46094150F05}"/>
    <cellStyle name="Note 2 2 9" xfId="5734" xr:uid="{060485DD-FAAE-4CC8-BFB1-32A30D4EB806}"/>
    <cellStyle name="Note 2 3" xfId="3065" xr:uid="{E2AE4DD7-B8D6-4239-A0E5-0CB9EF285C18}"/>
    <cellStyle name="Note 2 3 2" xfId="3798" xr:uid="{880959E3-82F3-4FAC-90CC-C5043891C87F}"/>
    <cellStyle name="Note 2 3 3" xfId="4946" xr:uid="{8EF145D5-7214-48CE-BA3A-53EB7EFFCC14}"/>
    <cellStyle name="Note 2 3 4" xfId="4096" xr:uid="{378BA076-2D20-4992-A24D-0C678DE2210C}"/>
    <cellStyle name="Note 2 3 5" xfId="4065" xr:uid="{CA58B98F-D932-4D50-9E4F-CADEB246D801}"/>
    <cellStyle name="Note 2 3 6" xfId="4890" xr:uid="{03890AEF-06E1-4B8B-B284-726B46E859E4}"/>
    <cellStyle name="Note 2 3 7" xfId="4153" xr:uid="{810E9625-7B0A-4069-9061-758CE9A9DED2}"/>
    <cellStyle name="Note 2 3 8" xfId="5735" xr:uid="{DA7E8691-F253-4445-AEE1-EB9CB0EDF09A}"/>
    <cellStyle name="Note 2 4" xfId="3066" xr:uid="{6E3AEAF6-55CE-46EF-B1B2-BEF32AF4789F}"/>
    <cellStyle name="Note 2 4 2" xfId="3799" xr:uid="{494CBEA4-8C4C-4C1B-94EC-477B7D254E69}"/>
    <cellStyle name="Note 2 4 3" xfId="4947" xr:uid="{6923ABA5-D01D-4D98-9F46-7D0FD339F3EA}"/>
    <cellStyle name="Note 2 4 4" xfId="4095" xr:uid="{70348A33-9133-47E3-887F-BB587E8CBBFB}"/>
    <cellStyle name="Note 2 4 5" xfId="4064" xr:uid="{7744966E-C876-4108-96C4-5F5E46B2F294}"/>
    <cellStyle name="Note 2 4 6" xfId="4891" xr:uid="{490D327B-179A-422D-8151-67B5BBAA277C}"/>
    <cellStyle name="Note 2 4 7" xfId="4152" xr:uid="{4748A19B-6A8D-47BF-B884-DD2C24D6F9B0}"/>
    <cellStyle name="Note 2 4 8" xfId="4976" xr:uid="{A295D7D4-29BD-48E2-9F40-A6E4C37372D9}"/>
    <cellStyle name="Note 2 5" xfId="3067" xr:uid="{212E74F6-586E-400A-92CA-C1AA83F603E8}"/>
    <cellStyle name="Note 2 5 2" xfId="3800" xr:uid="{B8FC9CB3-78F6-49EF-A73E-3DCB4CD92DCD}"/>
    <cellStyle name="Note 2 5 3" xfId="4948" xr:uid="{B3083FEE-E5A8-4579-8770-5020A2A5DB7C}"/>
    <cellStyle name="Note 2 5 4" xfId="4094" xr:uid="{5F820528-AA77-43A6-8E37-02FDBCD88135}"/>
    <cellStyle name="Note 2 5 5" xfId="4063" xr:uid="{14A27A8C-AFB5-43D6-BDF6-5F2DA54EEC33}"/>
    <cellStyle name="Note 2 5 6" xfId="4892" xr:uid="{DE3CA5E7-D676-447C-9E27-8201C993916E}"/>
    <cellStyle name="Note 2 5 7" xfId="4151" xr:uid="{98B9351A-7F0C-4022-8FC8-7694336F91EB}"/>
    <cellStyle name="Note 2 5 8" xfId="5736" xr:uid="{4F268075-60C4-46F6-BC61-69531D6DC34D}"/>
    <cellStyle name="Note 2 6" xfId="3795" xr:uid="{CC561F80-29FC-4816-96BB-6C39BDD69A9D}"/>
    <cellStyle name="Note 2 7" xfId="4943" xr:uid="{166145AD-EF47-423B-8AF9-00274E2DF28F}"/>
    <cellStyle name="Note 2 8" xfId="4099" xr:uid="{6CF2252D-A94C-4DA7-9A48-86495C69DFD9}"/>
    <cellStyle name="Note 2 9" xfId="4077" xr:uid="{44B0DAC5-6D90-454F-87D8-BA04CD6E7649}"/>
    <cellStyle name="Note 3" xfId="3068" xr:uid="{F107733B-B346-49A2-A49B-8E8F146E6204}"/>
    <cellStyle name="Note 3 2" xfId="3801" xr:uid="{C3581F6D-CE7A-4F6C-8B4A-A8D0EFDF81E3}"/>
    <cellStyle name="Note 3 3" xfId="4949" xr:uid="{F04DF0E4-1712-4FD3-AEB6-E4D8CD2B0E74}"/>
    <cellStyle name="Note 3 4" xfId="4093" xr:uid="{65866404-C236-45CE-AB7C-1CC60563E677}"/>
    <cellStyle name="Note 3 5" xfId="4062" xr:uid="{5CB528AB-1866-438A-8991-91216384F89D}"/>
    <cellStyle name="Note 3 6" xfId="4893" xr:uid="{DBCD5635-44E8-41E8-97F1-79B4D57BC761}"/>
    <cellStyle name="Note 3 7" xfId="4150" xr:uid="{46E2E7A7-16B5-4B7A-BE63-82551950EFF3}"/>
    <cellStyle name="Note 3 8" xfId="4977" xr:uid="{D7E0C979-56AD-46C1-8937-143F9D689706}"/>
    <cellStyle name="Note 4" xfId="3069" xr:uid="{6BEE2DD5-4CFC-481E-AA83-630B267EBBEB}"/>
    <cellStyle name="Note 4 2" xfId="3802" xr:uid="{1C526BBD-2FAE-4288-AFF9-CC4893A60031}"/>
    <cellStyle name="Note 4 3" xfId="4950" xr:uid="{8BDF3608-5EF3-4AD1-B482-16B7EB5BA3A4}"/>
    <cellStyle name="Note 4 4" xfId="4092" xr:uid="{F88BAD61-182B-45B7-A499-3752A65BFD88}"/>
    <cellStyle name="Note 4 5" xfId="4061" xr:uid="{1D0C9242-C5CD-4ADC-BCA6-B8E5DB2D90DF}"/>
    <cellStyle name="Note 4 6" xfId="4894" xr:uid="{63AE2818-1EAA-431D-8720-C9FC94894F3A}"/>
    <cellStyle name="Note 4 7" xfId="4149" xr:uid="{2F8430F1-B136-4C77-A536-E05357C40B1D}"/>
    <cellStyle name="Note 4 8" xfId="5737" xr:uid="{E2B75631-634A-4543-B822-3EE9BDE6DA9C}"/>
    <cellStyle name="Note 5" xfId="3070" xr:uid="{F152737D-D97E-4565-9C50-959BF98A9743}"/>
    <cellStyle name="Note 5 2" xfId="3803" xr:uid="{23D77998-2293-4D34-A105-DB29277866C0}"/>
    <cellStyle name="Note 5 3" xfId="4951" xr:uid="{37EAE885-61F4-4F9C-97EE-BB87C4897B4E}"/>
    <cellStyle name="Note 5 4" xfId="4091" xr:uid="{6EAE04CF-C341-449B-A99C-8431174A679D}"/>
    <cellStyle name="Note 5 5" xfId="4060" xr:uid="{8DBBE292-E100-4815-B6B0-F0A56612FA8F}"/>
    <cellStyle name="Note 5 6" xfId="4896" xr:uid="{6777B451-D2D5-4A11-8034-35AF9E911400}"/>
    <cellStyle name="Note 5 7" xfId="4148" xr:uid="{D2BAC842-5575-49C9-A22A-4781232C85D5}"/>
    <cellStyle name="Note 5 8" xfId="5149" xr:uid="{10EB6316-F89F-43A0-B3DD-299D0FDF84EC}"/>
    <cellStyle name="Note 6" xfId="3071" xr:uid="{98915EB5-7BB5-4DFC-95EC-84655D2A4B1D}"/>
    <cellStyle name="Note 6 10" xfId="4147" xr:uid="{BF047C78-31D8-4844-888E-203D74670744}"/>
    <cellStyle name="Note 6 11" xfId="5738" xr:uid="{EFA54ADB-7AD1-4560-8AE1-E665914DD85B}"/>
    <cellStyle name="Note 6 2" xfId="3072" xr:uid="{D16D9DF8-811F-4883-A776-5C5F77058AEB}"/>
    <cellStyle name="Note 6 2 2" xfId="3073" xr:uid="{D4C14CB3-424F-47DD-8AF1-C09AE676F79B}"/>
    <cellStyle name="Note 6 2 2 2" xfId="3806" xr:uid="{E8303D06-9EB1-49E6-979D-DA05CC0319E6}"/>
    <cellStyle name="Note 6 2 2 3" xfId="4954" xr:uid="{C6477654-F38B-4C37-B5EB-00EA2518AA3E}"/>
    <cellStyle name="Note 6 2 2 4" xfId="4088" xr:uid="{296449FF-BE3B-4804-95B6-B8440BA3D4A7}"/>
    <cellStyle name="Note 6 2 2 5" xfId="4057" xr:uid="{556923DF-46C0-4EA6-8EC6-26DAE1ADE190}"/>
    <cellStyle name="Note 6 2 2 6" xfId="4897" xr:uid="{2AC11F0C-AA4D-401C-B047-5D27CDF5B27C}"/>
    <cellStyle name="Note 6 2 2 7" xfId="4145" xr:uid="{F2CE173A-1E6E-42E1-BDCD-EAD79B1A5BBA}"/>
    <cellStyle name="Note 6 2 2 8" xfId="5739" xr:uid="{BC0957FA-5A88-4096-A8C1-E8C891D18C66}"/>
    <cellStyle name="Note 6 2 3" xfId="3805" xr:uid="{DE85E09E-5E6C-45BE-AAD5-3B54F0CD3066}"/>
    <cellStyle name="Note 6 2 4" xfId="4953" xr:uid="{D34EF57E-D2D2-45ED-84D4-A6609F443E07}"/>
    <cellStyle name="Note 6 2 5" xfId="4089" xr:uid="{D9726B24-3D0F-40F4-A2D2-06981A578D63}"/>
    <cellStyle name="Note 6 2 6" xfId="4058" xr:uid="{5B744DFB-FA92-47D6-AE6B-C75056A36F5A}"/>
    <cellStyle name="Note 6 2 7" xfId="4898" xr:uid="{E1401A5E-F650-473E-8DB3-42A330754975}"/>
    <cellStyle name="Note 6 2 8" xfId="4146" xr:uid="{335B03EA-A042-4F59-86D5-162FC51157ED}"/>
    <cellStyle name="Note 6 2 9" xfId="5150" xr:uid="{B1926D93-15FE-4C02-B12F-AB5549FFD9C1}"/>
    <cellStyle name="Note 6 3" xfId="3074" xr:uid="{463AF309-BB3D-4643-AADE-7F557FA1694C}"/>
    <cellStyle name="Note 6 3 2" xfId="3807" xr:uid="{097F59B3-0E89-46B5-A2F8-3B08048E57EE}"/>
    <cellStyle name="Note 6 3 3" xfId="4955" xr:uid="{447CB195-AF10-44A0-B344-882A8A227895}"/>
    <cellStyle name="Note 6 3 4" xfId="4087" xr:uid="{D89F4E3F-57D3-40F8-A8FF-3407C59197D6}"/>
    <cellStyle name="Note 6 3 5" xfId="4056" xr:uid="{20FB36E1-1C17-472F-902D-61C21DDC41CD}"/>
    <cellStyle name="Note 6 3 6" xfId="4899" xr:uid="{8495339B-7B52-4BBD-A893-A83D494FBA7C}"/>
    <cellStyle name="Note 6 3 7" xfId="4144" xr:uid="{0C9EC0F0-7916-4F27-A3F6-42B10754557E}"/>
    <cellStyle name="Note 6 3 8" xfId="5177" xr:uid="{BD8B142B-52A5-4566-A1D8-A399EE36DED2}"/>
    <cellStyle name="Note 6 4" xfId="3075" xr:uid="{5AF54559-91F9-477A-9085-52590A925679}"/>
    <cellStyle name="Note 6 4 2" xfId="3808" xr:uid="{E1BD586D-FC12-4E75-8543-73BF4B3E540A}"/>
    <cellStyle name="Note 6 4 3" xfId="4956" xr:uid="{406C649A-61D9-4007-A362-E6E321C6ED81}"/>
    <cellStyle name="Note 6 4 4" xfId="4086" xr:uid="{69DD2E0E-53E0-4439-A327-0B9BBDAEC681}"/>
    <cellStyle name="Note 6 4 5" xfId="4055" xr:uid="{D6F0E4B2-ECF3-4B21-8925-02E0378F1E59}"/>
    <cellStyle name="Note 6 4 6" xfId="4900" xr:uid="{F36A2D45-C892-4A95-BDC2-5DE67CA4489D}"/>
    <cellStyle name="Note 6 4 7" xfId="4143" xr:uid="{F78FFFEA-B078-4FEB-9F2D-DACD676D7037}"/>
    <cellStyle name="Note 6 4 8" xfId="4984" xr:uid="{40372F97-8558-450C-8899-D68034095CF5}"/>
    <cellStyle name="Note 6 5" xfId="3804" xr:uid="{510052A4-CBFE-48D5-974B-6B994741B1E5}"/>
    <cellStyle name="Note 6 6" xfId="4952" xr:uid="{1045834D-9477-4C38-864C-A267E2AE261B}"/>
    <cellStyle name="Note 6 7" xfId="4090" xr:uid="{97399F59-A29A-41AC-B790-1359DCA84F90}"/>
    <cellStyle name="Note 6 8" xfId="4059" xr:uid="{76897B2A-78BB-4405-9466-1B624F7E0CEE}"/>
    <cellStyle name="Note 6 9" xfId="4895" xr:uid="{73C3E059-C6B9-4B2C-B738-DD281A555965}"/>
    <cellStyle name="Note 7" xfId="3076" xr:uid="{693C9133-92AF-42EF-8111-9F9A63AD4ABB}"/>
    <cellStyle name="Note 7 2" xfId="3077" xr:uid="{245571A9-B0FD-4A6F-8471-6525D659034A}"/>
    <cellStyle name="Note 7 2 2" xfId="3810" xr:uid="{3DD21BF7-7016-4DC3-AAD0-E899A22870BD}"/>
    <cellStyle name="Note 7 2 3" xfId="4958" xr:uid="{33652BCC-248B-4197-B25E-D5C2AB5AA52D}"/>
    <cellStyle name="Note 7 2 4" xfId="4084" xr:uid="{AED4EF68-CB2D-49E4-8D75-8A778605657E}"/>
    <cellStyle name="Note 7 2 5" xfId="4053" xr:uid="{6085D34F-B267-483B-8392-356277EA87C0}"/>
    <cellStyle name="Note 7 2 6" xfId="4902" xr:uid="{EDA4DA1D-3EDC-412D-B49F-67D92041BD46}"/>
    <cellStyle name="Note 7 2 7" xfId="4141" xr:uid="{03BCD431-50DB-442F-AE0F-6F9D30CC6D09}"/>
    <cellStyle name="Note 7 2 8" xfId="4994" xr:uid="{9C2907DB-6945-4269-A4EF-C8083C88C6F9}"/>
    <cellStyle name="Note 7 3" xfId="3809" xr:uid="{6E57B882-47F7-4868-A332-8B979336CFA5}"/>
    <cellStyle name="Note 7 4" xfId="4957" xr:uid="{09C3F5B4-041D-462A-AA7E-EE6A1B2D0A9E}"/>
    <cellStyle name="Note 7 5" xfId="4085" xr:uid="{C89918FD-B7E4-46CD-B1F3-0F58098A7EA9}"/>
    <cellStyle name="Note 7 6" xfId="4054" xr:uid="{0ED55ADC-BE69-4BEE-9885-EE0D0D4C66C4}"/>
    <cellStyle name="Note 7 7" xfId="4901" xr:uid="{7A4D3916-F2BB-41D4-A19C-3C2E249CA757}"/>
    <cellStyle name="Note 7 8" xfId="4142" xr:uid="{5B04A153-FF44-40AA-A87B-983318FABC5B}"/>
    <cellStyle name="Note 7 9" xfId="3942" xr:uid="{D83D6938-5E8D-4181-A0BF-237F10A8B731}"/>
    <cellStyle name="Note 8" xfId="3078" xr:uid="{2766CE11-7B60-4B7B-B7F1-6370E3631727}"/>
    <cellStyle name="Note 8 2" xfId="3811" xr:uid="{C3D94AD6-DD4E-473B-95EB-BE3AD9C2D1ED}"/>
    <cellStyle name="Note 8 3" xfId="4959" xr:uid="{2F154052-BA21-46BE-9592-D93B14D1945D}"/>
    <cellStyle name="Note 8 4" xfId="4083" xr:uid="{50B87496-939E-45E1-87B1-B0BD9C1F734B}"/>
    <cellStyle name="Note 8 5" xfId="4052" xr:uid="{B17ED8D2-2E43-410D-AF6C-C292EC5B1A2E}"/>
    <cellStyle name="Note 8 6" xfId="4903" xr:uid="{9A629091-2FB6-4ED8-870D-8F20F72F0A87}"/>
    <cellStyle name="Note 8 7" xfId="4140" xr:uid="{93F0258F-703D-43A9-83E3-E4AF8307EDCB}"/>
    <cellStyle name="Note 8 8" xfId="4995" xr:uid="{A5B1AE3E-57A9-4A03-9D3B-1856F1FA5B1D}"/>
    <cellStyle name="Note 9" xfId="3079" xr:uid="{6EED6C79-8AE3-4C5C-A1C1-E26A78550CCA}"/>
    <cellStyle name="Note 9 2" xfId="3812" xr:uid="{42DF66C9-0E9E-45F6-99E4-813706CFDD71}"/>
    <cellStyle name="Note 9 3" xfId="4960" xr:uid="{30371DC7-0E17-4E00-B08B-542A949F3060}"/>
    <cellStyle name="Note 9 4" xfId="4082" xr:uid="{7A5D5091-00A5-43D2-A1F4-219C6D9C7DCB}"/>
    <cellStyle name="Note 9 5" xfId="4051" xr:uid="{37FAE64C-1CA7-4F4A-9C91-0BFCBC104008}"/>
    <cellStyle name="Note 9 6" xfId="4904" xr:uid="{97391AEA-CFFC-4FDD-B9D3-9BE94C8B3129}"/>
    <cellStyle name="Note 9 7" xfId="4139" xr:uid="{3F55799B-FEC2-40DA-871B-3D2527CBDA78}"/>
    <cellStyle name="Note 9 8" xfId="5443" xr:uid="{C464F908-1C62-460A-9BDF-D8FF77F23DB5}"/>
    <cellStyle name="Number" xfId="3080" xr:uid="{BB62C835-0022-4DED-A29A-211CCC107632}"/>
    <cellStyle name="Obsolete" xfId="3081" xr:uid="{C85230ED-7D88-4A90-A423-EF96E724C436}"/>
    <cellStyle name="Œ…‹æØ‚è [0.00]_COST_SUM" xfId="3082" xr:uid="{865198E6-8AB2-4535-9821-40E0400F5D32}"/>
    <cellStyle name="Œ…‹æØ‚è_COST_SUM" xfId="3083" xr:uid="{0559FB51-4F29-4410-8321-EA964F34272D}"/>
    <cellStyle name="Ôèíàíñîâûé [0]_PERSONAL" xfId="3084" xr:uid="{0901878F-238E-4D17-9A0C-325AADFAD287}"/>
    <cellStyle name="Ôèíàíñîâûé_PERSONAL" xfId="3085" xr:uid="{5C524CDB-A771-444F-A53E-ACACD83971CB}"/>
    <cellStyle name="Option" xfId="3086" xr:uid="{BB50A465-01E7-433B-AFC5-112C67C083B1}"/>
    <cellStyle name="Option 2" xfId="3087" xr:uid="{F09430C5-03E9-4575-A2C0-315FA8BD3B89}"/>
    <cellStyle name="OrderFormLabel" xfId="3088" xr:uid="{4E4153E9-72BD-47D6-AE07-C5579318F18B}"/>
    <cellStyle name="Output 2" xfId="3089" xr:uid="{23CBB95D-5BD6-47B8-B0AF-655FB1F2DC97}"/>
    <cellStyle name="Output 2 2" xfId="3090" xr:uid="{F1606432-16B8-429D-879B-3E60A41B6ED0}"/>
    <cellStyle name="Output 2 2 2" xfId="3814" xr:uid="{74236B9A-0E48-46FF-856C-DDB9B3CB72DC}"/>
    <cellStyle name="Output 2 2 3" xfId="4968" xr:uid="{A2D38739-2DBD-4D66-AEB6-5610F6242A3E}"/>
    <cellStyle name="Output 2 2 4" xfId="4075" xr:uid="{A2684371-43BB-41CD-9473-A804EDB4CED9}"/>
    <cellStyle name="Output 2 2 5" xfId="4044" xr:uid="{230BCAC5-63CA-41FD-8BE3-9F013C29DBF8}"/>
    <cellStyle name="Output 2 2 6" xfId="4906" xr:uid="{7AF8848C-F45B-4D1C-AF0D-734C6A86C06B}"/>
    <cellStyle name="Output 2 2 7" xfId="4137" xr:uid="{FB39167B-41C5-427F-BFE3-5AF3D51CC9CC}"/>
    <cellStyle name="Output 2 2 8" xfId="5000" xr:uid="{F8AC607C-9795-446D-BB31-F6FC206D96A2}"/>
    <cellStyle name="Output 2 3" xfId="3813" xr:uid="{F0CA00A3-3FB0-47E5-A7B3-6CC5933E1B12}"/>
    <cellStyle name="Output 2 4" xfId="4967" xr:uid="{A138175C-A2DC-4419-BEDF-D6119241D7E8}"/>
    <cellStyle name="Output 2 5" xfId="4076" xr:uid="{89888BB2-D14E-4074-BB51-85103BC00A07}"/>
    <cellStyle name="Output 2 6" xfId="4045" xr:uid="{2446D598-1932-4739-8CA0-9017E7B72409}"/>
    <cellStyle name="Output 2 7" xfId="4905" xr:uid="{874B6524-799D-42C2-AB42-4D971D8BFC7F}"/>
    <cellStyle name="Output 2 8" xfId="4138" xr:uid="{48F89D47-A889-4120-83E9-29D4C0B03E1A}"/>
    <cellStyle name="Output 2 9" xfId="5600" xr:uid="{96429E0B-F10E-4DC0-AEF2-4386D40A3817}"/>
    <cellStyle name="Output 3" xfId="3091" xr:uid="{AEA55A9D-DB86-4F8A-84C6-3CAF1CB0423B}"/>
    <cellStyle name="Output 3 2" xfId="3815" xr:uid="{45F37955-8D72-424A-827B-CFD0EEECFF4F}"/>
    <cellStyle name="Output 3 3" xfId="4969" xr:uid="{4606D309-7947-4439-95DA-365BBD17EE55}"/>
    <cellStyle name="Output 3 4" xfId="4074" xr:uid="{58A62E06-FA30-492D-86E8-DCD544D52E3D}"/>
    <cellStyle name="Output 3 5" xfId="4043" xr:uid="{02D0FC4A-C091-4C0C-AB09-23BDC2798192}"/>
    <cellStyle name="Output 3 6" xfId="4907" xr:uid="{4F1EB5EB-30F8-4D33-B3E6-28610DFDFF08}"/>
    <cellStyle name="Output 3 7" xfId="4136" xr:uid="{D6C77230-4727-4B48-9F7E-0BC90304AD69}"/>
    <cellStyle name="Output 3 8" xfId="5601" xr:uid="{4D20A427-044F-4CA1-9BD0-19DA3634AAD7}"/>
    <cellStyle name="Output 4" xfId="3092" xr:uid="{38BB6186-148A-42CC-AADB-44694A2AE73A}"/>
    <cellStyle name="Output 4 2" xfId="3816" xr:uid="{CA6194D7-BCBA-4D6E-AFDB-625942DBB81B}"/>
    <cellStyle name="Output 4 3" xfId="4970" xr:uid="{4A01E0DA-A84E-4A21-B3C9-BDCC1B153963}"/>
    <cellStyle name="Output 4 4" xfId="4073" xr:uid="{C5141936-C33C-44A5-B1FB-A743E0CA6C57}"/>
    <cellStyle name="Output 4 5" xfId="4042" xr:uid="{96B6B768-CF23-48E4-90A3-354C1E1ACB6B}"/>
    <cellStyle name="Output 4 6" xfId="4908" xr:uid="{E42BB5BB-36E3-434B-B1CC-E00D2B5727F4}"/>
    <cellStyle name="Output 4 7" xfId="4135" xr:uid="{EEC840E5-815B-4661-8312-4C8CCC795A0E}"/>
    <cellStyle name="Output 4 8" xfId="5422" xr:uid="{9A7E6731-293F-499F-A42E-C90D232B95BF}"/>
    <cellStyle name="Output 5" xfId="3093" xr:uid="{E5D82931-59C2-49EA-8C21-AFBB0D036032}"/>
    <cellStyle name="Output 5 2" xfId="3817" xr:uid="{B0051866-5F5D-4605-B092-8EC300202148}"/>
    <cellStyle name="Output 5 3" xfId="4971" xr:uid="{6D8EE449-C488-4A01-A155-E4A30EA5970C}"/>
    <cellStyle name="Output 5 4" xfId="4072" xr:uid="{F0D8FC28-74DF-4C5F-8640-60906C6D3F6D}"/>
    <cellStyle name="Output 5 5" xfId="4041" xr:uid="{85CA9E56-0381-4372-ADE5-25BC3D81BB44}"/>
    <cellStyle name="Output 5 6" xfId="4909" xr:uid="{4A3ACB35-823E-4ED7-AD07-2562A3B31641}"/>
    <cellStyle name="Output 5 7" xfId="4134" xr:uid="{05C5E6BF-0463-4536-8665-C2F15D39F6AC}"/>
    <cellStyle name="Output 5 8" xfId="5602" xr:uid="{FC783C70-0CF0-4E4D-A9C4-302D51E214A2}"/>
    <cellStyle name="Output 6" xfId="3094" xr:uid="{2ABAF5AE-188E-45D5-AACD-E3DC4F3DF5A9}"/>
    <cellStyle name="Output 6 2" xfId="3818" xr:uid="{236CF40D-952E-4FE7-99D3-C2861D61B131}"/>
    <cellStyle name="Output 6 3" xfId="4972" xr:uid="{E528F22A-8702-469C-B916-4BFC85AC3A45}"/>
    <cellStyle name="Output 6 4" xfId="4071" xr:uid="{7F60F62E-CF0A-4A0E-8549-292FE6C0FB3F}"/>
    <cellStyle name="Output 6 5" xfId="4040" xr:uid="{1DDD6CBD-59BC-4B6B-8128-1A807FC1F97B}"/>
    <cellStyle name="Output 6 6" xfId="4910" xr:uid="{924FE622-7A0E-46C5-9382-7DBFF7C03473}"/>
    <cellStyle name="Output 6 7" xfId="4133" xr:uid="{3694E5D8-81B0-45EE-A621-6752C201E398}"/>
    <cellStyle name="Output 6 8" xfId="5001" xr:uid="{312354D8-D77E-4604-84C2-58A7968D5F2A}"/>
    <cellStyle name="Output 7" xfId="3095" xr:uid="{91059049-41FC-471A-B1F0-728BA9095931}"/>
    <cellStyle name="Output 7 2" xfId="3819" xr:uid="{799FF9FE-3124-47FE-9C31-FA183AE79400}"/>
    <cellStyle name="Output 7 3" xfId="4973" xr:uid="{45B34BFC-EA57-4DD1-8A0C-4484CCEFC007}"/>
    <cellStyle name="Output 7 4" xfId="4070" xr:uid="{05F94657-8FF0-49EC-A5AD-E70272EF592A}"/>
    <cellStyle name="Output 7 5" xfId="4039" xr:uid="{51A77153-A2FF-42A8-B9D2-F47E907AE81E}"/>
    <cellStyle name="Output 7 6" xfId="4911" xr:uid="{505F46EC-7F9C-4B44-8BF6-125730490581}"/>
    <cellStyle name="Output 7 7" xfId="4132" xr:uid="{CC2CB906-34D8-408B-AD13-BBE67018A913}"/>
    <cellStyle name="Output 7 8" xfId="5603" xr:uid="{AB6B3E7B-6D56-40F8-9842-1AABD19F140F}"/>
    <cellStyle name="Output 8" xfId="3096" xr:uid="{B376ECEA-DE02-4441-8357-210E837A372F}"/>
    <cellStyle name="Output 8 2" xfId="3820" xr:uid="{BDD2ABAB-C9BF-44CD-B364-E83A98682A9E}"/>
    <cellStyle name="Output 8 3" xfId="4974" xr:uid="{73D226A8-904A-4ACC-A63A-BE909A296A35}"/>
    <cellStyle name="Output 8 4" xfId="4069" xr:uid="{AEE5EB7B-1C39-43FB-86E4-32B67B457257}"/>
    <cellStyle name="Output 8 5" xfId="4038" xr:uid="{917EAA19-AF47-49D2-9235-CE5DAEA8B871}"/>
    <cellStyle name="Output 8 6" xfId="4912" xr:uid="{164AC7DF-D82F-4B03-934E-5AD9780214D0}"/>
    <cellStyle name="Output 8 7" xfId="4131" xr:uid="{A28382E2-BD45-4146-A64A-002ED4276A8D}"/>
    <cellStyle name="Output 8 8" xfId="5423" xr:uid="{03DE4595-E746-44FA-8946-CB25B68A1899}"/>
    <cellStyle name="Output 9" xfId="3097" xr:uid="{B1E6A6D9-7F83-463B-B683-5821DDB7D9E1}"/>
    <cellStyle name="Output 9 2" xfId="3821" xr:uid="{54BFBF30-E119-49CA-8CBF-ACC0B88963E8}"/>
    <cellStyle name="Output 9 3" xfId="4975" xr:uid="{55C79D22-AA8C-4FDD-911F-C9CF93D9E871}"/>
    <cellStyle name="Output 9 4" xfId="4068" xr:uid="{418816A7-C560-4919-B341-CFF4CF85274C}"/>
    <cellStyle name="Output 9 5" xfId="4037" xr:uid="{B247F16C-C73D-4D77-A836-24F6F2E5DC03}"/>
    <cellStyle name="Output 9 6" xfId="4913" xr:uid="{BDF5513A-3D44-47AB-992A-C026E1C468CE}"/>
    <cellStyle name="Output 9 7" xfId="4130" xr:uid="{543AC173-7B3F-4605-B011-839BD6E79EE8}"/>
    <cellStyle name="Output 9 8" xfId="5604" xr:uid="{DA17EF0E-E4CE-4DFE-AC06-ACF0D061D2E7}"/>
    <cellStyle name="Output colorato" xfId="3098" xr:uid="{933AE30B-B41E-4A33-B86D-F4D9B74C60E3}"/>
    <cellStyle name="Part number" xfId="3099" xr:uid="{725A5298-CD32-4BC4-880C-35D6752FA712}"/>
    <cellStyle name="Part number 2" xfId="3100" xr:uid="{BC316741-637E-49A8-B5A6-E1FEB7E915D7}"/>
    <cellStyle name="per.style" xfId="3101" xr:uid="{1F6ADCB5-B41A-4E9C-9ADB-B14A73771412}"/>
    <cellStyle name="per.style 2" xfId="3102" xr:uid="{31E8E2AE-52C9-4112-87D6-ECF678055350}"/>
    <cellStyle name="Percent [0]" xfId="3103" xr:uid="{9697E543-2CF9-415C-B1C9-D0637FB9E004}"/>
    <cellStyle name="Percent [0] 2" xfId="3104" xr:uid="{C96168CB-6F61-425B-AF18-57582DFDA9D9}"/>
    <cellStyle name="Percent [00]" xfId="3105" xr:uid="{21FF17C9-53EC-4F20-A650-D1FFCEE0995D}"/>
    <cellStyle name="Percent [00] 2" xfId="3106" xr:uid="{95EAA959-2E7A-4259-A8FA-FD12950EA69C}"/>
    <cellStyle name="Percent [2]" xfId="3107" xr:uid="{ADC4BFAE-13FC-45AF-895E-97B187BD02F8}"/>
    <cellStyle name="Percent [2] 2" xfId="3108" xr:uid="{F19139D8-914E-4888-A391-2D47696FC4B1}"/>
    <cellStyle name="Percent [2] 3" xfId="3109" xr:uid="{489FC778-891A-401E-B60A-FD86F1DBBC49}"/>
    <cellStyle name="Percent 10" xfId="3110" xr:uid="{FFA7D626-9A41-4B5F-B228-E6DF89BA6071}"/>
    <cellStyle name="Percent 11" xfId="3111" xr:uid="{9CA3C58F-8126-4BC6-ACE4-BFF68B07CC08}"/>
    <cellStyle name="Percent 12" xfId="3112" xr:uid="{E27E5775-0E03-4AB6-8A30-F1A1547E2CAC}"/>
    <cellStyle name="Percent 13" xfId="3113" xr:uid="{F947C22C-9566-4369-9FC7-A2422422B8E6}"/>
    <cellStyle name="Percent 14" xfId="3114" xr:uid="{65CF411B-DED2-4B04-A1E2-6DD0913A4F77}"/>
    <cellStyle name="Percent 15" xfId="3115" xr:uid="{61DB09BE-0E18-415D-B7AF-D4E3143FDE6C}"/>
    <cellStyle name="Percent 16" xfId="3116" xr:uid="{0EC3BAE6-979A-4C25-856C-755142BF7A6B}"/>
    <cellStyle name="Percent 17" xfId="3117" xr:uid="{090B5CB1-3AC2-48F2-945C-BABD90B43A3A}"/>
    <cellStyle name="Percent 18" xfId="3118" xr:uid="{AF5CFFD4-A04D-429D-9B79-A7B701390D1A}"/>
    <cellStyle name="Percent 19" xfId="3119" xr:uid="{AAA83847-8692-4C88-815B-484BB9909020}"/>
    <cellStyle name="Percent 2" xfId="3120" xr:uid="{88F32C05-D8AA-447F-8589-F78D1F376A39}"/>
    <cellStyle name="Percent 2 2" xfId="3121" xr:uid="{66AB2BB0-FB0D-4CAE-9499-40644A2387DB}"/>
    <cellStyle name="Percent 2 2 2" xfId="3122" xr:uid="{BD4F930F-2004-4646-AAE9-FA8BB127728A}"/>
    <cellStyle name="Percent 2 3" xfId="3123" xr:uid="{A32917A4-D57A-4E62-94FB-AC60CE3A9774}"/>
    <cellStyle name="Percent 2 3 2" xfId="3124" xr:uid="{87693AC8-5F1C-4652-900D-3A773D04DF07}"/>
    <cellStyle name="Percent 2 4" xfId="3125" xr:uid="{EDF1BF8C-E6FD-474F-83AB-7134F50E6BCB}"/>
    <cellStyle name="Percent 20" xfId="3126" xr:uid="{C9A6F878-B2B7-4E32-8F27-88A2988843E5}"/>
    <cellStyle name="Percent 21" xfId="3127" xr:uid="{8380D1BC-C4AC-49EE-8983-0AA230B3F07A}"/>
    <cellStyle name="Percent 22" xfId="3128" xr:uid="{9DA8A168-AB5E-4681-9582-7BE0CA525971}"/>
    <cellStyle name="Percent 23" xfId="3129" xr:uid="{78EE7988-34E2-4B86-90AC-86A194C25F9D}"/>
    <cellStyle name="Percent 24" xfId="3130" xr:uid="{B811F40A-BAC2-48C4-A7AF-D9D95BEBA93D}"/>
    <cellStyle name="Percent 25" xfId="3131" xr:uid="{E13F4F94-D905-4193-B830-048BFEA7E9FE}"/>
    <cellStyle name="Percent 3" xfId="3132" xr:uid="{2D97369D-FD3C-4DF0-9ADC-1545DD083066}"/>
    <cellStyle name="Percent 3 2" xfId="3133" xr:uid="{DE03FCE8-42B2-42BE-A2BD-0049D788052F}"/>
    <cellStyle name="Percent 4" xfId="3134" xr:uid="{8A7FAAF9-9C49-4E77-9188-7B1ABFD8D373}"/>
    <cellStyle name="Percent 5" xfId="3135" xr:uid="{25C93FAC-56E7-4EFD-B360-962B9F8159FB}"/>
    <cellStyle name="Percent 6" xfId="3136" xr:uid="{C102B7CB-D463-4B30-B82E-232EB4C186FA}"/>
    <cellStyle name="Percent 7" xfId="3137" xr:uid="{16141746-171A-43C7-8A5C-0080F66B2A7E}"/>
    <cellStyle name="Percent 8" xfId="3138" xr:uid="{52BABAD1-DD79-4EAD-BAE3-925C4910D9E4}"/>
    <cellStyle name="Percent 9" xfId="3139" xr:uid="{C6582F04-6C70-4EEE-9534-23C19188A7A8}"/>
    <cellStyle name="Percentage" xfId="3140" xr:uid="{0CC6853C-B9F8-4A16-8480-658FCA554641}"/>
    <cellStyle name="Percentual" xfId="3141" xr:uid="{57CF9F19-3F8A-4F1C-B91D-105B67D89633}"/>
    <cellStyle name="Percentual 2" xfId="3142" xr:uid="{3690E0CE-1AD1-44AF-8AE6-E46A16E8AC83}"/>
    <cellStyle name="Percentuale 13" xfId="3143" xr:uid="{ACA347C3-30BC-4286-9CB3-3D294B354D74}"/>
    <cellStyle name="Percentuale_Modulo1" xfId="3144" xr:uid="{4D32C779-8631-4580-9FB9-EF981D481095}"/>
    <cellStyle name="PercntBox" xfId="3145" xr:uid="{7CD114A1-B20B-4D75-BDC9-AA6991998E2E}"/>
    <cellStyle name="PercntBox 10" xfId="5554" xr:uid="{BE99E034-6062-428F-A92D-A470DB5E3064}"/>
    <cellStyle name="PercntBox 2" xfId="3560" xr:uid="{A93AA7A9-B257-4491-B3F6-D530E3CA0D19}"/>
    <cellStyle name="PercntBox 2 2" xfId="3906" xr:uid="{54C513DF-2166-4134-B425-005D30D0B78E}"/>
    <cellStyle name="PercntBox 2 3" xfId="5215" xr:uid="{6782709A-1691-4B9C-A3A5-003BB201869E}"/>
    <cellStyle name="PercntBox 2 4" xfId="5482" xr:uid="{FB09414B-E69E-436B-B882-726A553E745B}"/>
    <cellStyle name="PercntBox 2 5" xfId="5685" xr:uid="{C77F078F-2B36-4DD0-87FB-96A1F8D2D0BC}"/>
    <cellStyle name="PercntBox 2 6" xfId="5771" xr:uid="{49A9367E-7851-445B-91D2-7935E07CDB1E}"/>
    <cellStyle name="PercntBox 2 7" xfId="5922" xr:uid="{3B3ABFE6-822C-49EC-80AC-8FB498A6DE89}"/>
    <cellStyle name="PercntBox 3" xfId="3822" xr:uid="{7AD608D6-1DDA-43E4-8E6F-06E6AA0B1CAE}"/>
    <cellStyle name="PercntBox 4" xfId="5011" xr:uid="{B7C3A389-2B60-4105-8F60-3232479073DA}"/>
    <cellStyle name="PercntBox 5" xfId="4916" xr:uid="{FB8942AB-D5B2-49EA-9EFD-07807F3B549F}"/>
    <cellStyle name="PercntBox 6" xfId="4914" xr:uid="{E3741BF9-B8A0-4763-A1D7-A0525F1522F3}"/>
    <cellStyle name="PercntBox 7" xfId="4125" xr:uid="{A88F5713-0402-4C49-ACB7-D680250D7BF2}"/>
    <cellStyle name="PercntBox 8" xfId="4996" xr:uid="{F37D6D02-CA1B-4D47-BB5B-E842B9AA284E}"/>
    <cellStyle name="PercntBox 9" xfId="4129" xr:uid="{16A02EE7-5909-4FEA-B7EB-A0F2D03516C3}"/>
    <cellStyle name="Platas" xfId="3146" xr:uid="{70116043-5A91-415E-B6E4-1515023E87D4}"/>
    <cellStyle name="Platas 10" xfId="5012" xr:uid="{E7CF621B-86A8-4648-949E-A6E5A4A95FE4}"/>
    <cellStyle name="Platas 11" xfId="4917" xr:uid="{18E7107B-66CF-49F0-8558-99442E9A7D88}"/>
    <cellStyle name="Platas 12" xfId="4915" xr:uid="{775EF2D5-FC34-4673-916C-8C572493942E}"/>
    <cellStyle name="Platas 13" xfId="4124" xr:uid="{8FF90476-3D1E-4171-98CA-1D8337EE9401}"/>
    <cellStyle name="Platas 14" xfId="5596" xr:uid="{A87BE758-8C7F-4194-8B30-2D45FB3F22E9}"/>
    <cellStyle name="Platas 15" xfId="5452" xr:uid="{6CE4A674-1B4A-4DF9-B22A-E84554B314D3}"/>
    <cellStyle name="Platas 16" xfId="5026" xr:uid="{81ADEA6E-3423-4F12-8811-B22150A3ABDA}"/>
    <cellStyle name="Platas 2" xfId="3147" xr:uid="{CD96BE3F-C704-41DC-80AA-254E115688D7}"/>
    <cellStyle name="Platas 2 10" xfId="5027" xr:uid="{70D3738B-528D-41CD-B191-F7CDECA5FC7B}"/>
    <cellStyle name="Platas 2 2" xfId="3558" xr:uid="{FA2D1FFD-D07E-4631-BF1B-61AADB99C2C3}"/>
    <cellStyle name="Platas 2 2 2" xfId="3904" xr:uid="{99F3A79D-3F20-49B7-8461-39247CC55695}"/>
    <cellStyle name="Platas 2 2 3" xfId="5213" xr:uid="{69BBEDE0-EB48-4888-9FE4-6BEEA20A7D7F}"/>
    <cellStyle name="Platas 2 2 4" xfId="5480" xr:uid="{E43B6116-2FD9-4DCE-AFBF-EB4D4694676B}"/>
    <cellStyle name="Platas 2 2 5" xfId="5683" xr:uid="{EF7B008F-4CBB-4709-929A-25497BE34BB3}"/>
    <cellStyle name="Platas 2 2 6" xfId="5769" xr:uid="{4446DDB4-EC9D-4CA1-9A4B-3E2BB82D4B2D}"/>
    <cellStyle name="Platas 2 2 7" xfId="5920" xr:uid="{3D40F945-6A40-4B1C-9C2A-1F3530AA6FA8}"/>
    <cellStyle name="Platas 2 3" xfId="3824" xr:uid="{C845F510-8F06-4723-ADF9-2F8C5E30B486}"/>
    <cellStyle name="Platas 2 4" xfId="5013" xr:uid="{D9254813-C662-42EE-890C-3113ADAAB3A5}"/>
    <cellStyle name="Platas 2 5" xfId="4918" xr:uid="{9370EDC2-5BA1-4C4E-9450-7AACB5F61073}"/>
    <cellStyle name="Platas 2 6" xfId="5157" xr:uid="{77270CA9-7324-4FAF-971D-6B065A5CFC04}"/>
    <cellStyle name="Platas 2 7" xfId="4123" xr:uid="{29F0F864-9477-4A8C-9DE8-D01492AF47F4}"/>
    <cellStyle name="Platas 2 8" xfId="4997" xr:uid="{43D035D3-3EEE-4FFF-A95F-AAABC64EF18C}"/>
    <cellStyle name="Platas 2 9" xfId="4128" xr:uid="{06105548-4177-4259-8575-19978DEAFFD1}"/>
    <cellStyle name="Platas 3" xfId="3148" xr:uid="{7816C507-5D81-4961-922C-5AFED2B033D2}"/>
    <cellStyle name="Platas 3 10" xfId="5028" xr:uid="{C92325BC-81ED-43EB-BF4B-372C1E61006A}"/>
    <cellStyle name="Platas 3 2" xfId="3557" xr:uid="{99DE224D-3C9D-4532-B199-83B3BDB80437}"/>
    <cellStyle name="Platas 3 2 2" xfId="3903" xr:uid="{91875515-C5F6-44EF-AF87-AAE7D0607E39}"/>
    <cellStyle name="Platas 3 2 3" xfId="5212" xr:uid="{9D2078C2-EA1C-4432-89C3-D49ADD957156}"/>
    <cellStyle name="Platas 3 2 4" xfId="5479" xr:uid="{2E3ECFE9-0F8B-48F1-B406-548BA18A6AD8}"/>
    <cellStyle name="Platas 3 2 5" xfId="5682" xr:uid="{ABAE7F7B-9F14-4800-8C0E-C8073D183974}"/>
    <cellStyle name="Platas 3 2 6" xfId="5768" xr:uid="{9B1326F7-B67A-494D-8453-156F59F68B3B}"/>
    <cellStyle name="Platas 3 2 7" xfId="5919" xr:uid="{620A61C8-7A56-4911-81A0-ACB98A3BAE5E}"/>
    <cellStyle name="Platas 3 3" xfId="3825" xr:uid="{6C2CCACB-3F55-4FF1-AA3D-DB5039D69CC2}"/>
    <cellStyle name="Platas 3 4" xfId="5014" xr:uid="{3DEDD717-0D77-4A52-A233-4DB5724B86B0}"/>
    <cellStyle name="Platas 3 5" xfId="4919" xr:uid="{502F8C01-0DC5-4178-9C71-5D2EB16A36F8}"/>
    <cellStyle name="Platas 3 6" xfId="5156" xr:uid="{CF10715C-EAE6-48D8-85FA-94FBC410BA5D}"/>
    <cellStyle name="Platas 3 7" xfId="4122" xr:uid="{7A8192FB-86C9-4F82-A01C-AB6BEA698968}"/>
    <cellStyle name="Platas 3 8" xfId="5597" xr:uid="{EC9CD2E4-3541-4AA6-B363-1F4B44A1C5FE}"/>
    <cellStyle name="Platas 3 9" xfId="5306" xr:uid="{08108F18-DBC2-446A-BE5B-AF8806E9A7E6}"/>
    <cellStyle name="Platas 4" xfId="3149" xr:uid="{FBAEB970-77FD-4111-AC3D-3C55F2B17643}"/>
    <cellStyle name="Platas 4 10" xfId="5029" xr:uid="{A5B24960-557E-4D59-98B5-3CE8A750F4C5}"/>
    <cellStyle name="Platas 4 2" xfId="3556" xr:uid="{F0970580-AA61-4B73-AFF6-0C15E2AFBDDF}"/>
    <cellStyle name="Platas 4 2 2" xfId="3902" xr:uid="{96B822AD-C9A1-48B8-BC7D-72852D1EC12D}"/>
    <cellStyle name="Platas 4 2 3" xfId="5211" xr:uid="{3D330082-EBBA-4871-8CD7-0C79D432A343}"/>
    <cellStyle name="Platas 4 2 4" xfId="5478" xr:uid="{D2279799-392A-42BE-B7B3-ECB0DD14D5A0}"/>
    <cellStyle name="Platas 4 2 5" xfId="5681" xr:uid="{706373C1-523E-4D06-8D5E-77EB566D53D3}"/>
    <cellStyle name="Platas 4 2 6" xfId="5767" xr:uid="{11405842-D4D1-4931-AF2F-2A47337B7BF9}"/>
    <cellStyle name="Platas 4 2 7" xfId="5918" xr:uid="{3AC2BBA2-5C77-4AB6-A162-F1F8B8A5BD04}"/>
    <cellStyle name="Platas 4 3" xfId="3826" xr:uid="{98A4E810-722A-4BED-9F4E-4519B2659AD1}"/>
    <cellStyle name="Platas 4 4" xfId="5015" xr:uid="{50D305CD-8DFA-4D73-B043-508EAFDA3FC1}"/>
    <cellStyle name="Platas 4 5" xfId="4920" xr:uid="{F55F4829-671B-4CB4-80CF-E8334F08DE77}"/>
    <cellStyle name="Platas 4 6" xfId="5155" xr:uid="{256BB185-F474-4EC1-99FC-EA7356715DF6}"/>
    <cellStyle name="Platas 4 7" xfId="4121" xr:uid="{2E956250-CAAA-45B2-AF22-26F969F5FBFC}"/>
    <cellStyle name="Platas 4 8" xfId="4998" xr:uid="{6C5B42F0-E99D-4065-8395-3416842AC9F4}"/>
    <cellStyle name="Platas 4 9" xfId="4127" xr:uid="{EEA1F78D-3E25-4769-8199-47745C886658}"/>
    <cellStyle name="Platas 5" xfId="3150" xr:uid="{A08F912D-B790-4DBC-B333-9FC6AE674E75}"/>
    <cellStyle name="Platas 5 10" xfId="5030" xr:uid="{15B6F6CD-2DBF-4A03-A665-2513D957D446}"/>
    <cellStyle name="Platas 5 2" xfId="3555" xr:uid="{01F82D8D-FDE5-4601-B900-2C53BF0DFDA9}"/>
    <cellStyle name="Platas 5 2 2" xfId="3901" xr:uid="{203D3F41-3FBF-45AA-B04F-5987A2EB0D87}"/>
    <cellStyle name="Platas 5 2 3" xfId="5210" xr:uid="{37480FC0-C41E-461D-BA01-137967BF6F51}"/>
    <cellStyle name="Platas 5 2 4" xfId="5477" xr:uid="{73C8D968-6760-42D9-B825-1B2FF8B8BC93}"/>
    <cellStyle name="Platas 5 2 5" xfId="5680" xr:uid="{A71EE770-B37A-4473-B3CE-C4973FBF7F3C}"/>
    <cellStyle name="Platas 5 2 6" xfId="5766" xr:uid="{FE304BAC-305E-4765-BD02-FF93A5120422}"/>
    <cellStyle name="Platas 5 2 7" xfId="5917" xr:uid="{0C97ADE3-7919-482C-9A3B-39829763E1B1}"/>
    <cellStyle name="Platas 5 3" xfId="3827" xr:uid="{2D38FD2B-BB51-4F12-84FF-4063E252D08A}"/>
    <cellStyle name="Platas 5 4" xfId="5016" xr:uid="{D3B91A31-E8E7-4528-8EF2-E9C25082B77B}"/>
    <cellStyle name="Platas 5 5" xfId="4921" xr:uid="{5B52044D-1859-4C61-8A63-30077D546C6C}"/>
    <cellStyle name="Platas 5 6" xfId="5154" xr:uid="{F86A6AB7-7AFF-4469-94A3-A48D67C85023}"/>
    <cellStyle name="Platas 5 7" xfId="4120" xr:uid="{7B34A5BE-00A9-4625-9877-69399F792100}"/>
    <cellStyle name="Platas 5 8" xfId="5598" xr:uid="{EF2ACA9F-A88F-467A-B92C-7FB7CCAACDAA}"/>
    <cellStyle name="Platas 5 9" xfId="5453" xr:uid="{C1ACB2C0-CD2A-4D0A-9944-63474C3CE905}"/>
    <cellStyle name="Platas 6" xfId="3151" xr:uid="{D112130B-8A98-4B64-B920-2C7321E1A053}"/>
    <cellStyle name="Platas 6 10" xfId="5031" xr:uid="{F25ACDA6-0FE6-45AC-B442-311A7B2D0D04}"/>
    <cellStyle name="Platas 6 2" xfId="3554" xr:uid="{6E3A7E17-2462-422D-AFCB-C3FA4ECF3B3F}"/>
    <cellStyle name="Platas 6 2 2" xfId="3900" xr:uid="{2CECAA98-8F97-4604-AF6E-84AF014BEDF2}"/>
    <cellStyle name="Platas 6 2 3" xfId="5209" xr:uid="{3F07D871-79F8-419B-BA24-5187D658336E}"/>
    <cellStyle name="Platas 6 2 4" xfId="5476" xr:uid="{14146E41-16E1-4D79-BACC-45791E8163B7}"/>
    <cellStyle name="Platas 6 2 5" xfId="5679" xr:uid="{A66134F1-0AE5-41C1-94DF-88D61FA6491A}"/>
    <cellStyle name="Platas 6 2 6" xfId="5765" xr:uid="{B41F3AB6-431E-4C20-8C4B-8CFB5922E822}"/>
    <cellStyle name="Platas 6 2 7" xfId="5916" xr:uid="{2B679572-632C-4D63-9D33-098CD9B6864C}"/>
    <cellStyle name="Platas 6 3" xfId="3828" xr:uid="{63D6E508-398B-42CE-95F9-C1F1F37F03A8}"/>
    <cellStyle name="Platas 6 4" xfId="5017" xr:uid="{8E0CCAD4-0E3D-4972-B2A6-16358F04010A}"/>
    <cellStyle name="Platas 6 5" xfId="4922" xr:uid="{DF27E95D-8E2B-43B1-AA29-472DDB6F1A9C}"/>
    <cellStyle name="Platas 6 6" xfId="5153" xr:uid="{FACC97A8-FC11-4E0A-9094-9839DDEF8C0A}"/>
    <cellStyle name="Platas 6 7" xfId="4119" xr:uid="{8DF48C50-CB86-4ECE-8559-63829E9B42EE}"/>
    <cellStyle name="Platas 6 8" xfId="4999" xr:uid="{5F2D1152-364E-4EAC-9690-1BE70628E827}"/>
    <cellStyle name="Platas 6 9" xfId="4126" xr:uid="{486CE3B8-31D2-4DD4-BA97-C606C5050200}"/>
    <cellStyle name="Platas 7" xfId="3152" xr:uid="{CFD7BFA7-9393-4518-AEF0-2C009D1C9C17}"/>
    <cellStyle name="Platas 7 10" xfId="5854" xr:uid="{E91D078B-5392-4303-8274-9DA085D94A58}"/>
    <cellStyle name="Platas 7 2" xfId="3553" xr:uid="{4294FD49-21EC-4128-8945-3C0AD64410EC}"/>
    <cellStyle name="Platas 7 2 2" xfId="3899" xr:uid="{667A5067-DCAF-4F9F-9216-835F70ED8E9C}"/>
    <cellStyle name="Platas 7 2 3" xfId="5208" xr:uid="{002B1B0C-E33C-4C98-8CDD-4A3C22EA99B5}"/>
    <cellStyle name="Platas 7 2 4" xfId="5475" xr:uid="{78109CDB-438C-44E5-A9DA-D138B919D74F}"/>
    <cellStyle name="Platas 7 2 5" xfId="5678" xr:uid="{9515BD31-520D-408F-9F92-424E1B3917BF}"/>
    <cellStyle name="Platas 7 2 6" xfId="5764" xr:uid="{9C515B57-08CF-4DF4-8F87-75538A91BCC6}"/>
    <cellStyle name="Platas 7 2 7" xfId="5915" xr:uid="{B33B6188-0122-4768-A165-CBED0AF5172D}"/>
    <cellStyle name="Platas 7 3" xfId="3829" xr:uid="{FA523186-AC0E-4911-B70F-E3AD1B3FAD9A}"/>
    <cellStyle name="Platas 7 4" xfId="5018" xr:uid="{1D1E85C9-200F-4BD4-B454-565277A753EF}"/>
    <cellStyle name="Platas 7 5" xfId="4923" xr:uid="{ABEE7550-BD5B-4420-8331-AD711DDE642B}"/>
    <cellStyle name="Platas 7 6" xfId="5152" xr:uid="{708FE082-A846-481F-949A-924D9AAEEDAD}"/>
    <cellStyle name="Platas 7 7" xfId="4118" xr:uid="{B3199B0C-8D74-4C42-B802-B660FC5F0120}"/>
    <cellStyle name="Platas 7 8" xfId="5599" xr:uid="{1DAD11C1-51CD-4752-AC05-C2A2512BDB66}"/>
    <cellStyle name="Platas 7 9" xfId="5305" xr:uid="{6498BB1D-8EA0-4D87-991D-6A98D5F4B372}"/>
    <cellStyle name="Platas 8" xfId="3559" xr:uid="{97D0B6D3-2E34-4518-99BE-27A235907F21}"/>
    <cellStyle name="Platas 8 2" xfId="3905" xr:uid="{8ABAD188-744C-4883-9DFB-B453E815C267}"/>
    <cellStyle name="Platas 8 3" xfId="5214" xr:uid="{16939DF3-595B-41BB-93AA-B19E351BD7E8}"/>
    <cellStyle name="Platas 8 4" xfId="5481" xr:uid="{494111AD-7FEB-4412-AB29-90EFC062DA1F}"/>
    <cellStyle name="Platas 8 5" xfId="5684" xr:uid="{1B53AA5F-61B8-4989-98AF-14B29A4032DB}"/>
    <cellStyle name="Platas 8 6" xfId="5770" xr:uid="{5DDA565E-E13E-4DB8-BAC8-06F5B635194F}"/>
    <cellStyle name="Platas 8 7" xfId="5921" xr:uid="{E0874FB0-5094-4B45-B43A-EBD63BCA6A8C}"/>
    <cellStyle name="Platas 9" xfId="3823" xr:uid="{4BB0B035-5285-4FDB-BA75-0C406B92D6E1}"/>
    <cellStyle name="Ponto" xfId="3153" xr:uid="{2751D6C6-3DC3-4D77-B079-FBE5917720F6}"/>
    <cellStyle name="Ponto 2" xfId="3154" xr:uid="{0270634B-B604-43C8-8A53-00E59BD82EEE}"/>
    <cellStyle name="Porcentagem 2" xfId="3155" xr:uid="{E9FE5F45-7A97-4DB6-A470-703EE07D6E43}"/>
    <cellStyle name="Porcentagem 2 2" xfId="3156" xr:uid="{9343CA11-6E1A-445A-8C09-707F183B1321}"/>
    <cellStyle name="Porcentagem 2 3" xfId="3157" xr:uid="{6B25B48B-DC6A-42B4-89CD-32653680A7F2}"/>
    <cellStyle name="Porcentagem 3" xfId="3158" xr:uid="{A3C2568E-FE8A-407B-BE8C-BBBAC49ED57E}"/>
    <cellStyle name="Porcentagem 3 2" xfId="3159" xr:uid="{46A6C8FA-A85F-49E0-863E-5F1EA542BD00}"/>
    <cellStyle name="Porcentagem 4" xfId="3160" xr:uid="{AC4E6C13-CB4E-460C-B2A1-AEE18129EC2E}"/>
    <cellStyle name="Porcentagem 4 2" xfId="3161" xr:uid="{BF54723D-EDFD-40E1-9E26-C1FA6DBCCA37}"/>
    <cellStyle name="Porcentagem 4 2 2" xfId="3162" xr:uid="{85A69E95-C9D4-4B28-B4A4-429F529C66BC}"/>
    <cellStyle name="Porcentagem 4 3" xfId="3163" xr:uid="{50410B04-9123-437D-88F9-2B1B4C581BC9}"/>
    <cellStyle name="Porcentagem 5" xfId="3164" xr:uid="{A2C1D4FC-2B1F-42A9-8163-C05501016B66}"/>
    <cellStyle name="Porcentagem 5 2" xfId="3165" xr:uid="{F5E156A7-8D9E-4DCA-8058-2BB140C0E0F4}"/>
    <cellStyle name="Porcentagem 6" xfId="3166" xr:uid="{840A6A47-B5E9-481E-82DA-DF6D37A78125}"/>
    <cellStyle name="Porcentagem 6 2" xfId="3167" xr:uid="{DF21EE97-7AE2-4694-8EC7-5D7F055A03AF}"/>
    <cellStyle name="Porcentagem 6 2 2" xfId="3168" xr:uid="{098D8B3B-1B81-47CE-9FEB-774091470FBB}"/>
    <cellStyle name="Porcentagem 6 3" xfId="3169" xr:uid="{1749F4EA-D1CE-4134-9AB8-6ABD082F9D17}"/>
    <cellStyle name="Porcentagem 7" xfId="3170" xr:uid="{13DBF6A2-9F98-4BAE-A93E-A106190E210D}"/>
    <cellStyle name="Porcentagem 7 2" xfId="3171" xr:uid="{10478385-9139-48D4-A08E-D1D928328D5D}"/>
    <cellStyle name="Porcentaje" xfId="3172" xr:uid="{7F659BC6-5760-4242-B456-4B73155E5F2F}"/>
    <cellStyle name="Porcentual_Anexo 4 - Preciarios" xfId="3173" xr:uid="{A39704B0-0F56-4BDB-BEBA-CFC3C701A483}"/>
    <cellStyle name="Pos" xfId="3174" xr:uid="{C0B4D669-CDC3-4952-8844-87C3492CE216}"/>
    <cellStyle name="Pos 2" xfId="3175" xr:uid="{07D6F320-D000-451A-9464-43E46E70EBCA}"/>
    <cellStyle name="Pos 3" xfId="3176" xr:uid="{AB99C4D2-991B-4685-84E8-962B06FAA7E2}"/>
    <cellStyle name="Pourcentage_TEMPTRAN" xfId="3177" xr:uid="{2EEAAA63-2A64-44E5-97A4-1563256DF514}"/>
    <cellStyle name="Preço-Unit-Tot" xfId="3178" xr:uid="{3BD26B08-5DE7-43EB-9F53-0D5D61358D74}"/>
    <cellStyle name="Preço-Unit-Tot 2" xfId="3179" xr:uid="{EB7D0177-25F6-42A5-A0C6-046E61F37671}"/>
    <cellStyle name="Prefilled" xfId="3180" xr:uid="{78DBFE96-E658-4700-A8FB-B569F3A3A79E}"/>
    <cellStyle name="Prefilled 10" xfId="5049" xr:uid="{7E9B706B-D03B-4962-8C87-8119B53ED567}"/>
    <cellStyle name="Prefilled 2" xfId="3552" xr:uid="{7A4132F2-0B8A-4EE8-854B-E5AA806CB1D5}"/>
    <cellStyle name="Prefilled 2 2" xfId="3898" xr:uid="{D70EAE69-8E13-4E6C-8BAA-698C5029FA10}"/>
    <cellStyle name="Prefilled 2 3" xfId="5207" xr:uid="{0091B276-BAA0-4430-986A-6B2B5E826C9C}"/>
    <cellStyle name="Prefilled 2 4" xfId="5474" xr:uid="{A5E5451A-9179-4358-8B36-610B1AD07406}"/>
    <cellStyle name="Prefilled 2 5" xfId="5677" xr:uid="{7F3C1806-D583-4D97-8E04-7C8EEAF22FF6}"/>
    <cellStyle name="Prefilled 2 6" xfId="5763" xr:uid="{E4887367-01AE-465A-A7C4-5563E9938B61}"/>
    <cellStyle name="Prefilled 2 7" xfId="5914" xr:uid="{458EC105-B2A9-4328-BF2B-0AB903233728}"/>
    <cellStyle name="Prefilled 3" xfId="3830" xr:uid="{BF5BED70-1FCE-4FA1-8CE6-86E5A3C03BD7}"/>
    <cellStyle name="Prefilled 4" xfId="5032" xr:uid="{FCB9AFAF-9929-4FFF-8118-F44404F9D2F2}"/>
    <cellStyle name="Prefilled 5" xfId="4925" xr:uid="{111AE9A8-3A29-4699-8483-C8A39CEDBE54}"/>
    <cellStyle name="Prefilled 6" xfId="4924" xr:uid="{95BD2803-E5FE-4C5C-A6E9-36E08ED08DD1}"/>
    <cellStyle name="Prefilled 7" xfId="4112" xr:uid="{8F8C8DEF-029A-472A-A377-44C5759B0107}"/>
    <cellStyle name="Prefilled 8" xfId="5002" xr:uid="{AAA72336-DF0C-48F5-B40E-ADEAE555DFEA}"/>
    <cellStyle name="Prefilled 9" xfId="4117" xr:uid="{A60E7287-3363-4CA4-9C0F-3C341B6BD23B}"/>
    <cellStyle name="Preis" xfId="3181" xr:uid="{09286D24-6D6D-4AC8-9654-E5BC3E85A885}"/>
    <cellStyle name="Preis 2" xfId="3182" xr:uid="{2D0D3A78-FAB4-4E00-9EF1-711B0111B010}"/>
    <cellStyle name="Preis 3" xfId="3183" xr:uid="{23A04257-CE43-4A92-8A47-DF6DB785383A}"/>
    <cellStyle name="PrePop Currency (0)" xfId="3184" xr:uid="{057C8567-C5CE-4A99-B6A8-26E2FEF2CCFD}"/>
    <cellStyle name="PrePop Currency (2)" xfId="3185" xr:uid="{36E3273E-F5A0-43C8-AEB9-AE87AB850866}"/>
    <cellStyle name="PrePop Units (0)" xfId="3186" xr:uid="{1C7BEFF8-9D70-42EB-8ED3-D21E5EFB7676}"/>
    <cellStyle name="PrePop Units (1)" xfId="3187" xr:uid="{E0350197-BAE6-44AA-AF6E-1AEF43AEFDDF}"/>
    <cellStyle name="PrePop Units (1) 2" xfId="3188" xr:uid="{E483FBB7-244B-4D03-8808-EBF47A8200F4}"/>
    <cellStyle name="PrePop Units (2)" xfId="3189" xr:uid="{2BB5D4B1-910E-4600-95FC-F1A0E657A055}"/>
    <cellStyle name="Price" xfId="3190" xr:uid="{76B5F844-2D50-43EE-A0E0-75A7DD4DD9BE}"/>
    <cellStyle name="PriceChange" xfId="3191" xr:uid="{03D10160-6970-4CAA-9186-4DF349DCEDE0}"/>
    <cellStyle name="PriceChange 10" xfId="5860" xr:uid="{F2F0E9CA-501F-48CF-963B-472DDA606500}"/>
    <cellStyle name="PriceChange 2" xfId="3551" xr:uid="{647948CB-512A-4BD5-81CA-C4A69C1FD40C}"/>
    <cellStyle name="PriceChange 2 2" xfId="3897" xr:uid="{BE396C3C-39F8-4D18-A7F4-259E717267CE}"/>
    <cellStyle name="PriceChange 2 3" xfId="5206" xr:uid="{27647610-29D0-4C74-9574-C231E2C6BA22}"/>
    <cellStyle name="PriceChange 2 4" xfId="5473" xr:uid="{C9BBD076-86A8-4CC0-AB97-5B712805C14C}"/>
    <cellStyle name="PriceChange 2 5" xfId="5676" xr:uid="{2C618F4A-C4B6-4237-B397-ADA2867241A8}"/>
    <cellStyle name="PriceChange 2 6" xfId="5762" xr:uid="{B0D54AEB-37C8-4C60-BE44-3A1058474415}"/>
    <cellStyle name="PriceChange 2 7" xfId="5913" xr:uid="{10DE1C35-0444-439E-ABFF-7233E222C13B}"/>
    <cellStyle name="PriceChange 3" xfId="3831" xr:uid="{194BE0BA-41EC-4536-9B59-29567CBE4EEA}"/>
    <cellStyle name="PriceChange 4" xfId="5037" xr:uid="{1A2AE26A-AD26-41E1-8BF2-3E877997A4F0}"/>
    <cellStyle name="PriceChange 5" xfId="4928" xr:uid="{9BA37C34-6641-4503-8126-D164D0E7793C}"/>
    <cellStyle name="PriceChange 6" xfId="4926" xr:uid="{822660B5-467B-4AC2-8654-781F73BA3AE7}"/>
    <cellStyle name="PriceChange 7" xfId="4048" xr:uid="{EEDACCE8-344B-402E-88B3-CA8BBE751B11}"/>
    <cellStyle name="PriceChange 8" xfId="5005" xr:uid="{CAB70A8C-DAB4-484D-826B-33A4004D1216}"/>
    <cellStyle name="PriceChange 9" xfId="5304" xr:uid="{BC71B757-503B-4F09-8266-753404DB43A1}"/>
    <cellStyle name="Pricing" xfId="3192" xr:uid="{475FA10F-ACE4-44C2-B6DD-4990845F7CC2}"/>
    <cellStyle name="Pricing 10" xfId="4050" xr:uid="{6F59EFCD-C7EA-417B-B737-7B817A1E1A7C}"/>
    <cellStyle name="Pricing 11" xfId="5257" xr:uid="{7EABF26B-64C4-42AD-BD88-322BC8E47513}"/>
    <cellStyle name="Pricing 2" xfId="3193" xr:uid="{6A4D0644-5C7C-45CA-B7CA-0F9EC87474BE}"/>
    <cellStyle name="Pricing 2 10" xfId="5861" xr:uid="{51C60D83-C809-4CB1-925A-6EF5669FF3D6}"/>
    <cellStyle name="Pricing 2 2" xfId="3549" xr:uid="{566F98C5-521D-4EAE-AD8F-355821AEB92A}"/>
    <cellStyle name="Pricing 2 2 2" xfId="3895" xr:uid="{71FB246D-92DF-4A2F-84AD-2F537CB7F585}"/>
    <cellStyle name="Pricing 2 2 3" xfId="5204" xr:uid="{1FFDEC96-2C21-481D-9173-616570075A44}"/>
    <cellStyle name="Pricing 2 2 4" xfId="5471" xr:uid="{80F93D9C-9978-48A9-AF7D-3850C73F3EAB}"/>
    <cellStyle name="Pricing 2 2 5" xfId="5674" xr:uid="{D9EBC608-3C43-4391-A481-19372D439F15}"/>
    <cellStyle name="Pricing 2 2 6" xfId="5760" xr:uid="{35D240DA-205D-4DE6-8029-6AB7C578DFA3}"/>
    <cellStyle name="Pricing 2 2 7" xfId="5911" xr:uid="{36869214-96C3-4C17-A3DB-8389BE939987}"/>
    <cellStyle name="Pricing 2 3" xfId="3833" xr:uid="{731E732F-1C44-4439-83FD-2F01423421AA}"/>
    <cellStyle name="Pricing 2 4" xfId="5039" xr:uid="{F234DF58-FC5F-42E0-B101-82E7331DD453}"/>
    <cellStyle name="Pricing 2 5" xfId="4930" xr:uid="{B34FCCB0-D3C4-4410-8EC9-FD1261BD2015}"/>
    <cellStyle name="Pricing 2 6" xfId="5185" xr:uid="{67A08EB5-F296-44CA-B80C-CD750812A7D0}"/>
    <cellStyle name="Pricing 2 7" xfId="4046" xr:uid="{4DCA3791-915A-4752-B3F7-3F673A6B70A1}"/>
    <cellStyle name="Pricing 2 8" xfId="5022" xr:uid="{356CAB79-7625-4ADD-86B0-E50115807E72}"/>
    <cellStyle name="Pricing 2 9" xfId="4049" xr:uid="{55F3EE65-A865-4240-A19F-C2E69FC039F0}"/>
    <cellStyle name="Pricing 3" xfId="3550" xr:uid="{5EF7BF5C-F746-4DEC-9417-99ED71B4E6B1}"/>
    <cellStyle name="Pricing 3 2" xfId="3896" xr:uid="{EF55AF8B-2689-42DA-B91E-48DF1AF3E4AE}"/>
    <cellStyle name="Pricing 3 3" xfId="5205" xr:uid="{73BFB132-1D60-4D5C-9D1D-0C45393A8B5F}"/>
    <cellStyle name="Pricing 3 4" xfId="5472" xr:uid="{D44AD692-FC8C-439B-BF80-091721A2B86B}"/>
    <cellStyle name="Pricing 3 5" xfId="5675" xr:uid="{E1C941FC-452D-4F7B-AA67-26EC1C96C701}"/>
    <cellStyle name="Pricing 3 6" xfId="5761" xr:uid="{83FF3A63-4CFF-47D4-B0E9-255540D3D1AA}"/>
    <cellStyle name="Pricing 3 7" xfId="5912" xr:uid="{AC4B7E56-C576-4E75-A63A-41BD9426B741}"/>
    <cellStyle name="Pricing 4" xfId="3832" xr:uid="{EDCC7DEE-DB95-46AA-A3B9-B6EE67C035A3}"/>
    <cellStyle name="Pricing 5" xfId="5038" xr:uid="{E290803E-9A15-466B-A87C-ACA7804AE259}"/>
    <cellStyle name="Pricing 6" xfId="4929" xr:uid="{F5F7DDF3-E108-4BE1-9907-B9000966A8EE}"/>
    <cellStyle name="Pricing 7" xfId="4927" xr:uid="{249A7E34-4521-4D5B-ACB4-AD8FBEEF38CD}"/>
    <cellStyle name="Pricing 8" xfId="4047" xr:uid="{514381F8-9B03-44F5-8494-F5D0CBF82C95}"/>
    <cellStyle name="Pricing 9" xfId="5021" xr:uid="{AC357352-5F63-43BA-B892-DCC3BA480638}"/>
    <cellStyle name="Primary" xfId="3194" xr:uid="{D74447E4-F545-4A7F-B477-1920EEFF44A5}"/>
    <cellStyle name="Primary %" xfId="3195" xr:uid="{021F0DB5-8187-4C62-8415-B4CBD5A94934}"/>
    <cellStyle name="PropGenCurrencyFormat" xfId="3196" xr:uid="{C052CB0E-AD50-4406-A03A-D1863BAE7BF1}"/>
    <cellStyle name="PropGenCurrencyFormat 2" xfId="3197" xr:uid="{2F877415-1E38-4414-BC33-0CA5570CCDDE}"/>
    <cellStyle name="Protected" xfId="3198" xr:uid="{75D8C953-4580-4E15-BFA1-F13EEDE5D6E2}"/>
    <cellStyle name="Prozent_NK Kreis" xfId="3199" xr:uid="{CC0E8F23-4492-4E73-B597-4CD821A9B243}"/>
    <cellStyle name="Prozent0" xfId="3200" xr:uid="{2540DC66-3325-4CE9-86AA-E73973419CA0}"/>
    <cellStyle name="Prozent0 2" xfId="3201" xr:uid="{C384ECD0-A969-4881-BE53-3F01AF223E76}"/>
    <cellStyle name="Prozent1" xfId="3202" xr:uid="{9164A59A-748F-45D3-B1A3-0567218EC9D4}"/>
    <cellStyle name="Prozent1 2" xfId="3203" xr:uid="{4BE3448D-043D-4901-9C77-50A6A6BCCF1C}"/>
    <cellStyle name="Prozent1 3" xfId="3204" xr:uid="{51E1E5E3-15DE-4017-B7A1-F3F13D061763}"/>
    <cellStyle name="PSChar" xfId="3205" xr:uid="{68E4690A-3476-43D4-8733-D183AFA9CCA1}"/>
    <cellStyle name="PSDate" xfId="3206" xr:uid="{644B45A7-EA99-4E7E-925B-A7BF24BF832F}"/>
    <cellStyle name="PSDec" xfId="3207" xr:uid="{7C948731-2A0D-40FC-8705-C7D1C6F76681}"/>
    <cellStyle name="PSHeading" xfId="3208" xr:uid="{1CF49746-600E-494F-B7AD-B4EA2E2C4199}"/>
    <cellStyle name="PSInt" xfId="3209" xr:uid="{B44D25A2-88A7-4009-835D-DB345B5E5DFE}"/>
    <cellStyle name="PSSpacer" xfId="3210" xr:uid="{FEEAD626-1F28-4B0A-A7DA-DAD07254B596}"/>
    <cellStyle name="PSSpacer 2" xfId="3211" xr:uid="{EED841AE-9640-4BF9-A452-7210EF13837F}"/>
    <cellStyle name="Punto" xfId="3212" xr:uid="{7801A901-EDF1-4993-BD27-9FE645064AFF}"/>
    <cellStyle name="Punto0" xfId="3213" xr:uid="{29E04521-2CB1-496A-9CB4-5A36E12D2AC7}"/>
    <cellStyle name="Punto0 - Modelo2" xfId="3214" xr:uid="{25499514-0645-4691-A27C-F5220FDA7D25}"/>
    <cellStyle name="Punto0_$_ENT_p98" xfId="3215" xr:uid="{7F127390-088A-4B25-9BB2-F0A182391702}"/>
    <cellStyle name="Punto1 - Modelo1" xfId="3216" xr:uid="{AFD450A8-15D6-4441-B9BD-D06CCCE7C226}"/>
    <cellStyle name="Qté calculées" xfId="3217" xr:uid="{1B649AA7-3CF6-4122-AD1F-8ED15BB2E8C3}"/>
    <cellStyle name="Qté calculées 10" xfId="5059" xr:uid="{F4FFF094-F537-42D1-94C5-C2B637A9487E}"/>
    <cellStyle name="Qté calculées 2" xfId="3548" xr:uid="{437B86D4-0733-46F3-A41A-9C4277711C9C}"/>
    <cellStyle name="Qté calculées 2 2" xfId="3894" xr:uid="{A042BFB3-B377-4744-8731-8CDE4331C523}"/>
    <cellStyle name="Qté calculées 2 3" xfId="5203" xr:uid="{2F0A6A9C-9D5C-4090-BC53-88C76A821615}"/>
    <cellStyle name="Qté calculées 2 4" xfId="5470" xr:uid="{9C2529B5-639F-48A0-97D5-F3CD5D9822E8}"/>
    <cellStyle name="Qté calculées 2 5" xfId="5673" xr:uid="{AA1A20DD-D06F-4D56-9A10-5E11E3ACF55F}"/>
    <cellStyle name="Qté calculées 2 6" xfId="5759" xr:uid="{A208AF8A-9F77-4A0C-B6A8-DEADD87679F6}"/>
    <cellStyle name="Qté calculées 2 7" xfId="5910" xr:uid="{63AE77CB-0FE8-49FD-A2FD-A87B5AAE3C74}"/>
    <cellStyle name="Qté calculées 3" xfId="3834" xr:uid="{9C2BBB03-6621-460D-8A9D-577F2BB59BBC}"/>
    <cellStyle name="Qté calculées 4" xfId="5050" xr:uid="{70B7715C-13F6-4CE6-9669-6FC2FC7BB440}"/>
    <cellStyle name="Qté calculées 5" xfId="4963" xr:uid="{799F7C29-3CC0-49D9-938F-06129F3B31DD}"/>
    <cellStyle name="Qté calculées 6" xfId="4962" xr:uid="{A9941DA9-E024-430E-9E82-614215BBE905}"/>
    <cellStyle name="Qté calculées 7" xfId="5644" xr:uid="{FAEAE418-626D-4686-A9C2-B62454917CD3}"/>
    <cellStyle name="Qté calculées 8" xfId="5605" xr:uid="{2241EB10-8783-43CF-86F1-78975AF91BE8}"/>
    <cellStyle name="Qté calculées 9" xfId="4036" xr:uid="{808BC86D-1D0A-4B64-9CC9-E971813F03D8}"/>
    <cellStyle name="QTé entrées" xfId="3218" xr:uid="{02C80B16-1D93-463F-9F3C-F268152F193C}"/>
    <cellStyle name="QTé entrées 2" xfId="3561" xr:uid="{E909AF3D-35AB-471A-BD54-2C778004DDF3}"/>
    <cellStyle name="Qty" xfId="3219" xr:uid="{D683D121-CDDB-463D-B97C-1B3515B75ADD}"/>
    <cellStyle name="Qty 2" xfId="3621" xr:uid="{42D2A71C-9922-4A7F-8370-172C72325790}"/>
    <cellStyle name="QtyBox" xfId="3220" xr:uid="{E1EF692C-2A5E-41D4-BBD7-490D69A6CBB4}"/>
    <cellStyle name="QtyBox 10" xfId="5829" xr:uid="{03673308-043A-4BDF-90CB-79096BABDA78}"/>
    <cellStyle name="QtyBox 11" xfId="5060" xr:uid="{E98C23AA-3515-45CE-A525-F19D0C1D3A1D}"/>
    <cellStyle name="QtyBox 2" xfId="3221" xr:uid="{7DB53610-BA7D-4087-B9EE-D15F6B21B72C}"/>
    <cellStyle name="QtyBox 2 10" xfId="5258" xr:uid="{C4C51CD1-EF84-4513-9240-B25F855DA01E}"/>
    <cellStyle name="QtyBox 2 2" xfId="3546" xr:uid="{AB6D3E90-1E9E-49A9-875E-5A83992C716B}"/>
    <cellStyle name="QtyBox 2 2 2" xfId="3892" xr:uid="{255B7FF1-B034-4FDB-944C-DEE0F541A64D}"/>
    <cellStyle name="QtyBox 2 2 3" xfId="5201" xr:uid="{9199724A-C9B1-4819-A74B-199C14EF414D}"/>
    <cellStyle name="QtyBox 2 2 4" xfId="5468" xr:uid="{90131E28-C30B-4669-A120-90A4C754CA5B}"/>
    <cellStyle name="QtyBox 2 2 5" xfId="5671" xr:uid="{1D00A1E4-9566-42EB-A463-EBED77001C88}"/>
    <cellStyle name="QtyBox 2 2 6" xfId="5757" xr:uid="{79F6BB8B-5BFE-46F5-86A7-0B2EFBE49BDA}"/>
    <cellStyle name="QtyBox 2 2 7" xfId="5908" xr:uid="{32BB0BED-16A3-49F0-B87C-83431DC95EB1}"/>
    <cellStyle name="QtyBox 2 3" xfId="3836" xr:uid="{F6FB5C32-9E82-4D93-8931-ED9A17CCACF1}"/>
    <cellStyle name="QtyBox 2 4" xfId="5052" xr:uid="{448F29C1-C678-4F2A-9D22-EB2D8FCCF060}"/>
    <cellStyle name="QtyBox 2 5" xfId="4966" xr:uid="{57356980-9319-465E-8CB8-FEEDDB329A40}"/>
    <cellStyle name="QtyBox 2 6" xfId="3953" xr:uid="{FEB54EDD-3E8E-4CF9-80AC-4C3C480241D4}"/>
    <cellStyle name="QtyBox 2 7" xfId="5303" xr:uid="{26C70DA4-AF32-4606-BD4E-B40527DD6A50}"/>
    <cellStyle name="QtyBox 2 8" xfId="5034" xr:uid="{D2CDA861-8746-4A5D-9BA3-4631DAE5257F}"/>
    <cellStyle name="QtyBox 2 9" xfId="4035" xr:uid="{4AA8FD9D-F308-463C-A7E8-591D23F2BE53}"/>
    <cellStyle name="QtyBox 3" xfId="3547" xr:uid="{40DF7222-C57E-4621-9825-D100F5B1906E}"/>
    <cellStyle name="QtyBox 3 2" xfId="3893" xr:uid="{1ADD1F0A-1F10-4DE0-BC90-ABAFC8B25B8B}"/>
    <cellStyle name="QtyBox 3 3" xfId="5202" xr:uid="{912DD4A5-EBEC-4D39-94FB-C4B87B784E52}"/>
    <cellStyle name="QtyBox 3 4" xfId="5469" xr:uid="{0A3F59BA-AE3C-43F6-81F9-30EB7B6E0D4A}"/>
    <cellStyle name="QtyBox 3 5" xfId="5672" xr:uid="{803E3294-89A4-4D73-BB38-F2E28E126ACE}"/>
    <cellStyle name="QtyBox 3 6" xfId="5758" xr:uid="{F6CAA808-CDA3-4A2C-B0D2-2D5031920A54}"/>
    <cellStyle name="QtyBox 3 7" xfId="5909" xr:uid="{5E2E4C51-CFC5-433F-B564-147AFF8A8AD4}"/>
    <cellStyle name="QtyBox 4" xfId="3835" xr:uid="{B042153D-A58F-4003-9BAF-596F0A239084}"/>
    <cellStyle name="QtyBox 5" xfId="5051" xr:uid="{1E732154-AD5E-432F-9949-9BB4228B4611}"/>
    <cellStyle name="QtyBox 6" xfId="4965" xr:uid="{59B94199-D331-4899-8AA9-917D0A1263F7}"/>
    <cellStyle name="QtyBox 7" xfId="4964" xr:uid="{B15444E2-83A7-40A3-9A5A-4D0E3679AC69}"/>
    <cellStyle name="QtyBox 8" xfId="5179" xr:uid="{429F8C15-9941-4770-BE38-97632276907C}"/>
    <cellStyle name="QtyBox 9" xfId="5033" xr:uid="{4CD4C843-1155-4AC0-A5A7-4B71EB98A340}"/>
    <cellStyle name="Quant." xfId="3222" xr:uid="{22958DC7-0FEB-4371-A1D3-7DC23FEA7BE0}"/>
    <cellStyle name="Quant. 2" xfId="3223" xr:uid="{EC6DCDB8-3CB1-4A05-8689-4BC8B7C8E230}"/>
    <cellStyle name="Quantity" xfId="3224" xr:uid="{75792064-C2BE-4398-B74E-5BA2B7F12DCE}"/>
    <cellStyle name="Quantity 10" xfId="5302" xr:uid="{C847D245-2050-422B-BED7-22D9D73A2ED2}"/>
    <cellStyle name="Quantity 11" xfId="5061" xr:uid="{6359FFE9-BDCB-4B6D-8568-EB533321EF27}"/>
    <cellStyle name="Quantity 2" xfId="3225" xr:uid="{D49E1431-511A-42D6-8623-86525AAFA627}"/>
    <cellStyle name="Quantity 2 10" xfId="5260" xr:uid="{5E0F67AC-4C90-4475-BD87-1FFEC3B63F21}"/>
    <cellStyle name="Quantity 2 2" xfId="3544" xr:uid="{0744BD97-D892-4138-B0D4-1B31C324E32D}"/>
    <cellStyle name="Quantity 2 2 2" xfId="3890" xr:uid="{39675140-8661-41FF-93D4-38E98BE85192}"/>
    <cellStyle name="Quantity 2 2 3" xfId="5199" xr:uid="{E62C4D5E-6BAB-4D80-A56A-9DBEB465C0C1}"/>
    <cellStyle name="Quantity 2 2 4" xfId="5466" xr:uid="{9A83C436-3042-4A23-8B6E-3DB6E87CE96D}"/>
    <cellStyle name="Quantity 2 2 5" xfId="5669" xr:uid="{721357E1-549F-4EA1-B6CB-BC6D1222E351}"/>
    <cellStyle name="Quantity 2 2 6" xfId="5755" xr:uid="{A1CB5CB2-D50C-48A1-BCF7-662CA396D9FA}"/>
    <cellStyle name="Quantity 2 2 7" xfId="5906" xr:uid="{BEB658E4-C7BA-4B98-9C86-167A567DD9F2}"/>
    <cellStyle name="Quantity 2 3" xfId="3838" xr:uid="{39049EFF-138C-4373-A9F2-D9E5D3AD5265}"/>
    <cellStyle name="Quantity 2 4" xfId="5054" xr:uid="{F92D6870-662C-4357-9AE9-04D016DDF6B1}"/>
    <cellStyle name="Quantity 2 5" xfId="4979" xr:uid="{C0C5851F-F3AA-4D1B-913F-980B45B1425C}"/>
    <cellStyle name="Quantity 2 6" xfId="3943" xr:uid="{F352D2B9-1014-426D-94AC-9C2F637055E6}"/>
    <cellStyle name="Quantity 2 7" xfId="5347" xr:uid="{2814CBD7-66A5-41C7-A68A-05C66E15394F}"/>
    <cellStyle name="Quantity 2 8" xfId="5147" xr:uid="{E957402F-056C-48B3-9882-7639AD9ECD53}"/>
    <cellStyle name="Quantity 2 9" xfId="4033" xr:uid="{D443FB51-F3AC-4FDB-848E-5DA03C2ACDAF}"/>
    <cellStyle name="Quantity 3" xfId="3545" xr:uid="{FDB4F543-DAF9-4A20-875F-D8778A58BED6}"/>
    <cellStyle name="Quantity 3 2" xfId="3891" xr:uid="{B7F36A75-8F52-4A13-8BA3-B699541C99FA}"/>
    <cellStyle name="Quantity 3 3" xfId="5200" xr:uid="{3D5F1A22-8328-42C3-B017-4B19C2C7E4FD}"/>
    <cellStyle name="Quantity 3 4" xfId="5467" xr:uid="{B2D043A8-99B9-4198-B93A-F0705E7EF053}"/>
    <cellStyle name="Quantity 3 5" xfId="5670" xr:uid="{2D7CB170-CBB2-465B-ACDB-A437BBC82AF2}"/>
    <cellStyle name="Quantity 3 6" xfId="5756" xr:uid="{81ABC7AF-9E4E-43A9-9F47-D87464C79A05}"/>
    <cellStyle name="Quantity 3 7" xfId="5907" xr:uid="{AF9D50C5-F3CD-42C3-BC09-3250C691F6EA}"/>
    <cellStyle name="Quantity 4" xfId="3837" xr:uid="{A4A444B1-4384-4757-9C24-AE754EB9D195}"/>
    <cellStyle name="Quantity 5" xfId="5053" xr:uid="{7FF05D50-F6F3-4C26-A45B-D0E5F54E92FD}"/>
    <cellStyle name="Quantity 6" xfId="4978" xr:uid="{CCC2FBA7-7469-48CF-A9CB-A59FF7AEE194}"/>
    <cellStyle name="Quantity 7" xfId="5151" xr:uid="{21840C8F-EA0A-4CDA-8482-A858DE2785EB}"/>
    <cellStyle name="Quantity 8" xfId="4034" xr:uid="{6BFAD944-9A5E-4A7E-A028-D3C9536D5746}"/>
    <cellStyle name="Quantity 9" xfId="5035" xr:uid="{6A63F8E3-1FE3-4BF6-9FF2-188BB9CBFE90}"/>
    <cellStyle name="question" xfId="3226" xr:uid="{51A8E552-69B0-463B-A722-985BDB4C1B46}"/>
    <cellStyle name="Red" xfId="3227" xr:uid="{7C513AD7-5C93-49C9-9132-01D6BDD4116B}"/>
    <cellStyle name="Red Text" xfId="3228" xr:uid="{B07CD30C-ACD6-4CAA-A0A3-76527CCECA5A}"/>
    <cellStyle name="regstoresfromspecstores" xfId="3229" xr:uid="{64B0086A-2D61-4706-A9F4-856F41D97747}"/>
    <cellStyle name="regstoresfromspecstores 2" xfId="3230" xr:uid="{2D09482D-826A-488A-B124-3BFA50EC337B}"/>
    <cellStyle name="Released" xfId="3231" xr:uid="{01B473B5-06CE-4A0D-9195-F28358765E82}"/>
    <cellStyle name="Released 10" xfId="5286" xr:uid="{9412E7B9-511D-4F44-9291-8F8122326EA0}"/>
    <cellStyle name="Released 2" xfId="3543" xr:uid="{45F5BD0C-839F-40B3-B329-3087EB8C9753}"/>
    <cellStyle name="Released 2 2" xfId="3889" xr:uid="{0A1997CA-5462-4A32-847E-8E8F44F0FC36}"/>
    <cellStyle name="Released 2 3" xfId="5198" xr:uid="{E4360AC6-F810-4D11-A453-808C9CE2836C}"/>
    <cellStyle name="Released 2 4" xfId="5465" xr:uid="{D5ED1FE4-C8C5-4866-875F-57F51E02DC93}"/>
    <cellStyle name="Released 2 5" xfId="5668" xr:uid="{232B05A8-5AA8-4ABA-8FC5-265A7E9919F6}"/>
    <cellStyle name="Released 2 6" xfId="5754" xr:uid="{BC34B0EA-35E4-41A7-A87C-04CD98C62340}"/>
    <cellStyle name="Released 2 7" xfId="5905" xr:uid="{F9C544AA-F2AC-4AA0-8A62-CC814F0D5F84}"/>
    <cellStyle name="Released 3" xfId="3839" xr:uid="{1082312B-7865-4245-85A7-533728299A9C}"/>
    <cellStyle name="Released 4" xfId="5055" xr:uid="{B76F6D7D-0F05-419F-BA42-209A0A56C564}"/>
    <cellStyle name="Released 5" xfId="4985" xr:uid="{A9E08FA1-CDFA-47AA-917C-A4FACCC8C42F}"/>
    <cellStyle name="Released 6" xfId="4981" xr:uid="{B25FFE20-2DA1-4384-9826-5ED8DF1203A2}"/>
    <cellStyle name="Released 7" xfId="5346" xr:uid="{110FF8A9-3AEA-4A30-A14D-6755816D2413}"/>
    <cellStyle name="Released 8" xfId="5040" xr:uid="{69B959AB-13DB-47D1-B4E8-779A70540879}"/>
    <cellStyle name="Released 9" xfId="5435" xr:uid="{7BED7705-EE68-4FD9-AB26-D2D362684B18}"/>
    <cellStyle name="Released-Short" xfId="3232" xr:uid="{97FE2D55-F7DB-4D1B-AF18-292DEFEBB428}"/>
    <cellStyle name="Released-Short 10" xfId="5063" xr:uid="{B9C4BE79-FA98-40CB-9B1C-1FCE43F50280}"/>
    <cellStyle name="Released-Short 2" xfId="3542" xr:uid="{C4E16E92-4FF2-4B63-B888-F0BBE8924E75}"/>
    <cellStyle name="Released-Short 2 2" xfId="3888" xr:uid="{39027401-E9AF-4FFC-A9DF-C5ECEEF6F41D}"/>
    <cellStyle name="Released-Short 2 3" xfId="5197" xr:uid="{52C46381-84A7-413E-B299-16A4473D508A}"/>
    <cellStyle name="Released-Short 2 4" xfId="5464" xr:uid="{95272286-5F58-4ECE-930C-57AE8C2BDECC}"/>
    <cellStyle name="Released-Short 2 5" xfId="5667" xr:uid="{5A435C69-7B93-4D51-BFD7-891C887E28AD}"/>
    <cellStyle name="Released-Short 2 6" xfId="5753" xr:uid="{A6A83A02-5A72-48D7-9247-3EC6D7073D41}"/>
    <cellStyle name="Released-Short 2 7" xfId="5904" xr:uid="{DFDFF650-7C77-41B5-92FF-70AFAAE519C9}"/>
    <cellStyle name="Released-Short 3" xfId="3840" xr:uid="{86575D1B-0DC5-4A50-B1E0-10D7804017D5}"/>
    <cellStyle name="Released-Short 4" xfId="5056" xr:uid="{DB57462C-9CD8-4DE7-B021-F83A444B2A28}"/>
    <cellStyle name="Released-Short 5" xfId="4986" xr:uid="{4E8D89C1-967D-4C90-87A0-7213F48AD36C}"/>
    <cellStyle name="Released-Short 6" xfId="4982" xr:uid="{6477B17E-10F9-45D6-B32C-DB80987E9415}"/>
    <cellStyle name="Released-Short 7" xfId="5348" xr:uid="{F8C0D281-4AEE-4E44-A528-F1348AC8D866}"/>
    <cellStyle name="Released-Short 8" xfId="5041" xr:uid="{7CE35AEA-0151-4DF0-9399-E4E2DF67B585}"/>
    <cellStyle name="Released-Short 9" xfId="4032" xr:uid="{ACCFD2A9-7F4E-41D2-B35E-B2D72DE85632}"/>
    <cellStyle name="Report_Thousand" xfId="3233" xr:uid="{5889E169-8FD8-4303-A373-BD580A4554B6}"/>
    <cellStyle name="ResCalc" xfId="3234" xr:uid="{8A79449D-1957-4511-959D-AD36101799B5}"/>
    <cellStyle name="RevList" xfId="3235" xr:uid="{8E0337CA-6483-40DC-8005-89FFFFE20AF4}"/>
    <cellStyle name="RevList 2" xfId="3236" xr:uid="{D389ADA2-80FC-4729-BF78-1B7D6425873A}"/>
    <cellStyle name="RM" xfId="3237" xr:uid="{5F60AD00-B34C-4F53-BAEA-1457DAC1488F}"/>
    <cellStyle name="robs" xfId="3238" xr:uid="{1EE2E8C0-10D1-46D2-8719-3BAF328401C1}"/>
    <cellStyle name="robs 2" xfId="3239" xr:uid="{AA7CBC68-2A28-46E7-9169-0AC1F72CF93A}"/>
    <cellStyle name="robs 2 2" xfId="3842" xr:uid="{805A85A7-E688-4248-9C46-0C4A9093CA72}"/>
    <cellStyle name="robs 2 3" xfId="5058" xr:uid="{DDBAE730-5291-4E35-9E31-C170DC2B798F}"/>
    <cellStyle name="robs 2 4" xfId="3997" xr:uid="{0125D5C8-5A86-448D-A863-258DF6579C37}"/>
    <cellStyle name="robs 2 5" xfId="3996" xr:uid="{30A92883-AE5D-4034-9F29-E56A59423667}"/>
    <cellStyle name="robs 2 6" xfId="4942" xr:uid="{0761125B-BDC1-4025-9672-2CE2A1650CB0}"/>
    <cellStyle name="robs 2 7" xfId="4030" xr:uid="{EA141032-918B-4547-BCD0-6E4F3CFC4A34}"/>
    <cellStyle name="robs 2 8" xfId="5261" xr:uid="{97961A1E-92AD-4F5A-957E-00AF03D1E14A}"/>
    <cellStyle name="robs 3" xfId="3841" xr:uid="{44959932-66E3-4739-A13F-B5A42C1D87F8}"/>
    <cellStyle name="robs 4" xfId="5057" xr:uid="{1D341C98-A2F9-4511-A0A8-F3790EFEA070}"/>
    <cellStyle name="robs 5" xfId="3998" xr:uid="{28C103AF-3225-4EE3-B964-A4F635CBC655}"/>
    <cellStyle name="robs 6" xfId="5396" xr:uid="{7C62AF79-BB1D-46AD-9CBD-CB7084EBB193}"/>
    <cellStyle name="robs 7" xfId="4941" xr:uid="{CB0FF283-DD11-4BF7-A7D1-4A34EF3728A0}"/>
    <cellStyle name="robs 8" xfId="4031" xr:uid="{0BD2173F-F90E-4125-B91D-B9AA872C3761}"/>
    <cellStyle name="robs 9" xfId="5064" xr:uid="{9B68DAE3-FEA4-4036-B8BE-CB0C56517DD9}"/>
    <cellStyle name="ROF no" xfId="3240" xr:uid="{61B0AECB-A0A4-46D2-9CCD-59FDEBF10D58}"/>
    <cellStyle name="ROF price" xfId="3241" xr:uid="{CB6F4669-D023-475D-9169-09F9A078FE7A}"/>
    <cellStyle name="Row and Column Total" xfId="3242" xr:uid="{6178C75A-1387-4DCD-AF4E-7EF9650E481F}"/>
    <cellStyle name="Row Heading" xfId="3243" xr:uid="{6E223C06-6E06-4F5A-9C0A-940590B52901}"/>
    <cellStyle name="Row Heading (No Wrap)" xfId="3244" xr:uid="{1527A61C-2E72-43B2-AEC8-03E262BF0252}"/>
    <cellStyle name="Row Total" xfId="3245" xr:uid="{65DAC049-5246-4437-9CEE-AE8941A94363}"/>
    <cellStyle name="Ruim" xfId="6" builtinId="27" customBuiltin="1"/>
    <cellStyle name="s" xfId="3246" xr:uid="{7CFE2EFA-8A73-416A-9120-4E381615B898}"/>
    <cellStyle name="s 2" xfId="3622" xr:uid="{5F1FDCF2-92CD-4498-85A3-381C1BCB08EC}"/>
    <cellStyle name="s 2 2" xfId="5869" xr:uid="{852E2FED-E74D-45E3-AA16-34333D0576B4}"/>
    <cellStyle name="s 3" xfId="4029" xr:uid="{8968E8BC-C9CE-4B66-AF83-7062BE47BD93}"/>
    <cellStyle name="s_1192_Calculos" xfId="3247" xr:uid="{55DA8910-7660-46CD-9D23-3DBB00B63A10}"/>
    <cellStyle name="s_1192_Calculos 2" xfId="3623" xr:uid="{ACD1FCA7-BCD0-43BD-9E25-19A41FA7A8FB}"/>
    <cellStyle name="s_1192_Calculos 2 2" xfId="5870" xr:uid="{2AEE3F44-1605-4A88-AC29-9A10E27838D0}"/>
    <cellStyle name="s_1192_Calculos 3" xfId="5830" xr:uid="{536E1390-FE7C-4ADA-9EC5-51C74A8C6F4E}"/>
    <cellStyle name="s_1192_Calculos REV III" xfId="3248" xr:uid="{8066E439-1544-43D2-9BDF-057DF24E0D1B}"/>
    <cellStyle name="s_1192_Calculos REV III 2" xfId="3624" xr:uid="{16F23F0A-CB2B-41F9-ABD8-380EC83FC48E}"/>
    <cellStyle name="s_1192_Calculos REV III 2 2" xfId="5871" xr:uid="{C56B94B3-E603-4946-9346-7C8AF1F1FE8B}"/>
    <cellStyle name="s_1192_Calculos REV III 3" xfId="5545" xr:uid="{0A454B0B-6F66-4B2E-BF95-D8C9866FC712}"/>
    <cellStyle name="s_1192_Calculos REV III_LPU MICROWAVE 2012_ERICSSON_29-02-2012_B" xfId="3249" xr:uid="{C1FC7F41-06A2-4251-B2ED-51BD2DCBCE4F}"/>
    <cellStyle name="s_1192_Calculos REV III_LPU MICROWAVE 2012_ERICSSON_29-02-2012_B 2" xfId="3625" xr:uid="{9E52DC23-84C1-4190-BB48-AE67A7687FF3}"/>
    <cellStyle name="s_1192_Calculos REV III_LPU MICROWAVE 2012_ERICSSON_29-02-2012_B 2 2" xfId="5872" xr:uid="{395FF97E-A2E2-464F-AE47-9CCDC9A950F7}"/>
    <cellStyle name="s_1192_Calculos REV III_LPU MICROWAVE 2012_ERICSSON_29-02-2012_B 3" xfId="5831" xr:uid="{84F2C72A-3CB7-4387-8480-29C2BF8F49DF}"/>
    <cellStyle name="s_1192_Calculos REV IV" xfId="3250" xr:uid="{84FA7BE5-B531-4447-AC95-58876E4B93AC}"/>
    <cellStyle name="s_1192_Calculos REV IV 2" xfId="3626" xr:uid="{E345145A-88E2-4098-9397-1A951B113498}"/>
    <cellStyle name="s_1192_Calculos REV IV 2 2" xfId="5873" xr:uid="{BD20CE7F-F4F2-4D06-84A7-994F395A1DA6}"/>
    <cellStyle name="s_1192_Calculos REV IV 3" xfId="4028" xr:uid="{417A939D-7B32-4DBE-B824-5BB43504BBC4}"/>
    <cellStyle name="s_1192_Calculos REV IV_LPU MICROWAVE 2012_ERICSSON_29-02-2012_B" xfId="3251" xr:uid="{96C9A0EB-662D-41C5-8E24-7AB3EFC49052}"/>
    <cellStyle name="s_1192_Calculos REV IV_LPU MICROWAVE 2012_ERICSSON_29-02-2012_B 2" xfId="3627" xr:uid="{8E95D3D7-662B-4D3E-8F95-91BA4EED8D3A}"/>
    <cellStyle name="s_1192_Calculos REV IV_LPU MICROWAVE 2012_ERICSSON_29-02-2012_B 2 2" xfId="5874" xr:uid="{79FF0B13-CE50-4078-B502-55090B1BAF01}"/>
    <cellStyle name="s_1192_Calculos REV IV_LPU MICROWAVE 2012_ERICSSON_29-02-2012_B 3" xfId="5832" xr:uid="{C291F1B1-0FEE-49FC-88F6-2AD04BEE84B7}"/>
    <cellStyle name="s_1192_Calculos_LPU MICROWAVE 2012_ERICSSON_29-02-2012_B" xfId="3252" xr:uid="{642ABFC6-F30C-4FDF-AC84-37D2EE178175}"/>
    <cellStyle name="s_1192_Calculos_LPU MICROWAVE 2012_ERICSSON_29-02-2012_B 2" xfId="3628" xr:uid="{D97BB834-EA1F-4B57-8148-B55B3D8E192B}"/>
    <cellStyle name="s_1192_Calculos_LPU MICROWAVE 2012_ERICSSON_29-02-2012_B 2 2" xfId="5875" xr:uid="{6117AB07-76A7-4849-B298-ECC5C91E1DD8}"/>
    <cellStyle name="s_1192_Calculos_LPU MICROWAVE 2012_ERICSSON_29-02-2012_B 3" xfId="5645" xr:uid="{AD1E86D3-CDD9-4939-A44D-1F7205262BB7}"/>
    <cellStyle name="s_Atividades Adicionais - Proposta" xfId="3253" xr:uid="{1E08782A-6495-40C3-A4EE-C74660C0F35D}"/>
    <cellStyle name="s_Atividades Adicionais - Proposta 2" xfId="3629" xr:uid="{DF0E3FA9-A1C0-4964-B44B-7391164BF4BA}"/>
    <cellStyle name="s_Atividades Adicionais - Proposta 2 2" xfId="5876" xr:uid="{4287562E-C7D5-4CBD-994E-940B304494C0}"/>
    <cellStyle name="s_Atividades Adicionais - Proposta 3" xfId="5833" xr:uid="{B5497A61-EF72-4992-BCF5-FDFC26F2EE3D}"/>
    <cellStyle name="s_Atividades Adicionais - Proposta_LPU MICROWAVE 2012_ERICSSON_29-02-2012_B" xfId="3254" xr:uid="{BDF7A736-FD6B-42FE-91E6-A404A090EE33}"/>
    <cellStyle name="s_Atividades Adicionais - Proposta_LPU MICROWAVE 2012_ERICSSON_29-02-2012_B 2" xfId="3630" xr:uid="{9ED5BAFC-D8C0-4E65-A8A2-F2C0809105CB}"/>
    <cellStyle name="s_Atividades Adicionais - Proposta_LPU MICROWAVE 2012_ERICSSON_29-02-2012_B 2 2" xfId="5877" xr:uid="{AD159976-0F2D-478F-851F-ADE58AD0F410}"/>
    <cellStyle name="s_Atividades Adicionais - Proposta_LPU MICROWAVE 2012_ERICSSON_29-02-2012_B 3" xfId="4027" xr:uid="{A8F9E604-23A9-48E4-A0BC-268DCF3CF438}"/>
    <cellStyle name="s_CALCULO BASICO DE BDI VERSÃO 4" xfId="3255" xr:uid="{048C98FB-E738-47C7-977F-03014664F51D}"/>
    <cellStyle name="s_CALCULO BASICO DE BDI VERSÃO 4 2" xfId="3631" xr:uid="{2E5711EC-F7E3-4B61-B78D-29AF2723CE8B}"/>
    <cellStyle name="s_CALCULO BASICO DE BDI VERSÃO 4 2 2" xfId="5878" xr:uid="{D41A2B7E-A025-4541-A436-F6A90D5EEE2A}"/>
    <cellStyle name="s_CALCULO BASICO DE BDI VERSÃO 4 3" xfId="5834" xr:uid="{FD0ACE0C-130F-4F46-B3E5-5FCC1057CD91}"/>
    <cellStyle name="s_CALCULO BASICO DE BDI VERSÃO 4_LPU MICROWAVE 2012_ERICSSON_29-02-2012_B" xfId="3256" xr:uid="{FDFD4525-1BCD-4716-A026-8C990BE1ABAA}"/>
    <cellStyle name="s_CALCULO BASICO DE BDI VERSÃO 4_LPU MICROWAVE 2012_ERICSSON_29-02-2012_B 2" xfId="3632" xr:uid="{791B5F5A-B6B6-4CF1-A184-C4379BE99CF2}"/>
    <cellStyle name="s_CALCULO BASICO DE BDI VERSÃO 4_LPU MICROWAVE 2012_ERICSSON_29-02-2012_B 2 2" xfId="5879" xr:uid="{21F1FC76-C283-482B-AA42-78FA5062C8F3}"/>
    <cellStyle name="s_CALCULO BASICO DE BDI VERSÃO 4_LPU MICROWAVE 2012_ERICSSON_29-02-2012_B 3" xfId="5646" xr:uid="{F805E737-59F9-4EFB-9969-07B87BD90332}"/>
    <cellStyle name="Saída" xfId="8" builtinId="21" customBuiltin="1"/>
    <cellStyle name="Saída 2" xfId="3257" xr:uid="{F064AD88-6636-4CC9-9287-5AB7292587C8}"/>
    <cellStyle name="Saída 2 2" xfId="3843" xr:uid="{8BA48FFA-5B83-48D9-A727-01FE6E00B89B}"/>
    <cellStyle name="Saída 2 3" xfId="5065" xr:uid="{D99F9D66-1BB3-4DCB-A542-D5C1B851A1DD}"/>
    <cellStyle name="Saída 2 4" xfId="3995" xr:uid="{E96A715F-E06E-45F5-BEE4-1049267CBADE}"/>
    <cellStyle name="Saída 2 5" xfId="3983" xr:uid="{06D13982-63E1-4F52-9D68-33D1A10D8DE3}"/>
    <cellStyle name="Saída 2 6" xfId="4980" xr:uid="{E855F148-081B-43FC-9DC5-F10D6B2AC226}"/>
    <cellStyle name="Saída 2 7" xfId="4026" xr:uid="{3ACE2995-1FCD-4A2A-BD7A-AD80E48C54F0}"/>
    <cellStyle name="Saída 2 8" xfId="5086" xr:uid="{C909DCB4-6C08-4BF6-8A38-2A80A946BA4D}"/>
    <cellStyle name="Saída 3" xfId="3258" xr:uid="{91CE25A3-8EBB-4A0F-94E4-8881EE023E36}"/>
    <cellStyle name="Saída 3 2" xfId="3844" xr:uid="{AB68E9F4-B532-4FFA-911B-187E5A1D6EF0}"/>
    <cellStyle name="Saída 3 3" xfId="5066" xr:uid="{D2308902-A06F-496A-A94E-34A880C5493E}"/>
    <cellStyle name="Saída 3 4" xfId="3994" xr:uid="{58618A7B-309D-4857-8A6B-EF3BFC24C462}"/>
    <cellStyle name="Saída 3 5" xfId="3982" xr:uid="{A76D10EB-B999-4194-9D7F-3DE611AA91D3}"/>
    <cellStyle name="Saída 3 6" xfId="5556" xr:uid="{D39260B7-FED7-4D11-A896-FD8891F794C5}"/>
    <cellStyle name="Saída 3 7" xfId="5647" xr:uid="{3F2AA648-08CA-4B36-9584-E00D8B2B2BC9}"/>
    <cellStyle name="Saída 3 8" xfId="5087" xr:uid="{FC997B08-60BA-4A9C-B0C4-BFE373C87358}"/>
    <cellStyle name="Saída 4" xfId="3259" xr:uid="{81CECD9A-C4CE-4E97-857B-AABE7C38AEA6}"/>
    <cellStyle name="Saída 4 2" xfId="3845" xr:uid="{6C951178-72B3-4C44-B2EF-D5FFE5E16654}"/>
    <cellStyle name="Saída 4 3" xfId="5067" xr:uid="{3BA4300D-1CFB-42B2-9EB0-933C6DF3F3CB}"/>
    <cellStyle name="Saída 4 4" xfId="3993" xr:uid="{F9CDA055-0DFC-4B08-B1BE-40DD9E7D78B2}"/>
    <cellStyle name="Saída 4 5" xfId="3981" xr:uid="{FFE2A869-ACAE-47AA-A40A-19CC255F3135}"/>
    <cellStyle name="Saída 4 6" xfId="5555" xr:uid="{583F996B-C2E8-4FFF-9CFB-925BB1D9EA69}"/>
    <cellStyle name="Saída 4 7" xfId="4025" xr:uid="{3D558B6F-074D-49F6-B8C4-C00E8ABC3DB8}"/>
    <cellStyle name="Saída 4 8" xfId="5862" xr:uid="{90CB66D9-1E4A-479B-82D1-144DB6A20B21}"/>
    <cellStyle name="Salida" xfId="3260" xr:uid="{201215BB-675D-4059-91C6-7530B9FD818B}"/>
    <cellStyle name="Salida 2" xfId="3846" xr:uid="{34263836-689D-4FBB-A1DE-CB6C7791A281}"/>
    <cellStyle name="Salida 3" xfId="5068" xr:uid="{C7C16386-1FE2-45B1-9BBD-4FAFDBCEE6F9}"/>
    <cellStyle name="Salida 4" xfId="3992" xr:uid="{54F92863-35D3-4B20-ABD4-AFD7BF6AA9F0}"/>
    <cellStyle name="Salida 5" xfId="3980" xr:uid="{18FDF94E-9928-4D9B-A2B5-93E85F6DBEA8}"/>
    <cellStyle name="Salida 6" xfId="4983" xr:uid="{D286EAB9-C7F0-443D-BC87-6BD51AB69624}"/>
    <cellStyle name="Salida 7" xfId="5648" xr:uid="{EB275048-DA81-4B8F-963D-3D3D9C0BB008}"/>
    <cellStyle name="Salida 8" xfId="5292" xr:uid="{A37DF3F0-F14C-43BF-9B1F-0ED2BE64A10A}"/>
    <cellStyle name="SAPBEXchaText" xfId="3261" xr:uid="{0AF02807-91E7-4597-9A5C-CBEA07D3A8E6}"/>
    <cellStyle name="SAPBEXchaText 2" xfId="3262" xr:uid="{10FE28CD-438A-4E91-B7E1-1F97BF86C4FD}"/>
    <cellStyle name="SAPBEXstdData" xfId="3263" xr:uid="{6705115E-6AC7-4B9F-931F-F231659A27DB}"/>
    <cellStyle name="SAPBEXstdData 2" xfId="3264" xr:uid="{5BB199AF-3500-4282-9F6D-9FDF06D93E84}"/>
    <cellStyle name="SAPBEXstdData 2 2" xfId="3848" xr:uid="{CE02AEE0-0844-47EC-A990-D1311F796401}"/>
    <cellStyle name="SAPBEXstdData 2 3" xfId="5070" xr:uid="{BBD379DF-BC6C-4AAF-BB1F-E6348D1A91A3}"/>
    <cellStyle name="SAPBEXstdData 2 4" xfId="3990" xr:uid="{70F7DF6C-1AF1-4E2E-998C-CFC3421BFD78}"/>
    <cellStyle name="SAPBEXstdData 2 5" xfId="3977" xr:uid="{210898A9-D9FD-41A4-BB1D-7241B07A99AC}"/>
    <cellStyle name="SAPBEXstdData 2 6" xfId="4987" xr:uid="{D6A153B4-2174-46C2-8CD1-53EA9DB09CF9}"/>
    <cellStyle name="SAPBEXstdData 2 7" xfId="5649" xr:uid="{52545C9C-808A-4FD6-A851-D2FAD4D7A028}"/>
    <cellStyle name="SAPBEXstdData 2 8" xfId="5291" xr:uid="{D06240E0-7A3F-4FF8-8F1E-84DE495AAECA}"/>
    <cellStyle name="SAPBEXstdData 3" xfId="3847" xr:uid="{E2199597-F145-41AE-BD25-213F00714875}"/>
    <cellStyle name="SAPBEXstdData 4" xfId="5069" xr:uid="{D42570C2-6B94-406A-B44C-4BA5C6EA4BA3}"/>
    <cellStyle name="SAPBEXstdData 5" xfId="3991" xr:uid="{60B20A56-2419-4F84-839A-B08E59D29F9D}"/>
    <cellStyle name="SAPBEXstdData 6" xfId="3978" xr:uid="{208F52B1-935C-4722-86CE-CA9591B057E8}"/>
    <cellStyle name="SAPBEXstdData 7" xfId="5148" xr:uid="{004D0B0B-D8B2-4C7D-8DDD-AFA491B90925}"/>
    <cellStyle name="SAPBEXstdData 8" xfId="4024" xr:uid="{27562BD8-1749-458D-A7AB-0E4C1069E4BD}"/>
    <cellStyle name="SAPBEXstdData 9" xfId="5088" xr:uid="{B3AA96A0-6E4B-4F86-B138-D1BA6B730894}"/>
    <cellStyle name="SAPBEXstdItem" xfId="3265" xr:uid="{F937B46A-7AA0-42E7-8B5C-9022981D0434}"/>
    <cellStyle name="SAPBEXstdItem 10" xfId="5089" xr:uid="{4665D8E7-A04C-4C7C-A69F-CE9996B375C8}"/>
    <cellStyle name="SAPBEXstdItem 2" xfId="3266" xr:uid="{D4E9431B-D6CC-44BA-B0FA-DE9A733369E5}"/>
    <cellStyle name="SAPBEXstdItem 2 2" xfId="3850" xr:uid="{73CC2173-8467-4768-A205-10A7A5416155}"/>
    <cellStyle name="SAPBEXstdItem 2 3" xfId="5072" xr:uid="{FD45D61D-C83A-46A9-9C83-93849D3E4E93}"/>
    <cellStyle name="SAPBEXstdItem 2 4" xfId="3988" xr:uid="{57F241E8-44BD-4288-9831-6C0B4C8DCBB4}"/>
    <cellStyle name="SAPBEXstdItem 2 5" xfId="3975" xr:uid="{11CEB6FF-4505-4EE2-B936-27D63A364521}"/>
    <cellStyle name="SAPBEXstdItem 2 6" xfId="4989" xr:uid="{7F5606FF-8C7A-4848-A5BA-1479F1AB0035}"/>
    <cellStyle name="SAPBEXstdItem 2 7" xfId="5650" xr:uid="{98DB1246-5A7C-4C3F-BDBC-45AA58DB81DE}"/>
    <cellStyle name="SAPBEXstdItem 2 8" xfId="5658" xr:uid="{B1BD89B7-FC02-4271-9168-6C5B14570740}"/>
    <cellStyle name="SAPBEXstdItem 3" xfId="3267" xr:uid="{F447F8CF-7A00-4AC0-B324-A307CBD53C76}"/>
    <cellStyle name="SAPBEXstdItem 3 2" xfId="3851" xr:uid="{B469F132-F9F5-4405-BC25-A0F6606C9DE7}"/>
    <cellStyle name="SAPBEXstdItem 3 3" xfId="5073" xr:uid="{9F9B8607-A7CA-42F7-85E5-B79D23691BEB}"/>
    <cellStyle name="SAPBEXstdItem 3 4" xfId="3987" xr:uid="{E1B52EDD-84FF-4F74-AA70-F784311F3117}"/>
    <cellStyle name="SAPBEXstdItem 3 5" xfId="3974" xr:uid="{EC59E3B2-F73E-4039-B2B9-0D0D95C755C6}"/>
    <cellStyle name="SAPBEXstdItem 3 6" xfId="4990" xr:uid="{68368049-08F7-44B6-A6AD-20CFC999E752}"/>
    <cellStyle name="SAPBEXstdItem 3 7" xfId="4022" xr:uid="{06284497-8385-455A-8C5A-36BB99684855}"/>
    <cellStyle name="SAPBEXstdItem 3 8" xfId="5090" xr:uid="{FDD664BD-056F-45F7-A686-6A6DEB7DDEB9}"/>
    <cellStyle name="SAPBEXstdItem 4" xfId="3849" xr:uid="{45A84A71-F895-4DB5-A13C-E5DAB77B18A1}"/>
    <cellStyle name="SAPBEXstdItem 5" xfId="5071" xr:uid="{91B301BB-2B04-4B2E-BCE5-9E6D7161E767}"/>
    <cellStyle name="SAPBEXstdItem 6" xfId="3989" xr:uid="{797C68C2-9DBF-4E00-B7E9-8226B8135979}"/>
    <cellStyle name="SAPBEXstdItem 7" xfId="3976" xr:uid="{A526DE2B-7837-49D5-8E61-963A475E3FA9}"/>
    <cellStyle name="SAPBEXstdItem 8" xfId="4988" xr:uid="{9EA042B8-EE70-4817-9585-0CD22154594B}"/>
    <cellStyle name="SAPBEXstdItem 9" xfId="4023" xr:uid="{5BBE33EA-3859-48FE-A3A3-803ADCE2679E}"/>
    <cellStyle name="SAPBEXstdItemX" xfId="3268" xr:uid="{F75DDC6A-5C7E-4233-AD83-0A60E5117991}"/>
    <cellStyle name="SAPBEXstdItemX 10" xfId="5657" xr:uid="{708FB2CB-2493-4FD7-897E-124E8733E31F}"/>
    <cellStyle name="SAPBEXstdItemX 2" xfId="3269" xr:uid="{E0949F7D-C2DE-4947-A06B-8A94A22CB348}"/>
    <cellStyle name="SAPBEXstdItemX 2 2" xfId="3853" xr:uid="{9FEC7644-4A06-41F7-A64C-12D631D383EF}"/>
    <cellStyle name="SAPBEXstdItemX 2 3" xfId="5075" xr:uid="{447AE2B9-76AF-4978-B96B-23CF9FDD2834}"/>
    <cellStyle name="SAPBEXstdItemX 2 4" xfId="3985" xr:uid="{05D1E415-ECF1-453A-9499-92F7831E4253}"/>
    <cellStyle name="SAPBEXstdItemX 2 5" xfId="3972" xr:uid="{A6D8D605-3C2A-493F-B597-9F4711D59491}"/>
    <cellStyle name="SAPBEXstdItemX 2 6" xfId="4992" xr:uid="{E8935A49-37AA-42BF-8E91-472999486F84}"/>
    <cellStyle name="SAPBEXstdItemX 2 7" xfId="4021" xr:uid="{3F8343DF-D989-4CDD-AB28-542E79564A03}"/>
    <cellStyle name="SAPBEXstdItemX 2 8" xfId="5091" xr:uid="{2493269A-AB17-4FAE-8012-2535D0E60AE1}"/>
    <cellStyle name="SAPBEXstdItemX 3" xfId="3270" xr:uid="{DF3BCC33-0D1E-48C1-91BD-BBBB58E1DC5C}"/>
    <cellStyle name="SAPBEXstdItemX 3 2" xfId="3854" xr:uid="{B93F6F52-9E57-449F-8819-6589ED9A2A9B}"/>
    <cellStyle name="SAPBEXstdItemX 3 3" xfId="5076" xr:uid="{9D9B1BA0-BCB7-4B7C-A110-F7AC9A764EB0}"/>
    <cellStyle name="SAPBEXstdItemX 3 4" xfId="3984" xr:uid="{BEF2F517-CF71-4FBB-8973-C717E5B4F7E9}"/>
    <cellStyle name="SAPBEXstdItemX 3 5" xfId="3971" xr:uid="{079E6859-633B-430C-B57C-EEC5CAF6B92E}"/>
    <cellStyle name="SAPBEXstdItemX 3 6" xfId="4993" xr:uid="{CCB34BD0-4742-4C56-9A79-A36A5B7754E1}"/>
    <cellStyle name="SAPBEXstdItemX 3 7" xfId="5652" xr:uid="{CDF50043-E06B-4244-8B3F-D3736270FB15}"/>
    <cellStyle name="SAPBEXstdItemX 3 8" xfId="5290" xr:uid="{A0E66521-3AB0-406D-91B0-AA157EA9DE49}"/>
    <cellStyle name="SAPBEXstdItemX 4" xfId="3852" xr:uid="{90D894A2-A557-4511-8C60-67B83FAFFE40}"/>
    <cellStyle name="SAPBEXstdItemX 5" xfId="5074" xr:uid="{78C89D5C-EA08-4721-A521-89A9CA6C1654}"/>
    <cellStyle name="SAPBEXstdItemX 6" xfId="3986" xr:uid="{F473585E-D854-4C7B-8C11-3999AE8583EC}"/>
    <cellStyle name="SAPBEXstdItemX 7" xfId="3973" xr:uid="{7214C88C-0B97-400D-86E1-9A2776640AB7}"/>
    <cellStyle name="SAPBEXstdItemX 8" xfId="4991" xr:uid="{C69A3FC7-B7A7-4884-ABD5-9AB2BA5F1F84}"/>
    <cellStyle name="SAPBEXstdItemX 9" xfId="5651" xr:uid="{84297E3D-4940-4B2D-8CE2-2B61FF518747}"/>
    <cellStyle name="Secondary" xfId="3271" xr:uid="{3F79BD13-8BB8-4616-A91A-0226BFE46E67}"/>
    <cellStyle name="Secondary %" xfId="3272" xr:uid="{860E13E8-EF47-4152-B542-4FBA0555FB6F}"/>
    <cellStyle name="Section Title" xfId="3273" xr:uid="{F9BBF4D2-5B0D-4D60-A1E1-176285A30DC3}"/>
    <cellStyle name="Section Title 2" xfId="3274" xr:uid="{AD3387B7-563A-4691-9974-4B7EE7BCC46C}"/>
    <cellStyle name="SectionSubTitle" xfId="3275" xr:uid="{114F4B07-5A7D-4FD6-920E-BD7A178EE0AD}"/>
    <cellStyle name="SectionSubTitle 10" xfId="5851" xr:uid="{6CE00D2E-9CF5-45F0-B2FF-A832451745D5}"/>
    <cellStyle name="SectionSubTitle 2" xfId="3855" xr:uid="{ACCA0C9F-2948-4F89-A2E8-2B836BEFD5BB}"/>
    <cellStyle name="SectionSubTitle 3" xfId="5079" xr:uid="{6EDB1FBE-3417-4D65-8D29-69E5585201B8}"/>
    <cellStyle name="SectionSubTitle 4" xfId="5023" xr:uid="{2DF545BC-7FE6-477D-9622-40BBEA5C6BCB}"/>
    <cellStyle name="SectionSubTitle 5" xfId="5003" xr:uid="{B5E9951B-8BBB-4FF6-8360-681B8F9C8C29}"/>
    <cellStyle name="SectionSubTitle 6" xfId="4020" xr:uid="{31C1CBE5-664F-4DDD-A515-D9FA949FF0F4}"/>
    <cellStyle name="SectionSubTitle 7" xfId="5259" xr:uid="{6D9328A2-DCE5-4032-A678-837C79620033}"/>
    <cellStyle name="SectionSubTitle 8" xfId="4019" xr:uid="{C71C430E-1CD2-4AC8-8E77-1B71F6F8979E}"/>
    <cellStyle name="SectionSubTitle 9" xfId="5441" xr:uid="{828CAF81-2303-4A88-9CD3-5A9298DE49C5}"/>
    <cellStyle name="SectionTitle" xfId="3276" xr:uid="{2E2C2C9F-CA7E-49BF-AA56-6DB9E0695259}"/>
    <cellStyle name="SectionTitle 10" xfId="5744" xr:uid="{A0C08872-5BF8-4FC0-B130-1AFCDABCDB43}"/>
    <cellStyle name="SectionTitle 2" xfId="3856" xr:uid="{3F206040-2FA4-4A46-9516-6E29180A62A1}"/>
    <cellStyle name="SectionTitle 3" xfId="5080" xr:uid="{9861B721-67E5-4F57-982A-1AD523282304}"/>
    <cellStyle name="SectionTitle 4" xfId="5024" xr:uid="{8068C880-C2E4-4882-A610-09ECBACC0855}"/>
    <cellStyle name="SectionTitle 5" xfId="5004" xr:uid="{8C81A7D5-E01D-43D8-92A2-57C7A3E681D2}"/>
    <cellStyle name="SectionTitle 6" xfId="5345" xr:uid="{984A9FBE-113D-4FA0-91FB-F984CCCC0BC3}"/>
    <cellStyle name="SectionTitle 7" xfId="5062" xr:uid="{3E9F2573-3BB7-44BA-B5C6-9D5B6FD55061}"/>
    <cellStyle name="SectionTitle 8" xfId="4018" xr:uid="{070A31EE-4E36-4EB9-9730-20906B92D7C9}"/>
    <cellStyle name="SectionTitle 9" xfId="5169" xr:uid="{C9A0CF0C-14DF-44F4-8B00-20C6327187DA}"/>
    <cellStyle name="Separador de milhares 2" xfId="3277" xr:uid="{B104673F-1398-4837-B27C-E96F5DC39B17}"/>
    <cellStyle name="Separador de milhares 2 2" xfId="3278" xr:uid="{44857C96-78AB-4FC7-8F7B-F0601A19D7F5}"/>
    <cellStyle name="Separador de milhares 2 2 2" xfId="3279" xr:uid="{9AA6B13E-95D4-4C01-8669-62CC6A0D7B4A}"/>
    <cellStyle name="Separador de milhares 2 2 2 2" xfId="3280" xr:uid="{E2113FE0-678D-421F-93EF-1E1860150DBF}"/>
    <cellStyle name="Separador de milhares 2 2 3" xfId="3281" xr:uid="{63573217-FBE2-4684-B1FB-90DD9DE538F3}"/>
    <cellStyle name="Separador de milhares 2_W1143 - Product Import Template Rev.E" xfId="3282" xr:uid="{19ED951F-BAF6-4F84-A774-5A31B0AFE92E}"/>
    <cellStyle name="Separador de milhares 3" xfId="3283" xr:uid="{711B232C-C4F2-45EE-9ECD-01DF0B18553A}"/>
    <cellStyle name="Separador de milhares 3 2" xfId="3284" xr:uid="{14A79607-FAF3-4264-A4E5-88CD94887B39}"/>
    <cellStyle name="Separador de milhares 4" xfId="3285" xr:uid="{25C1C0CD-D10F-4C04-A415-6C83F6926A2E}"/>
    <cellStyle name="Separador de milhares 4 2" xfId="3286" xr:uid="{772EEA84-3C3D-45FB-A53E-CFD56A14692A}"/>
    <cellStyle name="Separador de milhares 4 2 2" xfId="3287" xr:uid="{62AF9D26-FC9A-4C67-BE8C-69DE21632036}"/>
    <cellStyle name="Separador de milhares 4 3" xfId="3288" xr:uid="{3E63C8FB-1741-4F2F-BD5D-9F89A7580628}"/>
    <cellStyle name="Separador de milhares 5" xfId="3289" xr:uid="{BFCFFC2F-0787-43AE-A98D-D3437AC0EFF9}"/>
    <cellStyle name="Separador de milhares 5 2" xfId="3290" xr:uid="{2A8FA66E-184D-4066-93C0-B0E6E8EF69DC}"/>
    <cellStyle name="Separador de milhares 6" xfId="3291" xr:uid="{5402BC1E-CB0B-4278-A9F8-02610C252070}"/>
    <cellStyle name="Separador de milhares 6 2" xfId="3292" xr:uid="{A338F7F8-FB14-49D4-A427-7109CD657064}"/>
    <cellStyle name="Separador de milhares 7" xfId="3293" xr:uid="{9A594BD3-92BB-4EC8-B70C-7F0A0951E0A4}"/>
    <cellStyle name="Separador de milhares 7 2" xfId="3294" xr:uid="{6061789A-20BE-4FBF-913A-E5D14844354A}"/>
    <cellStyle name="Separador de milhares 7 2 2" xfId="3295" xr:uid="{1C325506-0FFC-4367-BBDE-B75A4584E906}"/>
    <cellStyle name="Separador de milhares 7 3" xfId="3296" xr:uid="{55716B7B-CBCF-4EC6-A4E2-9E52888D92AD}"/>
    <cellStyle name="Separador de milhares 8" xfId="3297" xr:uid="{A43C1D4D-2674-4636-97DB-1CD3C257FD43}"/>
    <cellStyle name="Separador de milhares 8 2" xfId="3298" xr:uid="{B81A6F36-83EF-4FCF-BD5A-275E3036690E}"/>
    <cellStyle name="Separador de milhares 9" xfId="3299" xr:uid="{679338C3-E532-4BC6-B8DF-68F6D8BF4BB7}"/>
    <cellStyle name="Separador de milhares 9 2" xfId="3300" xr:uid="{84EC52F5-96C3-4C64-944B-46AE43484DF9}"/>
    <cellStyle name="SHADEDSTORES" xfId="3301" xr:uid="{A3A25594-FFC5-4996-8706-FE8CA5D33DC1}"/>
    <cellStyle name="SHADEDSTORES 2" xfId="3302" xr:uid="{CDECA962-A8A5-4759-BFA0-00F211D28517}"/>
    <cellStyle name="SHADEDSTORES 2 2" xfId="3540" xr:uid="{DDE77BDA-57E1-49CB-99DD-45EDD89DE75E}"/>
    <cellStyle name="SHADEDSTORES 2 2 2" xfId="3886" xr:uid="{BF1BD262-878B-4B36-BAB8-E8DEB9BD821B}"/>
    <cellStyle name="SHADEDSTORES 2 2 3" xfId="5462" xr:uid="{79721029-1BFD-4418-9D1B-B77E6582A347}"/>
    <cellStyle name="SHADEDSTORES 2 3" xfId="3858" xr:uid="{7977EBC8-86F4-4D07-BDF3-0B12442A1E5B}"/>
    <cellStyle name="SHADEDSTORES 2 4" xfId="3961" xr:uid="{A8639137-8A73-479B-87D1-59945982BB76}"/>
    <cellStyle name="SHADEDSTORES 2 5" xfId="5552" xr:uid="{039FC0EB-4586-4CA9-95CF-71CA1DEC18B6}"/>
    <cellStyle name="SHADEDSTORES 2 6" xfId="4008" xr:uid="{7AFF3894-D250-48F0-AC05-2A7D4CCA291D}"/>
    <cellStyle name="SHADEDSTORES 3" xfId="3541" xr:uid="{A3737D10-4D3F-44D8-B897-08DDDD2A4692}"/>
    <cellStyle name="SHADEDSTORES 3 2" xfId="3887" xr:uid="{9FB3C274-D832-4CBA-8F6B-01AA1C68666E}"/>
    <cellStyle name="SHADEDSTORES 3 3" xfId="5463" xr:uid="{31CBE607-4534-460B-AF75-D5A8412A3E00}"/>
    <cellStyle name="SHADEDSTORES 4" xfId="3857" xr:uid="{A6FBF2AA-852D-4A74-9FA1-41E4D52E5A12}"/>
    <cellStyle name="SHADEDSTORES 5" xfId="3962" xr:uid="{2D39F0B3-18D9-462B-BFA9-AE660286A401}"/>
    <cellStyle name="SHADEDSTORES 6" xfId="5553" xr:uid="{C980A350-F418-442B-9D8C-B3E177CA964E}"/>
    <cellStyle name="SHADEDSTORES 7" xfId="4009" xr:uid="{37F74ABD-65C5-45FF-A3C0-08ADCD6B525A}"/>
    <cellStyle name="slide" xfId="3303" xr:uid="{1070B306-3046-40E6-AB84-CB25D370734A}"/>
    <cellStyle name="Small" xfId="3304" xr:uid="{C90DA499-2432-46A3-A92D-6D51668111E1}"/>
    <cellStyle name="Small 10" xfId="5837" xr:uid="{A1B89776-598B-4D9F-B264-D54969F55E7A}"/>
    <cellStyle name="Small 2" xfId="3539" xr:uid="{BF36E621-1924-4381-B3DB-E315F48C92AA}"/>
    <cellStyle name="Small 2 2" xfId="3885" xr:uid="{731D8D5D-6F08-4435-83E0-4429145A98B1}"/>
    <cellStyle name="Small 2 3" xfId="5194" xr:uid="{31212D7B-26B1-4860-8A37-50FC5EB95A62}"/>
    <cellStyle name="Small 2 4" xfId="5461" xr:uid="{7BBE0CD9-9066-4F9E-A68C-0BE7161D8793}"/>
    <cellStyle name="Small 2 5" xfId="5666" xr:uid="{6B98AFBB-134C-4DA9-89B6-25BF5E2EE0E7}"/>
    <cellStyle name="Small 2 6" xfId="5752" xr:uid="{FC5B797D-2136-4FC1-945D-1CFA9F4D236F}"/>
    <cellStyle name="Small 2 7" xfId="5903" xr:uid="{C5647132-569A-4586-B676-D3D9293DCA6E}"/>
    <cellStyle name="Small 3" xfId="3859" xr:uid="{A2A2D0BD-1F67-4E5D-A147-687652E2C147}"/>
    <cellStyle name="Small 4" xfId="5102" xr:uid="{0131DE6C-FB11-4890-BBE5-C256F6391414}"/>
    <cellStyle name="Small 5" xfId="5036" xr:uid="{5022ECA3-8809-4A7F-8123-EF5A9F7C7D1E}"/>
    <cellStyle name="Small 6" xfId="5025" xr:uid="{F36DE43D-7C27-43D8-879D-8E853CEC2878}"/>
    <cellStyle name="Small 7" xfId="4010" xr:uid="{C1182349-19BE-448F-A1ED-6122A32E109D}"/>
    <cellStyle name="Small 8" xfId="5109" xr:uid="{C4BC1647-4FC3-4255-A6AB-85F53348C01D}"/>
    <cellStyle name="Small 9" xfId="5835" xr:uid="{A24D9FCB-F81E-4293-BB87-4255BDBF6CA3}"/>
    <cellStyle name="Small Number" xfId="3305" xr:uid="{B62A3D26-36BA-4D28-B51F-3FF6BD767611}"/>
    <cellStyle name="Small Percentage" xfId="3306" xr:uid="{417C2615-0279-45F6-A694-EF7FAA6250EC}"/>
    <cellStyle name="specstores" xfId="3307" xr:uid="{42DFE591-34F9-491E-A0F8-C1044F64643D}"/>
    <cellStyle name="specstores 2" xfId="3308" xr:uid="{C325B5CA-8E25-4D38-AEFB-D227A4E615C0}"/>
    <cellStyle name="SPOl" xfId="3309" xr:uid="{80481F17-9568-4B41-9CF8-52D12A7F14D2}"/>
    <cellStyle name="SpptMsg" xfId="3310" xr:uid="{5B0E43D9-57E1-4283-842F-659E9214A6DE}"/>
    <cellStyle name="SpptMsg 2" xfId="3633" xr:uid="{BFFDC338-244A-4F2C-8D31-B20F6487D9D9}"/>
    <cellStyle name="ST_06" xfId="3311" xr:uid="{07847808-2600-4C12-B567-96ADD1D1BC05}"/>
    <cellStyle name="Standard_035-1A" xfId="3312" xr:uid="{B235671B-808C-4383-A1CB-931E018374F6}"/>
    <cellStyle name="Stück" xfId="3313" xr:uid="{40FBCD1D-B6DF-4EF5-A19E-E98A6BDB61FC}"/>
    <cellStyle name="Stück 2" xfId="3314" xr:uid="{3A41F508-0C13-4919-AD54-34A10AF58CF3}"/>
    <cellStyle name="Stück 3" xfId="3315" xr:uid="{42324494-C66C-44A7-8581-08D3CA806077}"/>
    <cellStyle name="STYL1 - Style1" xfId="3316" xr:uid="{A11FA41E-EC5A-4654-ACD0-6A6EB36993DD}"/>
    <cellStyle name="Style 1" xfId="3317" xr:uid="{1752230A-094B-4817-A0AA-1F13635EFB47}"/>
    <cellStyle name="Style 1 2" xfId="3318" xr:uid="{3B020BD5-5CD6-4E9D-8D47-087DE1575279}"/>
    <cellStyle name="Style 1 2 2" xfId="3319" xr:uid="{9C845FD7-BF9F-4C03-9916-3126353BFCAF}"/>
    <cellStyle name="Style 1 2 3" xfId="3320" xr:uid="{70FAF09C-0A69-4DE7-848C-EB12282BDDEC}"/>
    <cellStyle name="Style 1 2 4" xfId="3321" xr:uid="{74713752-51A2-4D6F-8E77-0CD55DDA35A7}"/>
    <cellStyle name="Style 1 3" xfId="3322" xr:uid="{33AA08DC-EF8A-4502-B312-B86951258A65}"/>
    <cellStyle name="Style 1 3 2" xfId="3323" xr:uid="{F6075C3A-F429-431E-846C-0BB706B6A161}"/>
    <cellStyle name="Style 1 4" xfId="3324" xr:uid="{EE98148E-3973-4EFC-A66B-0523BAE66417}"/>
    <cellStyle name="Style 1 5" xfId="3325" xr:uid="{6DA2DEF9-94AA-4AA4-A0C9-E01BE1CFC6DD}"/>
    <cellStyle name="Style 1 5 2" xfId="3326" xr:uid="{4832082D-1564-4CAD-9891-C8F95DD06C9A}"/>
    <cellStyle name="Style 1 6" xfId="3327" xr:uid="{29B5EA42-B839-41F4-B0E7-564628129B5E}"/>
    <cellStyle name="Style 1 7" xfId="3328" xr:uid="{759A4DA2-3EC3-4758-A76B-F09F1D2A4829}"/>
    <cellStyle name="Style 1 8" xfId="3329" xr:uid="{15873F7F-9E91-408D-B5AC-BF03623803CC}"/>
    <cellStyle name="Style 1 9" xfId="3330" xr:uid="{1EFC1516-458C-4734-AC76-B4FAE02B0E83}"/>
    <cellStyle name="Style 10" xfId="3331" xr:uid="{A145D081-7E89-4798-A56A-4181ACA32063}"/>
    <cellStyle name="Style 10 2" xfId="3332" xr:uid="{ADA207E0-558F-42BC-8C0F-34760F7EE9C8}"/>
    <cellStyle name="Style 11" xfId="3333" xr:uid="{B025E16C-A3C5-4951-B0C3-A5798528FF05}"/>
    <cellStyle name="Style 11 2" xfId="3334" xr:uid="{723E38BC-B6CF-4586-BF91-52E3FDD1467A}"/>
    <cellStyle name="Style 12" xfId="3335" xr:uid="{7445A938-6CA0-4B5C-8403-74F109814675}"/>
    <cellStyle name="Style 12 2" xfId="3336" xr:uid="{6965A2BF-25DD-4723-B7A4-BFAE274D5FBD}"/>
    <cellStyle name="Style 13" xfId="3337" xr:uid="{F4DD8541-6828-4C49-BD60-365F0ABE395C}"/>
    <cellStyle name="Style 13 2" xfId="3338" xr:uid="{5D1F7545-B883-4FAF-B698-E364D51644B2}"/>
    <cellStyle name="Style 14" xfId="3339" xr:uid="{9B95A5FA-EA97-4B1A-B3F5-489B0C54D433}"/>
    <cellStyle name="Style 14 2" xfId="3340" xr:uid="{F4A8DB39-3A6A-466B-BB94-15A1A22CC2DB}"/>
    <cellStyle name="Style 15" xfId="3341" xr:uid="{2B188833-C1D7-44FB-B708-8820A4732595}"/>
    <cellStyle name="Style 15 2" xfId="3342" xr:uid="{B06F6208-2D6B-4662-91F9-F1DFE38D1DB1}"/>
    <cellStyle name="Style 16" xfId="3343" xr:uid="{B520C0D7-37F3-4585-94E2-AA177ECAE161}"/>
    <cellStyle name="Style 16 2" xfId="3344" xr:uid="{B71CF2C3-DF39-440A-A5A1-20CFE7AFD5EB}"/>
    <cellStyle name="Style 17" xfId="3345" xr:uid="{ADBD6798-FABB-4188-B2A4-7D8EF90431E7}"/>
    <cellStyle name="Style 17 2" xfId="3346" xr:uid="{C7071A75-B300-4B0B-897D-1C0FEF705492}"/>
    <cellStyle name="Style 17 3" xfId="3347" xr:uid="{6A348A5B-4CA9-47FD-B71E-D5907BC7F499}"/>
    <cellStyle name="Style 17 4" xfId="3348" xr:uid="{531D9933-E112-47F5-942B-EEB0788EB06C}"/>
    <cellStyle name="Style 18" xfId="3349" xr:uid="{D463EA06-83D3-4C1E-9B40-81511516AC99}"/>
    <cellStyle name="Style 18 2" xfId="3350" xr:uid="{1D77AD7F-8BAB-4DC1-9469-8BF42D989D52}"/>
    <cellStyle name="Style 18 3" xfId="3351" xr:uid="{1CAA44B1-6D1B-44D4-BDB0-4AA5EB93CFD0}"/>
    <cellStyle name="Style 19" xfId="3352" xr:uid="{428C9080-4186-418E-96C3-8A5E5D6575FC}"/>
    <cellStyle name="Style 19 2" xfId="3353" xr:uid="{04D5371F-507D-4DA3-ABE8-00DD8B3EC0BA}"/>
    <cellStyle name="Style 19 3" xfId="3354" xr:uid="{B1E93EB3-86B8-4E9B-A985-C5DB2361913D}"/>
    <cellStyle name="Style 2" xfId="3355" xr:uid="{DDC8FC91-2A26-4273-9939-96138217FE3D}"/>
    <cellStyle name="Style 2 2" xfId="3356" xr:uid="{5BD69C85-15EE-41A9-AE6E-79C0E5E1C50F}"/>
    <cellStyle name="Style 2 2 2" xfId="3357" xr:uid="{EDE3327C-7356-4D07-9A07-B0D14FAC89A1}"/>
    <cellStyle name="Style 2 2 3" xfId="3358" xr:uid="{2328B5A6-D8FD-41B5-8B22-5EEAFDD2E2F4}"/>
    <cellStyle name="Style 2 3" xfId="3359" xr:uid="{B663342D-D1C3-44D8-A4FF-FC69E61A7023}"/>
    <cellStyle name="Style 2 4" xfId="3360" xr:uid="{FC5CFAFC-6C3A-4E1B-BF7E-2DD1EEF0627B}"/>
    <cellStyle name="Style 2_Annex D - Adjudication Model MW SH -  42KDDP-ICMS_29-02-2012_interna_TIM VIEW" xfId="3361" xr:uid="{7E55E494-167F-41FE-8B15-D5A297EBDA4A}"/>
    <cellStyle name="Style 20" xfId="3362" xr:uid="{04FDAD3D-AD21-4DAE-90E3-274114CB2A03}"/>
    <cellStyle name="Style 20 2" xfId="3363" xr:uid="{BCB1071D-B778-401C-81D9-BBCE4112E4F4}"/>
    <cellStyle name="Style 20 3" xfId="3364" xr:uid="{08ADE335-C4F9-49D3-A152-7F54824A6B2D}"/>
    <cellStyle name="Style 21" xfId="3365" xr:uid="{E338694A-FFE4-46D5-AA92-82669F16B268}"/>
    <cellStyle name="Style 21 2" xfId="3366" xr:uid="{EE9EF067-358D-4854-A35E-A865962705F8}"/>
    <cellStyle name="Style 21 3" xfId="3367" xr:uid="{3F0723DF-8BC0-4FBC-9E51-DEA7B6439D24}"/>
    <cellStyle name="Style 22" xfId="3368" xr:uid="{D3D2572C-2F96-4579-980F-5C85A04349E4}"/>
    <cellStyle name="Style 22 2" xfId="3369" xr:uid="{8FF95D1E-D1AA-4333-8AB8-A18E08F62DF6}"/>
    <cellStyle name="Style 22 3" xfId="3370" xr:uid="{7AD3A923-6FE0-48D0-B6A9-37C682D6F74F}"/>
    <cellStyle name="Style 22 4" xfId="3371" xr:uid="{6028DC2A-2705-47D4-8682-C1BF49CA5712}"/>
    <cellStyle name="Style 23" xfId="3372" xr:uid="{FC6CEAFD-C223-4E2B-9372-08B1ED08EF6A}"/>
    <cellStyle name="Style 23 2" xfId="3373" xr:uid="{84F77EC9-F320-42E8-BC01-F4683A285DB9}"/>
    <cellStyle name="Style 23 3" xfId="3374" xr:uid="{3B2FBA0A-32F1-47DD-A490-A983B99117F1}"/>
    <cellStyle name="Style 24" xfId="3375" xr:uid="{E1619C61-EE2D-4909-87A9-161F37CC3217}"/>
    <cellStyle name="Style 3" xfId="3376" xr:uid="{A727A43C-050F-4184-9E91-79D164DF0DD7}"/>
    <cellStyle name="Style 3 2" xfId="3377" xr:uid="{2A89DA42-C166-4259-9E61-46815935F3B3}"/>
    <cellStyle name="Style 3 3" xfId="3378" xr:uid="{54D9CD5A-343A-4E3B-B7C9-3F199C57CE4D}"/>
    <cellStyle name="Style 4" xfId="3379" xr:uid="{D18530FD-5362-42B1-8CB1-CFAE0169DDB4}"/>
    <cellStyle name="Style 4 2" xfId="3380" xr:uid="{2FB8102C-DCA3-4A00-819F-535774FA8760}"/>
    <cellStyle name="Style 5" xfId="3381" xr:uid="{D36103BB-B645-4734-B320-F59FFC92B91E}"/>
    <cellStyle name="Style 5 2" xfId="3382" xr:uid="{EAA25654-6D94-4E46-85AF-BCFE07D02546}"/>
    <cellStyle name="Style 6" xfId="3383" xr:uid="{027E4175-3891-4545-B728-0256DD86E1EB}"/>
    <cellStyle name="Style 6 2" xfId="3384" xr:uid="{209C09D9-5298-4A13-9AFB-0ECBA31ECC20}"/>
    <cellStyle name="Style 6 3" xfId="3385" xr:uid="{B5B35C46-A07B-4BAB-9535-BD4E2F276738}"/>
    <cellStyle name="Style 7" xfId="3386" xr:uid="{25E02BB2-861A-4693-B43D-C30B05941CB7}"/>
    <cellStyle name="Style 7 2" xfId="3387" xr:uid="{47DEB63E-C0D5-42D7-A9F0-D0B69E0A3A53}"/>
    <cellStyle name="Style 8" xfId="3388" xr:uid="{B1E843E7-9373-46C5-A66C-7591C6A59807}"/>
    <cellStyle name="Style 8 2" xfId="3389" xr:uid="{C50177F4-BBC7-419D-89D6-7367557E7135}"/>
    <cellStyle name="Style 9" xfId="3390" xr:uid="{042B7912-E0D0-4A44-995D-A74FC1CE0D07}"/>
    <cellStyle name="Style 9 2" xfId="3391" xr:uid="{1BBE7501-8C96-4655-8133-2D6A1BE92418}"/>
    <cellStyle name="subhead" xfId="3392" xr:uid="{A19C364F-4C3D-4ED5-B904-87C74856639B}"/>
    <cellStyle name="Sub-heading" xfId="3393" xr:uid="{79CED90F-DD8A-4C84-A885-90C3FC7B9B6F}"/>
    <cellStyle name="Subtotal" xfId="3394" xr:uid="{29B1101F-6E45-41D2-B5C6-05B2B4A6F137}"/>
    <cellStyle name="t2" xfId="3395" xr:uid="{6846CBA7-5667-4A69-8C0D-DD64F3CAC108}"/>
    <cellStyle name="t2 2" xfId="3396" xr:uid="{06E51D59-FECC-41A0-B4E4-BE6D10C209A6}"/>
    <cellStyle name="Table" xfId="3397" xr:uid="{26C9E60D-AB06-4B9C-ACA3-0B2A0C2E01C3}"/>
    <cellStyle name="Table 10" xfId="5125" xr:uid="{211722A5-25E8-4409-8B29-A9BE49D4811F}"/>
    <cellStyle name="Table 11" xfId="5092" xr:uid="{917FA802-5ECE-412A-ABB5-885DCFEA136B}"/>
    <cellStyle name="Table 12" xfId="5077" xr:uid="{E868EACD-0DD7-44BD-98CC-498A788BE094}"/>
    <cellStyle name="Table 13" xfId="3979" xr:uid="{D40F551F-D0E0-4324-B618-1C9B743D15D8}"/>
    <cellStyle name="Table 14" xfId="5838" xr:uid="{8BFBD2D0-FB9D-49A1-8545-D973DF72EE35}"/>
    <cellStyle name="Table 15" xfId="5341" xr:uid="{340768BD-54FF-4499-981D-9AFD17B9E673}"/>
    <cellStyle name="Table 16" xfId="5276" xr:uid="{204751E9-7ABC-4DAC-9BCF-2A61AE57303A}"/>
    <cellStyle name="Table 2" xfId="3398" xr:uid="{30091DF4-78DF-4024-A4A3-30C7EBC6628E}"/>
    <cellStyle name="Table 2 10" xfId="5845" xr:uid="{94569298-153D-49AD-9737-008D8008D220}"/>
    <cellStyle name="Table 2 2" xfId="3537" xr:uid="{5D65960B-F9C3-48B0-9D89-678B21F4F08D}"/>
    <cellStyle name="Table 2 2 2" xfId="3883" xr:uid="{10CF8E61-B8BB-48AE-8FC0-92CC7A6EDF13}"/>
    <cellStyle name="Table 2 2 3" xfId="5192" xr:uid="{0DB95205-8580-4A8F-8444-5F59951B5673}"/>
    <cellStyle name="Table 2 2 4" xfId="5459" xr:uid="{B5472D8A-25AB-4EF9-B802-8C3942B5AE68}"/>
    <cellStyle name="Table 2 2 5" xfId="5664" xr:uid="{4FD91115-18F4-4F03-8FB7-16534628932B}"/>
    <cellStyle name="Table 2 2 6" xfId="5750" xr:uid="{437343D6-E391-4642-9572-7793DAC338B0}"/>
    <cellStyle name="Table 2 2 7" xfId="5901" xr:uid="{21CE2E8B-639F-439A-9E05-A59DB2AC4B35}"/>
    <cellStyle name="Table 2 3" xfId="3861" xr:uid="{78834FAD-81D3-41A4-BFCE-AE9E450ECF25}"/>
    <cellStyle name="Table 2 4" xfId="5126" xr:uid="{1905BD96-581E-43FB-9243-1005A9BEC0A1}"/>
    <cellStyle name="Table 2 5" xfId="5093" xr:uid="{E1DB2EE0-7ED4-4B7F-8E4E-1903FA656B74}"/>
    <cellStyle name="Table 2 6" xfId="5078" xr:uid="{5E50E95A-EE6C-4E0A-B1CB-68668EA3D7B0}"/>
    <cellStyle name="Table 2 7" xfId="3970" xr:uid="{8B45A667-F64C-4397-A74D-5CE1E7712B06}"/>
    <cellStyle name="Table 2 8" xfId="5839" xr:uid="{AE82BA03-09CB-4A9A-AD2D-3CF198604EB8}"/>
    <cellStyle name="Table 2 9" xfId="3964" xr:uid="{5CEB198C-A4F7-4581-88C8-51CAB603AF6C}"/>
    <cellStyle name="Table 3" xfId="3399" xr:uid="{27CD00C8-75D9-40B6-BA70-739C35077B8F}"/>
    <cellStyle name="Table 3 10" xfId="5846" xr:uid="{78816321-CCD4-4954-8CF9-A087171F328D}"/>
    <cellStyle name="Table 3 2" xfId="3536" xr:uid="{E4EAC687-9E48-4EED-A84E-D827F7BFD78C}"/>
    <cellStyle name="Table 3 2 2" xfId="3882" xr:uid="{389411A4-CC2E-4625-9FC9-29B156882AF1}"/>
    <cellStyle name="Table 3 2 3" xfId="5191" xr:uid="{C476C4F8-A1C7-48AB-9562-353C8DBC3EE6}"/>
    <cellStyle name="Table 3 2 4" xfId="5458" xr:uid="{AAB9D0A1-0822-4315-B96E-021A9C1DCCDA}"/>
    <cellStyle name="Table 3 2 5" xfId="5663" xr:uid="{C5269538-97AA-4F0B-84C7-E7D1716A6237}"/>
    <cellStyle name="Table 3 2 6" xfId="5749" xr:uid="{03EA9FEC-093C-4896-BBE9-AC2E93EEDDCD}"/>
    <cellStyle name="Table 3 2 7" xfId="5900" xr:uid="{A4342869-A68A-4C66-813A-902FA322A037}"/>
    <cellStyle name="Table 3 3" xfId="3862" xr:uid="{75EE1897-770F-4406-9EA7-47F3B880D0C8}"/>
    <cellStyle name="Table 3 4" xfId="5127" xr:uid="{72224C50-295D-4504-8A27-57E82A3B8EE7}"/>
    <cellStyle name="Table 3 5" xfId="5094" xr:uid="{CDDB1295-19CA-4C82-A286-BC40CEAF9C5D}"/>
    <cellStyle name="Table 3 6" xfId="5081" xr:uid="{404C1D22-A128-471C-8DED-6B60EE185165}"/>
    <cellStyle name="Table 3 7" xfId="3969" xr:uid="{9349451E-3429-463C-B90D-1B95CF1B88B4}"/>
    <cellStyle name="Table 3 8" xfId="5840" xr:uid="{F4F3AAD2-80C7-4708-B4AF-EA79FF166B11}"/>
    <cellStyle name="Table 3 9" xfId="3951" xr:uid="{83BF9ED6-0B19-49F8-822E-06850B733257}"/>
    <cellStyle name="Table 4" xfId="3400" xr:uid="{2BDB26D5-DC4E-4E21-A86D-98C534A2497B}"/>
    <cellStyle name="Table 4 10" xfId="5847" xr:uid="{A149B19B-EE90-4200-9DCA-A3915465BB61}"/>
    <cellStyle name="Table 4 2" xfId="3535" xr:uid="{39D15E02-1011-4453-9981-81D72EF0BE87}"/>
    <cellStyle name="Table 4 2 2" xfId="3881" xr:uid="{51FBDD78-D576-4B64-8CE1-81EF1A8D91B4}"/>
    <cellStyle name="Table 4 2 3" xfId="5190" xr:uid="{29598835-4597-45BC-91ED-13BFB9827F0D}"/>
    <cellStyle name="Table 4 2 4" xfId="5457" xr:uid="{5F3F58EA-3742-4A02-8838-14DF4FDC2156}"/>
    <cellStyle name="Table 4 2 5" xfId="5662" xr:uid="{846A64D5-7F07-47F6-AAA3-EA86CC8F148A}"/>
    <cellStyle name="Table 4 2 6" xfId="5748" xr:uid="{65C4CFEF-42B7-4642-AD8E-825FEDA69001}"/>
    <cellStyle name="Table 4 2 7" xfId="5899" xr:uid="{55A4A192-855E-480A-855B-8B3B72675494}"/>
    <cellStyle name="Table 4 3" xfId="3863" xr:uid="{C75AB808-9B7F-4EFE-BCAD-89EC6C9C6CE4}"/>
    <cellStyle name="Table 4 4" xfId="5128" xr:uid="{BA391DF1-1916-4944-B0AE-1577028ACDB1}"/>
    <cellStyle name="Table 4 5" xfId="5095" xr:uid="{91BD7523-F021-4B0C-AF61-265273D4903B}"/>
    <cellStyle name="Table 4 6" xfId="5082" xr:uid="{3B36C4C9-4DDE-403A-BD08-194C86F731E2}"/>
    <cellStyle name="Table 4 7" xfId="3968" xr:uid="{3CEBA7AC-F3A0-42F7-B644-A5CF9F67FBE6}"/>
    <cellStyle name="Table 4 8" xfId="5841" xr:uid="{598B7BE1-18AD-419E-8A01-84F8E1187527}"/>
    <cellStyle name="Table 4 9" xfId="5340" xr:uid="{5C6797DF-FD3C-426B-9E21-E7FEC385219D}"/>
    <cellStyle name="Table 5" xfId="3401" xr:uid="{F1615D23-E846-4BF6-A737-3FB60EA339A8}"/>
    <cellStyle name="Table 5 10" xfId="5848" xr:uid="{7DFC8563-B758-437D-B5B6-C7D8103691A6}"/>
    <cellStyle name="Table 5 2" xfId="3534" xr:uid="{8E0855F4-84B0-4D4B-BA81-2BFE7B564ED1}"/>
    <cellStyle name="Table 5 2 2" xfId="3880" xr:uid="{F6A2D985-93C7-46D4-9BF6-6B037F1D47FD}"/>
    <cellStyle name="Table 5 2 3" xfId="5189" xr:uid="{ABDC13FF-E975-4462-9814-2DD0A855964A}"/>
    <cellStyle name="Table 5 2 4" xfId="5456" xr:uid="{3B804336-601B-4ECF-91AE-A6DDEFF62FA0}"/>
    <cellStyle name="Table 5 2 5" xfId="5661" xr:uid="{B5BCD10E-4048-4102-BF07-567DD3A2EA79}"/>
    <cellStyle name="Table 5 2 6" xfId="5747" xr:uid="{F0C4488D-BECC-4F38-B129-C225D9BBADDC}"/>
    <cellStyle name="Table 5 2 7" xfId="5898" xr:uid="{802936EC-AD1C-4C24-95EA-9ABC0AED913C}"/>
    <cellStyle name="Table 5 3" xfId="3864" xr:uid="{F12AA80F-6AB6-4C72-A619-C26425334F57}"/>
    <cellStyle name="Table 5 4" xfId="5129" xr:uid="{5EA2EC40-35A3-4CB0-B3BF-047B2C83F80F}"/>
    <cellStyle name="Table 5 5" xfId="5096" xr:uid="{EF00D5C8-DC26-4E58-BF6E-8BFEF319DCE7}"/>
    <cellStyle name="Table 5 6" xfId="5083" xr:uid="{1938FD8C-F755-453F-A74A-5BDFE41E70B0}"/>
    <cellStyle name="Table 5 7" xfId="3967" xr:uid="{75960A28-34FB-44B3-A380-CEB15BCB2BCD}"/>
    <cellStyle name="Table 5 8" xfId="5842" xr:uid="{7A6717FC-8730-4D54-B27A-D79D59F3BB2C}"/>
    <cellStyle name="Table 5 9" xfId="5301" xr:uid="{F8857816-3BFD-491B-B4F9-AEECE2AD7B9C}"/>
    <cellStyle name="Table 6" xfId="3402" xr:uid="{2274DE09-2D1D-45A5-B742-9DF612C6C15E}"/>
    <cellStyle name="Table 6 10" xfId="5849" xr:uid="{49763F4A-62E0-47CB-8A75-16F8AB80C739}"/>
    <cellStyle name="Table 6 2" xfId="3533" xr:uid="{1C68DB88-53FA-45D3-B452-09812EFDCCA8}"/>
    <cellStyle name="Table 6 2 2" xfId="3879" xr:uid="{CE4B88B2-1B89-45AF-9112-F6D52392EBB9}"/>
    <cellStyle name="Table 6 2 3" xfId="5188" xr:uid="{9F72114F-7E85-414D-B517-EDE0ED544161}"/>
    <cellStyle name="Table 6 2 4" xfId="5455" xr:uid="{7311535F-0306-4DBF-9A32-4A57EEF165D5}"/>
    <cellStyle name="Table 6 2 5" xfId="5660" xr:uid="{EF9C3B38-AA9E-4869-9122-87397CA3F4F7}"/>
    <cellStyle name="Table 6 2 6" xfId="5746" xr:uid="{F4AB3425-4D63-40B4-9542-95D68EBCBA62}"/>
    <cellStyle name="Table 6 2 7" xfId="5897" xr:uid="{72DBAC71-0C67-4118-BD69-AC7EDC478DFC}"/>
    <cellStyle name="Table 6 3" xfId="3865" xr:uid="{CA9A5342-12E7-435E-BA96-5B1C109292AC}"/>
    <cellStyle name="Table 6 4" xfId="5130" xr:uid="{C56BA3ED-96A1-4559-B07F-735036334316}"/>
    <cellStyle name="Table 6 5" xfId="5097" xr:uid="{EB2F3FCF-3026-4A73-8044-C6FB7B7EAFFC}"/>
    <cellStyle name="Table 6 6" xfId="5084" xr:uid="{B4D96CBE-B66A-4676-9709-E6CE9478C24C}"/>
    <cellStyle name="Table 6 7" xfId="3966" xr:uid="{A79A9EB5-0652-488B-8597-E0021BC03A2F}"/>
    <cellStyle name="Table 6 8" xfId="5843" xr:uid="{705ED6C3-8293-41A8-8021-0FFE5449DCBC}"/>
    <cellStyle name="Table 6 9" xfId="3963" xr:uid="{959EDDEE-8FF3-462A-9189-BDA1D1DE9A39}"/>
    <cellStyle name="Table 7" xfId="3403" xr:uid="{E9255E56-9C8C-408E-A8B3-E9998EB028C8}"/>
    <cellStyle name="Table 7 10" xfId="5850" xr:uid="{7B051FEA-120D-408A-9216-1321638A4FEF}"/>
    <cellStyle name="Table 7 2" xfId="3532" xr:uid="{1BB06DBA-B968-4E0C-B072-5E663F044DBA}"/>
    <cellStyle name="Table 7 2 2" xfId="3878" xr:uid="{F6BB3178-3744-4D1D-AEEE-0BD1FD6F7F66}"/>
    <cellStyle name="Table 7 2 3" xfId="5187" xr:uid="{75D03B8B-1DF1-4ED2-BC5C-853EA19724DB}"/>
    <cellStyle name="Table 7 2 4" xfId="5454" xr:uid="{88D8EA85-79F0-40C2-BDDB-DE58E990CDF2}"/>
    <cellStyle name="Table 7 2 5" xfId="5659" xr:uid="{D29FEDEE-9386-4648-8967-F3D6379FE0F5}"/>
    <cellStyle name="Table 7 2 6" xfId="5745" xr:uid="{FA8812D3-C593-40D4-92AF-8FA847C8B812}"/>
    <cellStyle name="Table 7 2 7" xfId="5896" xr:uid="{2F7B6F1D-6F27-45C7-9E1F-DF1D1901384B}"/>
    <cellStyle name="Table 7 3" xfId="3866" xr:uid="{BB82B7E2-34D4-434F-85E2-3D0CC3227AE9}"/>
    <cellStyle name="Table 7 4" xfId="5131" xr:uid="{563E32A6-F76A-4505-8F46-6050CDE005C2}"/>
    <cellStyle name="Table 7 5" xfId="5098" xr:uid="{40E325BE-D1AE-4D5A-9B00-172AB25B5DE2}"/>
    <cellStyle name="Table 7 6" xfId="5085" xr:uid="{32A85A7E-82E4-4445-AA6C-148DD32891EA}"/>
    <cellStyle name="Table 7 7" xfId="3965" xr:uid="{852BF6F6-FCC4-4B0D-A3DD-D43F3626C835}"/>
    <cellStyle name="Table 7 8" xfId="5844" xr:uid="{59D2A16E-0E04-43D9-B77E-AFDAFBA765C6}"/>
    <cellStyle name="Table 7 9" xfId="5300" xr:uid="{A7BFD9F1-D428-4B7F-9518-ACD129CD0E28}"/>
    <cellStyle name="Table 8" xfId="3538" xr:uid="{B237D144-9C62-4610-8EC8-C4D7428CB3D2}"/>
    <cellStyle name="Table 8 2" xfId="3884" xr:uid="{66CE0BF2-1288-442E-9FF0-68B56B1C9131}"/>
    <cellStyle name="Table 8 3" xfId="5193" xr:uid="{015DB5AC-561D-4660-8CAB-840E20CDAC6E}"/>
    <cellStyle name="Table 8 4" xfId="5460" xr:uid="{203FF0C8-D319-4890-816F-3B6BBE6BDEE6}"/>
    <cellStyle name="Table 8 5" xfId="5665" xr:uid="{CCC9CA78-E8C7-4BAD-9930-F042895E261B}"/>
    <cellStyle name="Table 8 6" xfId="5751" xr:uid="{ED930406-51EC-4C55-AE0D-0037C3FD7F65}"/>
    <cellStyle name="Table 8 7" xfId="5902" xr:uid="{B9BE61EE-271B-4FFF-8CF4-CBF2C55E625E}"/>
    <cellStyle name="Table 9" xfId="3860" xr:uid="{941C3E30-B5B8-43C2-A650-064277530CDC}"/>
    <cellStyle name="Tekniset tiedot" xfId="3404" xr:uid="{503A2B69-4BC1-4ADE-A561-5704D5C69647}"/>
    <cellStyle name="Tekniset tiedot 2" xfId="3405" xr:uid="{0941E4DE-CD12-4B78-8BD3-87891DEB58BC}"/>
    <cellStyle name="Testo avviso" xfId="3406" xr:uid="{C4AE976B-8212-488B-9A2B-FC102DEB6392}"/>
    <cellStyle name="Testo descrittivo" xfId="3407" xr:uid="{F1248C5E-0CFB-48CA-B2FE-11EE75DC4DD0}"/>
    <cellStyle name="Text Indent A" xfId="3408" xr:uid="{12F1CB9C-F995-4AB2-A6CB-DFDC340AF09F}"/>
    <cellStyle name="Text Indent B" xfId="3409" xr:uid="{884E394D-1745-46C6-8FF8-CF689F38358D}"/>
    <cellStyle name="Text Indent B 2" xfId="3410" xr:uid="{75ABD947-1401-4C70-8821-3DF9BD16D4BB}"/>
    <cellStyle name="Text Indent C" xfId="3411" xr:uid="{135B3507-CC54-4D5D-90C1-1AD268D1BD3E}"/>
    <cellStyle name="Text Indent C 2" xfId="3412" xr:uid="{9F01E1E4-4CF9-4D79-B5CE-9FD6A07BDFF2}"/>
    <cellStyle name="Texto de advertencia" xfId="3413" xr:uid="{35307DB3-14D1-443A-B922-77ECF6705D1C}"/>
    <cellStyle name="Texto de Aviso" xfId="12" builtinId="11" customBuiltin="1"/>
    <cellStyle name="Texto de Aviso 2" xfId="3414" xr:uid="{3FC471C2-BB39-4CCA-967C-B5514CE57717}"/>
    <cellStyle name="Texto de Aviso 3" xfId="3415" xr:uid="{5DCAEFCA-BAFE-4C67-84B9-627E8AF3F8F5}"/>
    <cellStyle name="Texto Explicativo" xfId="13" builtinId="53" customBuiltin="1"/>
    <cellStyle name="Texto Explicativo 2" xfId="3416" xr:uid="{FBCF33AE-B915-43A3-B825-3EF5427B9CB8}"/>
    <cellStyle name="Texto Explicativo 3" xfId="3417" xr:uid="{00DEB056-202A-418B-B5B6-787E1753B81F}"/>
    <cellStyle name="TextoLargo" xfId="3418" xr:uid="{742278F4-8A19-4FD1-8936-5D1D6AE799FC}"/>
    <cellStyle name="TextoLargo 2" xfId="3419" xr:uid="{4C71F5FE-13A4-426C-8AF0-77CE3BFECDD8}"/>
    <cellStyle name="Title 2" xfId="3420" xr:uid="{CD066412-BB70-4680-8C20-319257A0A947}"/>
    <cellStyle name="Title 3" xfId="3421" xr:uid="{86613AC9-CC61-4FE1-B835-922A41D3644F}"/>
    <cellStyle name="Title 4" xfId="3422" xr:uid="{C5B3A5A9-5239-4EE3-B596-80D2C7CCC7AF}"/>
    <cellStyle name="Title 5" xfId="3423" xr:uid="{207794FC-B014-4D42-9E98-72ED8F16EB7B}"/>
    <cellStyle name="Title 6" xfId="3424" xr:uid="{0AC389C1-2233-4B1C-9484-0DE89EC721FA}"/>
    <cellStyle name="Title 7" xfId="3425" xr:uid="{5ECF804D-D077-435D-B7FC-37A0C3529A58}"/>
    <cellStyle name="Title 8" xfId="3426" xr:uid="{70F36965-34EB-4188-8A8A-13A806D642D6}"/>
    <cellStyle name="Title 9" xfId="3427" xr:uid="{0A12F866-B65C-48D8-A51F-C30648C4B58D}"/>
    <cellStyle name="Title Heading" xfId="3428" xr:uid="{534F79C1-760F-4405-86FB-2511A639931C}"/>
    <cellStyle name="tito1" xfId="3429" xr:uid="{56AE172E-A259-450C-A82C-F2425A3C87C4}"/>
    <cellStyle name="Titolo" xfId="3430" xr:uid="{1BAE7607-CA2B-4728-BCEB-D55C87DD1158}"/>
    <cellStyle name="Titolo 1" xfId="3431" xr:uid="{F0689701-F091-4A54-A5E5-E4F17BEBA729}"/>
    <cellStyle name="Titolo 2" xfId="3432" xr:uid="{2540056B-686D-44DC-851A-6348390FDE6B}"/>
    <cellStyle name="Titolo 3" xfId="3433" xr:uid="{ADCC22D9-CBFF-4311-8108-400E2F282D2B}"/>
    <cellStyle name="Titolo 3 2" xfId="3531" xr:uid="{D172C430-8A85-4910-8500-C5470DB60DE3}"/>
    <cellStyle name="Titolo 4" xfId="3434" xr:uid="{595274D6-ADDE-47C0-9389-2E1B6BD47E95}"/>
    <cellStyle name="Titulo 1" xfId="3435" xr:uid="{F58FB014-7CA8-4B07-9725-41BE802D337B}"/>
    <cellStyle name="Título 1" xfId="1" builtinId="16" customBuiltin="1"/>
    <cellStyle name="Título 1 1" xfId="3436" xr:uid="{CC8D663F-05E7-46EF-B685-21E131BC470F}"/>
    <cellStyle name="Título 1 2" xfId="3437" xr:uid="{CBDD8089-9D74-4715-8442-228B9A73E514}"/>
    <cellStyle name="Título 1 3" xfId="3438" xr:uid="{5BB4B883-A556-476D-ACA1-15BF87E63901}"/>
    <cellStyle name="Titulo 2" xfId="3439" xr:uid="{0193CE46-75A4-4E62-9229-8090B2711D90}"/>
    <cellStyle name="Título 2" xfId="2" builtinId="17" customBuiltin="1"/>
    <cellStyle name="Título 2 2" xfId="3440" xr:uid="{131905A0-168A-4955-A8E8-2D36326B6CB2}"/>
    <cellStyle name="Título 2 3" xfId="3441" xr:uid="{C76B1457-FEB3-4425-92DA-DA8516D35503}"/>
    <cellStyle name="Titulo 3" xfId="3442" xr:uid="{507F9F88-3587-4923-AC42-A3CD84A80FBE}"/>
    <cellStyle name="Título 3" xfId="3" builtinId="18" customBuiltin="1"/>
    <cellStyle name="Título 3 2" xfId="3444" xr:uid="{A8169ED7-4D69-4525-97BA-8C3E482990D0}"/>
    <cellStyle name="Título 3 2 2" xfId="3530" xr:uid="{A34A9FCA-0841-449D-AD61-0FB453727E02}"/>
    <cellStyle name="Título 3 3" xfId="3445" xr:uid="{6ABCECC8-2222-4AFF-9DF8-3357B8A85366}"/>
    <cellStyle name="Título 3 3 2" xfId="3529" xr:uid="{1A572475-8CE9-45A5-B461-BAC8B0BA0DA2}"/>
    <cellStyle name="Titulo 4" xfId="3446" xr:uid="{0D2C3E90-79A7-4FDA-A746-0420E48EABC2}"/>
    <cellStyle name="Título 4" xfId="4" builtinId="19" customBuiltin="1"/>
    <cellStyle name="Titulo 4 2" xfId="3447" xr:uid="{5B7DD5A5-B42B-41BB-BE5A-5B3F1F90C984}"/>
    <cellStyle name="Título 4 2" xfId="3448" xr:uid="{E6FAE081-3B4F-4DFE-809E-4F3814AE6899}"/>
    <cellStyle name="Titulo 4 3" xfId="3449" xr:uid="{7EBCCF05-ADC6-463B-B5EC-9053685E30B2}"/>
    <cellStyle name="Título 4 3" xfId="3450" xr:uid="{DCF57738-1D8A-44E5-A50A-F0AD4ADE7F6F}"/>
    <cellStyle name="Titulo 4_1192_Calculos" xfId="3451" xr:uid="{7A6DD0B1-81B1-44BE-B55C-0BA25E0C7C25}"/>
    <cellStyle name="Título 5" xfId="3452" xr:uid="{03056840-3A06-4E6E-B2CB-56F8E084C6FF}"/>
    <cellStyle name="Título 6" xfId="3453" xr:uid="{8A5C7EA2-1FEE-46D1-A940-746EB5CCAD1A}"/>
    <cellStyle name="Título 7" xfId="49" xr:uid="{38E93D57-E090-4AFC-8AA8-B424D0C51A44}"/>
    <cellStyle name="Título 8" xfId="50" xr:uid="{5E578C49-E97B-4E63-9541-290D3F58E845}"/>
    <cellStyle name="Titulo1" xfId="3454" xr:uid="{01A6ACD4-090E-4141-8651-81423B4D5BDD}"/>
    <cellStyle name="Titulo1 2" xfId="3455" xr:uid="{50B0D5A7-8517-4AF2-9A4B-1B501728C1AA}"/>
    <cellStyle name="Titulo2" xfId="3456" xr:uid="{DD5A7C07-0F7C-4237-BFCF-0BDF0A5772E6}"/>
    <cellStyle name="Titulo2 2" xfId="3457" xr:uid="{3B76323B-961B-4B86-897E-C65B908DCCAF}"/>
    <cellStyle name="TopGrey" xfId="3458" xr:uid="{44919E9A-54EB-4C48-8267-531CFF645320}"/>
    <cellStyle name="Total" xfId="14" builtinId="25" customBuiltin="1"/>
    <cellStyle name="Total 2" xfId="3459" xr:uid="{5ABF2EE2-76CD-4398-A28A-3EBB3425652B}"/>
    <cellStyle name="Total 2 2" xfId="3460" xr:uid="{C2E8E48A-5D66-4341-B28F-DA83D04F82DF}"/>
    <cellStyle name="Total 2 2 2" xfId="3868" xr:uid="{D4ACB88D-030F-46AD-9865-31CC203A491B}"/>
    <cellStyle name="Total 2 2 3" xfId="5160" xr:uid="{6745BA00-90F7-4156-ACD3-FAC5DA7629A5}"/>
    <cellStyle name="Total 2 2 4" xfId="5313" xr:uid="{20FF78A8-D7BA-4B3A-90B3-8AD0BA087A76}"/>
    <cellStyle name="Total 2 2 5" xfId="5322" xr:uid="{1CF7C84B-977B-4247-BFBA-117AECE036B9}"/>
    <cellStyle name="Total 2 2 6" xfId="5100" xr:uid="{B2A648FA-AE73-4242-8644-B1B697C29DFF}"/>
    <cellStyle name="Total 2 2 7" xfId="5264" xr:uid="{05576B26-6ED0-423D-95DE-C9B0E3C72BE9}"/>
    <cellStyle name="Total 2 2 8" xfId="5881" xr:uid="{6E862594-A76A-4F20-92F8-D70A08D8BA0A}"/>
    <cellStyle name="Total 2 3" xfId="3867" xr:uid="{E2AC9D09-1C75-4BEF-AB03-C4E9E149FCE9}"/>
    <cellStyle name="Total 2 4" xfId="5159" xr:uid="{E02DCE1A-F6FD-46CE-BBC2-BB5BB10FE84E}"/>
    <cellStyle name="Total 2 5" xfId="5312" xr:uid="{523F6EEB-B590-4E14-A437-F6B94698A8BE}"/>
    <cellStyle name="Total 2 6" xfId="5321" xr:uid="{EC1BBC0F-F37E-4228-98CB-D64A68465FA1}"/>
    <cellStyle name="Total 2 7" xfId="5099" xr:uid="{58446038-DCA6-4BC2-890A-4FCC8FFFC365}"/>
    <cellStyle name="Total 2 8" xfId="5263" xr:uid="{F8C15EA6-F77C-4D06-8D1D-E1EDA4A8B69D}"/>
    <cellStyle name="Total 2 9" xfId="5880" xr:uid="{EC471B0B-3444-4C54-8E45-FF1B09B08762}"/>
    <cellStyle name="Total 3" xfId="3461" xr:uid="{7CE31382-C2B4-412F-B15D-4670E6D39579}"/>
    <cellStyle name="Total 3 2" xfId="3869" xr:uid="{264564CF-3761-44E1-9882-C12DC4839412}"/>
    <cellStyle name="Total 3 3" xfId="5161" xr:uid="{1F9CEB39-D45D-458C-886B-5FDEF6F8D9CF}"/>
    <cellStyle name="Total 3 4" xfId="5314" xr:uid="{CA659CEE-C284-46E7-8F0F-8501FB17A36E}"/>
    <cellStyle name="Total 3 5" xfId="5323" xr:uid="{0139E3D0-09BF-470D-8359-D4F40BFE0F94}"/>
    <cellStyle name="Total 3 6" xfId="5195" xr:uid="{1CE2E69A-39C2-4D5E-A058-FF1492B464B1}"/>
    <cellStyle name="Total 3 7" xfId="5265" xr:uid="{9668D81B-D403-4932-89A6-3779DEEC9F12}"/>
    <cellStyle name="Total 3 8" xfId="5882" xr:uid="{D5E2B869-44D8-45F1-8C36-6E9D161AE8E1}"/>
    <cellStyle name="Total 4" xfId="3462" xr:uid="{A37F4D53-E305-4E03-85E3-E55B7FA7B44D}"/>
    <cellStyle name="Total 4 2" xfId="3870" xr:uid="{49B14110-68BA-48FD-B412-54A8A44D2CA7}"/>
    <cellStyle name="Total 4 3" xfId="5162" xr:uid="{04B052B6-BF95-43DB-AAE1-D766EBEFB731}"/>
    <cellStyle name="Total 4 4" xfId="5315" xr:uid="{32C8D814-C733-4906-A9AD-C866E05C7254}"/>
    <cellStyle name="Total 4 5" xfId="5425" xr:uid="{0F107780-8177-4DE1-8B0A-5782B294FCC8}"/>
    <cellStyle name="Total 4 6" xfId="5196" xr:uid="{D73BC29F-ED5E-47F5-9D4E-DB6FA41DD332}"/>
    <cellStyle name="Total 4 7" xfId="5266" xr:uid="{06693B58-907D-4CCB-A291-7905F03D47D5}"/>
    <cellStyle name="Total 4 8" xfId="5883" xr:uid="{6D75A2E5-5D2D-4094-A67D-7ED7145A47A9}"/>
    <cellStyle name="Total 5" xfId="3463" xr:uid="{FF888A1B-0E35-400F-A822-F694FC240A21}"/>
    <cellStyle name="Total 5 2" xfId="3871" xr:uid="{03363320-CEDA-45F5-967D-81C726578379}"/>
    <cellStyle name="Total 5 3" xfId="5163" xr:uid="{3D60F364-A69A-481D-B1C5-33E05A0EC727}"/>
    <cellStyle name="Total 5 4" xfId="5316" xr:uid="{A1590AAB-CFA4-40C9-826E-BABF9DBFFF66}"/>
    <cellStyle name="Total 5 5" xfId="5426" xr:uid="{FB019D6E-6936-49AD-B955-95F699ED832C}"/>
    <cellStyle name="Total 5 6" xfId="5101" xr:uid="{38BFD559-B9C4-44A7-BEDC-71F250C4D23D}"/>
    <cellStyle name="Total 5 7" xfId="5267" xr:uid="{435F5B63-9EBB-4C31-87BB-BBD477F5039B}"/>
    <cellStyle name="Total 5 8" xfId="5884" xr:uid="{B2ECED83-588C-4058-BCFE-F3704A513AC4}"/>
    <cellStyle name="Total 6" xfId="3464" xr:uid="{653E9968-6D2D-4F02-9A98-43C233FD8265}"/>
    <cellStyle name="Total 6 2" xfId="3872" xr:uid="{A88286AF-81E4-4A93-AD12-CEA0765BA076}"/>
    <cellStyle name="Total 6 3" xfId="5164" xr:uid="{6A8E11D8-5E93-4F2D-97ED-1A24524CEB3D}"/>
    <cellStyle name="Total 6 4" xfId="5317" xr:uid="{E309E26A-8028-48D0-A0B1-9649079E5F64}"/>
    <cellStyle name="Total 6 5" xfId="5427" xr:uid="{253283E8-33A1-49F5-B6F7-2BF3CB7D84B6}"/>
    <cellStyle name="Total 6 6" xfId="5103" xr:uid="{9E7595D4-1494-4A81-9E9F-52E19234E0C9}"/>
    <cellStyle name="Total 6 7" xfId="5337" xr:uid="{2AA48D47-0084-45CD-B304-D178F03355EF}"/>
    <cellStyle name="Total 6 8" xfId="5885" xr:uid="{427FC86B-ACAE-481F-BB8E-F2EF6CA04799}"/>
    <cellStyle name="Total 7" xfId="3465" xr:uid="{EAD59140-CD73-4710-BBDD-1C9FFEBEED3D}"/>
    <cellStyle name="Total 7 2" xfId="3873" xr:uid="{2CA80BF8-632E-4AD1-AA5B-B0C5CE1FEAF6}"/>
    <cellStyle name="Total 7 3" xfId="5165" xr:uid="{F7E19D41-FA45-4D73-A5DD-51D1C8543EEA}"/>
    <cellStyle name="Total 7 4" xfId="5318" xr:uid="{07DEC2B5-DAD2-4296-AB86-4890333E318D}"/>
    <cellStyle name="Total 7 5" xfId="5428" xr:uid="{5EF3D514-3A95-4C9F-A9A7-C558324F67E7}"/>
    <cellStyle name="Total 7 6" xfId="5104" xr:uid="{EE61085C-12AD-428A-BEF3-B79C9904B205}"/>
    <cellStyle name="Total 7 7" xfId="5268" xr:uid="{6F85169F-EBAA-4BDF-85E5-7BFE53840905}"/>
    <cellStyle name="Total 7 8" xfId="5886" xr:uid="{F09F2B21-66A9-494C-95EC-46FCA4DE4119}"/>
    <cellStyle name="Totale" xfId="3466" xr:uid="{4D6675F6-EEDB-43E3-9DDB-B1DF46648595}"/>
    <cellStyle name="Totale 2" xfId="3467" xr:uid="{6B5CE24D-87B9-47C7-8E95-72C725BFDA16}"/>
    <cellStyle name="Totale 2 2" xfId="3875" xr:uid="{EB342332-BB68-4D76-8A0C-E5CC64311863}"/>
    <cellStyle name="Totale 2 3" xfId="5167" xr:uid="{680F3602-8143-4383-946A-A5E51F16F345}"/>
    <cellStyle name="Totale 2 4" xfId="5320" xr:uid="{5EE60C75-BCDB-4F75-B228-227439ABFD34}"/>
    <cellStyle name="Totale 2 5" xfId="5430" xr:uid="{8648E901-0B46-4D55-A832-ED4DCAC4927D}"/>
    <cellStyle name="Totale 2 6" xfId="5106" xr:uid="{36BF34AA-C526-4DAD-8423-8D9984687BCA}"/>
    <cellStyle name="Totale 2 7" xfId="5547" xr:uid="{D43D2DB7-7A3C-4246-8741-01AFA52743E6}"/>
    <cellStyle name="Totale 2 8" xfId="5888" xr:uid="{3877300F-550E-4448-9902-4B8F96D54233}"/>
    <cellStyle name="Totale 3" xfId="3874" xr:uid="{321C0AB8-B6AC-4C08-B096-8FDEC0DABE0D}"/>
    <cellStyle name="Totale 4" xfId="5166" xr:uid="{A52DD724-6BDF-49E7-8A67-5FBB24011006}"/>
    <cellStyle name="Totale 5" xfId="5319" xr:uid="{F26C6D32-304D-4664-9299-9C63832E98D4}"/>
    <cellStyle name="Totale 6" xfId="5429" xr:uid="{EF7ACA9D-2872-4A42-9430-86B1F7051434}"/>
    <cellStyle name="Totale 7" xfId="5105" xr:uid="{C82272D1-A94F-42E0-8A2F-58DEDFFAD93D}"/>
    <cellStyle name="Totale 8" xfId="5269" xr:uid="{E60D7D10-A70E-4593-87DB-954C3687A178}"/>
    <cellStyle name="Totale 9" xfId="5887" xr:uid="{B6D8AC81-BCB4-4976-B4B1-F77AFAA730C2}"/>
    <cellStyle name="TOTALS Row" xfId="3468" xr:uid="{43F3A57E-0728-4752-8E3C-42DEAE966061}"/>
    <cellStyle name="TOTALS Row 2" xfId="3469" xr:uid="{43BA26D4-B771-467F-815B-A57621E23FA5}"/>
    <cellStyle name="Tuoteperhe" xfId="3470" xr:uid="{4C173524-DB4F-4F47-8FBB-F405C5DD866A}"/>
    <cellStyle name="Tuoteperhe 2" xfId="3471" xr:uid="{DE321A5C-1FA9-42B4-8105-83E683E84383}"/>
    <cellStyle name="Tuoteperhe 2 2" xfId="3635" xr:uid="{769433C5-D70E-4C4C-B387-99D249AAA7D7}"/>
    <cellStyle name="Tuoteperhe 3" xfId="3634" xr:uid="{DE698DD4-C1B1-4545-B7FF-054D67E31EA0}"/>
    <cellStyle name="Tusental (0)_Technical Sheet" xfId="3472" xr:uid="{8F3721FE-A790-48E1-97BC-388D36E979E9}"/>
    <cellStyle name="Tusental_Technical Sheet" xfId="3473" xr:uid="{D9B2AD8B-61F3-4806-B372-DB8A5AA00680}"/>
    <cellStyle name="User_Defined_A" xfId="3474" xr:uid="{D6538016-8B7F-4A74-8E61-E1AB2E1629F3}"/>
    <cellStyle name="valore calcolato" xfId="3475" xr:uid="{D9942B46-AFEC-4713-8B59-C569745B0521}"/>
    <cellStyle name="Valore non valido" xfId="3476" xr:uid="{EAB6B3B2-67C6-4DC5-8FF1-476B19E3A680}"/>
    <cellStyle name="Valore valido" xfId="3477" xr:uid="{C7B8044F-729F-4A7D-BC58-63D393E28563}"/>
    <cellStyle name="Valuta (0)_ cellular Costs" xfId="3478" xr:uid="{FA067160-C509-4628-8382-B5C5687CA0B4}"/>
    <cellStyle name="Valuta_ cellular Costs" xfId="3479" xr:uid="{9486197B-3694-4E7A-9627-E60E0D45B649}"/>
    <cellStyle name="Verdi_Normal" xfId="3480" xr:uid="{259C56F9-DFBE-4453-92CA-29D72FEA43BF}"/>
    <cellStyle name="Vírgula 2" xfId="3481" xr:uid="{67F098D3-C3C2-4F94-8CF9-30ED88D46DE4}"/>
    <cellStyle name="Vírgula0" xfId="3482" xr:uid="{00BFB0E7-2BF8-4CB1-B3CA-5B3EA7F4C8C9}"/>
    <cellStyle name="Vírgula0 2" xfId="3483" xr:uid="{1525EE6A-8CBC-47FC-8ADC-74A9F4466277}"/>
    <cellStyle name="Virgule fixe" xfId="3484" xr:uid="{55B433C6-8332-4D85-AA95-36732F5A733D}"/>
    <cellStyle name="Währung [0]" xfId="3485" xr:uid="{57DBA7C4-3669-4C07-8635-000610729978}"/>
    <cellStyle name="Währung_cchg010699" xfId="3486" xr:uid="{2C28A5CE-8732-4FA7-8E22-68FE31724EE9}"/>
    <cellStyle name="Walutowy [0]_12" xfId="3487" xr:uid="{CBB1DE5D-570D-4CB5-926B-1A2F9887AD2E}"/>
    <cellStyle name="Walutowy_12" xfId="3488" xr:uid="{B2340863-4DE9-4AB3-94CC-347BDC9B2AED}"/>
    <cellStyle name="Warning Text 2" xfId="3489" xr:uid="{021F4D1E-B47F-4100-89B9-34D144E4D247}"/>
    <cellStyle name="Warning Text 3" xfId="3490" xr:uid="{D8C59000-7B2C-47DE-915F-A08D52CECC2E}"/>
    <cellStyle name="Warning Text 4" xfId="3491" xr:uid="{9B9FE87D-DC98-4A67-B2C5-8AE740212F07}"/>
    <cellStyle name="Warning Text 5" xfId="3492" xr:uid="{0788813C-3124-4CB3-A3BB-B2948E6A2BFE}"/>
    <cellStyle name="Warning Text 6" xfId="3493" xr:uid="{56728F38-3E17-4D87-8D42-37192F9FC540}"/>
    <cellStyle name="Warning Text 7" xfId="3494" xr:uid="{7C3E9374-B198-494E-9CE9-860E06049EB3}"/>
    <cellStyle name="WP Header" xfId="3495" xr:uid="{636DAB47-33D1-4977-8B91-181F834C339D}"/>
    <cellStyle name="wrap" xfId="3496" xr:uid="{5A968020-E495-45CA-A16A-806AEA8E38D9}"/>
    <cellStyle name="Βασικό_Copy of Model SDH momat" xfId="3497" xr:uid="{8D2BE364-F8D1-41DF-A83A-DF6358FB4B28}"/>
    <cellStyle name="Διαχωριστικό χιλιάδων/υποδιαστολή [0]_Model SDH main2" xfId="3498" xr:uid="{DE13E6D4-EC17-4418-837C-1C7ED9486E67}"/>
    <cellStyle name="Διαχωριστικό χιλιάδων/υποδιαστολή_Copy of Model SDH momat" xfId="3499" xr:uid="{7D371699-A886-4335-A3AB-892A115A656B}"/>
    <cellStyle name="Νομισματικό [0]_Model SDH main2" xfId="3500" xr:uid="{E005076D-BF02-4D1C-9853-8EC5FFFCD7C9}"/>
    <cellStyle name="Νομισματικό_Copy of Model SDH momat" xfId="3501" xr:uid="{815D34CC-2463-4918-AF66-B5CE0E1B992C}"/>
    <cellStyle name="เครื่องหมายจุลภาค_020813 PL state for Pasolink BTS" xfId="3502" xr:uid="{BB80ED47-C6FA-4E31-8C34-4EA41FBE1260}"/>
    <cellStyle name="ปกติ_020625 PQM-Telkomsel SDH Ring Madan Batam (Micro) -1" xfId="3503" xr:uid="{C3EBEC01-E053-45C1-8A45-3A3539DD2412}"/>
    <cellStyle name="千位[0]_laroux" xfId="3504" xr:uid="{4741D1A7-6F0F-4479-A333-D0748938B704}"/>
    <cellStyle name="千位_laroux" xfId="3505" xr:uid="{2E922E92-3876-4C93-A0C4-2558348E41AE}"/>
    <cellStyle name="千位分隔 2" xfId="3506" xr:uid="{966AA7A0-8A40-47A0-96B1-A7CA4A4D05AF}"/>
    <cellStyle name="千位分隔[0]_1" xfId="3507" xr:uid="{284CFD06-1B60-45A9-B553-A5464520E6FC}"/>
    <cellStyle name="千位分隔_1" xfId="3508" xr:uid="{D75F259F-A074-4D8D-8DB2-2159748A2149}"/>
    <cellStyle name="千分位[0]_laroux" xfId="3509" xr:uid="{08FD328B-5388-48C7-A45E-3F5753D73950}"/>
    <cellStyle name="千分位_laroux" xfId="3510" xr:uid="{CCEEB5FD-25CB-4EED-B28C-7368F2390517}"/>
    <cellStyle name="后继超级链接_~0055202" xfId="3511" xr:uid="{A7983C6D-FCC7-4614-91FE-3F88D34D0A1C}"/>
    <cellStyle name="常规 2" xfId="3512" xr:uid="{711E13C8-E8BC-46EE-BE00-C2044A22FE00}"/>
    <cellStyle name="常规 2 2" xfId="3513" xr:uid="{D55607E9-B6F8-4C8E-A69F-7BCBA66EF895}"/>
    <cellStyle name="常规 3" xfId="3514" xr:uid="{80D8A89E-0B3C-4588-B68E-612633686B55}"/>
    <cellStyle name="常规_（用户单位）ZXMVC会议电视系统报价单（4050&amp;2000&amp;8900）" xfId="3515" xr:uid="{7A79EFC0-CC1B-4546-80FC-F68E3613868B}"/>
    <cellStyle name="普通_laroux" xfId="3516" xr:uid="{036017A3-9D43-488E-9DD3-FFFDFC1E5C0E}"/>
    <cellStyle name="未定義" xfId="3517" xr:uid="{44BBC8B7-9D11-4A5B-AA22-4406231E7E57}"/>
    <cellStyle name="桁区切り [0.00]_Book1" xfId="3518" xr:uid="{163E82A9-E26A-4216-8E5A-66E5BC3890E4}"/>
    <cellStyle name="桁区切り_13636-50-A" xfId="3519" xr:uid="{C0E114EF-4AD7-42DF-9333-7F25AA92ADF5}"/>
    <cellStyle name="標準_13636-50-A" xfId="3520" xr:uid="{96C38E89-C782-4FE2-987D-A990BD91B208}"/>
    <cellStyle name="標準数式" xfId="3521" xr:uid="{599C2063-33B2-4A01-B561-3D67562980FC}"/>
    <cellStyle name="货币[0]_1" xfId="3522" xr:uid="{7284A37F-BBA1-436E-B6C3-87B629F9CDC0}"/>
    <cellStyle name="货币_1" xfId="3523" xr:uid="{CBA51C5A-E962-4919-9D4C-BEC081DA4DB1}"/>
    <cellStyle name="超级链接_~0055202" xfId="3524" xr:uid="{C84A1439-6C61-413B-8ED0-21CA12744F2E}"/>
    <cellStyle name="通貨 [0.00]_96 損益 経費" xfId="3525" xr:uid="{822BA10F-D802-45A4-9A18-C73E72AD1D06}"/>
    <cellStyle name="通貨_96 損益 経費" xfId="3526" xr:uid="{33416833-DFF4-4EF0-9AB1-6244B37C26CA}"/>
  </cellStyles>
  <dxfs count="9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47" formatCode="#,##0.00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000"/>
      <alignment horizontal="center" vertical="bottom" textRotation="0" wrapText="0" indent="0" justifyLastLine="0" shrinkToFit="0" readingOrder="0"/>
    </dxf>
    <dxf>
      <numFmt numFmtId="164" formatCode="0.00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7D263"/>
        </patternFill>
      </fill>
    </dxf>
    <dxf>
      <font>
        <color theme="1"/>
      </font>
      <fill>
        <patternFill>
          <bgColor theme="1" tint="0.34998626667073579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FFFFA3"/>
        </patternFill>
      </fill>
    </dxf>
    <dxf>
      <fill>
        <patternFill>
          <bgColor rgb="FFAFDC7E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8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rgb="FFFFFFA3"/>
        </patternFill>
      </fill>
    </dxf>
    <dxf>
      <fill>
        <patternFill>
          <bgColor rgb="FFAFDC7E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8" tint="-0.24994659260841701"/>
        </patternFill>
      </fill>
    </dxf>
    <dxf>
      <fill>
        <patternFill>
          <bgColor theme="6" tint="0.39994506668294322"/>
        </patternFill>
      </fill>
    </dxf>
    <dxf>
      <font>
        <color theme="1"/>
      </font>
      <fill>
        <patternFill>
          <bgColor theme="1" tint="0.34998626667073579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3B40"/>
        </patternFill>
      </fill>
    </dxf>
  </dxfs>
  <tableStyles count="0" defaultTableStyle="TableStyleMedium2" defaultPivotStyle="PivotStyleLight16"/>
  <colors>
    <mruColors>
      <color rgb="FFFF3B40"/>
      <color rgb="FFFF7C80"/>
      <color rgb="FFAFDC7E"/>
      <color rgb="FFFFFFA3"/>
      <color rgb="FFF7D263"/>
      <color rgb="FFF7C9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abriela  Godoy" id="{A4176F37-47E2-48A8-9389-0C0EEC677E16}" userId="S::gabriela@vantece.onmicrosoft.com::9552e5fc-fbc2-4e88-8439-2fa31a21a67f" providerId="AD"/>
  <person displayName="Bruna  Arraes" id="{F9D4DCED-581C-4615-9485-4CFFF9C83D55}" userId="S::bruna_arraes@vantece.onmicrosoft.com::74b3542b-8097-401e-abca-de2fa4f8c68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B7CFA8-9C9C-4CEB-B155-C0A4634E11F2}" name="Tabela1" displayName="Tabela1" ref="D1:BI117" totalsRowShown="0" dataDxfId="58" headerRowCellStyle="Normal">
  <autoFilter ref="D1:BI117" xr:uid="{75B7CFA8-9C9C-4CEB-B155-C0A4634E11F2}"/>
  <tableColumns count="58">
    <tableColumn id="1" xr3:uid="{4671CBD3-DF7F-4C53-AD1C-376090CAA9E3}" name="ID Winity" dataDxfId="57"/>
    <tableColumn id="56" xr3:uid="{14768104-C460-4D9E-81D9-60155CC7CFB2}" name="Coluna1" dataDxfId="56"/>
    <tableColumn id="2" xr3:uid="{1574573B-11EC-4D1C-94C7-B51EA70FE857}" name="Candidato" dataDxfId="55"/>
    <tableColumn id="4" xr3:uid="{879813AD-92EB-4356-A912-2C1E0FB1AE7B}" name="ID Operadora" dataDxfId="54"/>
    <tableColumn id="3" xr3:uid="{CEDECB75-A579-4393-8140-7537D5A845F8}" name="STATUS" dataDxfId="53"/>
    <tableColumn id="53" xr3:uid="{64887FB8-4B04-4167-BCAC-4E009B20A191}" name="Data" dataDxfId="52"/>
    <tableColumn id="55" xr3:uid="{C1E589E3-89E7-4508-9A14-E30D3B6DD791}" name="Obs" dataDxfId="51"/>
    <tableColumn id="5" xr3:uid="{F8BE229E-369B-428D-B4EE-CC625A287020}" name="ID Concessionária" dataDxfId="50"/>
    <tableColumn id="6" xr3:uid="{57900480-B107-4139-AAA5-8DEB107CDF22}" name="Rodovia" dataDxfId="49"/>
    <tableColumn id="7" xr3:uid="{ABFA2029-C4CC-49B0-B658-ADC5F6EB4529}" name="KM" dataDxfId="48"/>
    <tableColumn id="8" xr3:uid="{9AF54931-53DA-408A-A875-6F3F4574FF5D}" name="Sentido" dataDxfId="47"/>
    <tableColumn id="9" xr3:uid="{2DE43A26-72FA-4477-A0E0-135A16098B53}" name="Município" dataDxfId="46"/>
    <tableColumn id="10" xr3:uid="{4C9B43BC-33F1-4BFC-B9B7-7C39AA41E889}" name="UF" dataDxfId="45"/>
    <tableColumn id="11" xr3:uid="{2036E957-5CAC-4EE5-B4EB-D6C27C4E4DE0}" name="Latitude PN" dataDxfId="44"/>
    <tableColumn id="12" xr3:uid="{3D673813-677F-47DF-94C6-F29FEB43827A}" name="Longitude PN" dataDxfId="43"/>
    <tableColumn id="13" xr3:uid="{5E48055A-3DF8-4CB9-8472-68A72B3BEC79}" name="Altura da Torre SOI (m)" dataDxfId="42"/>
    <tableColumn id="14" xr3:uid="{4B648962-B4B8-4F9F-80FF-B91866BF6955}" name="Altura da Torre Final (m)" dataDxfId="41"/>
    <tableColumn id="15" xr3:uid="{86829C07-5F4B-4D1F-8EAE-E1C3462FE379}" name="Acionamento Fornecedor " dataDxfId="40"/>
    <tableColumn id="16" xr3:uid="{C9E6B76A-6CE2-4A50-A690-968B95B7AE8D}" name="Emissão da PO" dataDxfId="39"/>
    <tableColumn id="17" xr3:uid="{535ACF94-3B5C-4074-A155-B1E51EE609C3}" name="Latitude Candidato" dataDxfId="38"/>
    <tableColumn id="18" xr3:uid="{9699E274-FF02-433F-9392-876F65C3DA99}" name="Longitude Candidato" dataDxfId="37"/>
    <tableColumn id="47" xr3:uid="{8153B4F4-FDA4-4A93-B4AB-6A1785C8E020}" name="Dist PN" dataDxfId="36">
      <calculatedColumnFormula>(6371*ACOS(COS(PI()*(90-R2)/180)*COS((90-X2)*PI()/180)+SIN((90-R2)*PI()/180)*SIN((90-X2)*PI()/180)*COS((W2-Q2)*PI()/180)))*1000</calculatedColumnFormula>
    </tableColumn>
    <tableColumn id="48" xr3:uid="{8E32CC0B-F3E3-43E8-ACD4-41C76BEAEEE9}" name="Energia" dataDxfId="35"/>
    <tableColumn id="49" xr3:uid="{6D6FC463-9B6A-495D-BBAE-6A220D97AA8D}" name="Dentro Cerca" dataDxfId="34"/>
    <tableColumn id="50" xr3:uid="{B3CB3ADD-9D58-4023-9A4B-3C37C13B560F}" name="Supressão" dataDxfId="33"/>
    <tableColumn id="51" xr3:uid="{9F3D5FE2-74DF-4177-A234-A00181563417}" name="Plantio" dataDxfId="32"/>
    <tableColumn id="52" xr3:uid="{CBAC6D95-CBA6-41AA-BCE3-75CCE29C7FE3}" name="Relevo" dataDxfId="31"/>
    <tableColumn id="54" xr3:uid="{9D96D0EF-7FB0-40C3-ACA9-171D0C70DFD8}" name="Nota" dataDxfId="30">
      <calculatedColumnFormula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calculatedColumnFormula>
    </tableColumn>
    <tableColumn id="19" xr3:uid="{2A24F9DD-9282-45DD-8842-81756CE04EE1}" name="Validação Aquisição" dataDxfId="29"/>
    <tableColumn id="20" xr3:uid="{F6C35C66-05E7-488A-9630-3D63AFA33596}" name="Validação Operadora" dataDxfId="28"/>
    <tableColumn id="21" xr3:uid="{8ECEE029-6B25-47D9-BD06-C2074AC44F5D}" name="Minuta CPEU" dataDxfId="27"/>
    <tableColumn id="22" xr3:uid="{9D1D4821-63D0-4230-86D4-5BF09EDBAA33}" name="Data Voo" dataDxfId="26"/>
    <tableColumn id="23" xr3:uid="{666156BF-DE09-4311-9EAB-1A0BF6487734}" name="Planialtimétrico " dataDxfId="25"/>
    <tableColumn id="24" xr3:uid="{6277E84D-8818-439A-AC13-9C49D2C4A291}" name="SAR" dataDxfId="24"/>
    <tableColumn id="25" xr3:uid="{62EB5429-30C4-40AA-9EA0-E613D10DDCF6}" name="Validação Aquisição2" dataDxfId="23"/>
    <tableColumn id="26" xr3:uid="{6000C1D8-8405-48A2-9993-65692D276330}" name="Qual. INFRA" dataDxfId="22"/>
    <tableColumn id="27" xr3:uid="{646C72E4-A8C5-4613-8301-B20990ADEDC5}" name="Qual. Licenciamento " dataDxfId="21"/>
    <tableColumn id="28" xr3:uid="{C54BBCCB-EAD4-40B9-9F26-01278C07C3DA}" name="Cap. Rate " dataDxfId="20"/>
    <tableColumn id="29" xr3:uid="{F659A074-1DC3-4C05-9B53-06BA7C7E830B}" name="SAR ENVIADO OPERADORA" dataDxfId="19"/>
    <tableColumn id="30" xr3:uid="{213331D5-31FE-4D95-8EF3-03C556489433}" name="SAR QUALIFICADO OPERADORA" dataDxfId="18"/>
    <tableColumn id="31" xr3:uid="{B03F29E5-7FFE-47BC-805E-6BA44CA23A96}" name="Protocolo Comar" dataDxfId="17"/>
    <tableColumn id="32" xr3:uid="{676AD5D9-FDBE-4705-85A5-942F665B6AD7}" name="COMAR" dataDxfId="16"/>
    <tableColumn id="33" xr3:uid="{D9E22166-6BD1-4BE1-AC6F-5A5A7764E2EB}" name="Sondagem" dataDxfId="15"/>
    <tableColumn id="34" xr3:uid="{4E34A50E-FBE2-4A58-B30E-86ABFD53E6F5}" name="Relatório Sondagem" dataDxfId="14"/>
    <tableColumn id="35" xr3:uid="{1AB07157-3F74-4501-817B-862DB05BAB50}" name="ART Sondagem " dataDxfId="13"/>
    <tableColumn id="36" xr3:uid="{E6411334-8F4A-4410-9549-69D07EB2104F}" name="Projeto Estrutura" dataDxfId="12"/>
    <tableColumn id="37" xr3:uid="{B3689DC4-D85F-4204-8E4A-61AF9155F5D8}" name="ART Estrutura" dataDxfId="11"/>
    <tableColumn id="38" xr3:uid="{B2FBF8B1-47F9-4C1D-94BD-EAE353D54DEA}" name="Projeto Fundação" dataDxfId="10"/>
    <tableColumn id="39" xr3:uid="{42590AAC-2E14-4704-9A15-BCFFAE07154B}" name="ART Fundação" dataDxfId="9"/>
    <tableColumn id="40" xr3:uid="{1A32E414-9917-4C87-9AA8-C0EFBD2B7055}" name="Elaboração do Kit" dataDxfId="8"/>
    <tableColumn id="41" xr3:uid="{C49ADE3B-CAE7-433C-B9A6-241A31788AC6}" name="Protocolo KIT" dataDxfId="7"/>
    <tableColumn id="42" xr3:uid="{D1640EDC-0F31-42E2-80F1-AAD92CB8450A}" name="Analise Concessionária " dataDxfId="6"/>
    <tableColumn id="43" xr3:uid="{74D030F8-6EFC-46C5-B25E-99156E30DCAC}" name="Elaboração PPI" dataDxfId="5"/>
    <tableColumn id="44" xr3:uid="{2AA53331-E836-469D-BFD5-F0DD68B31ED3}" name="Protocolo Agência" dataDxfId="4"/>
    <tableColumn id="45" xr3:uid="{7554D270-033F-4C1C-9438-3C916FC9374F}" name="Aprovação Agência" dataDxfId="3"/>
    <tableColumn id="57" xr3:uid="{BDB5D6A8-1B5B-4E6F-9617-AF984CFDFF7E}" name="Publicação no Diário" dataDxfId="2"/>
    <tableColumn id="58" xr3:uid="{9BF07ECA-58F9-45FB-966E-936CF68E2880}" name="Novo Voo" dataDxfId="1"/>
    <tableColumn id="46" xr3:uid="{82C315AA-945D-4470-B862-197478EBC672}" name="RC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46" dT="2024-07-24T13:22:30.71" personId="{A4176F37-47E2-48A8-9389-0C0EEC677E16}" id="{40A8E726-2A1D-40C6-A270-A0DB220D6365}">
    <text>Aumentaram a EV para de 60m para 70m e aprovaram</text>
  </threadedComment>
  <threadedComment ref="AS53" dT="2024-10-28T15:43:39.68" personId="{F9D4DCED-581C-4615-9485-4CFFF9C83D55}" id="{6630ED2A-0739-431A-AA60-AF33B2A71070}">
    <text>Deferido processo</text>
  </threadedComment>
  <threadedComment ref="AS57" dT="2024-10-28T15:43:39.68" personId="{F9D4DCED-581C-4615-9485-4CFFF9C83D55}" id="{65BB0C48-EE0C-4C9C-903E-A8D1EEBBF8BE}">
    <text>Deferido processo</text>
  </threadedComment>
</ThreadedComments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6">
    <wetp:webextensionref xmlns:r="http://schemas.openxmlformats.org/officeDocument/2006/relationships" r:id="rId1"/>
  </wetp:taskpane>
  <wetp:taskpane dockstate="right" visibility="0" width="350" row="8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297456DC-9C98-4F73-A78C-03328ED4F639}">
  <we:reference id="wa200005271" version="2.5.5.0" store="pt-BR" storeType="OMEX"/>
  <we:alternateReferences>
    <we:reference id="WA200005271" version="2.5.5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2.xml><?xml version="1.0" encoding="utf-8"?>
<we:webextension xmlns:we="http://schemas.microsoft.com/office/webextensions/webextension/2010/11" id="{894EC4F9-14B4-420A-9E52-EDA2AD11664F}">
  <we:reference id="wa200005669" version="2.0.0.0" store="pt-BR" storeType="OMEX"/>
  <we:alternateReferences>
    <we:reference id="WA200005669" version="2.0.0.0" store="WA200005669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5628D-FA51-4A88-ABCC-C10F4F311C74}">
  <dimension ref="A1:BP144"/>
  <sheetViews>
    <sheetView tabSelected="1" workbookViewId="0">
      <pane xSplit="8" ySplit="1" topLeftCell="I88" activePane="bottomRight" state="frozen"/>
      <selection pane="topRight" activeCell="H1" sqref="H1"/>
      <selection pane="bottomLeft" activeCell="C2" sqref="C2"/>
      <selection pane="bottomRight" activeCell="F112" sqref="F112"/>
    </sheetView>
  </sheetViews>
  <sheetFormatPr defaultColWidth="9.125" defaultRowHeight="15" customHeight="1"/>
  <cols>
    <col min="1" max="1" width="12.75" style="1" bestFit="1" customWidth="1"/>
    <col min="2" max="2" width="2.25" style="1" bestFit="1" customWidth="1"/>
    <col min="3" max="3" width="11.625" style="1" customWidth="1"/>
    <col min="4" max="4" width="11.75" style="1" bestFit="1" customWidth="1"/>
    <col min="5" max="5" width="10.875" style="1" bestFit="1" customWidth="1"/>
    <col min="6" max="6" width="12.75" style="1" bestFit="1" customWidth="1"/>
    <col min="7" max="7" width="15.125" style="1" bestFit="1" customWidth="1"/>
    <col min="8" max="8" width="34.375" style="1" bestFit="1" customWidth="1"/>
    <col min="9" max="9" width="37.125" style="1" bestFit="1" customWidth="1"/>
    <col min="10" max="10" width="104.625" style="1" bestFit="1" customWidth="1"/>
    <col min="11" max="11" width="19.875" style="1" bestFit="1" customWidth="1"/>
    <col min="12" max="12" width="10.625" style="1" bestFit="1" customWidth="1"/>
    <col min="13" max="13" width="9.625" style="1" bestFit="1" customWidth="1"/>
    <col min="14" max="14" width="10.25" style="1" bestFit="1" customWidth="1"/>
    <col min="15" max="15" width="26.25" style="1" bestFit="1" customWidth="1"/>
    <col min="16" max="16" width="5.75" style="1" bestFit="1" customWidth="1"/>
    <col min="17" max="17" width="13.75" style="1" bestFit="1" customWidth="1"/>
    <col min="18" max="18" width="15.125" style="1" bestFit="1" customWidth="1"/>
    <col min="19" max="19" width="23.625" style="1" bestFit="1" customWidth="1"/>
    <col min="20" max="20" width="25" style="1" bestFit="1" customWidth="1"/>
    <col min="21" max="21" width="32.625" style="1" bestFit="1" customWidth="1"/>
    <col min="22" max="22" width="16.625" style="1" bestFit="1" customWidth="1"/>
    <col min="23" max="23" width="20.625" style="1" bestFit="1" customWidth="1"/>
    <col min="24" max="24" width="22.125" style="1" bestFit="1" customWidth="1"/>
    <col min="25" max="26" width="10" style="1" bestFit="1" customWidth="1"/>
    <col min="27" max="27" width="15.125" style="1" bestFit="1" customWidth="1"/>
    <col min="28" max="28" width="12.75" style="1" bestFit="1" customWidth="1"/>
    <col min="29" max="29" width="9.75" style="1" bestFit="1" customWidth="1"/>
    <col min="30" max="30" width="9.625" style="1" bestFit="1" customWidth="1"/>
    <col min="31" max="31" width="9" style="1" bestFit="1" customWidth="1"/>
    <col min="32" max="32" width="21.625" style="1" bestFit="1" customWidth="1"/>
    <col min="33" max="33" width="22.125" style="1" bestFit="1" customWidth="1"/>
    <col min="34" max="34" width="14.875" style="1" bestFit="1" customWidth="1"/>
    <col min="35" max="35" width="11.375" style="1" bestFit="1" customWidth="1"/>
    <col min="36" max="36" width="18.125" style="1" bestFit="1" customWidth="1"/>
    <col min="37" max="37" width="11.125" style="1" bestFit="1" customWidth="1"/>
    <col min="38" max="38" width="22.625" style="1" bestFit="1" customWidth="1"/>
    <col min="39" max="39" width="14" style="1" bestFit="1" customWidth="1"/>
    <col min="40" max="40" width="22.375" style="1" bestFit="1" customWidth="1"/>
    <col min="41" max="41" width="12.375" style="1" bestFit="1" customWidth="1"/>
    <col min="42" max="42" width="27.625" style="1" bestFit="1" customWidth="1"/>
    <col min="43" max="43" width="32.125" style="1" bestFit="1" customWidth="1"/>
    <col min="44" max="44" width="18.625" style="1" bestFit="1" customWidth="1"/>
    <col min="45" max="45" width="11.125" style="1" bestFit="1" customWidth="1"/>
    <col min="46" max="46" width="12.875" style="1" bestFit="1" customWidth="1"/>
    <col min="47" max="47" width="21.625" style="1" bestFit="1" customWidth="1"/>
    <col min="48" max="48" width="38.125" style="1" bestFit="1" customWidth="1"/>
    <col min="49" max="49" width="18.625" style="1" bestFit="1" customWidth="1"/>
    <col min="50" max="50" width="15.625" style="1" bestFit="1" customWidth="1"/>
    <col min="51" max="51" width="19" style="1" bestFit="1" customWidth="1"/>
    <col min="52" max="52" width="16" style="1" bestFit="1" customWidth="1"/>
    <col min="53" max="53" width="19" style="1" bestFit="1" customWidth="1"/>
    <col min="54" max="54" width="15.25" style="1" bestFit="1" customWidth="1"/>
    <col min="55" max="55" width="25" style="1" bestFit="1" customWidth="1"/>
    <col min="56" max="56" width="16.875" style="1" bestFit="1" customWidth="1"/>
    <col min="57" max="57" width="30.625" style="1" bestFit="1" customWidth="1"/>
    <col min="58" max="58" width="20.625" style="1" bestFit="1" customWidth="1"/>
    <col min="59" max="59" width="21.875" style="1" bestFit="1" customWidth="1"/>
    <col min="60" max="60" width="11.75" style="1" bestFit="1" customWidth="1"/>
    <col min="61" max="61" width="7.75" style="1" bestFit="1" customWidth="1"/>
    <col min="62" max="62" width="9.125" style="1"/>
    <col min="63" max="63" width="3.75" style="1" bestFit="1" customWidth="1"/>
    <col min="64" max="64" width="7.625" style="1" bestFit="1" customWidth="1"/>
    <col min="65" max="65" width="12.625" style="1" bestFit="1" customWidth="1"/>
    <col min="66" max="66" width="10.125" style="1" bestFit="1" customWidth="1"/>
    <col min="67" max="67" width="7.125" style="1" bestFit="1" customWidth="1"/>
    <col min="68" max="68" width="6.875" style="1" bestFit="1" customWidth="1"/>
    <col min="69" max="16384" width="9.125" style="1"/>
  </cols>
  <sheetData>
    <row r="1" spans="1:68" customFormat="1" ht="14.45" customHeight="1">
      <c r="C1" t="s">
        <v>428</v>
      </c>
      <c r="D1" s="1" t="s">
        <v>0</v>
      </c>
      <c r="E1" s="1" t="s">
        <v>1</v>
      </c>
      <c r="F1" s="1" t="s">
        <v>2</v>
      </c>
      <c r="G1" t="s">
        <v>3</v>
      </c>
      <c r="H1" s="8" t="s">
        <v>4</v>
      </c>
      <c r="I1" s="8" t="s">
        <v>5</v>
      </c>
      <c r="J1" s="8" t="s">
        <v>6</v>
      </c>
      <c r="K1" t="s">
        <v>7</v>
      </c>
      <c r="L1" s="1" t="s">
        <v>8</v>
      </c>
      <c r="M1" s="1" t="s">
        <v>9</v>
      </c>
      <c r="N1" t="s">
        <v>10</v>
      </c>
      <c r="O1" s="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s="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s="1" t="s">
        <v>56</v>
      </c>
      <c r="BI1" s="1" t="s">
        <v>57</v>
      </c>
      <c r="BK1" t="s">
        <v>58</v>
      </c>
      <c r="BL1" t="s">
        <v>22</v>
      </c>
      <c r="BM1" t="s">
        <v>23</v>
      </c>
      <c r="BN1" t="s">
        <v>24</v>
      </c>
      <c r="BO1" t="s">
        <v>25</v>
      </c>
      <c r="BP1" t="s">
        <v>26</v>
      </c>
    </row>
    <row r="2" spans="1:68" ht="14.25">
      <c r="A2" s="1" t="str">
        <f>_xlfn.CONCAT(Tabela1[[#This Row],[ID Winity]],Tabela1[[#This Row],[Coluna1]])</f>
        <v>MGCRT004X</v>
      </c>
      <c r="B2" s="1" t="str">
        <f>MID(Tabela1[[#This Row],[STATUS]],1,1)</f>
        <v>1</v>
      </c>
      <c r="C2" s="1" t="s">
        <v>429</v>
      </c>
      <c r="D2" s="1" t="s">
        <v>59</v>
      </c>
      <c r="E2" s="1" t="s">
        <v>60</v>
      </c>
      <c r="F2" s="1" t="s">
        <v>61</v>
      </c>
      <c r="G2" s="1" t="s">
        <v>62</v>
      </c>
      <c r="H2" s="1" t="s">
        <v>63</v>
      </c>
      <c r="I2" s="1" t="s">
        <v>64</v>
      </c>
      <c r="J2" s="1" t="s">
        <v>64</v>
      </c>
      <c r="L2" s="1" t="s">
        <v>65</v>
      </c>
      <c r="M2" s="1" t="s">
        <v>66</v>
      </c>
      <c r="O2" s="1" t="s">
        <v>67</v>
      </c>
      <c r="P2" s="1" t="s">
        <v>68</v>
      </c>
      <c r="Q2" s="3">
        <v>-19.727281000000001</v>
      </c>
      <c r="R2" s="3">
        <v>-42.134171000000002</v>
      </c>
      <c r="S2" s="1">
        <v>60</v>
      </c>
      <c r="W2" s="6">
        <v>-19.726956000000001</v>
      </c>
      <c r="X2" s="6">
        <v>-42.133012999999998</v>
      </c>
      <c r="Y2" s="7">
        <f t="shared" ref="Y2:Y4" si="0">(6371*ACOS(COS(PI()*(90-R2)/180)*COS((90-X2)*PI()/180)+SIN((90-R2)*PI()/180)*SIN((90-X2)*PI()/180)*COS((W2-Q2)*PI()/180)))*1000</f>
        <v>131.52304795633918</v>
      </c>
      <c r="Z2" s="1" t="s">
        <v>69</v>
      </c>
      <c r="AA2" s="1" t="s">
        <v>70</v>
      </c>
      <c r="AB2" s="1" t="s">
        <v>70</v>
      </c>
      <c r="AC2" s="1" t="s">
        <v>70</v>
      </c>
      <c r="AD2" s="1" t="s">
        <v>71</v>
      </c>
      <c r="AE2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2" s="2">
        <v>45439</v>
      </c>
      <c r="AR2" s="2">
        <v>45476</v>
      </c>
      <c r="AS2" s="2">
        <v>45485</v>
      </c>
      <c r="AT2" s="2">
        <v>45467</v>
      </c>
      <c r="AU2" s="1" t="s">
        <v>72</v>
      </c>
      <c r="AV2" s="1" t="s">
        <v>73</v>
      </c>
      <c r="BB2" s="2">
        <v>45463</v>
      </c>
      <c r="BE2" s="1" t="s">
        <v>74</v>
      </c>
      <c r="BF2" s="2">
        <v>45561</v>
      </c>
      <c r="BG2" s="1" t="s">
        <v>75</v>
      </c>
      <c r="BK2" s="1" t="e">
        <f>IF(Tabela1[[#This Row],[Dist PN]]&lt;100,#REF!,IF(AND(Tabela1[[#This Row],[Dist PN]]&gt;100,Tabela1[[#This Row],[Dist PN]]&lt;300),#REF!,#REF!))</f>
        <v>#REF!</v>
      </c>
      <c r="BL2" s="1" t="e">
        <f>VLOOKUP(Tabela1[[#This Row],[Energia]],#REF!,2,FALSE)</f>
        <v>#REF!</v>
      </c>
      <c r="BM2" s="1" t="e">
        <f>VLOOKUP(Tabela1[[#This Row],[Dentro Cerca]],#REF!,2,FALSE)</f>
        <v>#REF!</v>
      </c>
      <c r="BN2" s="1" t="e">
        <f>VLOOKUP(Tabela1[[#This Row],[Supressão]],#REF!,2,FALSE)</f>
        <v>#REF!</v>
      </c>
      <c r="BO2" s="1" t="e">
        <f>VLOOKUP(Tabela1[[#This Row],[Plantio]],#REF!,2,FALSE)</f>
        <v>#REF!</v>
      </c>
      <c r="BP2" s="1" t="e">
        <f>VLOOKUP(Tabela1[[#This Row],[Relevo]],#REF!,2,FALSE)</f>
        <v>#REF!</v>
      </c>
    </row>
    <row r="3" spans="1:68" ht="14.25">
      <c r="A3" s="1" t="str">
        <f>_xlfn.CONCAT(Tabela1[[#This Row],[ID Winity]],Tabela1[[#This Row],[Coluna1]])</f>
        <v>MGCRT004</v>
      </c>
      <c r="C3" s="1" t="s">
        <v>429</v>
      </c>
      <c r="D3" s="1" t="s">
        <v>59</v>
      </c>
      <c r="F3" s="1" t="s">
        <v>76</v>
      </c>
      <c r="G3" s="1" t="s">
        <v>62</v>
      </c>
      <c r="H3" s="1" t="s">
        <v>77</v>
      </c>
      <c r="J3" s="1" t="s">
        <v>78</v>
      </c>
      <c r="L3" s="1" t="s">
        <v>65</v>
      </c>
      <c r="M3" s="1" t="s">
        <v>79</v>
      </c>
      <c r="O3" s="1" t="s">
        <v>67</v>
      </c>
      <c r="P3" s="1" t="s">
        <v>68</v>
      </c>
      <c r="Q3" s="3">
        <v>-19.727281000000001</v>
      </c>
      <c r="R3" s="3">
        <v>-42.134171000000002</v>
      </c>
      <c r="S3" s="1">
        <v>60</v>
      </c>
      <c r="W3" s="6">
        <v>-19.727443000000001</v>
      </c>
      <c r="X3" s="6">
        <v>-42.134120000000003</v>
      </c>
      <c r="Y3" s="5">
        <f t="shared" si="0"/>
        <v>14.512374925492955</v>
      </c>
      <c r="Z3" s="1" t="s">
        <v>69</v>
      </c>
      <c r="AA3" s="1" t="s">
        <v>69</v>
      </c>
      <c r="AB3" s="1" t="s">
        <v>70</v>
      </c>
      <c r="AC3" s="1" t="s">
        <v>70</v>
      </c>
      <c r="AD3" s="1" t="s">
        <v>71</v>
      </c>
      <c r="AE3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3" s="2">
        <v>45439</v>
      </c>
      <c r="AR3" s="1" t="s">
        <v>80</v>
      </c>
      <c r="AS3" s="2">
        <v>45448</v>
      </c>
    </row>
    <row r="4" spans="1:68" ht="14.25">
      <c r="A4" s="1" t="str">
        <f>_xlfn.CONCAT(Tabela1[[#This Row],[ID Winity]],Tabela1[[#This Row],[Coluna1]])</f>
        <v>MGDVX001X</v>
      </c>
      <c r="C4" s="1" t="s">
        <v>429</v>
      </c>
      <c r="D4" s="1" t="s">
        <v>81</v>
      </c>
      <c r="E4" s="1" t="s">
        <v>60</v>
      </c>
      <c r="F4" s="1" t="s">
        <v>61</v>
      </c>
      <c r="G4" s="1" t="s">
        <v>82</v>
      </c>
      <c r="H4" s="1" t="s">
        <v>83</v>
      </c>
      <c r="I4" s="1" t="s">
        <v>64</v>
      </c>
      <c r="J4" s="1" t="s">
        <v>64</v>
      </c>
      <c r="L4" s="1" t="s">
        <v>65</v>
      </c>
      <c r="M4" s="1" t="s">
        <v>84</v>
      </c>
      <c r="O4" s="1" t="s">
        <v>85</v>
      </c>
      <c r="P4" s="1" t="s">
        <v>68</v>
      </c>
      <c r="Q4" s="3">
        <v>-20.647389</v>
      </c>
      <c r="R4" s="3">
        <v>-42.245562</v>
      </c>
      <c r="S4" s="1">
        <v>70</v>
      </c>
      <c r="W4" s="6">
        <v>-20.651479999999999</v>
      </c>
      <c r="X4" s="6">
        <v>-42.246237000000001</v>
      </c>
      <c r="Y4" s="7">
        <f t="shared" si="0"/>
        <v>345.00917554619946</v>
      </c>
      <c r="Z4" s="1" t="s">
        <v>70</v>
      </c>
      <c r="AA4" s="1" t="s">
        <v>70</v>
      </c>
      <c r="AB4" s="1" t="s">
        <v>70</v>
      </c>
      <c r="AC4" s="1" t="s">
        <v>70</v>
      </c>
      <c r="AD4" s="1" t="s">
        <v>71</v>
      </c>
      <c r="AE4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4" s="2">
        <v>45434</v>
      </c>
      <c r="AR4" s="2">
        <v>45434</v>
      </c>
      <c r="AS4" s="2">
        <v>45463</v>
      </c>
      <c r="BB4" s="17">
        <v>45505</v>
      </c>
      <c r="BC4" s="18"/>
      <c r="BD4" s="22"/>
      <c r="BE4" s="1" t="s">
        <v>86</v>
      </c>
      <c r="BI4" s="1">
        <v>33422</v>
      </c>
    </row>
    <row r="5" spans="1:68" ht="14.25">
      <c r="A5" s="1" t="str">
        <f>_xlfn.CONCAT(Tabela1[[#This Row],[ID Winity]],Tabela1[[#This Row],[Coluna1]])</f>
        <v>MGNGN002X</v>
      </c>
      <c r="C5" s="1" t="s">
        <v>429</v>
      </c>
      <c r="D5" s="1" t="s">
        <v>87</v>
      </c>
      <c r="E5" s="1" t="s">
        <v>60</v>
      </c>
      <c r="F5" s="1" t="s">
        <v>61</v>
      </c>
      <c r="G5" s="1" t="s">
        <v>88</v>
      </c>
      <c r="H5" s="1" t="s">
        <v>63</v>
      </c>
      <c r="I5" s="1" t="s">
        <v>64</v>
      </c>
      <c r="J5" s="1" t="s">
        <v>89</v>
      </c>
      <c r="L5" s="1" t="s">
        <v>65</v>
      </c>
      <c r="M5" s="1" t="s">
        <v>90</v>
      </c>
      <c r="O5" s="1" t="s">
        <v>91</v>
      </c>
      <c r="P5" s="1" t="s">
        <v>68</v>
      </c>
      <c r="Q5" s="3">
        <v>-19.131398000000001</v>
      </c>
      <c r="R5" s="3">
        <v>-42.016167000000003</v>
      </c>
      <c r="S5" s="1">
        <v>70</v>
      </c>
      <c r="W5" s="6">
        <v>-19.130794000000002</v>
      </c>
      <c r="X5" s="6">
        <v>-42.015720999999999</v>
      </c>
      <c r="Y5" s="5">
        <f t="shared" ref="Y5:Y22" si="1">(6371*ACOS(COS(PI()*(90-R5)/180)*COS((90-X5)*PI()/180)+SIN((90-R5)*PI()/180)*SIN((90-X5)*PI()/180)*COS((W5-Q5)*PI()/180)))*1000</f>
        <v>70.351347608627719</v>
      </c>
      <c r="Z5" s="1" t="s">
        <v>69</v>
      </c>
      <c r="AA5" s="1" t="s">
        <v>69</v>
      </c>
      <c r="AB5" s="1" t="s">
        <v>70</v>
      </c>
      <c r="AC5" s="1" t="s">
        <v>70</v>
      </c>
      <c r="AD5" s="1" t="s">
        <v>71</v>
      </c>
      <c r="AE5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5" s="2">
        <v>45435</v>
      </c>
      <c r="AR5" s="2">
        <v>45435</v>
      </c>
      <c r="AS5" s="2">
        <v>45448</v>
      </c>
      <c r="AT5" s="2">
        <v>45468</v>
      </c>
      <c r="AV5" s="13">
        <v>1720243787689</v>
      </c>
      <c r="BB5" s="19">
        <v>45464</v>
      </c>
      <c r="BC5" s="20"/>
      <c r="BD5" s="20"/>
      <c r="BE5" s="21" t="s">
        <v>92</v>
      </c>
      <c r="BF5" s="2">
        <v>45561</v>
      </c>
      <c r="BG5" s="1" t="s">
        <v>75</v>
      </c>
    </row>
    <row r="6" spans="1:68" ht="14.25">
      <c r="A6" s="1" t="str">
        <f>_xlfn.CONCAT(Tabela1[[#This Row],[ID Winity]],Tabela1[[#This Row],[Coluna1]])</f>
        <v>MGNGN002X</v>
      </c>
      <c r="C6" s="1" t="s">
        <v>429</v>
      </c>
      <c r="D6" s="1" t="s">
        <v>87</v>
      </c>
      <c r="E6" s="1" t="s">
        <v>60</v>
      </c>
      <c r="F6" s="1" t="s">
        <v>76</v>
      </c>
      <c r="G6" s="1" t="s">
        <v>88</v>
      </c>
      <c r="H6" s="1" t="s">
        <v>93</v>
      </c>
      <c r="I6" s="1" t="s">
        <v>64</v>
      </c>
      <c r="J6" s="1" t="s">
        <v>94</v>
      </c>
      <c r="L6" s="1" t="s">
        <v>65</v>
      </c>
      <c r="M6" s="1" t="s">
        <v>95</v>
      </c>
      <c r="N6" s="4"/>
      <c r="O6" s="1" t="s">
        <v>91</v>
      </c>
      <c r="P6" s="1" t="s">
        <v>68</v>
      </c>
      <c r="Q6" s="3">
        <v>-19.131398000000001</v>
      </c>
      <c r="R6" s="3">
        <v>-42.016167000000003</v>
      </c>
      <c r="S6" s="1">
        <v>70</v>
      </c>
      <c r="W6" s="3">
        <v>-19.131817999999999</v>
      </c>
      <c r="X6" s="3">
        <v>-42.016482000000003</v>
      </c>
      <c r="Y6" s="5">
        <f t="shared" si="1"/>
        <v>49.302780383763348</v>
      </c>
      <c r="Z6" s="1" t="s">
        <v>69</v>
      </c>
      <c r="AA6" s="1" t="s">
        <v>69</v>
      </c>
      <c r="AB6" s="1" t="s">
        <v>70</v>
      </c>
      <c r="AC6" s="1" t="s">
        <v>70</v>
      </c>
      <c r="AD6" s="1" t="s">
        <v>71</v>
      </c>
      <c r="AE6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I6" s="2"/>
      <c r="AK6" s="2">
        <v>45498</v>
      </c>
      <c r="AR6" s="2" t="s">
        <v>96</v>
      </c>
      <c r="AS6" s="2"/>
      <c r="BB6" s="2">
        <v>45509</v>
      </c>
    </row>
    <row r="7" spans="1:68" ht="14.25">
      <c r="A7" s="1" t="str">
        <f>_xlfn.CONCAT(Tabela1[[#This Row],[ID Winity]],Tabela1[[#This Row],[Coluna1]])</f>
        <v>MGFRV001X</v>
      </c>
      <c r="C7" s="1" t="s">
        <v>429</v>
      </c>
      <c r="D7" s="1" t="s">
        <v>97</v>
      </c>
      <c r="E7" s="1" t="s">
        <v>60</v>
      </c>
      <c r="F7" s="1" t="s">
        <v>61</v>
      </c>
      <c r="G7" s="1" t="s">
        <v>98</v>
      </c>
      <c r="H7" s="1" t="s">
        <v>63</v>
      </c>
      <c r="I7" s="1" t="s">
        <v>64</v>
      </c>
      <c r="J7" s="1" t="s">
        <v>64</v>
      </c>
      <c r="L7" s="1" t="s">
        <v>65</v>
      </c>
      <c r="M7" s="1" t="s">
        <v>99</v>
      </c>
      <c r="O7" s="1" t="s">
        <v>100</v>
      </c>
      <c r="P7" s="1" t="s">
        <v>68</v>
      </c>
      <c r="Q7" s="3">
        <v>-20.675740999999999</v>
      </c>
      <c r="R7" s="3">
        <v>-42.270778999999997</v>
      </c>
      <c r="S7" s="1">
        <v>70</v>
      </c>
      <c r="W7" s="1">
        <v>-20.673258000000001</v>
      </c>
      <c r="X7" s="3">
        <v>-42.270209999999999</v>
      </c>
      <c r="Y7" s="7">
        <f t="shared" si="1"/>
        <v>213.87814393397875</v>
      </c>
      <c r="Z7" s="1" t="s">
        <v>69</v>
      </c>
      <c r="AA7" s="1" t="s">
        <v>70</v>
      </c>
      <c r="AB7" s="1" t="s">
        <v>70</v>
      </c>
      <c r="AC7" s="1" t="s">
        <v>70</v>
      </c>
      <c r="AD7" s="1" t="s">
        <v>71</v>
      </c>
      <c r="AE7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7" s="2">
        <v>45434</v>
      </c>
      <c r="AR7" s="2">
        <v>45434</v>
      </c>
      <c r="AS7" s="2">
        <v>45462</v>
      </c>
      <c r="AT7" s="2">
        <v>45467</v>
      </c>
      <c r="AU7" s="2"/>
      <c r="AV7" s="13">
        <v>1720243787689</v>
      </c>
      <c r="BB7" s="2">
        <v>45463</v>
      </c>
      <c r="BE7" s="1" t="s">
        <v>74</v>
      </c>
      <c r="BF7" s="2">
        <v>45561</v>
      </c>
      <c r="BG7" s="1" t="s">
        <v>75</v>
      </c>
    </row>
    <row r="8" spans="1:68" ht="14.25">
      <c r="A8" s="1" t="str">
        <f>_xlfn.CONCAT(Tabela1[[#This Row],[ID Winity]],Tabela1[[#This Row],[Coluna1]])</f>
        <v>MGJDM002X</v>
      </c>
      <c r="C8" s="1" t="s">
        <v>429</v>
      </c>
      <c r="D8" s="1" t="s">
        <v>101</v>
      </c>
      <c r="E8" s="1" t="s">
        <v>60</v>
      </c>
      <c r="F8" s="1" t="s">
        <v>61</v>
      </c>
      <c r="G8" s="1" t="s">
        <v>102</v>
      </c>
      <c r="H8" s="1" t="s">
        <v>63</v>
      </c>
      <c r="I8" s="1" t="s">
        <v>64</v>
      </c>
      <c r="J8" s="1" t="s">
        <v>64</v>
      </c>
      <c r="L8" s="1" t="s">
        <v>65</v>
      </c>
      <c r="M8" s="1" t="s">
        <v>103</v>
      </c>
      <c r="O8" s="1" t="s">
        <v>104</v>
      </c>
      <c r="P8" s="1" t="s">
        <v>68</v>
      </c>
      <c r="Q8" s="3">
        <v>-20.311474</v>
      </c>
      <c r="R8" s="3">
        <v>-42.145358000000002</v>
      </c>
      <c r="S8" s="1">
        <v>60</v>
      </c>
      <c r="W8" s="6">
        <v>-20.314420999999999</v>
      </c>
      <c r="X8" s="1">
        <v>-42.145065000000002</v>
      </c>
      <c r="Y8" s="7">
        <f t="shared" si="1"/>
        <v>245.14034845233491</v>
      </c>
      <c r="Z8" s="1" t="s">
        <v>69</v>
      </c>
      <c r="AA8" s="1" t="s">
        <v>70</v>
      </c>
      <c r="AB8" s="1" t="s">
        <v>70</v>
      </c>
      <c r="AC8" s="1" t="s">
        <v>70</v>
      </c>
      <c r="AD8" s="1" t="s">
        <v>71</v>
      </c>
      <c r="AE8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8" s="2">
        <v>45434</v>
      </c>
      <c r="AR8" s="2">
        <v>45434</v>
      </c>
      <c r="AS8" s="2">
        <v>45447</v>
      </c>
      <c r="AT8" s="2">
        <v>45469</v>
      </c>
      <c r="AV8" s="13">
        <v>1720243787689</v>
      </c>
      <c r="BB8" s="2">
        <v>45463</v>
      </c>
      <c r="BF8" s="2">
        <v>45561</v>
      </c>
      <c r="BG8" s="1" t="s">
        <v>75</v>
      </c>
    </row>
    <row r="9" spans="1:68" ht="14.25">
      <c r="A9" s="1" t="str">
        <f>_xlfn.CONCAT(Tabela1[[#This Row],[ID Winity]],Tabela1[[#This Row],[Coluna1]])</f>
        <v>MGJDM003X</v>
      </c>
      <c r="C9" s="1" t="s">
        <v>429</v>
      </c>
      <c r="D9" s="1" t="s">
        <v>105</v>
      </c>
      <c r="E9" s="1" t="s">
        <v>60</v>
      </c>
      <c r="F9" s="1" t="s">
        <v>61</v>
      </c>
      <c r="G9" s="1" t="s">
        <v>106</v>
      </c>
      <c r="H9" s="1" t="s">
        <v>83</v>
      </c>
      <c r="I9" s="1" t="s">
        <v>64</v>
      </c>
      <c r="J9" s="1" t="s">
        <v>64</v>
      </c>
      <c r="L9" s="1" t="s">
        <v>65</v>
      </c>
      <c r="M9" s="1" t="s">
        <v>107</v>
      </c>
      <c r="O9" s="1" t="s">
        <v>104</v>
      </c>
      <c r="P9" s="1" t="s">
        <v>68</v>
      </c>
      <c r="Q9" s="3">
        <v>-20.451910999999999</v>
      </c>
      <c r="R9" s="3">
        <v>-42.170873</v>
      </c>
      <c r="S9" s="1">
        <v>60</v>
      </c>
      <c r="W9" s="1">
        <v>-20.450219000000001</v>
      </c>
      <c r="X9" s="1">
        <v>-42.169486999999997</v>
      </c>
      <c r="Y9" s="7">
        <f t="shared" si="1"/>
        <v>207.83619991416469</v>
      </c>
      <c r="Z9" s="1" t="s">
        <v>69</v>
      </c>
      <c r="AA9" s="1" t="s">
        <v>70</v>
      </c>
      <c r="AB9" s="1" t="s">
        <v>70</v>
      </c>
      <c r="AC9" s="1" t="s">
        <v>70</v>
      </c>
      <c r="AD9" s="1" t="s">
        <v>71</v>
      </c>
      <c r="AE9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9" s="2">
        <v>45434</v>
      </c>
      <c r="AR9" s="2">
        <v>45434</v>
      </c>
      <c r="AS9" s="2">
        <v>45447</v>
      </c>
      <c r="BB9" s="2">
        <v>45505</v>
      </c>
      <c r="BE9" s="1" t="s">
        <v>86</v>
      </c>
      <c r="BI9" s="1">
        <v>33423</v>
      </c>
    </row>
    <row r="10" spans="1:68" ht="14.25">
      <c r="A10" s="1" t="str">
        <f>_xlfn.CONCAT(Tabela1[[#This Row],[ID Winity]],Tabela1[[#This Row],[Coluna1]])</f>
        <v>MGLMP001</v>
      </c>
      <c r="C10" s="1" t="s">
        <v>429</v>
      </c>
      <c r="D10" s="1" t="s">
        <v>108</v>
      </c>
      <c r="F10" s="1" t="s">
        <v>61</v>
      </c>
      <c r="G10" s="1" t="s">
        <v>109</v>
      </c>
      <c r="H10" s="1" t="s">
        <v>110</v>
      </c>
      <c r="I10" s="2">
        <v>45441</v>
      </c>
      <c r="J10" s="1" t="s">
        <v>111</v>
      </c>
      <c r="L10" s="1" t="s">
        <v>65</v>
      </c>
      <c r="M10" s="1" t="s">
        <v>112</v>
      </c>
      <c r="O10" s="1" t="s">
        <v>113</v>
      </c>
      <c r="P10" s="1" t="s">
        <v>68</v>
      </c>
      <c r="Q10" s="3">
        <v>-21.74596</v>
      </c>
      <c r="R10" s="3">
        <v>-42.728968000000002</v>
      </c>
      <c r="S10" s="1">
        <v>70</v>
      </c>
      <c r="W10" s="1">
        <v>-21.7471</v>
      </c>
      <c r="X10" s="3">
        <v>-42.729781000000003</v>
      </c>
      <c r="Y10" s="7">
        <f t="shared" si="1"/>
        <v>129.78016356321609</v>
      </c>
      <c r="Z10" s="1" t="s">
        <v>69</v>
      </c>
      <c r="AA10" s="1" t="s">
        <v>70</v>
      </c>
      <c r="AB10" s="1" t="s">
        <v>70</v>
      </c>
      <c r="AC10" s="1" t="s">
        <v>70</v>
      </c>
      <c r="AD10" s="1" t="s">
        <v>71</v>
      </c>
      <c r="AE10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10" s="2">
        <v>45432</v>
      </c>
      <c r="AR10" s="2">
        <v>45432</v>
      </c>
      <c r="AS10" s="2">
        <v>45461</v>
      </c>
    </row>
    <row r="11" spans="1:68" ht="14.25">
      <c r="A11" s="1" t="str">
        <f>_xlfn.CONCAT(Tabela1[[#This Row],[ID Winity]],Tabela1[[#This Row],[Coluna1]])</f>
        <v>MGLMP001X</v>
      </c>
      <c r="C11" s="1" t="s">
        <v>429</v>
      </c>
      <c r="D11" s="1" t="s">
        <v>108</v>
      </c>
      <c r="E11" s="1" t="s">
        <v>60</v>
      </c>
      <c r="F11" s="1" t="s">
        <v>76</v>
      </c>
      <c r="G11" s="1" t="s">
        <v>109</v>
      </c>
      <c r="H11" s="1" t="s">
        <v>63</v>
      </c>
      <c r="J11" s="1" t="s">
        <v>114</v>
      </c>
      <c r="K11" s="2"/>
      <c r="L11" s="1" t="s">
        <v>65</v>
      </c>
      <c r="M11" s="1" t="s">
        <v>115</v>
      </c>
      <c r="O11" s="1" t="s">
        <v>113</v>
      </c>
      <c r="P11" s="1" t="s">
        <v>68</v>
      </c>
      <c r="Q11" s="3">
        <v>-21.74596</v>
      </c>
      <c r="R11" s="3">
        <v>-42.728968000000002</v>
      </c>
      <c r="S11" s="1">
        <v>70</v>
      </c>
      <c r="W11" s="1">
        <v>-21.744222000000001</v>
      </c>
      <c r="X11" s="3">
        <v>-42.727980000000002</v>
      </c>
      <c r="Y11" s="7">
        <f t="shared" si="1"/>
        <v>179.50648212333897</v>
      </c>
      <c r="Z11" s="1" t="s">
        <v>69</v>
      </c>
      <c r="AA11" s="1" t="s">
        <v>70</v>
      </c>
      <c r="AB11" s="1" t="s">
        <v>70</v>
      </c>
      <c r="AC11" s="1" t="s">
        <v>70</v>
      </c>
      <c r="AD11" s="1" t="s">
        <v>71</v>
      </c>
      <c r="AE11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11" s="2">
        <v>45448</v>
      </c>
      <c r="AR11" s="2">
        <v>45448</v>
      </c>
      <c r="AS11" s="2">
        <v>45477</v>
      </c>
      <c r="AT11" s="1" t="s">
        <v>116</v>
      </c>
      <c r="AU11" s="1" t="s">
        <v>117</v>
      </c>
      <c r="BB11" s="2">
        <v>45491</v>
      </c>
      <c r="BE11" s="1" t="s">
        <v>74</v>
      </c>
      <c r="BF11" s="2">
        <v>45561</v>
      </c>
      <c r="BG11" s="1" t="s">
        <v>75</v>
      </c>
      <c r="BI11" s="1">
        <v>33424</v>
      </c>
    </row>
    <row r="12" spans="1:68" ht="14.25">
      <c r="A12" s="1" t="str">
        <f>_xlfn.CONCAT(Tabela1[[#This Row],[ID Winity]],Tabela1[[#This Row],[Coluna1]])</f>
        <v>MGLMP001</v>
      </c>
      <c r="C12" s="1" t="s">
        <v>429</v>
      </c>
      <c r="D12" s="1" t="s">
        <v>108</v>
      </c>
      <c r="F12" s="1" t="s">
        <v>118</v>
      </c>
      <c r="G12" s="1" t="s">
        <v>109</v>
      </c>
      <c r="H12" s="1" t="s">
        <v>110</v>
      </c>
      <c r="J12" s="1" t="s">
        <v>119</v>
      </c>
      <c r="K12" s="2"/>
      <c r="L12" s="1" t="s">
        <v>65</v>
      </c>
      <c r="M12" s="1" t="s">
        <v>120</v>
      </c>
      <c r="O12" s="1" t="s">
        <v>113</v>
      </c>
      <c r="P12" s="1" t="s">
        <v>68</v>
      </c>
      <c r="Q12" s="3">
        <v>-21.74596</v>
      </c>
      <c r="R12" s="3">
        <v>-42.728968000000002</v>
      </c>
      <c r="S12" s="1">
        <v>70</v>
      </c>
      <c r="W12" s="1">
        <v>-21.745374000000002</v>
      </c>
      <c r="X12" s="3">
        <v>-42.728338999999998</v>
      </c>
      <c r="Y12" s="5">
        <f t="shared" si="1"/>
        <v>84.751968572818413</v>
      </c>
      <c r="Z12" s="1" t="s">
        <v>69</v>
      </c>
      <c r="AA12" s="1" t="s">
        <v>70</v>
      </c>
      <c r="AB12" s="1" t="s">
        <v>70</v>
      </c>
      <c r="AC12" s="1" t="s">
        <v>70</v>
      </c>
      <c r="AD12" s="1" t="s">
        <v>71</v>
      </c>
      <c r="AE12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12" s="2">
        <v>45448</v>
      </c>
      <c r="AR12" s="1" t="s">
        <v>80</v>
      </c>
      <c r="AS12" s="11"/>
    </row>
    <row r="13" spans="1:68" ht="14.25">
      <c r="A13" s="1" t="str">
        <f>_xlfn.CONCAT(Tabela1[[#This Row],[ID Winity]],Tabela1[[#This Row],[Coluna1]])</f>
        <v>MGLMP002</v>
      </c>
      <c r="C13" s="1" t="s">
        <v>429</v>
      </c>
      <c r="D13" s="1" t="s">
        <v>121</v>
      </c>
      <c r="F13" s="1" t="s">
        <v>61</v>
      </c>
      <c r="G13" s="1" t="s">
        <v>122</v>
      </c>
      <c r="H13" s="1" t="s">
        <v>110</v>
      </c>
      <c r="I13" s="2">
        <v>45436</v>
      </c>
      <c r="J13" s="1" t="s">
        <v>111</v>
      </c>
      <c r="L13" s="1" t="s">
        <v>65</v>
      </c>
      <c r="M13" s="1" t="s">
        <v>123</v>
      </c>
      <c r="O13" s="1" t="s">
        <v>113</v>
      </c>
      <c r="P13" s="1" t="s">
        <v>68</v>
      </c>
      <c r="Q13" s="3">
        <v>-21.667771999999999</v>
      </c>
      <c r="R13" s="3">
        <v>-42.731586</v>
      </c>
      <c r="S13" s="1">
        <v>60</v>
      </c>
      <c r="W13" s="3">
        <v>-21.664162999999999</v>
      </c>
      <c r="X13" s="3">
        <v>-42.727836000000003</v>
      </c>
      <c r="Y13" s="7">
        <f t="shared" si="1"/>
        <v>510.65595306313651</v>
      </c>
      <c r="Z13" s="1" t="s">
        <v>69</v>
      </c>
      <c r="AA13" s="1" t="s">
        <v>70</v>
      </c>
      <c r="AB13" s="1" t="s">
        <v>70</v>
      </c>
      <c r="AC13" s="1" t="s">
        <v>70</v>
      </c>
      <c r="AD13" s="1" t="s">
        <v>71</v>
      </c>
      <c r="AE13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13" s="2">
        <v>45429</v>
      </c>
      <c r="AR13" s="2">
        <v>45427</v>
      </c>
      <c r="AS13" s="2">
        <v>45455</v>
      </c>
    </row>
    <row r="14" spans="1:68" ht="14.25">
      <c r="A14" s="1" t="str">
        <f>_xlfn.CONCAT(Tabela1[[#This Row],[ID Winity]],Tabela1[[#This Row],[Coluna1]])</f>
        <v>MGLMP002X</v>
      </c>
      <c r="C14" s="1" t="s">
        <v>429</v>
      </c>
      <c r="D14" s="1" t="s">
        <v>121</v>
      </c>
      <c r="E14" s="1" t="s">
        <v>60</v>
      </c>
      <c r="F14" s="1" t="s">
        <v>76</v>
      </c>
      <c r="G14" s="1" t="s">
        <v>122</v>
      </c>
      <c r="H14" s="1" t="s">
        <v>63</v>
      </c>
      <c r="J14" s="1" t="s">
        <v>124</v>
      </c>
      <c r="K14" s="2"/>
      <c r="L14" s="1" t="s">
        <v>65</v>
      </c>
      <c r="M14" s="1" t="s">
        <v>125</v>
      </c>
      <c r="N14" s="4"/>
      <c r="O14" s="1" t="s">
        <v>113</v>
      </c>
      <c r="P14" s="1" t="s">
        <v>68</v>
      </c>
      <c r="Q14" s="3">
        <v>-21.667771999999999</v>
      </c>
      <c r="R14" s="3">
        <v>-42.731586</v>
      </c>
      <c r="S14" s="1">
        <v>60</v>
      </c>
      <c r="W14" s="3">
        <v>-21.669378999999999</v>
      </c>
      <c r="X14" s="3">
        <v>-42.732236999999998</v>
      </c>
      <c r="Y14" s="7">
        <f t="shared" si="1"/>
        <v>149.89252392437513</v>
      </c>
      <c r="Z14" s="1" t="s">
        <v>70</v>
      </c>
      <c r="AA14" s="1" t="s">
        <v>70</v>
      </c>
      <c r="AB14" s="1" t="s">
        <v>70</v>
      </c>
      <c r="AC14" s="1" t="s">
        <v>70</v>
      </c>
      <c r="AD14" s="1" t="s">
        <v>71</v>
      </c>
      <c r="AE14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14" s="2">
        <v>45448</v>
      </c>
      <c r="AR14" s="2">
        <v>45448</v>
      </c>
      <c r="AS14" s="2">
        <v>45477</v>
      </c>
      <c r="AT14" s="1" t="s">
        <v>116</v>
      </c>
      <c r="AU14" s="1" t="s">
        <v>126</v>
      </c>
      <c r="BB14" s="2">
        <v>45491</v>
      </c>
      <c r="BE14" s="1" t="s">
        <v>74</v>
      </c>
      <c r="BF14" s="2">
        <v>45561</v>
      </c>
      <c r="BG14" s="1" t="s">
        <v>75</v>
      </c>
      <c r="BI14" s="1">
        <v>33425</v>
      </c>
    </row>
    <row r="15" spans="1:68" ht="14.25">
      <c r="A15" s="1" t="str">
        <f>_xlfn.CONCAT(Tabela1[[#This Row],[ID Winity]],Tabela1[[#This Row],[Coluna1]])</f>
        <v>MGLMP002</v>
      </c>
      <c r="C15" s="1" t="s">
        <v>429</v>
      </c>
      <c r="D15" s="1" t="s">
        <v>121</v>
      </c>
      <c r="F15" s="1" t="s">
        <v>118</v>
      </c>
      <c r="G15" s="1" t="s">
        <v>122</v>
      </c>
      <c r="H15" s="1" t="s">
        <v>77</v>
      </c>
      <c r="J15" s="1" t="s">
        <v>127</v>
      </c>
      <c r="K15" s="2"/>
      <c r="L15" s="1" t="s">
        <v>65</v>
      </c>
      <c r="M15" s="1" t="s">
        <v>128</v>
      </c>
      <c r="N15" s="4"/>
      <c r="O15" s="1" t="s">
        <v>113</v>
      </c>
      <c r="P15" s="1" t="s">
        <v>68</v>
      </c>
      <c r="Q15" s="3">
        <v>-21.667771999999999</v>
      </c>
      <c r="R15" s="3">
        <v>-42.731586</v>
      </c>
      <c r="S15" s="1">
        <v>60</v>
      </c>
      <c r="W15" s="3">
        <v>-21.668274</v>
      </c>
      <c r="X15" s="3">
        <v>-42.731963999999998</v>
      </c>
      <c r="Y15" s="5">
        <f t="shared" si="1"/>
        <v>58.718076572885415</v>
      </c>
      <c r="Z15" s="1" t="s">
        <v>70</v>
      </c>
      <c r="AA15" s="1" t="s">
        <v>70</v>
      </c>
      <c r="AB15" s="1" t="s">
        <v>70</v>
      </c>
      <c r="AC15" s="1" t="s">
        <v>70</v>
      </c>
      <c r="AD15" s="1" t="s">
        <v>71</v>
      </c>
      <c r="AE15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15" s="2">
        <v>45448</v>
      </c>
      <c r="AR15" s="2">
        <v>45448</v>
      </c>
      <c r="AS15" s="1" t="s">
        <v>129</v>
      </c>
    </row>
    <row r="16" spans="1:68" ht="14.25">
      <c r="A16" s="1" t="str">
        <f>_xlfn.CONCAT(Tabela1[[#This Row],[ID Winity]],Tabela1[[#This Row],[Coluna1]])</f>
        <v>MGLMP003X</v>
      </c>
      <c r="C16" s="1" t="s">
        <v>429</v>
      </c>
      <c r="D16" s="1" t="s">
        <v>130</v>
      </c>
      <c r="E16" s="1" t="s">
        <v>60</v>
      </c>
      <c r="F16" s="1" t="s">
        <v>61</v>
      </c>
      <c r="G16" s="1" t="s">
        <v>131</v>
      </c>
      <c r="H16" s="1" t="s">
        <v>63</v>
      </c>
      <c r="I16" s="1" t="s">
        <v>64</v>
      </c>
      <c r="J16" s="1" t="s">
        <v>64</v>
      </c>
      <c r="L16" s="1" t="s">
        <v>65</v>
      </c>
      <c r="M16" s="1" t="s">
        <v>132</v>
      </c>
      <c r="O16" s="1" t="s">
        <v>113</v>
      </c>
      <c r="P16" s="1" t="s">
        <v>68</v>
      </c>
      <c r="Q16" s="3">
        <v>-21.809059999999999</v>
      </c>
      <c r="R16" s="3">
        <v>-42.700347999999998</v>
      </c>
      <c r="S16" s="1">
        <v>70</v>
      </c>
      <c r="W16" s="3">
        <v>-21.809049999999999</v>
      </c>
      <c r="X16" s="3">
        <v>-42.700212999999998</v>
      </c>
      <c r="Y16" s="7">
        <f t="shared" si="1"/>
        <v>15.033387375656515</v>
      </c>
      <c r="Z16" s="1" t="s">
        <v>69</v>
      </c>
      <c r="AA16" s="1" t="s">
        <v>70</v>
      </c>
      <c r="AB16" s="1" t="s">
        <v>70</v>
      </c>
      <c r="AC16" s="1" t="s">
        <v>70</v>
      </c>
      <c r="AD16" s="1" t="s">
        <v>71</v>
      </c>
      <c r="AE16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16" s="2">
        <v>45434</v>
      </c>
      <c r="AR16" s="2">
        <v>45427</v>
      </c>
      <c r="AS16" s="2">
        <v>45455</v>
      </c>
      <c r="AT16" s="2">
        <v>45467</v>
      </c>
      <c r="AV16" s="13">
        <v>1720243787689</v>
      </c>
      <c r="BB16" s="2">
        <v>45463</v>
      </c>
      <c r="BE16" s="1" t="s">
        <v>74</v>
      </c>
      <c r="BF16" s="2">
        <v>45561</v>
      </c>
      <c r="BG16" s="1" t="s">
        <v>75</v>
      </c>
    </row>
    <row r="17" spans="1:61" ht="14.25">
      <c r="A17" s="1" t="str">
        <f>_xlfn.CONCAT(Tabela1[[#This Row],[ID Winity]],Tabela1[[#This Row],[Coluna1]])</f>
        <v>MGLPL001</v>
      </c>
      <c r="C17" s="1" t="s">
        <v>429</v>
      </c>
      <c r="D17" s="1" t="s">
        <v>133</v>
      </c>
      <c r="F17" s="1" t="s">
        <v>61</v>
      </c>
      <c r="G17" s="1" t="s">
        <v>134</v>
      </c>
      <c r="H17" s="1" t="s">
        <v>110</v>
      </c>
      <c r="I17" s="2">
        <v>45436</v>
      </c>
      <c r="J17" s="1" t="s">
        <v>135</v>
      </c>
      <c r="L17" s="1" t="s">
        <v>65</v>
      </c>
      <c r="M17" s="1" t="s">
        <v>136</v>
      </c>
      <c r="O17" s="1" t="s">
        <v>137</v>
      </c>
      <c r="P17" s="1" t="s">
        <v>68</v>
      </c>
      <c r="Q17" s="3">
        <v>-21.603871999999999</v>
      </c>
      <c r="R17" s="3">
        <v>-42.699648000000003</v>
      </c>
      <c r="S17" s="1">
        <v>70</v>
      </c>
      <c r="W17" s="3">
        <v>-21.607188000000001</v>
      </c>
      <c r="X17" s="3">
        <v>-42.697837999999997</v>
      </c>
      <c r="Y17" s="7">
        <f t="shared" si="1"/>
        <v>337.54933740000359</v>
      </c>
      <c r="Z17" s="1" t="s">
        <v>70</v>
      </c>
      <c r="AA17" s="1" t="s">
        <v>70</v>
      </c>
      <c r="AB17" s="1" t="s">
        <v>70</v>
      </c>
      <c r="AC17" s="1" t="s">
        <v>70</v>
      </c>
      <c r="AD17" s="1" t="s">
        <v>138</v>
      </c>
      <c r="AE17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17" s="2">
        <v>45427</v>
      </c>
      <c r="AR17" s="2">
        <v>45427</v>
      </c>
      <c r="AS17" s="2">
        <v>45455</v>
      </c>
    </row>
    <row r="18" spans="1:61" ht="14.25">
      <c r="A18" s="1" t="str">
        <f>_xlfn.CONCAT(Tabela1[[#This Row],[ID Winity]],Tabela1[[#This Row],[Coluna1]])</f>
        <v>MGLPL001</v>
      </c>
      <c r="C18" s="1" t="s">
        <v>429</v>
      </c>
      <c r="D18" s="1" t="s">
        <v>133</v>
      </c>
      <c r="F18" s="1" t="s">
        <v>76</v>
      </c>
      <c r="G18" s="1" t="s">
        <v>134</v>
      </c>
      <c r="H18" s="1" t="s">
        <v>93</v>
      </c>
      <c r="I18" s="2"/>
      <c r="J18" s="1" t="s">
        <v>139</v>
      </c>
      <c r="L18" s="1" t="s">
        <v>65</v>
      </c>
      <c r="M18" s="1" t="s">
        <v>140</v>
      </c>
      <c r="O18" s="1" t="s">
        <v>137</v>
      </c>
      <c r="P18" s="1" t="s">
        <v>68</v>
      </c>
      <c r="Q18" s="3">
        <v>-21.586843999999999</v>
      </c>
      <c r="R18" s="3">
        <v>-42.687725</v>
      </c>
      <c r="S18" s="1">
        <v>70</v>
      </c>
      <c r="W18" s="3">
        <v>-21.587316000000001</v>
      </c>
      <c r="X18" s="3">
        <v>-42.687600000000003</v>
      </c>
      <c r="Y18" s="7">
        <f t="shared" si="1"/>
        <v>41.006334624470895</v>
      </c>
      <c r="Z18" s="1" t="s">
        <v>70</v>
      </c>
      <c r="AA18" s="1" t="s">
        <v>70</v>
      </c>
      <c r="AB18" s="1" t="s">
        <v>69</v>
      </c>
      <c r="AC18" s="1" t="s">
        <v>70</v>
      </c>
      <c r="AD18" s="1" t="s">
        <v>138</v>
      </c>
      <c r="AE18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I18" s="2">
        <v>45442</v>
      </c>
      <c r="AK18" s="2">
        <v>45443</v>
      </c>
      <c r="AR18" s="2">
        <v>45443</v>
      </c>
      <c r="AS18" s="2">
        <v>45472</v>
      </c>
      <c r="BB18" s="2">
        <v>45491</v>
      </c>
      <c r="BH18" s="1" t="s">
        <v>69</v>
      </c>
      <c r="BI18" s="1">
        <v>414452</v>
      </c>
    </row>
    <row r="19" spans="1:61" ht="14.25">
      <c r="A19" s="1" t="str">
        <f>_xlfn.CONCAT(Tabela1[[#This Row],[ID Winity]],Tabela1[[#This Row],[Coluna1]])</f>
        <v>MGLPL001X</v>
      </c>
      <c r="C19" s="1" t="s">
        <v>429</v>
      </c>
      <c r="D19" s="1" t="s">
        <v>133</v>
      </c>
      <c r="E19" s="1" t="s">
        <v>60</v>
      </c>
      <c r="F19" s="1" t="s">
        <v>76</v>
      </c>
      <c r="G19" s="1" t="s">
        <v>134</v>
      </c>
      <c r="H19" s="1" t="s">
        <v>83</v>
      </c>
      <c r="L19" s="1" t="s">
        <v>65</v>
      </c>
      <c r="M19" s="1" t="s">
        <v>141</v>
      </c>
      <c r="N19" s="4"/>
      <c r="O19" s="1" t="s">
        <v>137</v>
      </c>
      <c r="P19" s="1" t="s">
        <v>68</v>
      </c>
      <c r="Q19" s="3">
        <v>-21.586843999999999</v>
      </c>
      <c r="R19" s="3">
        <v>-42.687725</v>
      </c>
      <c r="S19" s="1">
        <v>70</v>
      </c>
      <c r="W19" s="3">
        <v>-21.587315</v>
      </c>
      <c r="X19" s="3">
        <v>-42.687551999999997</v>
      </c>
      <c r="Y19" s="5">
        <f t="shared" si="1"/>
        <v>43.035752792870639</v>
      </c>
      <c r="Z19" s="1" t="s">
        <v>70</v>
      </c>
      <c r="AA19" s="1" t="s">
        <v>70</v>
      </c>
      <c r="AB19" s="1" t="s">
        <v>69</v>
      </c>
      <c r="AC19" s="1" t="s">
        <v>70</v>
      </c>
      <c r="AD19" s="1" t="s">
        <v>138</v>
      </c>
      <c r="AE19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I19" s="2">
        <v>45442</v>
      </c>
      <c r="AK19" s="2">
        <v>45443</v>
      </c>
      <c r="AR19" s="2">
        <v>45443</v>
      </c>
      <c r="AS19" s="2">
        <v>45472</v>
      </c>
      <c r="BB19" s="2">
        <v>45588</v>
      </c>
      <c r="BE19" s="1" t="s">
        <v>86</v>
      </c>
      <c r="BH19" s="1" t="s">
        <v>69</v>
      </c>
      <c r="BI19" s="1">
        <v>414452</v>
      </c>
    </row>
    <row r="20" spans="1:61" ht="14.25">
      <c r="A20" s="1" t="str">
        <f>_xlfn.CONCAT(Tabela1[[#This Row],[ID Winity]],Tabela1[[#This Row],[Coluna1]])</f>
        <v>MGLPL001</v>
      </c>
      <c r="C20" s="1" t="s">
        <v>429</v>
      </c>
      <c r="D20" s="1" t="s">
        <v>133</v>
      </c>
      <c r="F20" s="1" t="s">
        <v>118</v>
      </c>
      <c r="G20" s="1" t="s">
        <v>134</v>
      </c>
      <c r="H20" s="1" t="s">
        <v>77</v>
      </c>
      <c r="L20" s="1" t="s">
        <v>65</v>
      </c>
      <c r="M20" s="1" t="s">
        <v>142</v>
      </c>
      <c r="N20" s="4"/>
      <c r="O20" s="1" t="s">
        <v>137</v>
      </c>
      <c r="P20" s="1" t="s">
        <v>68</v>
      </c>
      <c r="Q20" s="3">
        <v>-21.586843999999999</v>
      </c>
      <c r="R20" s="3">
        <v>-42.687725</v>
      </c>
      <c r="S20" s="1">
        <v>70</v>
      </c>
      <c r="W20" s="3">
        <v>-21.586200999999999</v>
      </c>
      <c r="X20" s="3">
        <v>-42.687945999999997</v>
      </c>
      <c r="Y20" s="5">
        <f t="shared" si="1"/>
        <v>58.016808463784876</v>
      </c>
      <c r="Z20" s="1" t="s">
        <v>70</v>
      </c>
      <c r="AA20" s="1" t="s">
        <v>70</v>
      </c>
      <c r="AB20" s="1" t="s">
        <v>70</v>
      </c>
      <c r="AC20" s="1" t="s">
        <v>70</v>
      </c>
      <c r="AD20" s="1" t="s">
        <v>71</v>
      </c>
      <c r="AE20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I20" s="2">
        <v>45442</v>
      </c>
      <c r="AK20" s="2">
        <v>45443</v>
      </c>
      <c r="AR20" s="2">
        <v>45443</v>
      </c>
      <c r="AS20" s="2">
        <v>45472</v>
      </c>
    </row>
    <row r="21" spans="1:61" ht="14.25">
      <c r="A21" s="1" t="str">
        <f>_xlfn.CONCAT(Tabela1[[#This Row],[ID Winity]],Tabela1[[#This Row],[Coluna1]])</f>
        <v>MGLPL002X</v>
      </c>
      <c r="C21" s="1" t="s">
        <v>429</v>
      </c>
      <c r="D21" s="1" t="s">
        <v>143</v>
      </c>
      <c r="E21" s="1" t="s">
        <v>60</v>
      </c>
      <c r="F21" s="1" t="s">
        <v>61</v>
      </c>
      <c r="G21" s="1" t="s">
        <v>144</v>
      </c>
      <c r="H21" s="1" t="s">
        <v>63</v>
      </c>
      <c r="I21" s="1" t="s">
        <v>64</v>
      </c>
      <c r="J21" s="1" t="s">
        <v>64</v>
      </c>
      <c r="L21" s="1" t="s">
        <v>65</v>
      </c>
      <c r="M21" s="1" t="s">
        <v>145</v>
      </c>
      <c r="O21" s="1" t="s">
        <v>137</v>
      </c>
      <c r="P21" s="1" t="s">
        <v>68</v>
      </c>
      <c r="Q21" s="3">
        <v>-21.479102999999999</v>
      </c>
      <c r="R21" s="3">
        <v>-42.576028999999998</v>
      </c>
      <c r="S21" s="1">
        <v>60</v>
      </c>
      <c r="W21" s="3">
        <v>-21.480263000000001</v>
      </c>
      <c r="X21" s="3">
        <v>-42.576886999999999</v>
      </c>
      <c r="Y21" s="7">
        <f t="shared" si="1"/>
        <v>134.62454568390191</v>
      </c>
      <c r="Z21" s="1" t="s">
        <v>69</v>
      </c>
      <c r="AA21" s="1" t="s">
        <v>70</v>
      </c>
      <c r="AB21" s="1" t="s">
        <v>70</v>
      </c>
      <c r="AC21" s="1" t="s">
        <v>70</v>
      </c>
      <c r="AD21" s="1" t="s">
        <v>71</v>
      </c>
      <c r="AE21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21" s="2">
        <v>45428</v>
      </c>
      <c r="AR21" s="2">
        <v>45428</v>
      </c>
      <c r="AS21" s="2">
        <v>45455</v>
      </c>
      <c r="AT21" s="2">
        <v>45467</v>
      </c>
      <c r="AV21" s="13">
        <v>1720243787689</v>
      </c>
      <c r="BB21" s="2">
        <v>45463</v>
      </c>
      <c r="BE21" s="1" t="s">
        <v>74</v>
      </c>
      <c r="BF21" s="2">
        <v>45561</v>
      </c>
      <c r="BG21" s="1" t="s">
        <v>75</v>
      </c>
    </row>
    <row r="22" spans="1:61" ht="14.25">
      <c r="A22" s="1" t="str">
        <f>_xlfn.CONCAT(Tabela1[[#This Row],[ID Winity]],Tabela1[[#This Row],[Coluna1]])</f>
        <v>MGLPL002</v>
      </c>
      <c r="C22" s="1" t="s">
        <v>429</v>
      </c>
      <c r="D22" s="1" t="s">
        <v>143</v>
      </c>
      <c r="F22" s="1" t="s">
        <v>76</v>
      </c>
      <c r="G22" s="1" t="s">
        <v>144</v>
      </c>
      <c r="H22" s="1" t="s">
        <v>110</v>
      </c>
      <c r="I22" s="1" t="s">
        <v>146</v>
      </c>
      <c r="L22" s="1" t="s">
        <v>65</v>
      </c>
      <c r="M22" s="1" t="s">
        <v>147</v>
      </c>
      <c r="N22" s="4"/>
      <c r="O22" s="1" t="s">
        <v>137</v>
      </c>
      <c r="P22" s="1" t="s">
        <v>68</v>
      </c>
      <c r="Q22" s="3">
        <v>-21.479102999999999</v>
      </c>
      <c r="R22" s="3">
        <v>-42.576028999999998</v>
      </c>
      <c r="S22" s="1">
        <v>60</v>
      </c>
      <c r="W22" s="3">
        <v>-21.478135999999999</v>
      </c>
      <c r="X22" s="3">
        <v>-42.574703999999997</v>
      </c>
      <c r="Y22" s="5">
        <f t="shared" si="1"/>
        <v>167.26220135575787</v>
      </c>
      <c r="Z22" s="1" t="s">
        <v>70</v>
      </c>
      <c r="AA22" s="1" t="s">
        <v>70</v>
      </c>
      <c r="AB22" s="1" t="s">
        <v>70</v>
      </c>
      <c r="AC22" s="1" t="s">
        <v>70</v>
      </c>
      <c r="AD22" s="1" t="s">
        <v>138</v>
      </c>
      <c r="AE22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22" s="2">
        <v>45428</v>
      </c>
      <c r="AR22" s="2">
        <v>45428</v>
      </c>
      <c r="AS22" s="2">
        <v>45455</v>
      </c>
    </row>
    <row r="23" spans="1:61" ht="14.25">
      <c r="A23" s="1" t="str">
        <f>_xlfn.CONCAT(Tabela1[[#This Row],[ID Winity]],Tabela1[[#This Row],[Coluna1]])</f>
        <v>MGLPL003X</v>
      </c>
      <c r="C23" s="1" t="s">
        <v>429</v>
      </c>
      <c r="D23" s="1" t="s">
        <v>148</v>
      </c>
      <c r="E23" s="1" t="s">
        <v>60</v>
      </c>
      <c r="F23" s="1" t="s">
        <v>61</v>
      </c>
      <c r="G23" s="1" t="s">
        <v>149</v>
      </c>
      <c r="H23" s="1" t="s">
        <v>63</v>
      </c>
      <c r="I23" s="1" t="s">
        <v>64</v>
      </c>
      <c r="J23" s="1" t="s">
        <v>64</v>
      </c>
      <c r="L23" s="1" t="s">
        <v>65</v>
      </c>
      <c r="M23" s="1" t="s">
        <v>150</v>
      </c>
      <c r="N23" s="1" t="s">
        <v>151</v>
      </c>
      <c r="O23" s="1" t="s">
        <v>137</v>
      </c>
      <c r="P23" s="1" t="s">
        <v>68</v>
      </c>
      <c r="Q23" s="3">
        <v>-21.415852999999998</v>
      </c>
      <c r="R23" s="3">
        <v>-42.505287000000003</v>
      </c>
      <c r="S23" s="1">
        <v>60</v>
      </c>
      <c r="W23" s="3">
        <v>-21.415641999999998</v>
      </c>
      <c r="X23" s="3">
        <v>-42.504432000000001</v>
      </c>
      <c r="Y23" s="7">
        <f t="shared" ref="Y23:Y54" si="2">(6371*ACOS(COS(PI()*(90-R23)/180)*COS((90-X23)*PI()/180)+SIN((90-R23)*PI()/180)*SIN((90-X23)*PI()/180)*COS((W23-Q23)*PI()/180)))*1000</f>
        <v>96.632289006215899</v>
      </c>
      <c r="Z23" s="1" t="s">
        <v>69</v>
      </c>
      <c r="AA23" s="1" t="s">
        <v>70</v>
      </c>
      <c r="AB23" s="1" t="s">
        <v>70</v>
      </c>
      <c r="AC23" s="1" t="s">
        <v>69</v>
      </c>
      <c r="AD23" s="1" t="s">
        <v>71</v>
      </c>
      <c r="AE23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23" s="2">
        <v>45435</v>
      </c>
      <c r="AR23" s="2">
        <v>45435</v>
      </c>
      <c r="AS23" s="2">
        <v>45464</v>
      </c>
      <c r="AT23" s="2">
        <v>45467</v>
      </c>
      <c r="AV23" s="13">
        <v>1720243787689</v>
      </c>
      <c r="BB23" s="2">
        <v>45467</v>
      </c>
      <c r="BE23" s="1" t="s">
        <v>152</v>
      </c>
      <c r="BF23" s="2">
        <v>45561</v>
      </c>
      <c r="BG23" s="1" t="s">
        <v>75</v>
      </c>
    </row>
    <row r="24" spans="1:61" ht="14.25">
      <c r="A24" s="1" t="str">
        <f>_xlfn.CONCAT(Tabela1[[#This Row],[ID Winity]],Tabela1[[#This Row],[Coluna1]])</f>
        <v>MGLPL004X</v>
      </c>
      <c r="C24" s="1" t="s">
        <v>429</v>
      </c>
      <c r="D24" s="1" t="s">
        <v>153</v>
      </c>
      <c r="E24" s="1" t="s">
        <v>60</v>
      </c>
      <c r="F24" s="1" t="s">
        <v>61</v>
      </c>
      <c r="G24" s="1" t="s">
        <v>154</v>
      </c>
      <c r="H24" s="1" t="s">
        <v>63</v>
      </c>
      <c r="I24" s="1" t="s">
        <v>64</v>
      </c>
      <c r="J24" s="1" t="s">
        <v>64</v>
      </c>
      <c r="L24" s="1" t="s">
        <v>65</v>
      </c>
      <c r="M24" s="1" t="s">
        <v>155</v>
      </c>
      <c r="O24" s="1" t="s">
        <v>137</v>
      </c>
      <c r="P24" s="1" t="s">
        <v>68</v>
      </c>
      <c r="Q24" s="3">
        <v>-21.640623000000001</v>
      </c>
      <c r="R24" s="3">
        <v>-42.714084999999997</v>
      </c>
      <c r="S24" s="1">
        <v>60</v>
      </c>
      <c r="W24" s="3">
        <v>-21.640688999999998</v>
      </c>
      <c r="X24" s="3">
        <v>-42.714905000000002</v>
      </c>
      <c r="Y24" s="7">
        <f t="shared" si="2"/>
        <v>91.339203425431222</v>
      </c>
      <c r="Z24" s="1" t="s">
        <v>69</v>
      </c>
      <c r="AA24" s="1" t="s">
        <v>70</v>
      </c>
      <c r="AB24" s="1" t="s">
        <v>70</v>
      </c>
      <c r="AC24" s="1" t="s">
        <v>70</v>
      </c>
      <c r="AD24" s="1" t="s">
        <v>71</v>
      </c>
      <c r="AE24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24" s="2">
        <v>45429</v>
      </c>
      <c r="AR24" s="2">
        <v>45427</v>
      </c>
      <c r="AS24" s="2">
        <v>45455</v>
      </c>
      <c r="AT24" s="2">
        <v>45467</v>
      </c>
      <c r="AV24" s="13">
        <v>1720243787689</v>
      </c>
      <c r="BB24" s="2">
        <v>45463</v>
      </c>
      <c r="BE24" s="1" t="s">
        <v>74</v>
      </c>
      <c r="BF24" s="2">
        <v>45561</v>
      </c>
      <c r="BG24" s="1" t="s">
        <v>75</v>
      </c>
    </row>
    <row r="25" spans="1:61" ht="14.25">
      <c r="A25" s="1" t="str">
        <f>_xlfn.CONCAT(Tabela1[[#This Row],[ID Winity]],Tabela1[[#This Row],[Coluna1]])</f>
        <v>MGLPL005X</v>
      </c>
      <c r="C25" s="1" t="s">
        <v>429</v>
      </c>
      <c r="D25" s="1" t="s">
        <v>156</v>
      </c>
      <c r="E25" s="1" t="s">
        <v>60</v>
      </c>
      <c r="F25" s="1" t="s">
        <v>61</v>
      </c>
      <c r="G25" s="1" t="s">
        <v>157</v>
      </c>
      <c r="H25" s="1" t="s">
        <v>63</v>
      </c>
      <c r="I25" s="1" t="s">
        <v>64</v>
      </c>
      <c r="J25" s="1" t="s">
        <v>64</v>
      </c>
      <c r="L25" s="1" t="s">
        <v>65</v>
      </c>
      <c r="M25" s="1" t="s">
        <v>158</v>
      </c>
      <c r="O25" s="1" t="s">
        <v>137</v>
      </c>
      <c r="P25" s="1" t="s">
        <v>68</v>
      </c>
      <c r="Q25" s="3">
        <v>-21.442605</v>
      </c>
      <c r="R25" s="3">
        <v>-42.538162</v>
      </c>
      <c r="S25" s="1">
        <v>60</v>
      </c>
      <c r="W25" s="3">
        <v>-21.444217999999999</v>
      </c>
      <c r="X25" s="3">
        <v>-42.539783999999997</v>
      </c>
      <c r="Y25" s="7">
        <f t="shared" si="2"/>
        <v>223.59268115572161</v>
      </c>
      <c r="Z25" s="1" t="s">
        <v>69</v>
      </c>
      <c r="AA25" s="1" t="s">
        <v>70</v>
      </c>
      <c r="AB25" s="1" t="s">
        <v>70</v>
      </c>
      <c r="AC25" s="1" t="s">
        <v>70</v>
      </c>
      <c r="AD25" s="1" t="s">
        <v>71</v>
      </c>
      <c r="AE25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25" s="2">
        <v>45429</v>
      </c>
      <c r="AR25" s="2">
        <v>45429</v>
      </c>
      <c r="AS25" s="2">
        <v>45460</v>
      </c>
      <c r="AT25" s="2">
        <v>45467</v>
      </c>
      <c r="AV25" s="13">
        <v>1720243787689</v>
      </c>
      <c r="BB25" s="2">
        <v>45463</v>
      </c>
      <c r="BE25" s="1" t="s">
        <v>74</v>
      </c>
      <c r="BF25" s="2">
        <v>45561</v>
      </c>
      <c r="BG25" s="1" t="s">
        <v>75</v>
      </c>
    </row>
    <row r="26" spans="1:61" ht="14.25">
      <c r="A26" s="1" t="str">
        <f>_xlfn.CONCAT(Tabela1[[#This Row],[ID Winity]],Tabela1[[#This Row],[Coluna1]])</f>
        <v>MGLPR001X</v>
      </c>
      <c r="C26" s="1" t="s">
        <v>429</v>
      </c>
      <c r="D26" s="1" t="s">
        <v>159</v>
      </c>
      <c r="E26" s="1" t="s">
        <v>60</v>
      </c>
      <c r="F26" s="1" t="s">
        <v>61</v>
      </c>
      <c r="G26" s="1" t="s">
        <v>160</v>
      </c>
      <c r="H26" s="1" t="s">
        <v>83</v>
      </c>
      <c r="I26" s="1" t="s">
        <v>64</v>
      </c>
      <c r="J26" s="1" t="s">
        <v>64</v>
      </c>
      <c r="L26" s="1" t="s">
        <v>65</v>
      </c>
      <c r="M26" s="1" t="s">
        <v>161</v>
      </c>
      <c r="O26" s="1" t="s">
        <v>162</v>
      </c>
      <c r="P26" s="1" t="s">
        <v>68</v>
      </c>
      <c r="Q26" s="3">
        <v>-18.951217</v>
      </c>
      <c r="R26" s="3">
        <v>-41.956276000000003</v>
      </c>
      <c r="S26" s="1">
        <v>70</v>
      </c>
      <c r="W26" s="3">
        <v>-18.950465999999999</v>
      </c>
      <c r="X26" s="3">
        <v>-41.954725000000003</v>
      </c>
      <c r="Y26" s="7">
        <f t="shared" si="2"/>
        <v>183.30356518059676</v>
      </c>
      <c r="Z26" s="1" t="s">
        <v>69</v>
      </c>
      <c r="AA26" s="1" t="s">
        <v>70</v>
      </c>
      <c r="AB26" s="1" t="s">
        <v>70</v>
      </c>
      <c r="AC26" s="1" t="s">
        <v>70</v>
      </c>
      <c r="AD26" s="1" t="s">
        <v>71</v>
      </c>
      <c r="AE26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26" s="2">
        <v>45435</v>
      </c>
      <c r="AR26" s="2">
        <v>45435</v>
      </c>
      <c r="AS26" s="2">
        <v>45448</v>
      </c>
      <c r="BB26" s="2">
        <v>45509</v>
      </c>
      <c r="BE26" s="1" t="s">
        <v>86</v>
      </c>
      <c r="BI26" s="1">
        <v>33426</v>
      </c>
    </row>
    <row r="27" spans="1:61" ht="14.25">
      <c r="A27" s="1" t="str">
        <f>_xlfn.CONCAT(Tabela1[[#This Row],[ID Winity]],Tabela1[[#This Row],[Coluna1]])</f>
        <v>MGLRX001X</v>
      </c>
      <c r="C27" s="1" t="s">
        <v>429</v>
      </c>
      <c r="D27" s="1" t="s">
        <v>163</v>
      </c>
      <c r="E27" s="1" t="s">
        <v>60</v>
      </c>
      <c r="F27" s="1" t="s">
        <v>61</v>
      </c>
      <c r="G27" s="1" t="s">
        <v>164</v>
      </c>
      <c r="H27" s="1" t="s">
        <v>63</v>
      </c>
      <c r="I27" s="1" t="s">
        <v>64</v>
      </c>
      <c r="J27" s="1" t="s">
        <v>64</v>
      </c>
      <c r="L27" s="1" t="s">
        <v>65</v>
      </c>
      <c r="M27" s="1" t="s">
        <v>165</v>
      </c>
      <c r="N27" s="1" t="s">
        <v>151</v>
      </c>
      <c r="O27" s="1" t="s">
        <v>166</v>
      </c>
      <c r="P27" s="1" t="s">
        <v>68</v>
      </c>
      <c r="Q27" s="3">
        <v>-21.310687999999999</v>
      </c>
      <c r="R27" s="3">
        <v>-42.437117000000001</v>
      </c>
      <c r="S27" s="1">
        <v>60</v>
      </c>
      <c r="W27" s="3">
        <v>-21.310077</v>
      </c>
      <c r="X27" s="3">
        <v>-42.436694000000003</v>
      </c>
      <c r="Y27" s="7">
        <f t="shared" si="2"/>
        <v>68.749347893443115</v>
      </c>
      <c r="Z27" s="1" t="s">
        <v>69</v>
      </c>
      <c r="AA27" s="1" t="s">
        <v>70</v>
      </c>
      <c r="AB27" s="1" t="s">
        <v>70</v>
      </c>
      <c r="AC27" s="1" t="s">
        <v>70</v>
      </c>
      <c r="AD27" s="1" t="s">
        <v>71</v>
      </c>
      <c r="AE27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27" s="2">
        <v>45062</v>
      </c>
      <c r="AR27" s="2">
        <v>45427</v>
      </c>
      <c r="AS27" s="2">
        <v>45455</v>
      </c>
      <c r="AT27" s="2">
        <v>45468</v>
      </c>
      <c r="AV27" s="13">
        <v>1720243787689</v>
      </c>
      <c r="BB27" s="2">
        <v>45464</v>
      </c>
      <c r="BE27" s="1" t="s">
        <v>167</v>
      </c>
      <c r="BF27" s="2">
        <v>45561</v>
      </c>
      <c r="BG27" s="1" t="s">
        <v>168</v>
      </c>
    </row>
    <row r="28" spans="1:61" ht="14.25">
      <c r="A28" s="1" t="str">
        <f>_xlfn.CONCAT(Tabela1[[#This Row],[ID Winity]],Tabela1[[#This Row],[Coluna1]])</f>
        <v>MGMNH004</v>
      </c>
      <c r="C28" s="1" t="s">
        <v>429</v>
      </c>
      <c r="D28" s="1" t="s">
        <v>169</v>
      </c>
      <c r="F28" s="1" t="s">
        <v>61</v>
      </c>
      <c r="G28" s="1" t="s">
        <v>170</v>
      </c>
      <c r="H28" s="1" t="s">
        <v>110</v>
      </c>
      <c r="I28" s="2">
        <v>45460</v>
      </c>
      <c r="J28" s="4" t="s">
        <v>171</v>
      </c>
      <c r="L28" s="1" t="s">
        <v>65</v>
      </c>
      <c r="M28" s="1" t="s">
        <v>172</v>
      </c>
      <c r="O28" s="1" t="s">
        <v>173</v>
      </c>
      <c r="P28" s="1" t="s">
        <v>68</v>
      </c>
      <c r="Q28" s="3">
        <v>-20.146402999999999</v>
      </c>
      <c r="R28" s="3">
        <v>-42.184812999999998</v>
      </c>
      <c r="S28" s="1">
        <v>70</v>
      </c>
      <c r="W28" s="3">
        <v>-20.147278</v>
      </c>
      <c r="X28" s="3">
        <v>-42.185887000000001</v>
      </c>
      <c r="Y28" s="7">
        <f t="shared" si="2"/>
        <v>139.49707529544696</v>
      </c>
      <c r="Z28" s="1" t="s">
        <v>70</v>
      </c>
      <c r="AA28" s="1" t="s">
        <v>70</v>
      </c>
      <c r="AB28" s="1" t="s">
        <v>70</v>
      </c>
      <c r="AC28" s="1" t="s">
        <v>70</v>
      </c>
      <c r="AD28" s="1" t="s">
        <v>71</v>
      </c>
      <c r="AE28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28" s="2">
        <v>45433</v>
      </c>
      <c r="AR28" s="2">
        <v>45429</v>
      </c>
      <c r="AS28" s="2">
        <v>45444</v>
      </c>
    </row>
    <row r="29" spans="1:61" ht="14.25">
      <c r="A29" s="1" t="str">
        <f>_xlfn.CONCAT(Tabela1[[#This Row],[ID Winity]],Tabela1[[#This Row],[Coluna1]])</f>
        <v>MGMNH004</v>
      </c>
      <c r="C29" s="1" t="s">
        <v>429</v>
      </c>
      <c r="D29" s="1" t="s">
        <v>169</v>
      </c>
      <c r="F29" s="1" t="s">
        <v>76</v>
      </c>
      <c r="G29" s="1" t="s">
        <v>170</v>
      </c>
      <c r="H29" s="1" t="s">
        <v>77</v>
      </c>
      <c r="L29" s="1" t="s">
        <v>65</v>
      </c>
      <c r="M29" s="1" t="s">
        <v>174</v>
      </c>
      <c r="N29" s="4"/>
      <c r="O29" s="1" t="s">
        <v>173</v>
      </c>
      <c r="P29" s="1" t="s">
        <v>68</v>
      </c>
      <c r="Q29" s="3">
        <v>-20.146402999999999</v>
      </c>
      <c r="R29" s="3">
        <v>-42.184812999999998</v>
      </c>
      <c r="S29" s="1">
        <v>70</v>
      </c>
      <c r="W29" s="3">
        <v>-20.145133999999999</v>
      </c>
      <c r="X29" s="3">
        <v>-42.184482000000003</v>
      </c>
      <c r="Y29" s="5">
        <f t="shared" si="2"/>
        <v>110.84654497097279</v>
      </c>
      <c r="Z29" s="1" t="s">
        <v>70</v>
      </c>
      <c r="AA29" s="1" t="s">
        <v>70</v>
      </c>
      <c r="AB29" s="1" t="s">
        <v>70</v>
      </c>
      <c r="AC29" s="1" t="s">
        <v>70</v>
      </c>
      <c r="AD29" s="1" t="s">
        <v>71</v>
      </c>
      <c r="AE29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29" s="2">
        <v>45435</v>
      </c>
      <c r="AR29" s="2">
        <v>45434</v>
      </c>
      <c r="AS29" s="2">
        <v>45812</v>
      </c>
    </row>
    <row r="30" spans="1:61" ht="14.25">
      <c r="A30" s="1" t="str">
        <f>_xlfn.CONCAT(Tabela1[[#This Row],[ID Winity]],Tabela1[[#This Row],[Coluna1]])</f>
        <v>MGMNH004X</v>
      </c>
      <c r="C30" s="1" t="s">
        <v>429</v>
      </c>
      <c r="D30" s="1" t="s">
        <v>169</v>
      </c>
      <c r="E30" s="1" t="s">
        <v>60</v>
      </c>
      <c r="F30" s="1" t="s">
        <v>76</v>
      </c>
      <c r="G30" s="1" t="s">
        <v>170</v>
      </c>
      <c r="H30" s="1" t="s">
        <v>83</v>
      </c>
      <c r="J30" s="1" t="s">
        <v>175</v>
      </c>
      <c r="L30" s="1" t="s">
        <v>65</v>
      </c>
      <c r="M30" s="1" t="s">
        <v>176</v>
      </c>
      <c r="N30" s="4"/>
      <c r="O30" s="1" t="s">
        <v>173</v>
      </c>
      <c r="P30" s="1" t="s">
        <v>68</v>
      </c>
      <c r="Q30" s="3">
        <v>-20.134689000000002</v>
      </c>
      <c r="R30" s="3">
        <v>-42.178992000000001</v>
      </c>
      <c r="S30" s="1">
        <v>70</v>
      </c>
      <c r="W30" s="3">
        <v>-20.13597</v>
      </c>
      <c r="X30" s="3">
        <v>-42.178863</v>
      </c>
      <c r="Y30" s="5">
        <f t="shared" si="2"/>
        <v>106.52603445032871</v>
      </c>
      <c r="AE30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30" s="2">
        <v>45505</v>
      </c>
      <c r="AR30" s="2">
        <v>45475</v>
      </c>
      <c r="AS30" s="2">
        <v>45455</v>
      </c>
      <c r="AU30" s="1" t="s">
        <v>177</v>
      </c>
      <c r="BB30" s="2">
        <v>45505</v>
      </c>
      <c r="BE30" s="1" t="s">
        <v>86</v>
      </c>
      <c r="BI30" s="1">
        <v>33427</v>
      </c>
    </row>
    <row r="31" spans="1:61" ht="14.25">
      <c r="A31" s="1" t="str">
        <f>_xlfn.CONCAT(Tabela1[[#This Row],[ID Winity]],Tabela1[[#This Row],[Coluna1]])</f>
        <v>MGMNH004</v>
      </c>
      <c r="C31" s="1" t="s">
        <v>429</v>
      </c>
      <c r="D31" s="1" t="s">
        <v>169</v>
      </c>
      <c r="F31" s="1" t="s">
        <v>118</v>
      </c>
      <c r="G31" s="1" t="s">
        <v>170</v>
      </c>
      <c r="H31" s="1" t="s">
        <v>77</v>
      </c>
      <c r="J31" s="1" t="s">
        <v>175</v>
      </c>
      <c r="L31" s="1" t="s">
        <v>65</v>
      </c>
      <c r="M31" s="1" t="s">
        <v>178</v>
      </c>
      <c r="N31" s="4"/>
      <c r="O31" s="1" t="s">
        <v>173</v>
      </c>
      <c r="P31" s="1" t="s">
        <v>68</v>
      </c>
      <c r="Q31" s="3">
        <v>-20.134689000000002</v>
      </c>
      <c r="R31" s="3">
        <v>-42.178992000000001</v>
      </c>
      <c r="S31" s="1">
        <v>70</v>
      </c>
      <c r="W31" s="3">
        <v>-20.135462</v>
      </c>
      <c r="X31" s="3">
        <v>-42.179722599999998</v>
      </c>
      <c r="Y31" s="5">
        <f t="shared" si="2"/>
        <v>103.23234791784918</v>
      </c>
      <c r="AE31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31" s="2">
        <v>45475</v>
      </c>
      <c r="AR31" s="1" t="s">
        <v>80</v>
      </c>
      <c r="AS31" s="1" t="s">
        <v>179</v>
      </c>
    </row>
    <row r="32" spans="1:61" ht="14.25">
      <c r="A32" s="1" t="str">
        <f>_xlfn.CONCAT(Tabela1[[#This Row],[ID Winity]],Tabela1[[#This Row],[Coluna1]])</f>
        <v>MGMNH005</v>
      </c>
      <c r="C32" s="1" t="s">
        <v>429</v>
      </c>
      <c r="D32" s="1" t="s">
        <v>180</v>
      </c>
      <c r="F32" s="1" t="s">
        <v>61</v>
      </c>
      <c r="G32" s="1" t="s">
        <v>181</v>
      </c>
      <c r="H32" s="1" t="s">
        <v>77</v>
      </c>
      <c r="J32" s="1" t="s">
        <v>182</v>
      </c>
      <c r="L32" s="1" t="s">
        <v>65</v>
      </c>
      <c r="M32" s="1" t="s">
        <v>183</v>
      </c>
      <c r="O32" s="1" t="s">
        <v>173</v>
      </c>
      <c r="P32" s="1" t="s">
        <v>68</v>
      </c>
      <c r="Q32" s="3">
        <v>-20.060117999999999</v>
      </c>
      <c r="R32" s="3">
        <v>-42.170563000000001</v>
      </c>
      <c r="S32" s="1">
        <v>70</v>
      </c>
      <c r="W32" s="3">
        <v>-20.062850000000001</v>
      </c>
      <c r="X32" s="3">
        <v>-42.172539</v>
      </c>
      <c r="Y32" s="5">
        <f t="shared" si="2"/>
        <v>314.59218655780916</v>
      </c>
      <c r="Z32" s="1" t="s">
        <v>69</v>
      </c>
      <c r="AA32" s="1" t="s">
        <v>70</v>
      </c>
      <c r="AB32" s="1" t="s">
        <v>70</v>
      </c>
      <c r="AC32" s="1" t="s">
        <v>70</v>
      </c>
      <c r="AD32" s="1" t="s">
        <v>71</v>
      </c>
      <c r="AE32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32" s="2">
        <v>45450</v>
      </c>
      <c r="AR32" s="1" t="s">
        <v>80</v>
      </c>
      <c r="AS32" s="2">
        <v>45448</v>
      </c>
    </row>
    <row r="33" spans="1:61" ht="14.25">
      <c r="A33" s="1" t="str">
        <f>_xlfn.CONCAT(Tabela1[[#This Row],[ID Winity]],Tabela1[[#This Row],[Coluna1]])</f>
        <v>MGMNH005</v>
      </c>
      <c r="C33" s="1" t="s">
        <v>429</v>
      </c>
      <c r="D33" s="1" t="s">
        <v>180</v>
      </c>
      <c r="F33" s="1" t="s">
        <v>76</v>
      </c>
      <c r="G33" s="1" t="s">
        <v>181</v>
      </c>
      <c r="H33" s="1" t="s">
        <v>77</v>
      </c>
      <c r="J33" s="1" t="s">
        <v>182</v>
      </c>
      <c r="L33" s="1" t="s">
        <v>65</v>
      </c>
      <c r="M33" s="1" t="s">
        <v>184</v>
      </c>
      <c r="O33" s="1" t="s">
        <v>173</v>
      </c>
      <c r="P33" s="1" t="s">
        <v>68</v>
      </c>
      <c r="Q33" s="3">
        <v>-20.060117999999999</v>
      </c>
      <c r="R33" s="3">
        <v>-42.170563000000001</v>
      </c>
      <c r="S33" s="1">
        <v>70</v>
      </c>
      <c r="W33" s="3">
        <v>-20.060590000000001</v>
      </c>
      <c r="X33" s="3">
        <v>-42.171270999999997</v>
      </c>
      <c r="Y33" s="7">
        <f t="shared" si="2"/>
        <v>87.81150707990615</v>
      </c>
      <c r="Z33" s="1" t="s">
        <v>70</v>
      </c>
      <c r="AA33" s="1" t="s">
        <v>70</v>
      </c>
      <c r="AB33" s="1" t="s">
        <v>70</v>
      </c>
      <c r="AC33" s="1" t="s">
        <v>70</v>
      </c>
      <c r="AD33" s="1" t="s">
        <v>71</v>
      </c>
      <c r="AE33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33" s="2">
        <v>45435</v>
      </c>
      <c r="AR33" s="1" t="s">
        <v>80</v>
      </c>
      <c r="AS33" s="2">
        <v>45448</v>
      </c>
    </row>
    <row r="34" spans="1:61" ht="14.25">
      <c r="A34" s="1" t="str">
        <f>_xlfn.CONCAT(Tabela1[[#This Row],[ID Winity]],Tabela1[[#This Row],[Coluna1]])</f>
        <v>MGMNH005X</v>
      </c>
      <c r="C34" s="1" t="s">
        <v>429</v>
      </c>
      <c r="D34" s="1" t="s">
        <v>180</v>
      </c>
      <c r="E34" s="1" t="s">
        <v>60</v>
      </c>
      <c r="F34" s="1" t="s">
        <v>61</v>
      </c>
      <c r="G34" s="1" t="s">
        <v>181</v>
      </c>
      <c r="H34" s="1" t="s">
        <v>83</v>
      </c>
      <c r="J34" s="1" t="s">
        <v>185</v>
      </c>
      <c r="K34" s="2"/>
      <c r="L34" s="1" t="s">
        <v>65</v>
      </c>
      <c r="M34" s="1" t="s">
        <v>186</v>
      </c>
      <c r="N34" s="4"/>
      <c r="O34" s="1" t="s">
        <v>173</v>
      </c>
      <c r="P34" s="1" t="s">
        <v>68</v>
      </c>
      <c r="Q34" s="3">
        <v>-20.060117999999999</v>
      </c>
      <c r="R34" s="3">
        <v>-42.170563000000001</v>
      </c>
      <c r="S34" s="1">
        <v>70</v>
      </c>
      <c r="W34" s="3">
        <v>-20.05865</v>
      </c>
      <c r="X34" s="3">
        <v>-42.170780000000001</v>
      </c>
      <c r="Y34" s="5">
        <f t="shared" si="2"/>
        <v>123.363515777845</v>
      </c>
      <c r="Z34" s="1" t="s">
        <v>69</v>
      </c>
      <c r="AA34" s="1" t="s">
        <v>70</v>
      </c>
      <c r="AB34" s="1" t="s">
        <v>70</v>
      </c>
      <c r="AC34" s="1" t="s">
        <v>69</v>
      </c>
      <c r="AD34" s="1" t="s">
        <v>71</v>
      </c>
      <c r="AE34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34" s="2">
        <v>45450</v>
      </c>
      <c r="AR34" s="2">
        <v>45450</v>
      </c>
      <c r="AS34" s="2">
        <v>45468</v>
      </c>
      <c r="BB34" s="2">
        <v>45506</v>
      </c>
      <c r="BE34" s="1" t="s">
        <v>187</v>
      </c>
      <c r="BI34" s="1">
        <v>33428</v>
      </c>
    </row>
    <row r="35" spans="1:61" ht="14.25">
      <c r="A35" s="1" t="str">
        <f>_xlfn.CONCAT(Tabela1[[#This Row],[ID Winity]],Tabela1[[#This Row],[Coluna1]])</f>
        <v>MGMNH006X</v>
      </c>
      <c r="C35" s="1" t="s">
        <v>429</v>
      </c>
      <c r="D35" s="1" t="s">
        <v>188</v>
      </c>
      <c r="E35" s="1" t="s">
        <v>60</v>
      </c>
      <c r="F35" s="1" t="s">
        <v>61</v>
      </c>
      <c r="G35" s="1" t="s">
        <v>189</v>
      </c>
      <c r="H35" s="1" t="s">
        <v>83</v>
      </c>
      <c r="I35" s="1" t="s">
        <v>64</v>
      </c>
      <c r="J35" s="1" t="s">
        <v>190</v>
      </c>
      <c r="L35" s="1" t="s">
        <v>65</v>
      </c>
      <c r="M35" s="1" t="s">
        <v>191</v>
      </c>
      <c r="O35" s="1" t="s">
        <v>173</v>
      </c>
      <c r="P35" s="1" t="s">
        <v>68</v>
      </c>
      <c r="Q35" s="3">
        <v>-20.090786999999999</v>
      </c>
      <c r="R35" s="3">
        <v>-42.181297999999998</v>
      </c>
      <c r="S35" s="1">
        <v>60</v>
      </c>
      <c r="W35" s="3">
        <v>-20.090786999999999</v>
      </c>
      <c r="X35" s="3">
        <v>-42.181297999999998</v>
      </c>
      <c r="Y35" s="7">
        <f t="shared" si="2"/>
        <v>0</v>
      </c>
      <c r="Z35" s="1" t="s">
        <v>69</v>
      </c>
      <c r="AA35" s="1" t="s">
        <v>70</v>
      </c>
      <c r="AB35" s="1" t="s">
        <v>69</v>
      </c>
      <c r="AC35" s="1" t="s">
        <v>70</v>
      </c>
      <c r="AD35" s="1" t="s">
        <v>138</v>
      </c>
      <c r="AE35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35" s="2">
        <v>45429</v>
      </c>
      <c r="AR35" s="2">
        <v>45429</v>
      </c>
      <c r="AS35" s="2">
        <v>45442</v>
      </c>
      <c r="BB35" s="2">
        <v>45506</v>
      </c>
      <c r="BE35" s="1" t="s">
        <v>187</v>
      </c>
      <c r="BI35" s="1">
        <v>33429</v>
      </c>
    </row>
    <row r="36" spans="1:61" ht="14.25">
      <c r="A36" s="1" t="str">
        <f>_xlfn.CONCAT(Tabela1[[#This Row],[ID Winity]],Tabela1[[#This Row],[Coluna1]])</f>
        <v>MGMNH007</v>
      </c>
      <c r="C36" s="1" t="s">
        <v>429</v>
      </c>
      <c r="D36" s="1" t="s">
        <v>192</v>
      </c>
      <c r="F36" s="1" t="s">
        <v>61</v>
      </c>
      <c r="G36" s="1" t="s">
        <v>193</v>
      </c>
      <c r="H36" s="1" t="s">
        <v>110</v>
      </c>
      <c r="I36" s="2">
        <v>45439</v>
      </c>
      <c r="J36" s="1" t="s">
        <v>194</v>
      </c>
      <c r="L36" s="1" t="s">
        <v>65</v>
      </c>
      <c r="M36" s="1" t="s">
        <v>195</v>
      </c>
      <c r="O36" s="1" t="s">
        <v>173</v>
      </c>
      <c r="P36" s="1" t="s">
        <v>68</v>
      </c>
      <c r="Q36" s="3">
        <v>-20.195202999999999</v>
      </c>
      <c r="R36" s="3">
        <v>-42.183889000000001</v>
      </c>
      <c r="S36" s="1">
        <v>70</v>
      </c>
      <c r="W36" s="3">
        <v>-20.196742</v>
      </c>
      <c r="X36" s="3">
        <v>-42.183565000000002</v>
      </c>
      <c r="Y36" s="7">
        <f t="shared" si="2"/>
        <v>131.82438720631762</v>
      </c>
      <c r="Z36" s="1" t="s">
        <v>69</v>
      </c>
      <c r="AA36" s="1" t="s">
        <v>70</v>
      </c>
      <c r="AB36" s="1" t="s">
        <v>70</v>
      </c>
      <c r="AC36" s="1" t="s">
        <v>70</v>
      </c>
      <c r="AD36" s="1" t="s">
        <v>71</v>
      </c>
      <c r="AE36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36" s="2">
        <v>45432</v>
      </c>
      <c r="AR36" s="2">
        <v>45429</v>
      </c>
      <c r="AS36" s="2">
        <v>45444</v>
      </c>
    </row>
    <row r="37" spans="1:61" ht="14.25">
      <c r="A37" s="1" t="str">
        <f>_xlfn.CONCAT(Tabela1[[#This Row],[ID Winity]],Tabela1[[#This Row],[Coluna1]])</f>
        <v>MGMNH007X</v>
      </c>
      <c r="C37" s="1" t="s">
        <v>429</v>
      </c>
      <c r="D37" s="1" t="s">
        <v>192</v>
      </c>
      <c r="E37" s="1" t="s">
        <v>60</v>
      </c>
      <c r="F37" s="1" t="s">
        <v>76</v>
      </c>
      <c r="G37" s="1" t="s">
        <v>193</v>
      </c>
      <c r="H37" s="1" t="s">
        <v>83</v>
      </c>
      <c r="I37" s="2"/>
      <c r="J37" s="1" t="s">
        <v>196</v>
      </c>
      <c r="L37" s="1" t="s">
        <v>65</v>
      </c>
      <c r="M37" s="1" t="s">
        <v>197</v>
      </c>
      <c r="N37" s="4"/>
      <c r="O37" s="1" t="s">
        <v>173</v>
      </c>
      <c r="P37" s="1" t="s">
        <v>68</v>
      </c>
      <c r="Q37" s="3">
        <v>-20.195202999999999</v>
      </c>
      <c r="R37" s="3">
        <v>-42.183889000000001</v>
      </c>
      <c r="S37" s="1">
        <v>70</v>
      </c>
      <c r="W37" s="14">
        <v>-20.194464</v>
      </c>
      <c r="X37" s="1">
        <v>-42.183405</v>
      </c>
      <c r="Y37" s="7">
        <f t="shared" si="2"/>
        <v>81.265003227907641</v>
      </c>
      <c r="AE37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37" s="2">
        <v>45505</v>
      </c>
      <c r="AR37" s="2">
        <v>45446</v>
      </c>
      <c r="AS37" s="2">
        <v>45460</v>
      </c>
      <c r="BB37" s="2">
        <v>45505</v>
      </c>
      <c r="BE37" s="1" t="s">
        <v>86</v>
      </c>
      <c r="BI37" s="1">
        <v>33430</v>
      </c>
    </row>
    <row r="38" spans="1:61" ht="14.25">
      <c r="A38" s="1" t="str">
        <f>_xlfn.CONCAT(Tabela1[[#This Row],[ID Winity]],Tabela1[[#This Row],[Coluna1]])</f>
        <v>MGMNH008</v>
      </c>
      <c r="C38" s="1" t="s">
        <v>429</v>
      </c>
      <c r="D38" s="1" t="s">
        <v>198</v>
      </c>
      <c r="F38" s="1" t="s">
        <v>61</v>
      </c>
      <c r="G38" s="1" t="s">
        <v>199</v>
      </c>
      <c r="H38" s="1" t="s">
        <v>77</v>
      </c>
      <c r="J38" s="1" t="s">
        <v>200</v>
      </c>
      <c r="L38" s="1" t="s">
        <v>65</v>
      </c>
      <c r="M38" s="1" t="s">
        <v>201</v>
      </c>
      <c r="O38" s="1" t="s">
        <v>173</v>
      </c>
      <c r="P38" s="1" t="s">
        <v>68</v>
      </c>
      <c r="Q38" s="3">
        <v>-20.012834999999999</v>
      </c>
      <c r="R38" s="3">
        <v>-42.163072</v>
      </c>
      <c r="S38" s="1">
        <v>70</v>
      </c>
      <c r="W38" s="1">
        <v>-20.016162000000001</v>
      </c>
      <c r="X38" s="1">
        <v>-42.164453999999999</v>
      </c>
      <c r="Y38" s="7">
        <f t="shared" si="2"/>
        <v>314.3381403937193</v>
      </c>
      <c r="Z38" s="1" t="s">
        <v>69</v>
      </c>
      <c r="AA38" s="1" t="s">
        <v>70</v>
      </c>
      <c r="AB38" s="1" t="s">
        <v>69</v>
      </c>
      <c r="AC38" s="1" t="s">
        <v>70</v>
      </c>
      <c r="AD38" s="1" t="s">
        <v>71</v>
      </c>
      <c r="AE38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38" s="2">
        <v>45434</v>
      </c>
      <c r="AR38" s="2">
        <v>45434</v>
      </c>
      <c r="AS38" s="2">
        <v>45447</v>
      </c>
    </row>
    <row r="39" spans="1:61" ht="14.25">
      <c r="A39" s="1" t="str">
        <f>_xlfn.CONCAT(Tabela1[[#This Row],[ID Winity]],Tabela1[[#This Row],[Coluna1]])</f>
        <v>MGMNH008X</v>
      </c>
      <c r="C39" s="1" t="s">
        <v>429</v>
      </c>
      <c r="D39" s="1" t="s">
        <v>198</v>
      </c>
      <c r="E39" s="1" t="s">
        <v>60</v>
      </c>
      <c r="F39" s="1" t="s">
        <v>61</v>
      </c>
      <c r="G39" s="1" t="s">
        <v>199</v>
      </c>
      <c r="H39" s="1" t="s">
        <v>83</v>
      </c>
      <c r="L39" s="1" t="s">
        <v>65</v>
      </c>
      <c r="M39" s="1" t="s">
        <v>202</v>
      </c>
      <c r="N39" s="4"/>
      <c r="O39" s="1" t="s">
        <v>173</v>
      </c>
      <c r="P39" s="1" t="s">
        <v>68</v>
      </c>
      <c r="Q39" s="3">
        <v>-20.012834999999999</v>
      </c>
      <c r="R39" s="3">
        <v>-42.163072</v>
      </c>
      <c r="S39" s="1">
        <v>70</v>
      </c>
      <c r="W39" s="6">
        <v>-20.012840000000001</v>
      </c>
      <c r="X39" s="1">
        <v>-42.162804000000001</v>
      </c>
      <c r="Y39" s="5">
        <f t="shared" si="2"/>
        <v>29.803031300844829</v>
      </c>
      <c r="Z39" s="1" t="s">
        <v>69</v>
      </c>
      <c r="AA39" s="1" t="s">
        <v>70</v>
      </c>
      <c r="AB39" s="1" t="s">
        <v>70</v>
      </c>
      <c r="AC39" s="1" t="s">
        <v>69</v>
      </c>
      <c r="AD39" s="1" t="s">
        <v>71</v>
      </c>
      <c r="AE39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39" s="2">
        <v>45439</v>
      </c>
      <c r="AR39" s="2">
        <v>45439</v>
      </c>
      <c r="AS39" s="2">
        <v>45457</v>
      </c>
      <c r="BB39" s="2">
        <v>45505</v>
      </c>
      <c r="BE39" s="1" t="s">
        <v>86</v>
      </c>
      <c r="BI39" s="1">
        <v>33431</v>
      </c>
    </row>
    <row r="40" spans="1:61" ht="14.25">
      <c r="A40" s="1" t="str">
        <f>_xlfn.CONCAT(Tabela1[[#This Row],[ID Winity]],Tabela1[[#This Row],[Coluna1]])</f>
        <v>MGMRX003X</v>
      </c>
      <c r="C40" s="1" t="s">
        <v>429</v>
      </c>
      <c r="D40" s="1" t="s">
        <v>203</v>
      </c>
      <c r="E40" s="1" t="s">
        <v>60</v>
      </c>
      <c r="F40" s="1" t="s">
        <v>61</v>
      </c>
      <c r="G40" s="1" t="s">
        <v>204</v>
      </c>
      <c r="H40" s="1" t="s">
        <v>63</v>
      </c>
      <c r="I40" s="1" t="s">
        <v>64</v>
      </c>
      <c r="J40" s="1" t="s">
        <v>64</v>
      </c>
      <c r="L40" s="1" t="s">
        <v>65</v>
      </c>
      <c r="M40" s="1" t="s">
        <v>205</v>
      </c>
      <c r="O40" s="1" t="s">
        <v>206</v>
      </c>
      <c r="P40" s="1" t="s">
        <v>68</v>
      </c>
      <c r="Q40" s="3">
        <v>-21.029990999999999</v>
      </c>
      <c r="R40" s="3">
        <v>-42.366084999999998</v>
      </c>
      <c r="S40" s="1">
        <v>60</v>
      </c>
      <c r="W40" s="3">
        <v>-21.032599999999999</v>
      </c>
      <c r="X40" s="1">
        <v>-42.366636</v>
      </c>
      <c r="Y40" s="7">
        <f t="shared" si="2"/>
        <v>222.93080149142662</v>
      </c>
      <c r="Z40" s="1" t="s">
        <v>70</v>
      </c>
      <c r="AA40" s="1" t="s">
        <v>70</v>
      </c>
      <c r="AB40" s="1" t="s">
        <v>70</v>
      </c>
      <c r="AC40" s="1" t="s">
        <v>70</v>
      </c>
      <c r="AD40" s="1" t="s">
        <v>71</v>
      </c>
      <c r="AE40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40" s="2">
        <v>45428</v>
      </c>
      <c r="AR40" s="2">
        <v>45428</v>
      </c>
      <c r="AS40" s="2">
        <v>45455</v>
      </c>
      <c r="AT40" s="2">
        <v>45469</v>
      </c>
      <c r="AV40" s="13">
        <v>1720243787689</v>
      </c>
      <c r="BB40" s="2">
        <v>45464</v>
      </c>
      <c r="BE40" s="1" t="s">
        <v>74</v>
      </c>
      <c r="BF40" s="2">
        <v>45561</v>
      </c>
      <c r="BG40" s="1" t="s">
        <v>75</v>
      </c>
    </row>
    <row r="41" spans="1:61" ht="14.25">
      <c r="A41" s="1" t="str">
        <f>_xlfn.CONCAT(Tabela1[[#This Row],[ID Winity]],Tabela1[[#This Row],[Coluna1]])</f>
        <v>MGMRX003</v>
      </c>
      <c r="C41" s="1" t="s">
        <v>429</v>
      </c>
      <c r="D41" s="1" t="s">
        <v>203</v>
      </c>
      <c r="F41" s="1" t="s">
        <v>76</v>
      </c>
      <c r="G41" s="1" t="s">
        <v>204</v>
      </c>
      <c r="H41" s="1" t="s">
        <v>110</v>
      </c>
      <c r="L41" s="1" t="s">
        <v>65</v>
      </c>
      <c r="M41" s="1" t="s">
        <v>207</v>
      </c>
      <c r="N41" s="4"/>
      <c r="O41" s="1" t="s">
        <v>206</v>
      </c>
      <c r="P41" s="1" t="s">
        <v>68</v>
      </c>
      <c r="Q41" s="3">
        <v>-21.029990999999999</v>
      </c>
      <c r="R41" s="3">
        <v>-42.366084999999998</v>
      </c>
      <c r="S41" s="1">
        <v>60</v>
      </c>
      <c r="W41" s="3">
        <v>-21.030044</v>
      </c>
      <c r="X41" s="1">
        <v>-42.365402000000003</v>
      </c>
      <c r="Y41" s="5">
        <f t="shared" si="2"/>
        <v>76.070902522555215</v>
      </c>
      <c r="Z41" s="1" t="s">
        <v>70</v>
      </c>
      <c r="AA41" s="1" t="s">
        <v>70</v>
      </c>
      <c r="AB41" s="1" t="s">
        <v>70</v>
      </c>
      <c r="AC41" s="1" t="s">
        <v>70</v>
      </c>
      <c r="AD41" s="1" t="s">
        <v>138</v>
      </c>
      <c r="AE41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41" s="2">
        <v>45428</v>
      </c>
      <c r="AR41" s="2">
        <v>45428</v>
      </c>
      <c r="AS41" s="2">
        <v>45455</v>
      </c>
    </row>
    <row r="42" spans="1:61" ht="14.25">
      <c r="A42" s="1" t="str">
        <f>_xlfn.CONCAT(Tabela1[[#This Row],[ID Winity]],Tabela1[[#This Row],[Coluna1]])</f>
        <v>MGMRX004</v>
      </c>
      <c r="C42" s="1" t="s">
        <v>429</v>
      </c>
      <c r="D42" s="1" t="s">
        <v>208</v>
      </c>
      <c r="F42" s="1" t="s">
        <v>61</v>
      </c>
      <c r="G42" s="1" t="s">
        <v>209</v>
      </c>
      <c r="H42" s="1" t="s">
        <v>110</v>
      </c>
      <c r="I42" s="2">
        <v>45436</v>
      </c>
      <c r="J42" s="1" t="s">
        <v>135</v>
      </c>
      <c r="L42" s="1" t="s">
        <v>65</v>
      </c>
      <c r="M42" s="1" t="s">
        <v>210</v>
      </c>
      <c r="O42" s="1" t="s">
        <v>206</v>
      </c>
      <c r="P42" s="1" t="s">
        <v>68</v>
      </c>
      <c r="Q42" s="3">
        <v>-21.260802999999999</v>
      </c>
      <c r="R42" s="3">
        <v>-42.401651000000001</v>
      </c>
      <c r="S42" s="1">
        <v>70</v>
      </c>
      <c r="W42" s="6">
        <v>-21.260244</v>
      </c>
      <c r="X42" s="1">
        <v>-42.402258000000003</v>
      </c>
      <c r="Y42" s="7">
        <f t="shared" si="2"/>
        <v>81.623379478305665</v>
      </c>
      <c r="Z42" s="1" t="s">
        <v>69</v>
      </c>
      <c r="AA42" s="1" t="s">
        <v>70</v>
      </c>
      <c r="AB42" s="1" t="s">
        <v>70</v>
      </c>
      <c r="AC42" s="1" t="s">
        <v>70</v>
      </c>
      <c r="AD42" s="1" t="s">
        <v>71</v>
      </c>
      <c r="AE42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42" s="2">
        <v>45428</v>
      </c>
      <c r="AR42" s="2">
        <v>45428</v>
      </c>
      <c r="AS42" s="2">
        <v>45455</v>
      </c>
    </row>
    <row r="43" spans="1:61" ht="14.25">
      <c r="A43" s="1" t="str">
        <f>_xlfn.CONCAT(Tabela1[[#This Row],[ID Winity]],Tabela1[[#This Row],[Coluna1]])</f>
        <v>MGMRX004</v>
      </c>
      <c r="C43" s="1" t="s">
        <v>429</v>
      </c>
      <c r="D43" s="1" t="s">
        <v>208</v>
      </c>
      <c r="F43" s="1" t="s">
        <v>76</v>
      </c>
      <c r="G43" s="1" t="s">
        <v>209</v>
      </c>
      <c r="H43" s="1" t="s">
        <v>110</v>
      </c>
      <c r="I43" s="2">
        <v>45436</v>
      </c>
      <c r="J43" s="1" t="s">
        <v>135</v>
      </c>
      <c r="L43" s="1" t="s">
        <v>65</v>
      </c>
      <c r="M43" s="1" t="s">
        <v>211</v>
      </c>
      <c r="N43" s="4"/>
      <c r="O43" s="1" t="s">
        <v>206</v>
      </c>
      <c r="P43" s="1" t="s">
        <v>68</v>
      </c>
      <c r="Q43" s="3">
        <v>-21.260802999999999</v>
      </c>
      <c r="R43" s="3">
        <v>-42.401651000000001</v>
      </c>
      <c r="S43" s="1">
        <v>70</v>
      </c>
      <c r="W43" s="6">
        <v>-21.261963999999999</v>
      </c>
      <c r="X43" s="1">
        <v>-42.403162000000002</v>
      </c>
      <c r="Y43" s="5">
        <f t="shared" si="2"/>
        <v>193.17562640608909</v>
      </c>
      <c r="Z43" s="1" t="s">
        <v>69</v>
      </c>
      <c r="AA43" s="1" t="s">
        <v>70</v>
      </c>
      <c r="AB43" s="1" t="s">
        <v>70</v>
      </c>
      <c r="AC43" s="1" t="s">
        <v>70</v>
      </c>
      <c r="AD43" s="1" t="s">
        <v>71</v>
      </c>
      <c r="AE43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43" s="2">
        <v>45428</v>
      </c>
      <c r="AR43" s="2">
        <v>45428</v>
      </c>
      <c r="AS43" s="2">
        <v>45455</v>
      </c>
    </row>
    <row r="44" spans="1:61" ht="14.25">
      <c r="A44" s="1" t="str">
        <f>_xlfn.CONCAT(Tabela1[[#This Row],[ID Winity]],Tabela1[[#This Row],[Coluna1]])</f>
        <v>MGMRX004X</v>
      </c>
      <c r="C44" s="1" t="s">
        <v>429</v>
      </c>
      <c r="D44" s="1" t="s">
        <v>208</v>
      </c>
      <c r="E44" s="1" t="s">
        <v>60</v>
      </c>
      <c r="F44" s="1" t="s">
        <v>118</v>
      </c>
      <c r="G44" s="1" t="s">
        <v>209</v>
      </c>
      <c r="H44" s="1" t="s">
        <v>83</v>
      </c>
      <c r="I44" s="2"/>
      <c r="L44" s="1" t="s">
        <v>65</v>
      </c>
      <c r="M44" s="1" t="s">
        <v>212</v>
      </c>
      <c r="N44" s="4"/>
      <c r="O44" s="1" t="s">
        <v>206</v>
      </c>
      <c r="P44" s="1" t="s">
        <v>68</v>
      </c>
      <c r="Q44" s="3">
        <v>-21.244803000000001</v>
      </c>
      <c r="R44" s="3">
        <v>-42.393728000000003</v>
      </c>
      <c r="S44" s="1">
        <v>70</v>
      </c>
      <c r="W44" s="6">
        <v>-21.243925999999998</v>
      </c>
      <c r="X44" s="1">
        <v>-42.393858000000002</v>
      </c>
      <c r="Y44" s="5">
        <f t="shared" si="2"/>
        <v>73.456121619957855</v>
      </c>
      <c r="Z44" s="1" t="s">
        <v>69</v>
      </c>
      <c r="AA44" s="1" t="s">
        <v>70</v>
      </c>
      <c r="AB44" s="1" t="s">
        <v>70</v>
      </c>
      <c r="AC44" s="1" t="s">
        <v>70</v>
      </c>
      <c r="AD44" s="1" t="s">
        <v>71</v>
      </c>
      <c r="AE44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I44" s="2">
        <v>45442</v>
      </c>
      <c r="AK44" s="2">
        <v>45443</v>
      </c>
      <c r="AR44" s="2">
        <v>45443</v>
      </c>
      <c r="AS44" s="2">
        <v>45472</v>
      </c>
      <c r="BB44" s="2">
        <v>45505</v>
      </c>
      <c r="BE44" s="1" t="s">
        <v>86</v>
      </c>
      <c r="BH44" s="1" t="s">
        <v>69</v>
      </c>
      <c r="BI44" s="1">
        <v>33432</v>
      </c>
    </row>
    <row r="45" spans="1:61" ht="14.25">
      <c r="A45" s="1" t="str">
        <f>_xlfn.CONCAT(Tabela1[[#This Row],[ID Winity]],Tabela1[[#This Row],[Coluna1]])</f>
        <v>MGMRX004</v>
      </c>
      <c r="C45" s="1" t="s">
        <v>429</v>
      </c>
      <c r="D45" s="1" t="s">
        <v>208</v>
      </c>
      <c r="F45" s="1" t="s">
        <v>213</v>
      </c>
      <c r="G45" s="1" t="s">
        <v>209</v>
      </c>
      <c r="H45" s="1" t="s">
        <v>77</v>
      </c>
      <c r="I45" s="2"/>
      <c r="L45" s="1" t="s">
        <v>65</v>
      </c>
      <c r="M45" s="1" t="s">
        <v>214</v>
      </c>
      <c r="N45" s="4"/>
      <c r="O45" s="1" t="s">
        <v>206</v>
      </c>
      <c r="P45" s="1" t="s">
        <v>68</v>
      </c>
      <c r="Q45" s="3">
        <v>-21.244803000000001</v>
      </c>
      <c r="R45" s="3">
        <v>-42.393728000000003</v>
      </c>
      <c r="S45" s="1">
        <v>70</v>
      </c>
      <c r="W45" s="6">
        <v>-21.245659</v>
      </c>
      <c r="X45" s="1">
        <v>-42.394396</v>
      </c>
      <c r="Y45" s="5">
        <f t="shared" si="2"/>
        <v>102.26739457804391</v>
      </c>
      <c r="Z45" s="1" t="s">
        <v>70</v>
      </c>
      <c r="AA45" s="1" t="s">
        <v>70</v>
      </c>
      <c r="AB45" s="1" t="s">
        <v>70</v>
      </c>
      <c r="AC45" s="1" t="s">
        <v>70</v>
      </c>
      <c r="AD45" s="1" t="s">
        <v>71</v>
      </c>
      <c r="AE45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I45" s="2">
        <v>45442</v>
      </c>
      <c r="AK45" s="2">
        <v>45443</v>
      </c>
      <c r="AR45" s="2">
        <v>45443</v>
      </c>
      <c r="AS45" s="2">
        <v>45472</v>
      </c>
    </row>
    <row r="46" spans="1:61" ht="14.25">
      <c r="A46" s="1" t="str">
        <f>_xlfn.CONCAT(Tabela1[[#This Row],[ID Winity]],Tabela1[[#This Row],[Coluna1]])</f>
        <v>MGMRX005X</v>
      </c>
      <c r="C46" s="1" t="s">
        <v>429</v>
      </c>
      <c r="D46" s="1" t="s">
        <v>215</v>
      </c>
      <c r="E46" s="1" t="s">
        <v>60</v>
      </c>
      <c r="F46" s="1" t="s">
        <v>61</v>
      </c>
      <c r="G46" s="1" t="s">
        <v>216</v>
      </c>
      <c r="H46" s="1" t="s">
        <v>83</v>
      </c>
      <c r="I46" s="2">
        <v>45440</v>
      </c>
      <c r="J46" s="1" t="s">
        <v>217</v>
      </c>
      <c r="L46" s="1" t="s">
        <v>65</v>
      </c>
      <c r="M46" s="1" t="s">
        <v>218</v>
      </c>
      <c r="O46" s="1" t="s">
        <v>206</v>
      </c>
      <c r="P46" s="1" t="s">
        <v>68</v>
      </c>
      <c r="Q46" s="3">
        <v>-20.966971999999998</v>
      </c>
      <c r="R46" s="3">
        <v>-42.352666999999997</v>
      </c>
      <c r="S46" s="1">
        <v>70</v>
      </c>
      <c r="W46" s="1">
        <v>-20.968544000000001</v>
      </c>
      <c r="X46" s="1">
        <v>-42.353898999999998</v>
      </c>
      <c r="Y46" s="7">
        <f t="shared" si="2"/>
        <v>188.29104275290186</v>
      </c>
      <c r="Z46" s="1" t="s">
        <v>69</v>
      </c>
      <c r="AA46" s="1" t="s">
        <v>70</v>
      </c>
      <c r="AB46" s="1" t="s">
        <v>70</v>
      </c>
      <c r="AC46" s="1" t="s">
        <v>70</v>
      </c>
      <c r="AD46" s="1" t="s">
        <v>71</v>
      </c>
      <c r="AE46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46" s="2">
        <v>45429</v>
      </c>
      <c r="AR46" s="2">
        <v>45429</v>
      </c>
      <c r="AS46" s="2">
        <v>45460</v>
      </c>
      <c r="BB46" s="2">
        <v>45505</v>
      </c>
      <c r="BE46" s="1" t="s">
        <v>86</v>
      </c>
      <c r="BI46" s="1">
        <v>33433</v>
      </c>
    </row>
    <row r="47" spans="1:61" ht="14.25">
      <c r="A47" s="1" t="str">
        <f>_xlfn.CONCAT(Tabela1[[#This Row],[ID Winity]],Tabela1[[#This Row],[Coluna1]])</f>
        <v>MGMRX005</v>
      </c>
      <c r="C47" s="1" t="s">
        <v>429</v>
      </c>
      <c r="D47" s="1" t="s">
        <v>215</v>
      </c>
      <c r="F47" s="1" t="s">
        <v>76</v>
      </c>
      <c r="G47" s="1" t="s">
        <v>216</v>
      </c>
      <c r="H47" s="1" t="s">
        <v>77</v>
      </c>
      <c r="I47" s="2"/>
      <c r="K47" s="2"/>
      <c r="L47" s="1" t="s">
        <v>65</v>
      </c>
      <c r="M47" s="1" t="s">
        <v>219</v>
      </c>
      <c r="N47" s="4"/>
      <c r="O47" s="1" t="s">
        <v>206</v>
      </c>
      <c r="P47" s="1" t="s">
        <v>68</v>
      </c>
      <c r="Q47" s="3">
        <v>-20.966971999999998</v>
      </c>
      <c r="R47" s="3">
        <v>-42.352666999999997</v>
      </c>
      <c r="S47" s="1">
        <v>60</v>
      </c>
      <c r="W47" s="1">
        <v>-20.968322000000001</v>
      </c>
      <c r="X47" s="1">
        <v>-42.353546999999999</v>
      </c>
      <c r="Y47" s="5">
        <f t="shared" si="2"/>
        <v>147.92369583407751</v>
      </c>
      <c r="Z47" s="1" t="s">
        <v>69</v>
      </c>
      <c r="AA47" s="1" t="s">
        <v>70</v>
      </c>
      <c r="AB47" s="1" t="s">
        <v>70</v>
      </c>
      <c r="AC47" s="1" t="s">
        <v>70</v>
      </c>
      <c r="AD47" s="1" t="s">
        <v>71</v>
      </c>
      <c r="AE47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47" s="2">
        <v>45449</v>
      </c>
      <c r="AR47" s="2">
        <v>45449</v>
      </c>
      <c r="AS47" s="2">
        <v>45477</v>
      </c>
      <c r="AU47" s="1" t="s">
        <v>220</v>
      </c>
    </row>
    <row r="48" spans="1:61" ht="14.25">
      <c r="A48" s="1" t="str">
        <f>_xlfn.CONCAT(Tabela1[[#This Row],[ID Winity]],Tabela1[[#This Row],[Coluna1]])</f>
        <v>MGMRX005</v>
      </c>
      <c r="C48" s="1" t="s">
        <v>429</v>
      </c>
      <c r="D48" s="1" t="s">
        <v>215</v>
      </c>
      <c r="F48" s="1" t="s">
        <v>118</v>
      </c>
      <c r="G48" s="1" t="s">
        <v>216</v>
      </c>
      <c r="H48" s="1" t="s">
        <v>77</v>
      </c>
      <c r="I48" s="2"/>
      <c r="K48" s="2"/>
      <c r="L48" s="1" t="s">
        <v>65</v>
      </c>
      <c r="M48" s="1" t="s">
        <v>221</v>
      </c>
      <c r="N48" s="4"/>
      <c r="O48" s="1" t="s">
        <v>206</v>
      </c>
      <c r="P48" s="1" t="s">
        <v>68</v>
      </c>
      <c r="Q48" s="3">
        <v>-20.966971999999998</v>
      </c>
      <c r="R48" s="3">
        <v>-42.352666999999997</v>
      </c>
      <c r="S48" s="1">
        <v>60</v>
      </c>
      <c r="W48" s="1">
        <v>-20.965498</v>
      </c>
      <c r="X48" s="1">
        <v>-42.352511</v>
      </c>
      <c r="Y48" s="5">
        <f t="shared" si="2"/>
        <v>122.36099296933878</v>
      </c>
      <c r="Z48" s="1" t="s">
        <v>69</v>
      </c>
      <c r="AA48" s="1" t="s">
        <v>70</v>
      </c>
      <c r="AB48" s="1" t="s">
        <v>70</v>
      </c>
      <c r="AC48" s="1" t="s">
        <v>70</v>
      </c>
      <c r="AD48" s="1" t="s">
        <v>138</v>
      </c>
      <c r="AE48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48" s="2">
        <v>45449</v>
      </c>
      <c r="AR48" s="2">
        <v>45449</v>
      </c>
      <c r="AS48" s="2">
        <v>45478</v>
      </c>
      <c r="AT48" s="1" t="s">
        <v>116</v>
      </c>
      <c r="AU48" s="1" t="s">
        <v>222</v>
      </c>
    </row>
    <row r="49" spans="1:61" ht="14.25">
      <c r="A49" s="1" t="str">
        <f>_xlfn.CONCAT(Tabela1[[#This Row],[ID Winity]],Tabela1[[#This Row],[Coluna1]])</f>
        <v>MGMRX006</v>
      </c>
      <c r="C49" s="1" t="s">
        <v>429</v>
      </c>
      <c r="D49" s="1" t="s">
        <v>223</v>
      </c>
      <c r="F49" s="1" t="s">
        <v>61</v>
      </c>
      <c r="G49" s="1" t="s">
        <v>224</v>
      </c>
      <c r="H49" s="1" t="s">
        <v>77</v>
      </c>
      <c r="I49" s="2">
        <v>45435</v>
      </c>
      <c r="J49" s="1" t="s">
        <v>225</v>
      </c>
      <c r="L49" s="1" t="s">
        <v>65</v>
      </c>
      <c r="M49" s="1" t="s">
        <v>226</v>
      </c>
      <c r="O49" s="1" t="s">
        <v>206</v>
      </c>
      <c r="P49" s="1" t="s">
        <v>68</v>
      </c>
      <c r="Q49" s="3">
        <v>-21.202314000000001</v>
      </c>
      <c r="R49" s="3">
        <v>-42.387407000000003</v>
      </c>
      <c r="S49" s="1">
        <v>60</v>
      </c>
      <c r="W49" s="1">
        <v>-21.203028</v>
      </c>
      <c r="X49" s="1">
        <v>-42.388049000000002</v>
      </c>
      <c r="Y49" s="7">
        <f t="shared" si="2"/>
        <v>92.383703762763275</v>
      </c>
      <c r="Z49" s="1" t="s">
        <v>69</v>
      </c>
      <c r="AA49" s="1" t="s">
        <v>70</v>
      </c>
      <c r="AB49" s="1" t="s">
        <v>70</v>
      </c>
      <c r="AC49" s="1" t="s">
        <v>70</v>
      </c>
      <c r="AD49" s="1" t="s">
        <v>71</v>
      </c>
      <c r="AE49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49" s="2">
        <v>45432</v>
      </c>
      <c r="AR49" s="2">
        <v>45432</v>
      </c>
      <c r="AS49" s="2">
        <v>45460</v>
      </c>
    </row>
    <row r="50" spans="1:61" ht="14.25">
      <c r="A50" s="1" t="str">
        <f>_xlfn.CONCAT(Tabela1[[#This Row],[ID Winity]],Tabela1[[#This Row],[Coluna1]])</f>
        <v>MGMRX006X</v>
      </c>
      <c r="C50" s="1" t="s">
        <v>429</v>
      </c>
      <c r="D50" s="1" t="s">
        <v>223</v>
      </c>
      <c r="E50" s="1" t="s">
        <v>60</v>
      </c>
      <c r="F50" s="1" t="s">
        <v>61</v>
      </c>
      <c r="G50" s="1" t="s">
        <v>224</v>
      </c>
      <c r="H50" s="1" t="s">
        <v>227</v>
      </c>
      <c r="I50" s="2">
        <v>45450</v>
      </c>
      <c r="J50" s="1" t="s">
        <v>228</v>
      </c>
      <c r="L50" s="1" t="s">
        <v>65</v>
      </c>
      <c r="M50" s="1" t="s">
        <v>229</v>
      </c>
      <c r="N50" s="4"/>
      <c r="O50" s="1" t="s">
        <v>206</v>
      </c>
      <c r="P50" s="1" t="s">
        <v>68</v>
      </c>
      <c r="Q50" s="3">
        <v>-21.202314000000001</v>
      </c>
      <c r="R50" s="3">
        <v>-42.387407000000003</v>
      </c>
      <c r="S50" s="1">
        <v>70</v>
      </c>
      <c r="W50" s="3">
        <v>-21.202290000000001</v>
      </c>
      <c r="X50" s="1">
        <v>-42.385317999999998</v>
      </c>
      <c r="Y50" s="5">
        <f t="shared" si="2"/>
        <v>232.29458867743767</v>
      </c>
      <c r="Z50" s="1" t="s">
        <v>70</v>
      </c>
      <c r="AA50" s="1" t="s">
        <v>70</v>
      </c>
      <c r="AB50" s="1" t="s">
        <v>70</v>
      </c>
      <c r="AC50" s="1" t="s">
        <v>70</v>
      </c>
      <c r="AD50" s="1" t="s">
        <v>71</v>
      </c>
      <c r="AE50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50" s="2">
        <v>45441</v>
      </c>
      <c r="AR50" s="2">
        <v>45434</v>
      </c>
      <c r="AS50" s="2">
        <v>45462</v>
      </c>
    </row>
    <row r="51" spans="1:61" ht="14.25">
      <c r="A51" s="1" t="str">
        <f>_xlfn.CONCAT(Tabela1[[#This Row],[ID Winity]],Tabela1[[#This Row],[Coluna1]])</f>
        <v>MGMRX006</v>
      </c>
      <c r="C51" s="1" t="s">
        <v>429</v>
      </c>
      <c r="D51" s="1" t="s">
        <v>223</v>
      </c>
      <c r="F51" s="1" t="s">
        <v>76</v>
      </c>
      <c r="G51" s="1" t="s">
        <v>224</v>
      </c>
      <c r="H51" s="1" t="s">
        <v>77</v>
      </c>
      <c r="L51" s="1" t="s">
        <v>65</v>
      </c>
      <c r="M51" s="1" t="s">
        <v>230</v>
      </c>
      <c r="N51" s="4"/>
      <c r="O51" s="1" t="s">
        <v>206</v>
      </c>
      <c r="P51" s="1" t="s">
        <v>68</v>
      </c>
      <c r="Q51" s="3">
        <v>-21.202314000000001</v>
      </c>
      <c r="R51" s="3">
        <v>-42.387407000000003</v>
      </c>
      <c r="S51" s="1">
        <v>60</v>
      </c>
      <c r="W51" s="3">
        <v>-21.202324999999998</v>
      </c>
      <c r="X51" s="1">
        <v>-42.386425000000003</v>
      </c>
      <c r="Y51" s="5">
        <f t="shared" si="2"/>
        <v>109.19721925674165</v>
      </c>
      <c r="Z51" s="1" t="s">
        <v>69</v>
      </c>
      <c r="AA51" s="1" t="s">
        <v>70</v>
      </c>
      <c r="AB51" s="1" t="s">
        <v>69</v>
      </c>
      <c r="AC51" s="1" t="s">
        <v>70</v>
      </c>
      <c r="AD51" s="1" t="s">
        <v>71</v>
      </c>
      <c r="AE51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51" s="2">
        <v>45456</v>
      </c>
      <c r="AR51" s="2">
        <v>45453</v>
      </c>
      <c r="AS51" s="2">
        <v>45459</v>
      </c>
      <c r="AU51" s="1" t="s">
        <v>231</v>
      </c>
    </row>
    <row r="52" spans="1:61" ht="14.25">
      <c r="A52" s="1" t="str">
        <f>_xlfn.CONCAT(Tabela1[[#This Row],[ID Winity]],Tabela1[[#This Row],[Coluna1]])</f>
        <v>MGNGN001</v>
      </c>
      <c r="C52" s="1" t="s">
        <v>429</v>
      </c>
      <c r="D52" s="1" t="s">
        <v>232</v>
      </c>
      <c r="F52" s="1" t="s">
        <v>61</v>
      </c>
      <c r="G52" s="1" t="s">
        <v>233</v>
      </c>
      <c r="H52" s="1" t="s">
        <v>110</v>
      </c>
      <c r="J52" s="1" t="s">
        <v>234</v>
      </c>
      <c r="L52" s="1" t="s">
        <v>65</v>
      </c>
      <c r="M52" s="1" t="s">
        <v>235</v>
      </c>
      <c r="O52" s="1" t="s">
        <v>91</v>
      </c>
      <c r="P52" s="1" t="s">
        <v>68</v>
      </c>
      <c r="Q52" s="3">
        <v>-19.050153000000002</v>
      </c>
      <c r="R52" s="3">
        <v>-41.999580000000002</v>
      </c>
      <c r="S52" s="1">
        <v>70</v>
      </c>
      <c r="W52" s="1">
        <v>-19.049675000000001</v>
      </c>
      <c r="X52" s="1">
        <v>-41.998953999999998</v>
      </c>
      <c r="Y52" s="7">
        <f t="shared" si="2"/>
        <v>80.034228732646099</v>
      </c>
      <c r="Z52" s="1" t="s">
        <v>69</v>
      </c>
      <c r="AA52" s="1" t="s">
        <v>70</v>
      </c>
      <c r="AB52" s="1" t="s">
        <v>70</v>
      </c>
      <c r="AC52" s="1" t="s">
        <v>70</v>
      </c>
      <c r="AD52" s="1" t="s">
        <v>138</v>
      </c>
      <c r="AE52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52" s="2">
        <v>45435</v>
      </c>
      <c r="AR52" s="2">
        <v>45435</v>
      </c>
      <c r="AS52" s="2">
        <v>45448</v>
      </c>
    </row>
    <row r="53" spans="1:61" ht="14.25">
      <c r="A53" s="1" t="str">
        <f>_xlfn.CONCAT(Tabela1[[#This Row],[ID Winity]],Tabela1[[#This Row],[Coluna1]])</f>
        <v>MGNGN001X</v>
      </c>
      <c r="C53" s="1" t="s">
        <v>429</v>
      </c>
      <c r="D53" s="1" t="s">
        <v>232</v>
      </c>
      <c r="E53" s="1" t="s">
        <v>60</v>
      </c>
      <c r="F53" s="1" t="s">
        <v>76</v>
      </c>
      <c r="G53" s="1" t="s">
        <v>233</v>
      </c>
      <c r="H53" s="1" t="s">
        <v>83</v>
      </c>
      <c r="L53" s="1" t="s">
        <v>65</v>
      </c>
      <c r="M53" s="1" t="s">
        <v>236</v>
      </c>
      <c r="N53" s="4"/>
      <c r="O53" s="1" t="s">
        <v>91</v>
      </c>
      <c r="P53" s="1" t="s">
        <v>68</v>
      </c>
      <c r="Q53" s="3">
        <v>-19.050153000000002</v>
      </c>
      <c r="R53" s="3">
        <v>-41.999580000000002</v>
      </c>
      <c r="S53" s="1">
        <v>70</v>
      </c>
      <c r="W53" s="1">
        <v>-19.050961000000001</v>
      </c>
      <c r="X53" s="1">
        <v>-41.999822000000002</v>
      </c>
      <c r="Y53" s="5">
        <f t="shared" si="2"/>
        <v>71.98706459072568</v>
      </c>
      <c r="Z53" s="1" t="s">
        <v>70</v>
      </c>
      <c r="AA53" s="1" t="s">
        <v>69</v>
      </c>
      <c r="AB53" s="1" t="s">
        <v>70</v>
      </c>
      <c r="AC53" s="1" t="s">
        <v>70</v>
      </c>
      <c r="AD53" s="1" t="s">
        <v>138</v>
      </c>
      <c r="AE53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53" s="2">
        <v>45506</v>
      </c>
      <c r="AR53" s="2" t="s">
        <v>237</v>
      </c>
      <c r="AS53" s="16">
        <v>45592</v>
      </c>
      <c r="AT53" s="1" t="s">
        <v>238</v>
      </c>
      <c r="AU53" s="1" t="s">
        <v>239</v>
      </c>
      <c r="AV53" s="1" t="s">
        <v>240</v>
      </c>
      <c r="BB53" s="2">
        <v>45506</v>
      </c>
      <c r="BE53" s="1" t="s">
        <v>86</v>
      </c>
      <c r="BI53" s="1">
        <v>33434</v>
      </c>
    </row>
    <row r="54" spans="1:61" ht="14.25">
      <c r="A54" s="1" t="str">
        <f>_xlfn.CONCAT(Tabela1[[#This Row],[ID Winity]],Tabela1[[#This Row],[Coluna1]])</f>
        <v>MGNHP003</v>
      </c>
      <c r="C54" s="1" t="s">
        <v>429</v>
      </c>
      <c r="D54" s="1" t="s">
        <v>241</v>
      </c>
      <c r="F54" s="1" t="s">
        <v>61</v>
      </c>
      <c r="G54" s="1" t="s">
        <v>242</v>
      </c>
      <c r="H54" s="1" t="s">
        <v>77</v>
      </c>
      <c r="I54" s="2">
        <v>45436</v>
      </c>
      <c r="J54" s="1" t="s">
        <v>135</v>
      </c>
      <c r="L54" s="1" t="s">
        <v>65</v>
      </c>
      <c r="M54" s="1" t="s">
        <v>243</v>
      </c>
      <c r="O54" s="1" t="s">
        <v>244</v>
      </c>
      <c r="P54" s="1" t="s">
        <v>68</v>
      </c>
      <c r="Q54" s="3">
        <v>-19.476075999999999</v>
      </c>
      <c r="R54" s="3">
        <v>-42.130566000000002</v>
      </c>
      <c r="S54" s="1">
        <v>70</v>
      </c>
      <c r="W54" s="1">
        <v>-19.474457000000001</v>
      </c>
      <c r="X54" s="3">
        <v>-42.132707000000003</v>
      </c>
      <c r="Y54" s="5">
        <f t="shared" si="2"/>
        <v>272.94817785823011</v>
      </c>
      <c r="Z54" s="1" t="s">
        <v>69</v>
      </c>
      <c r="AA54" s="1" t="s">
        <v>70</v>
      </c>
      <c r="AB54" s="1" t="s">
        <v>70</v>
      </c>
      <c r="AC54" s="1" t="s">
        <v>70</v>
      </c>
      <c r="AD54" s="1" t="s">
        <v>71</v>
      </c>
      <c r="AE54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54" s="2">
        <v>45435</v>
      </c>
      <c r="AR54" s="2">
        <v>45435</v>
      </c>
      <c r="AS54" s="2">
        <v>45448</v>
      </c>
    </row>
    <row r="55" spans="1:61" ht="14.25">
      <c r="A55" s="1" t="str">
        <f>_xlfn.CONCAT(Tabela1[[#This Row],[ID Winity]],Tabela1[[#This Row],[Coluna1]])</f>
        <v>MGNHP003</v>
      </c>
      <c r="C55" s="1" t="s">
        <v>429</v>
      </c>
      <c r="D55" s="1" t="s">
        <v>241</v>
      </c>
      <c r="F55" s="1" t="s">
        <v>61</v>
      </c>
      <c r="G55" s="1" t="s">
        <v>242</v>
      </c>
      <c r="H55" s="1" t="s">
        <v>110</v>
      </c>
      <c r="I55" s="2">
        <v>45456</v>
      </c>
      <c r="J55" s="1" t="s">
        <v>245</v>
      </c>
      <c r="L55" s="1" t="s">
        <v>65</v>
      </c>
      <c r="M55" s="1" t="s">
        <v>246</v>
      </c>
      <c r="N55" s="4"/>
      <c r="O55" s="1" t="s">
        <v>244</v>
      </c>
      <c r="P55" s="1" t="s">
        <v>68</v>
      </c>
      <c r="Q55" s="3">
        <v>-19.466922</v>
      </c>
      <c r="R55" s="3">
        <v>-42.134089000000003</v>
      </c>
      <c r="S55" s="1">
        <v>70</v>
      </c>
      <c r="W55" s="3">
        <v>-19.466723000000002</v>
      </c>
      <c r="X55" s="3">
        <v>-42.133462000000002</v>
      </c>
      <c r="Y55" s="5">
        <f t="shared" ref="Y55:Y86" si="3">(6371*ACOS(COS(PI()*(90-R55)/180)*COS((90-X55)*PI()/180)+SIN((90-R55)*PI()/180)*SIN((90-X55)*PI()/180)*COS((W55-Q55)*PI()/180)))*1000</f>
        <v>71.624325476733475</v>
      </c>
      <c r="Z55" s="1" t="s">
        <v>69</v>
      </c>
      <c r="AA55" s="1" t="s">
        <v>70</v>
      </c>
      <c r="AB55" s="1" t="s">
        <v>70</v>
      </c>
      <c r="AC55" s="1" t="s">
        <v>70</v>
      </c>
      <c r="AD55" s="1" t="s">
        <v>71</v>
      </c>
      <c r="AE55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55" s="2">
        <v>45447</v>
      </c>
      <c r="AR55" s="2">
        <v>45447</v>
      </c>
      <c r="AS55" s="2">
        <v>45460</v>
      </c>
    </row>
    <row r="56" spans="1:61" ht="14.25">
      <c r="A56" s="1" t="str">
        <f>_xlfn.CONCAT(Tabela1[[#This Row],[ID Winity]],Tabela1[[#This Row],[Coluna1]])</f>
        <v>MGNHP003</v>
      </c>
      <c r="C56" s="1" t="s">
        <v>429</v>
      </c>
      <c r="D56" s="1" t="s">
        <v>241</v>
      </c>
      <c r="F56" s="1" t="s">
        <v>76</v>
      </c>
      <c r="G56" s="1" t="s">
        <v>242</v>
      </c>
      <c r="H56" s="1" t="s">
        <v>110</v>
      </c>
      <c r="I56" s="2">
        <v>45456</v>
      </c>
      <c r="J56" s="1" t="s">
        <v>245</v>
      </c>
      <c r="L56" s="1" t="s">
        <v>65</v>
      </c>
      <c r="M56" s="1" t="s">
        <v>247</v>
      </c>
      <c r="N56" s="4"/>
      <c r="O56" s="1" t="s">
        <v>244</v>
      </c>
      <c r="P56" s="1" t="s">
        <v>68</v>
      </c>
      <c r="Q56" s="3">
        <v>-19.466922</v>
      </c>
      <c r="R56" s="3">
        <v>-42.134089000000003</v>
      </c>
      <c r="S56" s="1">
        <v>70</v>
      </c>
      <c r="W56" s="3">
        <v>-19.468425</v>
      </c>
      <c r="X56" s="3">
        <v>-42.134337000000002</v>
      </c>
      <c r="Y56" s="5">
        <f t="shared" si="3"/>
        <v>126.96736332923497</v>
      </c>
      <c r="Z56" s="1" t="s">
        <v>69</v>
      </c>
      <c r="AA56" s="1" t="s">
        <v>70</v>
      </c>
      <c r="AB56" s="1" t="s">
        <v>70</v>
      </c>
      <c r="AC56" s="1" t="s">
        <v>70</v>
      </c>
      <c r="AD56" s="1" t="s">
        <v>71</v>
      </c>
      <c r="AE56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56" s="2">
        <v>45447</v>
      </c>
      <c r="AR56" s="2">
        <v>45447</v>
      </c>
      <c r="AS56" s="2">
        <v>45460</v>
      </c>
      <c r="BH56" s="1" t="s">
        <v>69</v>
      </c>
      <c r="BI56" s="1">
        <v>414452</v>
      </c>
    </row>
    <row r="57" spans="1:61" ht="14.25">
      <c r="A57" s="1" t="str">
        <f>_xlfn.CONCAT(Tabela1[[#This Row],[ID Winity]],Tabela1[[#This Row],[Coluna1]])</f>
        <v>MGNHP003X</v>
      </c>
      <c r="C57" s="1" t="s">
        <v>429</v>
      </c>
      <c r="D57" s="1" t="s">
        <v>241</v>
      </c>
      <c r="E57" s="1" t="s">
        <v>60</v>
      </c>
      <c r="F57" s="1" t="s">
        <v>118</v>
      </c>
      <c r="G57" s="1" t="s">
        <v>242</v>
      </c>
      <c r="H57" s="1" t="s">
        <v>83</v>
      </c>
      <c r="L57" s="1" t="s">
        <v>65</v>
      </c>
      <c r="M57" s="1" t="s">
        <v>248</v>
      </c>
      <c r="N57" s="4"/>
      <c r="O57" s="1" t="s">
        <v>244</v>
      </c>
      <c r="P57" s="1" t="s">
        <v>68</v>
      </c>
      <c r="Q57" s="3">
        <v>-19.476068999999999</v>
      </c>
      <c r="R57" s="3">
        <v>-42.130558000000001</v>
      </c>
      <c r="S57" s="1">
        <v>70</v>
      </c>
      <c r="W57" s="3">
        <v>-19.477284000000001</v>
      </c>
      <c r="X57" s="3">
        <v>-42.129907000000003</v>
      </c>
      <c r="Y57" s="5">
        <f t="shared" si="3"/>
        <v>123.60801829744861</v>
      </c>
      <c r="Z57" s="1" t="s">
        <v>69</v>
      </c>
      <c r="AA57" s="1" t="s">
        <v>70</v>
      </c>
      <c r="AB57" s="1" t="s">
        <v>70</v>
      </c>
      <c r="AC57" s="1" t="s">
        <v>70</v>
      </c>
      <c r="AD57" s="1" t="s">
        <v>71</v>
      </c>
      <c r="AE57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57" s="2">
        <v>45456</v>
      </c>
      <c r="AR57" s="2" t="s">
        <v>237</v>
      </c>
      <c r="AS57" s="16">
        <v>45592</v>
      </c>
      <c r="AU57" s="1" t="s">
        <v>249</v>
      </c>
      <c r="AV57" s="1" t="s">
        <v>250</v>
      </c>
      <c r="BB57" s="2">
        <v>45509</v>
      </c>
      <c r="BE57" s="1" t="s">
        <v>187</v>
      </c>
      <c r="BI57" s="1">
        <v>33435</v>
      </c>
    </row>
    <row r="58" spans="1:61" ht="14.25">
      <c r="A58" s="1" t="str">
        <f>_xlfn.CONCAT(Tabela1[[#This Row],[ID Winity]],Tabela1[[#This Row],[Coluna1]])</f>
        <v>MGNHP004X</v>
      </c>
      <c r="C58" s="1" t="s">
        <v>429</v>
      </c>
      <c r="D58" s="1" t="s">
        <v>251</v>
      </c>
      <c r="E58" s="1" t="s">
        <v>60</v>
      </c>
      <c r="F58" s="1" t="s">
        <v>61</v>
      </c>
      <c r="G58" s="1" t="s">
        <v>252</v>
      </c>
      <c r="H58" s="1" t="s">
        <v>63</v>
      </c>
      <c r="I58" s="1" t="s">
        <v>64</v>
      </c>
      <c r="J58" s="1" t="s">
        <v>64</v>
      </c>
      <c r="L58" s="1" t="s">
        <v>65</v>
      </c>
      <c r="M58" s="1" t="s">
        <v>253</v>
      </c>
      <c r="O58" s="1" t="s">
        <v>244</v>
      </c>
      <c r="P58" s="1" t="s">
        <v>68</v>
      </c>
      <c r="Q58" s="3">
        <v>-19.586099999999998</v>
      </c>
      <c r="R58" s="3">
        <v>-42.111683999999997</v>
      </c>
      <c r="S58" s="1">
        <v>70</v>
      </c>
      <c r="W58" s="6">
        <v>-19.587523999999998</v>
      </c>
      <c r="X58" s="6">
        <v>-42.111544000000002</v>
      </c>
      <c r="Y58" s="7">
        <f t="shared" si="3"/>
        <v>118.49119424377696</v>
      </c>
      <c r="Z58" s="1" t="s">
        <v>69</v>
      </c>
      <c r="AA58" s="1" t="s">
        <v>70</v>
      </c>
      <c r="AB58" s="1" t="s">
        <v>70</v>
      </c>
      <c r="AC58" s="1" t="s">
        <v>70</v>
      </c>
      <c r="AD58" s="1" t="s">
        <v>71</v>
      </c>
      <c r="AE58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58" s="2">
        <v>45432</v>
      </c>
      <c r="AR58" s="2">
        <v>45429</v>
      </c>
      <c r="AS58" s="2">
        <v>45444</v>
      </c>
      <c r="AT58" s="2">
        <v>45468</v>
      </c>
      <c r="AV58" s="13">
        <v>1720243787689</v>
      </c>
      <c r="BB58" s="2">
        <v>45467</v>
      </c>
      <c r="BE58" s="1" t="s">
        <v>254</v>
      </c>
      <c r="BF58" s="2">
        <v>45561</v>
      </c>
      <c r="BG58" s="1" t="s">
        <v>75</v>
      </c>
    </row>
    <row r="59" spans="1:61" ht="14.25">
      <c r="A59" s="1" t="str">
        <f>_xlfn.CONCAT(Tabela1[[#This Row],[ID Winity]],Tabela1[[#This Row],[Coluna1]])</f>
        <v>MGRZN002</v>
      </c>
      <c r="C59" s="1" t="s">
        <v>429</v>
      </c>
      <c r="D59" s="1" t="s">
        <v>255</v>
      </c>
      <c r="F59" s="1" t="s">
        <v>61</v>
      </c>
      <c r="G59" s="1" t="s">
        <v>256</v>
      </c>
      <c r="H59" s="1" t="s">
        <v>110</v>
      </c>
      <c r="I59" s="2">
        <v>45443</v>
      </c>
      <c r="J59" s="1" t="s">
        <v>135</v>
      </c>
      <c r="L59" s="1" t="s">
        <v>65</v>
      </c>
      <c r="M59" s="1" t="s">
        <v>257</v>
      </c>
      <c r="O59" s="1" t="s">
        <v>258</v>
      </c>
      <c r="P59" s="1" t="s">
        <v>68</v>
      </c>
      <c r="Q59" s="3">
        <v>-20.574484000000002</v>
      </c>
      <c r="R59" s="3">
        <v>-42.20823</v>
      </c>
      <c r="S59" s="1">
        <v>70</v>
      </c>
      <c r="W59" s="6">
        <v>-20.574297000000001</v>
      </c>
      <c r="X59" s="1">
        <v>-42.208981000000001</v>
      </c>
      <c r="Y59" s="7">
        <f t="shared" si="3"/>
        <v>84.915789916468526</v>
      </c>
      <c r="Z59" s="1" t="s">
        <v>69</v>
      </c>
      <c r="AA59" s="1" t="s">
        <v>70</v>
      </c>
      <c r="AB59" s="1" t="s">
        <v>70</v>
      </c>
      <c r="AC59" s="1" t="s">
        <v>70</v>
      </c>
      <c r="AD59" s="1" t="s">
        <v>71</v>
      </c>
      <c r="AE59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59" s="2">
        <v>45435</v>
      </c>
      <c r="AR59" s="1" t="s">
        <v>80</v>
      </c>
    </row>
    <row r="60" spans="1:61" ht="14.25">
      <c r="A60" s="1" t="str">
        <f>_xlfn.CONCAT(Tabela1[[#This Row],[ID Winity]],Tabela1[[#This Row],[Coluna1]])</f>
        <v>MGRZN002</v>
      </c>
      <c r="C60" s="1" t="s">
        <v>429</v>
      </c>
      <c r="D60" s="1" t="s">
        <v>255</v>
      </c>
      <c r="F60" s="1" t="s">
        <v>76</v>
      </c>
      <c r="G60" s="1" t="s">
        <v>256</v>
      </c>
      <c r="H60" s="1" t="s">
        <v>77</v>
      </c>
      <c r="L60" s="1" t="s">
        <v>65</v>
      </c>
      <c r="M60" s="1" t="s">
        <v>259</v>
      </c>
      <c r="N60" s="4"/>
      <c r="O60" s="1" t="s">
        <v>258</v>
      </c>
      <c r="P60" s="1" t="s">
        <v>68</v>
      </c>
      <c r="Q60" s="3">
        <v>-20.590747</v>
      </c>
      <c r="R60" s="3">
        <v>-42.208371999999997</v>
      </c>
      <c r="S60" s="1">
        <v>70</v>
      </c>
      <c r="W60" s="6">
        <v>-20.587807999999999</v>
      </c>
      <c r="X60" s="1">
        <v>-42.208159999999999</v>
      </c>
      <c r="Y60" s="5">
        <f t="shared" si="3"/>
        <v>243.20979999302205</v>
      </c>
      <c r="Z60" s="1" t="s">
        <v>69</v>
      </c>
      <c r="AA60" s="1" t="s">
        <v>70</v>
      </c>
      <c r="AB60" s="1" t="s">
        <v>70</v>
      </c>
      <c r="AC60" s="1" t="s">
        <v>70</v>
      </c>
      <c r="AD60" s="1" t="s">
        <v>71</v>
      </c>
      <c r="AE60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60" s="2">
        <v>45447</v>
      </c>
      <c r="AR60" s="2">
        <v>45447</v>
      </c>
      <c r="AS60" s="1" t="s">
        <v>129</v>
      </c>
      <c r="BH60" s="1" t="s">
        <v>69</v>
      </c>
      <c r="BI60" s="1">
        <v>414452</v>
      </c>
    </row>
    <row r="61" spans="1:61" ht="14.25">
      <c r="A61" s="1" t="str">
        <f>_xlfn.CONCAT(Tabela1[[#This Row],[ID Winity]],Tabela1[[#This Row],[Coluna1]])</f>
        <v>MGRZN002X</v>
      </c>
      <c r="C61" s="1" t="s">
        <v>429</v>
      </c>
      <c r="D61" s="1" t="s">
        <v>255</v>
      </c>
      <c r="E61" s="1" t="s">
        <v>60</v>
      </c>
      <c r="F61" s="1" t="s">
        <v>118</v>
      </c>
      <c r="G61" s="1" t="s">
        <v>256</v>
      </c>
      <c r="H61" s="1" t="s">
        <v>63</v>
      </c>
      <c r="L61" s="1" t="s">
        <v>65</v>
      </c>
      <c r="M61" s="1" t="s">
        <v>260</v>
      </c>
      <c r="N61" s="4"/>
      <c r="O61" s="1" t="s">
        <v>258</v>
      </c>
      <c r="P61" s="1" t="s">
        <v>68</v>
      </c>
      <c r="Q61" s="3">
        <v>-20.590747</v>
      </c>
      <c r="R61" s="3">
        <v>-42.208371999999997</v>
      </c>
      <c r="S61" s="1">
        <v>70</v>
      </c>
      <c r="W61" s="6">
        <v>-20.591922</v>
      </c>
      <c r="X61" s="1">
        <v>-42.207970000000003</v>
      </c>
      <c r="Y61" s="5">
        <f t="shared" si="3"/>
        <v>106.60130693881764</v>
      </c>
      <c r="Z61" s="1" t="s">
        <v>70</v>
      </c>
      <c r="AA61" s="1" t="s">
        <v>70</v>
      </c>
      <c r="AB61" s="1" t="s">
        <v>70</v>
      </c>
      <c r="AC61" s="1" t="s">
        <v>70</v>
      </c>
      <c r="AD61" s="1" t="s">
        <v>71</v>
      </c>
      <c r="AE61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61" s="2">
        <v>45491</v>
      </c>
      <c r="AR61" s="2">
        <v>45475</v>
      </c>
      <c r="AS61" s="2">
        <v>45502</v>
      </c>
      <c r="AU61" s="1" t="s">
        <v>261</v>
      </c>
      <c r="AV61" s="13">
        <v>1720243787689</v>
      </c>
      <c r="BB61" s="2">
        <v>45491</v>
      </c>
      <c r="BE61" s="1" t="s">
        <v>262</v>
      </c>
      <c r="BF61" s="2">
        <v>45561</v>
      </c>
      <c r="BG61" s="1" t="s">
        <v>75</v>
      </c>
      <c r="BI61" s="1">
        <v>33436</v>
      </c>
    </row>
    <row r="62" spans="1:61" ht="14.25">
      <c r="A62" s="1" t="str">
        <f>_xlfn.CONCAT(Tabela1[[#This Row],[ID Winity]],Tabela1[[#This Row],[Coluna1]])</f>
        <v>MGRZN003X</v>
      </c>
      <c r="C62" s="1" t="s">
        <v>429</v>
      </c>
      <c r="D62" s="1" t="s">
        <v>263</v>
      </c>
      <c r="E62" s="1" t="s">
        <v>60</v>
      </c>
      <c r="F62" s="1" t="s">
        <v>61</v>
      </c>
      <c r="G62" s="1" t="s">
        <v>264</v>
      </c>
      <c r="H62" s="1" t="s">
        <v>63</v>
      </c>
      <c r="I62" s="1" t="s">
        <v>64</v>
      </c>
      <c r="J62" s="1" t="s">
        <v>64</v>
      </c>
      <c r="L62" s="1" t="s">
        <v>65</v>
      </c>
      <c r="M62" s="1" t="s">
        <v>265</v>
      </c>
      <c r="O62" s="1" t="s">
        <v>258</v>
      </c>
      <c r="P62" s="1" t="s">
        <v>68</v>
      </c>
      <c r="Q62" s="3">
        <v>-20.495177999999999</v>
      </c>
      <c r="R62" s="3">
        <v>-42.187316000000003</v>
      </c>
      <c r="S62" s="1">
        <v>60</v>
      </c>
      <c r="W62" s="6">
        <v>-20.495348</v>
      </c>
      <c r="X62" s="1">
        <v>-42.187216999999997</v>
      </c>
      <c r="Y62" s="7">
        <f t="shared" si="3"/>
        <v>17.814982404918744</v>
      </c>
      <c r="Z62" s="1" t="s">
        <v>69</v>
      </c>
      <c r="AA62" s="1" t="s">
        <v>70</v>
      </c>
      <c r="AB62" s="1" t="s">
        <v>70</v>
      </c>
      <c r="AC62" s="1" t="s">
        <v>69</v>
      </c>
      <c r="AD62" s="1" t="s">
        <v>138</v>
      </c>
      <c r="AE62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62" s="2">
        <v>45429</v>
      </c>
      <c r="AR62" s="11" t="s">
        <v>266</v>
      </c>
      <c r="AS62" s="2">
        <v>45442</v>
      </c>
      <c r="AT62" s="2">
        <v>45468</v>
      </c>
      <c r="AV62" s="13">
        <v>1720243787689</v>
      </c>
      <c r="BB62" s="2">
        <v>45464</v>
      </c>
      <c r="BE62" s="1" t="s">
        <v>74</v>
      </c>
      <c r="BF62" s="2">
        <v>45561</v>
      </c>
      <c r="BG62" s="1" t="s">
        <v>75</v>
      </c>
    </row>
    <row r="63" spans="1:61" ht="14.25">
      <c r="A63" s="1" t="str">
        <f>_xlfn.CONCAT(Tabela1[[#This Row],[ID Winity]],Tabela1[[#This Row],[Coluna1]])</f>
        <v>MGTRZ002</v>
      </c>
      <c r="C63" s="1" t="s">
        <v>429</v>
      </c>
      <c r="D63" s="1" t="s">
        <v>267</v>
      </c>
      <c r="F63" s="1" t="s">
        <v>61</v>
      </c>
      <c r="G63" s="1" t="s">
        <v>268</v>
      </c>
      <c r="H63" s="1" t="s">
        <v>110</v>
      </c>
      <c r="J63" s="1" t="s">
        <v>200</v>
      </c>
      <c r="L63" s="1" t="s">
        <v>65</v>
      </c>
      <c r="M63" s="1" t="s">
        <v>269</v>
      </c>
      <c r="O63" s="1" t="s">
        <v>270</v>
      </c>
      <c r="P63" s="1" t="s">
        <v>68</v>
      </c>
      <c r="Q63" s="3">
        <v>-19.304473999999999</v>
      </c>
      <c r="R63" s="3">
        <v>-42.081169000000003</v>
      </c>
      <c r="S63" s="1">
        <v>60</v>
      </c>
      <c r="W63" s="3">
        <v>-19.305485000000001</v>
      </c>
      <c r="X63" s="3">
        <v>-42.080579999999998</v>
      </c>
      <c r="Y63" s="7">
        <f t="shared" si="3"/>
        <v>106.07123858163314</v>
      </c>
      <c r="Z63" s="1" t="s">
        <v>69</v>
      </c>
      <c r="AA63" s="1" t="s">
        <v>70</v>
      </c>
      <c r="AB63" s="1" t="s">
        <v>70</v>
      </c>
      <c r="AC63" s="1" t="s">
        <v>70</v>
      </c>
      <c r="AD63" s="1" t="s">
        <v>71</v>
      </c>
      <c r="AE63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63" s="2">
        <v>45435</v>
      </c>
      <c r="AR63" s="1" t="s">
        <v>80</v>
      </c>
      <c r="AS63" s="2">
        <v>45448</v>
      </c>
    </row>
    <row r="64" spans="1:61" ht="14.25">
      <c r="A64" s="1" t="str">
        <f>_xlfn.CONCAT(Tabela1[[#This Row],[ID Winity]],Tabela1[[#This Row],[Coluna1]])</f>
        <v>MGTRZ002X</v>
      </c>
      <c r="C64" s="1" t="s">
        <v>429</v>
      </c>
      <c r="D64" s="1" t="s">
        <v>267</v>
      </c>
      <c r="E64" s="1" t="s">
        <v>60</v>
      </c>
      <c r="F64" s="1" t="s">
        <v>61</v>
      </c>
      <c r="G64" s="1" t="s">
        <v>268</v>
      </c>
      <c r="H64" s="1" t="s">
        <v>83</v>
      </c>
      <c r="I64" s="1" t="s">
        <v>64</v>
      </c>
      <c r="J64" s="1" t="s">
        <v>64</v>
      </c>
      <c r="L64" s="1" t="s">
        <v>65</v>
      </c>
      <c r="M64" s="1" t="s">
        <v>271</v>
      </c>
      <c r="N64" s="4"/>
      <c r="O64" s="1" t="s">
        <v>270</v>
      </c>
      <c r="P64" s="1" t="s">
        <v>68</v>
      </c>
      <c r="Q64" s="3">
        <v>-19.304473999999999</v>
      </c>
      <c r="R64" s="3">
        <v>-42.081169000000003</v>
      </c>
      <c r="S64" s="1">
        <v>60</v>
      </c>
      <c r="W64" s="10">
        <v>-19.304065999999999</v>
      </c>
      <c r="X64" s="3">
        <v>-42.081062000000003</v>
      </c>
      <c r="Y64" s="7">
        <f t="shared" si="3"/>
        <v>35.71182757891367</v>
      </c>
      <c r="Z64" s="1" t="s">
        <v>69</v>
      </c>
      <c r="AA64" s="1" t="s">
        <v>70</v>
      </c>
      <c r="AB64" s="1" t="s">
        <v>70</v>
      </c>
      <c r="AC64" s="1" t="s">
        <v>70</v>
      </c>
      <c r="AD64" s="1" t="s">
        <v>138</v>
      </c>
      <c r="AE64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64" s="2">
        <v>45439</v>
      </c>
      <c r="AR64" s="1" t="s">
        <v>80</v>
      </c>
      <c r="AS64" s="12">
        <v>45457</v>
      </c>
      <c r="BB64" s="2">
        <v>45509</v>
      </c>
      <c r="BE64" s="1" t="s">
        <v>187</v>
      </c>
      <c r="BI64" s="1">
        <v>33437</v>
      </c>
    </row>
    <row r="65" spans="1:61" ht="14.25">
      <c r="A65" s="1" t="str">
        <f>_xlfn.CONCAT(Tabela1[[#This Row],[ID Winity]],Tabela1[[#This Row],[Coluna1]])</f>
        <v>MGWRN001</v>
      </c>
      <c r="C65" s="1" t="s">
        <v>429</v>
      </c>
      <c r="D65" s="1" t="s">
        <v>272</v>
      </c>
      <c r="F65" s="1" t="s">
        <v>61</v>
      </c>
      <c r="G65" s="1" t="s">
        <v>273</v>
      </c>
      <c r="H65" s="1" t="s">
        <v>110</v>
      </c>
      <c r="I65" s="2">
        <v>45436</v>
      </c>
      <c r="J65" s="1" t="s">
        <v>135</v>
      </c>
      <c r="L65" s="1" t="s">
        <v>65</v>
      </c>
      <c r="M65" s="1" t="s">
        <v>274</v>
      </c>
      <c r="O65" s="1" t="s">
        <v>275</v>
      </c>
      <c r="P65" s="1" t="s">
        <v>68</v>
      </c>
      <c r="Q65" s="3">
        <v>-20.846958000000001</v>
      </c>
      <c r="R65" s="3">
        <v>-42.324376000000001</v>
      </c>
      <c r="S65" s="1">
        <v>70</v>
      </c>
      <c r="W65" s="1">
        <v>-20.845585</v>
      </c>
      <c r="X65" s="1">
        <v>-42.324871000000002</v>
      </c>
      <c r="Y65" s="7">
        <f t="shared" si="3"/>
        <v>125.58066908142918</v>
      </c>
      <c r="Z65" s="1" t="s">
        <v>70</v>
      </c>
      <c r="AA65" s="1" t="s">
        <v>70</v>
      </c>
      <c r="AB65" s="1" t="s">
        <v>70</v>
      </c>
      <c r="AC65" s="1" t="s">
        <v>70</v>
      </c>
      <c r="AD65" s="1" t="s">
        <v>71</v>
      </c>
      <c r="AE65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65" s="2">
        <v>45429</v>
      </c>
      <c r="AR65" s="2">
        <v>45428</v>
      </c>
      <c r="AS65" s="2">
        <v>45455</v>
      </c>
    </row>
    <row r="66" spans="1:61" ht="14.25">
      <c r="A66" s="1" t="str">
        <f>_xlfn.CONCAT(Tabela1[[#This Row],[ID Winity]],Tabela1[[#This Row],[Coluna1]])</f>
        <v>MGWRN001X</v>
      </c>
      <c r="C66" s="1" t="s">
        <v>429</v>
      </c>
      <c r="D66" s="1" t="s">
        <v>272</v>
      </c>
      <c r="E66" s="1" t="s">
        <v>60</v>
      </c>
      <c r="F66" s="1" t="s">
        <v>76</v>
      </c>
      <c r="G66" s="1" t="s">
        <v>273</v>
      </c>
      <c r="H66" s="1" t="s">
        <v>83</v>
      </c>
      <c r="I66" s="2"/>
      <c r="K66" s="2">
        <v>45449</v>
      </c>
      <c r="L66" s="1" t="s">
        <v>65</v>
      </c>
      <c r="M66" s="1" t="s">
        <v>276</v>
      </c>
      <c r="N66" s="4"/>
      <c r="O66" s="1" t="s">
        <v>275</v>
      </c>
      <c r="P66" s="1" t="s">
        <v>68</v>
      </c>
      <c r="Q66" s="3">
        <v>-20.842293999999999</v>
      </c>
      <c r="R66" s="3">
        <v>-42.326075000000003</v>
      </c>
      <c r="S66" s="1">
        <v>70</v>
      </c>
      <c r="W66" s="1">
        <v>-20.842307999999999</v>
      </c>
      <c r="X66" s="1">
        <v>-42.326676999999997</v>
      </c>
      <c r="Y66" s="5">
        <f t="shared" si="3"/>
        <v>66.949244468888836</v>
      </c>
      <c r="AE66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I66" s="2">
        <v>45443</v>
      </c>
      <c r="AK66" s="2">
        <v>45450</v>
      </c>
      <c r="AR66" s="1" t="s">
        <v>80</v>
      </c>
      <c r="AS66" s="2">
        <v>45478</v>
      </c>
      <c r="BB66" s="2">
        <v>45548</v>
      </c>
      <c r="BE66" s="1" t="s">
        <v>187</v>
      </c>
      <c r="BH66" s="1" t="s">
        <v>69</v>
      </c>
      <c r="BI66" s="1">
        <v>414452</v>
      </c>
    </row>
    <row r="67" spans="1:61" ht="14.25">
      <c r="A67" s="1" t="str">
        <f>_xlfn.CONCAT(Tabela1[[#This Row],[ID Winity]],Tabela1[[#This Row],[Coluna1]])</f>
        <v>MGWRN002X</v>
      </c>
      <c r="C67" s="1" t="s">
        <v>429</v>
      </c>
      <c r="D67" s="1" t="s">
        <v>277</v>
      </c>
      <c r="E67" s="1" t="s">
        <v>60</v>
      </c>
      <c r="F67" s="1" t="s">
        <v>61</v>
      </c>
      <c r="G67" s="1" t="s">
        <v>278</v>
      </c>
      <c r="H67" s="1" t="s">
        <v>63</v>
      </c>
      <c r="I67" s="1" t="s">
        <v>64</v>
      </c>
      <c r="J67" s="1" t="s">
        <v>64</v>
      </c>
      <c r="L67" s="1" t="s">
        <v>65</v>
      </c>
      <c r="M67" s="1" t="s">
        <v>279</v>
      </c>
      <c r="O67" s="1" t="s">
        <v>275</v>
      </c>
      <c r="P67" s="1" t="s">
        <v>68</v>
      </c>
      <c r="Q67" s="3">
        <v>-20.796016999999999</v>
      </c>
      <c r="R67" s="3">
        <v>-42.305728000000002</v>
      </c>
      <c r="S67" s="1">
        <v>70</v>
      </c>
      <c r="W67" s="6">
        <v>-20.795548</v>
      </c>
      <c r="X67" s="1">
        <v>-42.306331999999998</v>
      </c>
      <c r="Y67" s="7">
        <f t="shared" si="3"/>
        <v>77.448178842651316</v>
      </c>
      <c r="Z67" s="1" t="s">
        <v>70</v>
      </c>
      <c r="AA67" s="1" t="s">
        <v>70</v>
      </c>
      <c r="AB67" s="1" t="s">
        <v>70</v>
      </c>
      <c r="AC67" s="1" t="s">
        <v>70</v>
      </c>
      <c r="AD67" s="1" t="s">
        <v>71</v>
      </c>
      <c r="AE67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67" s="2">
        <v>45429</v>
      </c>
      <c r="AR67" s="2">
        <v>45429</v>
      </c>
      <c r="AS67" s="2">
        <v>45457</v>
      </c>
      <c r="AT67" s="2">
        <v>45467</v>
      </c>
      <c r="AV67" s="13">
        <v>1720243787689</v>
      </c>
      <c r="BB67" s="2">
        <v>45464</v>
      </c>
      <c r="BE67" s="1" t="s">
        <v>280</v>
      </c>
      <c r="BF67" s="2">
        <v>45561</v>
      </c>
      <c r="BG67" s="1" t="s">
        <v>75</v>
      </c>
    </row>
    <row r="68" spans="1:61" ht="14.25">
      <c r="A68" s="1" t="str">
        <f>_xlfn.CONCAT(Tabela1[[#This Row],[ID Winity]],Tabela1[[#This Row],[Coluna1]])</f>
        <v>MGWRN002</v>
      </c>
      <c r="C68" s="1" t="s">
        <v>429</v>
      </c>
      <c r="D68" s="1" t="s">
        <v>277</v>
      </c>
      <c r="F68" s="1" t="s">
        <v>76</v>
      </c>
      <c r="G68" s="1" t="s">
        <v>278</v>
      </c>
      <c r="H68" s="1" t="s">
        <v>77</v>
      </c>
      <c r="L68" s="1" t="s">
        <v>65</v>
      </c>
      <c r="M68" s="1" t="s">
        <v>281</v>
      </c>
      <c r="N68" s="4"/>
      <c r="O68" s="1" t="s">
        <v>275</v>
      </c>
      <c r="P68" s="1" t="s">
        <v>68</v>
      </c>
      <c r="Q68" s="3">
        <v>-20.796016999999999</v>
      </c>
      <c r="R68" s="3">
        <v>-42.305728000000002</v>
      </c>
      <c r="S68" s="1">
        <v>70</v>
      </c>
      <c r="W68" s="6">
        <v>-20.796398</v>
      </c>
      <c r="X68" s="1">
        <v>-42.306451000000003</v>
      </c>
      <c r="Y68" s="5">
        <f t="shared" si="3"/>
        <v>86.283600001517243</v>
      </c>
      <c r="Z68" s="1" t="s">
        <v>70</v>
      </c>
      <c r="AA68" s="1" t="s">
        <v>70</v>
      </c>
      <c r="AB68" s="1" t="s">
        <v>70</v>
      </c>
      <c r="AC68" s="1" t="s">
        <v>70</v>
      </c>
      <c r="AD68" s="1" t="s">
        <v>71</v>
      </c>
      <c r="AE68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68" s="2">
        <v>45435</v>
      </c>
      <c r="AR68" s="1" t="s">
        <v>80</v>
      </c>
    </row>
    <row r="69" spans="1:61" ht="14.25">
      <c r="A69" s="1" t="str">
        <f>_xlfn.CONCAT(Tabela1[[#This Row],[ID Winity]],Tabela1[[#This Row],[Coluna1]])</f>
        <v>MGYRY001X</v>
      </c>
      <c r="C69" s="1" t="s">
        <v>429</v>
      </c>
      <c r="D69" s="1" t="s">
        <v>282</v>
      </c>
      <c r="E69" s="1" t="s">
        <v>60</v>
      </c>
      <c r="F69" s="1" t="s">
        <v>61</v>
      </c>
      <c r="G69" s="1" t="s">
        <v>283</v>
      </c>
      <c r="H69" s="1" t="s">
        <v>83</v>
      </c>
      <c r="I69" s="1" t="s">
        <v>64</v>
      </c>
      <c r="J69" s="1" t="s">
        <v>64</v>
      </c>
      <c r="L69" s="1" t="s">
        <v>65</v>
      </c>
      <c r="M69" s="1" t="s">
        <v>284</v>
      </c>
      <c r="O69" s="1" t="s">
        <v>285</v>
      </c>
      <c r="P69" s="1" t="s">
        <v>68</v>
      </c>
      <c r="Q69" s="3">
        <v>-19.932238999999999</v>
      </c>
      <c r="R69" s="3">
        <v>-42.129821999999997</v>
      </c>
      <c r="S69" s="1">
        <v>70</v>
      </c>
      <c r="W69" s="6">
        <v>-19.932746000000002</v>
      </c>
      <c r="X69" s="1">
        <v>-42.129918000000004</v>
      </c>
      <c r="Y69" s="5">
        <f t="shared" si="3"/>
        <v>43.150991017806732</v>
      </c>
      <c r="Z69" s="1" t="s">
        <v>70</v>
      </c>
      <c r="AA69" s="1" t="s">
        <v>70</v>
      </c>
      <c r="AB69" s="1" t="s">
        <v>70</v>
      </c>
      <c r="AC69" s="1" t="s">
        <v>70</v>
      </c>
      <c r="AD69" s="1" t="s">
        <v>71</v>
      </c>
      <c r="AE69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69" s="2">
        <v>45435</v>
      </c>
      <c r="AR69" s="2">
        <v>45434</v>
      </c>
      <c r="AS69" s="2">
        <v>45448</v>
      </c>
      <c r="BB69" s="2">
        <v>45506</v>
      </c>
      <c r="BE69" s="1" t="s">
        <v>86</v>
      </c>
      <c r="BI69" s="1">
        <v>33438</v>
      </c>
    </row>
    <row r="70" spans="1:61" ht="14.25">
      <c r="A70" s="1" t="str">
        <f>_xlfn.CONCAT(Tabela1[[#This Row],[ID Winity]],Tabela1[[#This Row],[Coluna1]])</f>
        <v>MGYRY001</v>
      </c>
      <c r="C70" s="1" t="s">
        <v>429</v>
      </c>
      <c r="D70" s="1" t="s">
        <v>282</v>
      </c>
      <c r="F70" s="1" t="s">
        <v>76</v>
      </c>
      <c r="G70" s="1" t="s">
        <v>283</v>
      </c>
      <c r="H70" s="1" t="s">
        <v>110</v>
      </c>
      <c r="L70" s="1" t="s">
        <v>65</v>
      </c>
      <c r="M70" s="1" t="s">
        <v>286</v>
      </c>
      <c r="N70" s="4"/>
      <c r="O70" s="1" t="s">
        <v>285</v>
      </c>
      <c r="P70" s="1" t="s">
        <v>68</v>
      </c>
      <c r="Q70" s="3">
        <v>-19.932238999999999</v>
      </c>
      <c r="R70" s="3">
        <v>-42.129821999999997</v>
      </c>
      <c r="S70" s="1">
        <v>70</v>
      </c>
      <c r="W70" s="6">
        <v>-19.931576</v>
      </c>
      <c r="X70" s="1">
        <v>-42.129576</v>
      </c>
      <c r="Y70" s="5">
        <f t="shared" si="3"/>
        <v>61.135457228632674</v>
      </c>
      <c r="Z70" s="1" t="s">
        <v>70</v>
      </c>
      <c r="AA70" s="1" t="s">
        <v>69</v>
      </c>
      <c r="AB70" s="1" t="s">
        <v>70</v>
      </c>
      <c r="AC70" s="1" t="s">
        <v>70</v>
      </c>
      <c r="AD70" s="1" t="s">
        <v>71</v>
      </c>
      <c r="AE70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70" s="2">
        <v>45435</v>
      </c>
      <c r="AR70" s="1" t="s">
        <v>80</v>
      </c>
      <c r="AS70" s="2">
        <v>45448</v>
      </c>
    </row>
    <row r="71" spans="1:61" ht="14.25">
      <c r="A71" s="1" t="str">
        <f>_xlfn.CONCAT(Tabela1[[#This Row],[ID Winity]],Tabela1[[#This Row],[Coluna1]])</f>
        <v>RJDQD005X</v>
      </c>
      <c r="C71" s="1" t="s">
        <v>429</v>
      </c>
      <c r="D71" s="1" t="s">
        <v>287</v>
      </c>
      <c r="E71" s="1" t="s">
        <v>60</v>
      </c>
      <c r="F71" s="1" t="s">
        <v>61</v>
      </c>
      <c r="G71" s="1" t="s">
        <v>288</v>
      </c>
      <c r="H71" s="1" t="s">
        <v>63</v>
      </c>
      <c r="I71" s="1" t="s">
        <v>64</v>
      </c>
      <c r="J71" s="1" t="s">
        <v>64</v>
      </c>
      <c r="L71" s="1" t="s">
        <v>289</v>
      </c>
      <c r="M71" s="1" t="s">
        <v>290</v>
      </c>
      <c r="N71" s="1" t="s">
        <v>151</v>
      </c>
      <c r="O71" s="1" t="s">
        <v>291</v>
      </c>
      <c r="P71" s="1" t="s">
        <v>292</v>
      </c>
      <c r="Q71" s="3">
        <v>-22.659486000000001</v>
      </c>
      <c r="R71" s="3">
        <v>-43.350039000000002</v>
      </c>
      <c r="S71" s="1">
        <v>50</v>
      </c>
      <c r="W71" s="6">
        <v>-22.66123</v>
      </c>
      <c r="X71" s="1">
        <v>-43.348678</v>
      </c>
      <c r="Y71" s="5">
        <f t="shared" si="3"/>
        <v>206.85440724587178</v>
      </c>
      <c r="Z71" s="1" t="s">
        <v>69</v>
      </c>
      <c r="AA71" s="1" t="s">
        <v>70</v>
      </c>
      <c r="AB71" s="1" t="s">
        <v>70</v>
      </c>
      <c r="AC71" s="1" t="s">
        <v>70</v>
      </c>
      <c r="AD71" s="1" t="s">
        <v>71</v>
      </c>
      <c r="AE71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71" s="2">
        <v>45425</v>
      </c>
      <c r="AR71" s="2">
        <v>45425</v>
      </c>
      <c r="AS71" s="2">
        <v>45481</v>
      </c>
      <c r="AT71" s="2">
        <v>45463</v>
      </c>
      <c r="AU71" s="1" t="s">
        <v>293</v>
      </c>
      <c r="AV71" s="13">
        <v>1720243791864</v>
      </c>
      <c r="BB71" s="2">
        <v>45464</v>
      </c>
      <c r="BE71" s="15" t="s">
        <v>294</v>
      </c>
      <c r="BF71" s="2">
        <v>45561</v>
      </c>
      <c r="BG71" s="1" t="s">
        <v>168</v>
      </c>
    </row>
    <row r="72" spans="1:61" ht="14.25">
      <c r="A72" s="1" t="str">
        <f>_xlfn.CONCAT(Tabela1[[#This Row],[ID Winity]],Tabela1[[#This Row],[Coluna1]])</f>
        <v>RJGPM001X</v>
      </c>
      <c r="C72" s="1" t="s">
        <v>429</v>
      </c>
      <c r="D72" s="1" t="s">
        <v>295</v>
      </c>
      <c r="E72" s="1" t="s">
        <v>60</v>
      </c>
      <c r="F72" s="1" t="s">
        <v>61</v>
      </c>
      <c r="G72" s="1" t="s">
        <v>296</v>
      </c>
      <c r="H72" s="1" t="s">
        <v>83</v>
      </c>
      <c r="I72" s="1" t="s">
        <v>64</v>
      </c>
      <c r="J72" s="1" t="s">
        <v>64</v>
      </c>
      <c r="L72" s="1" t="s">
        <v>65</v>
      </c>
      <c r="M72" s="1" t="s">
        <v>297</v>
      </c>
      <c r="O72" s="1" t="s">
        <v>298</v>
      </c>
      <c r="P72" s="1" t="s">
        <v>292</v>
      </c>
      <c r="Q72" s="3">
        <v>-22.574106</v>
      </c>
      <c r="R72" s="3">
        <v>-43.009371999999999</v>
      </c>
      <c r="S72" s="1">
        <v>50</v>
      </c>
      <c r="W72" s="6">
        <v>-22.573826</v>
      </c>
      <c r="X72" s="3">
        <v>-43.009320000000002</v>
      </c>
      <c r="Y72" s="5">
        <f t="shared" si="3"/>
        <v>23.489724728737336</v>
      </c>
      <c r="Z72" s="1" t="s">
        <v>69</v>
      </c>
      <c r="AA72" s="1" t="s">
        <v>70</v>
      </c>
      <c r="AB72" s="1" t="s">
        <v>70</v>
      </c>
      <c r="AC72" s="1" t="s">
        <v>70</v>
      </c>
      <c r="AD72" s="1" t="s">
        <v>71</v>
      </c>
      <c r="AE72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72" s="2">
        <v>45426</v>
      </c>
      <c r="AR72" s="2">
        <v>45425</v>
      </c>
      <c r="AS72" s="2">
        <v>45439</v>
      </c>
      <c r="BB72" s="2">
        <v>45518</v>
      </c>
      <c r="BE72" s="1" t="s">
        <v>187</v>
      </c>
    </row>
    <row r="73" spans="1:61" ht="14.25">
      <c r="A73" s="1" t="str">
        <f>_xlfn.CONCAT(Tabela1[[#This Row],[ID Winity]],Tabela1[[#This Row],[Coluna1]])</f>
        <v>RJGPM001</v>
      </c>
      <c r="C73" s="1" t="s">
        <v>429</v>
      </c>
      <c r="D73" s="1" t="s">
        <v>295</v>
      </c>
      <c r="F73" s="1" t="s">
        <v>76</v>
      </c>
      <c r="G73" s="1" t="s">
        <v>296</v>
      </c>
      <c r="H73" s="1" t="s">
        <v>77</v>
      </c>
      <c r="J73" s="1" t="s">
        <v>299</v>
      </c>
      <c r="L73" s="1" t="s">
        <v>65</v>
      </c>
      <c r="M73" s="1" t="s">
        <v>300</v>
      </c>
      <c r="N73" s="4"/>
      <c r="O73" s="1" t="s">
        <v>298</v>
      </c>
      <c r="P73" s="1" t="s">
        <v>292</v>
      </c>
      <c r="Q73" s="3">
        <v>-22.574106</v>
      </c>
      <c r="R73" s="3">
        <v>-43.009371999999999</v>
      </c>
      <c r="S73" s="1">
        <v>50</v>
      </c>
      <c r="W73" s="6">
        <v>-22.571597000000001</v>
      </c>
      <c r="X73" s="1">
        <v>-43.007241999999998</v>
      </c>
      <c r="Y73" s="5">
        <f t="shared" si="3"/>
        <v>312.59606075319681</v>
      </c>
      <c r="Z73" s="1" t="s">
        <v>69</v>
      </c>
      <c r="AA73" s="1" t="s">
        <v>70</v>
      </c>
      <c r="AB73" s="1" t="s">
        <v>70</v>
      </c>
      <c r="AC73" s="1" t="s">
        <v>70</v>
      </c>
      <c r="AD73" s="1" t="s">
        <v>71</v>
      </c>
      <c r="AE73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73" s="2">
        <v>45426</v>
      </c>
      <c r="AR73" s="2">
        <v>45425</v>
      </c>
      <c r="AS73" s="2">
        <v>45439</v>
      </c>
    </row>
    <row r="74" spans="1:61" ht="14.25">
      <c r="A74" s="1" t="str">
        <f>_xlfn.CONCAT(Tabela1[[#This Row],[ID Winity]],Tabela1[[#This Row],[Coluna1]])</f>
        <v>RJGPM001</v>
      </c>
      <c r="C74" s="1" t="s">
        <v>429</v>
      </c>
      <c r="D74" s="1" t="s">
        <v>295</v>
      </c>
      <c r="F74" s="1" t="s">
        <v>118</v>
      </c>
      <c r="G74" s="1" t="s">
        <v>296</v>
      </c>
      <c r="H74" s="1" t="s">
        <v>110</v>
      </c>
      <c r="L74" s="1" t="s">
        <v>65</v>
      </c>
      <c r="M74" s="1" t="s">
        <v>301</v>
      </c>
      <c r="N74" s="4"/>
      <c r="O74" s="1" t="s">
        <v>298</v>
      </c>
      <c r="P74" s="1" t="s">
        <v>292</v>
      </c>
      <c r="Q74" s="3">
        <v>-22.574106</v>
      </c>
      <c r="R74" s="3">
        <v>-43.009371999999999</v>
      </c>
      <c r="S74" s="1">
        <v>50</v>
      </c>
      <c r="W74" s="6">
        <v>-22.575714999999999</v>
      </c>
      <c r="X74" s="3">
        <v>-43.009399999999999</v>
      </c>
      <c r="Y74" s="5">
        <f t="shared" si="3"/>
        <v>130.86547599858389</v>
      </c>
      <c r="Z74" s="1" t="s">
        <v>69</v>
      </c>
      <c r="AA74" s="1" t="s">
        <v>70</v>
      </c>
      <c r="AB74" s="1" t="s">
        <v>70</v>
      </c>
      <c r="AC74" s="1" t="s">
        <v>70</v>
      </c>
      <c r="AD74" s="1" t="s">
        <v>71</v>
      </c>
      <c r="AE74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74" s="2">
        <v>45426</v>
      </c>
      <c r="AR74" s="2">
        <v>45426</v>
      </c>
      <c r="AS74" s="2">
        <v>45435</v>
      </c>
    </row>
    <row r="75" spans="1:61" ht="14.25">
      <c r="A75" s="1" t="str">
        <f>_xlfn.CONCAT(Tabela1[[#This Row],[ID Winity]],Tabela1[[#This Row],[Coluna1]])</f>
        <v>RJGPM001</v>
      </c>
      <c r="C75" s="1" t="s">
        <v>429</v>
      </c>
      <c r="D75" s="1" t="s">
        <v>295</v>
      </c>
      <c r="F75" s="1" t="s">
        <v>213</v>
      </c>
      <c r="G75" s="1" t="s">
        <v>296</v>
      </c>
      <c r="H75" s="1" t="s">
        <v>110</v>
      </c>
      <c r="L75" s="1" t="s">
        <v>65</v>
      </c>
      <c r="M75" s="1" t="s">
        <v>302</v>
      </c>
      <c r="N75" s="4"/>
      <c r="O75" s="1" t="s">
        <v>298</v>
      </c>
      <c r="P75" s="1" t="s">
        <v>292</v>
      </c>
      <c r="Q75" s="3">
        <v>-22.574106</v>
      </c>
      <c r="R75" s="3">
        <v>-43.009371999999999</v>
      </c>
      <c r="S75" s="1">
        <v>50</v>
      </c>
      <c r="W75" s="6">
        <v>-22.571197000000002</v>
      </c>
      <c r="X75" s="1">
        <v>-43.006965999999998</v>
      </c>
      <c r="Y75" s="5">
        <f t="shared" si="3"/>
        <v>357.10579575933485</v>
      </c>
      <c r="Z75" s="1" t="s">
        <v>69</v>
      </c>
      <c r="AA75" s="1" t="s">
        <v>70</v>
      </c>
      <c r="AB75" s="1" t="s">
        <v>70</v>
      </c>
      <c r="AC75" s="1" t="s">
        <v>70</v>
      </c>
      <c r="AD75" s="1" t="s">
        <v>71</v>
      </c>
      <c r="AE75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75" s="2">
        <v>45433</v>
      </c>
      <c r="AR75" s="1" t="s">
        <v>80</v>
      </c>
    </row>
    <row r="76" spans="1:61" ht="14.25">
      <c r="A76" s="1" t="str">
        <f>_xlfn.CONCAT(Tabela1[[#This Row],[ID Winity]],Tabela1[[#This Row],[Coluna1]])</f>
        <v>RJGPM002X</v>
      </c>
      <c r="C76" s="1" t="s">
        <v>429</v>
      </c>
      <c r="D76" s="1" t="s">
        <v>303</v>
      </c>
      <c r="E76" s="1" t="s">
        <v>60</v>
      </c>
      <c r="F76" s="1" t="s">
        <v>61</v>
      </c>
      <c r="G76" s="1" t="s">
        <v>304</v>
      </c>
      <c r="H76" s="1" t="s">
        <v>63</v>
      </c>
      <c r="L76" s="1" t="s">
        <v>65</v>
      </c>
      <c r="M76" s="1" t="s">
        <v>305</v>
      </c>
      <c r="N76" s="1" t="s">
        <v>151</v>
      </c>
      <c r="O76" s="1" t="s">
        <v>298</v>
      </c>
      <c r="P76" s="1" t="s">
        <v>292</v>
      </c>
      <c r="Q76" s="3">
        <v>-22.488790000000002</v>
      </c>
      <c r="R76" s="3">
        <v>-42.997869999999999</v>
      </c>
      <c r="S76" s="1">
        <v>70</v>
      </c>
      <c r="W76" s="6">
        <v>-22.488755999999999</v>
      </c>
      <c r="X76" s="1">
        <v>-42.997867999999997</v>
      </c>
      <c r="Y76" s="7">
        <f t="shared" si="3"/>
        <v>2.7743206413444188</v>
      </c>
      <c r="Z76" s="1" t="s">
        <v>70</v>
      </c>
      <c r="AA76" s="1" t="s">
        <v>70</v>
      </c>
      <c r="AB76" s="1" t="s">
        <v>70</v>
      </c>
      <c r="AC76" s="1" t="s">
        <v>70</v>
      </c>
      <c r="AD76" s="1" t="s">
        <v>71</v>
      </c>
      <c r="AE76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76" s="2">
        <v>45435</v>
      </c>
      <c r="AR76" s="2">
        <v>45435</v>
      </c>
      <c r="AS76" s="2">
        <v>45448</v>
      </c>
      <c r="BB76" s="2">
        <v>45467</v>
      </c>
      <c r="BE76" s="1" t="s">
        <v>306</v>
      </c>
      <c r="BF76" s="2">
        <v>45561</v>
      </c>
      <c r="BG76" s="1" t="s">
        <v>168</v>
      </c>
    </row>
    <row r="77" spans="1:61" ht="14.25">
      <c r="A77" s="1" t="str">
        <f>_xlfn.CONCAT(Tabela1[[#This Row],[ID Winity]],Tabela1[[#This Row],[Coluna1]])</f>
        <v>RJJPR001</v>
      </c>
      <c r="C77" s="1" t="s">
        <v>429</v>
      </c>
      <c r="D77" s="1" t="s">
        <v>307</v>
      </c>
      <c r="F77" s="1" t="s">
        <v>61</v>
      </c>
      <c r="G77" s="1" t="s">
        <v>308</v>
      </c>
      <c r="H77" s="1" t="s">
        <v>77</v>
      </c>
      <c r="I77" s="1" t="s">
        <v>64</v>
      </c>
      <c r="J77" s="1" t="s">
        <v>64</v>
      </c>
      <c r="L77" s="1" t="s">
        <v>289</v>
      </c>
      <c r="M77" s="1" t="s">
        <v>309</v>
      </c>
      <c r="O77" s="1" t="s">
        <v>310</v>
      </c>
      <c r="P77" s="1" t="s">
        <v>292</v>
      </c>
      <c r="Q77" s="3">
        <v>-22.670663999999999</v>
      </c>
      <c r="R77" s="3">
        <v>-43.548119</v>
      </c>
      <c r="S77" s="1">
        <v>50</v>
      </c>
      <c r="W77" s="6">
        <v>-22.668856000000002</v>
      </c>
      <c r="X77" s="3">
        <v>-43.55162</v>
      </c>
      <c r="Y77" s="7">
        <f t="shared" si="3"/>
        <v>415.66876809349009</v>
      </c>
      <c r="Z77" s="1" t="s">
        <v>69</v>
      </c>
      <c r="AA77" s="1" t="s">
        <v>70</v>
      </c>
      <c r="AB77" s="1" t="s">
        <v>70</v>
      </c>
      <c r="AC77" s="1" t="s">
        <v>70</v>
      </c>
      <c r="AD77" s="1" t="s">
        <v>71</v>
      </c>
      <c r="AE77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77" s="2">
        <v>45425</v>
      </c>
      <c r="AR77" s="2">
        <v>45425</v>
      </c>
      <c r="AS77" s="2">
        <v>45440</v>
      </c>
    </row>
    <row r="78" spans="1:61" ht="14.25">
      <c r="A78" s="1" t="str">
        <f>_xlfn.CONCAT(Tabela1[[#This Row],[ID Winity]],Tabela1[[#This Row],[Coluna1]])</f>
        <v>RJJPR001X</v>
      </c>
      <c r="C78" s="1" t="s">
        <v>429</v>
      </c>
      <c r="D78" s="1" t="s">
        <v>307</v>
      </c>
      <c r="E78" s="1" t="s">
        <v>60</v>
      </c>
      <c r="F78" s="1" t="s">
        <v>76</v>
      </c>
      <c r="G78" s="1" t="s">
        <v>308</v>
      </c>
      <c r="H78" s="1" t="s">
        <v>83</v>
      </c>
      <c r="I78" s="1" t="s">
        <v>64</v>
      </c>
      <c r="J78" s="1" t="s">
        <v>64</v>
      </c>
      <c r="L78" s="1" t="s">
        <v>289</v>
      </c>
      <c r="M78" s="1" t="s">
        <v>311</v>
      </c>
      <c r="O78" s="1" t="s">
        <v>310</v>
      </c>
      <c r="P78" s="1" t="s">
        <v>292</v>
      </c>
      <c r="Q78" s="3">
        <v>-22.670663999999999</v>
      </c>
      <c r="R78" s="3">
        <v>-43.548119</v>
      </c>
      <c r="S78" s="1">
        <v>50</v>
      </c>
      <c r="W78" s="6">
        <v>-22.667425000000001</v>
      </c>
      <c r="X78" s="3">
        <v>-43.552169999999997</v>
      </c>
      <c r="Y78" s="7">
        <f t="shared" si="3"/>
        <v>520.61939217585109</v>
      </c>
      <c r="Z78" s="1" t="s">
        <v>69</v>
      </c>
      <c r="AA78" s="1" t="s">
        <v>70</v>
      </c>
      <c r="AB78" s="1" t="s">
        <v>70</v>
      </c>
      <c r="AC78" s="1" t="s">
        <v>70</v>
      </c>
      <c r="AD78" s="1" t="s">
        <v>71</v>
      </c>
      <c r="AE78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78" s="2">
        <v>45512</v>
      </c>
      <c r="AR78" s="2">
        <v>45520</v>
      </c>
      <c r="AS78" s="2">
        <v>45531</v>
      </c>
      <c r="AU78" s="1" t="s">
        <v>312</v>
      </c>
      <c r="BB78" s="2">
        <v>45548</v>
      </c>
      <c r="BE78" s="1" t="s">
        <v>187</v>
      </c>
    </row>
    <row r="79" spans="1:61" ht="14.25">
      <c r="A79" s="1" t="str">
        <f>_xlfn.CONCAT(Tabela1[[#This Row],[ID Winity]],Tabela1[[#This Row],[Coluna1]])</f>
        <v>RJJSD002</v>
      </c>
      <c r="C79" s="1" t="s">
        <v>429</v>
      </c>
      <c r="D79" s="1" t="s">
        <v>313</v>
      </c>
      <c r="F79" s="1" t="s">
        <v>61</v>
      </c>
      <c r="G79" s="1" t="s">
        <v>314</v>
      </c>
      <c r="H79" s="1" t="s">
        <v>93</v>
      </c>
      <c r="I79" s="1" t="s">
        <v>64</v>
      </c>
      <c r="J79" s="1" t="s">
        <v>315</v>
      </c>
      <c r="L79" s="1" t="s">
        <v>65</v>
      </c>
      <c r="M79" s="1" t="s">
        <v>316</v>
      </c>
      <c r="O79" s="1" t="s">
        <v>317</v>
      </c>
      <c r="P79" s="1" t="s">
        <v>292</v>
      </c>
      <c r="Q79" s="3">
        <v>-22.202677999999999</v>
      </c>
      <c r="R79" s="3">
        <v>-42.896506000000002</v>
      </c>
      <c r="S79" s="1">
        <v>50</v>
      </c>
      <c r="W79" s="6">
        <v>-22.202618000000001</v>
      </c>
      <c r="X79" s="1">
        <v>-42.895688</v>
      </c>
      <c r="Y79" s="7">
        <f t="shared" si="3"/>
        <v>91.088723993188793</v>
      </c>
      <c r="Z79" s="1" t="s">
        <v>69</v>
      </c>
      <c r="AA79" s="1" t="s">
        <v>70</v>
      </c>
      <c r="AB79" s="1" t="s">
        <v>70</v>
      </c>
      <c r="AC79" s="1" t="s">
        <v>70</v>
      </c>
      <c r="AD79" s="1" t="s">
        <v>71</v>
      </c>
      <c r="AE79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79" s="2">
        <v>45426</v>
      </c>
      <c r="AR79" s="2">
        <v>45426</v>
      </c>
      <c r="AS79" s="2">
        <v>45436</v>
      </c>
      <c r="AT79" s="2">
        <v>45464</v>
      </c>
      <c r="AV79" s="13">
        <v>1720243791864</v>
      </c>
      <c r="BB79" s="2">
        <v>45464</v>
      </c>
    </row>
    <row r="80" spans="1:61" ht="14.25">
      <c r="A80" s="1" t="str">
        <f>_xlfn.CONCAT(Tabela1[[#This Row],[ID Winity]],Tabela1[[#This Row],[Coluna1]])</f>
        <v>RJJSD002X</v>
      </c>
      <c r="C80" s="1" t="s">
        <v>429</v>
      </c>
      <c r="D80" s="1" t="s">
        <v>313</v>
      </c>
      <c r="E80" s="1" t="s">
        <v>60</v>
      </c>
      <c r="F80" s="1" t="s">
        <v>76</v>
      </c>
      <c r="G80" s="1" t="s">
        <v>314</v>
      </c>
      <c r="H80" s="1" t="s">
        <v>110</v>
      </c>
      <c r="I80" s="1" t="s">
        <v>64</v>
      </c>
      <c r="L80" s="1" t="s">
        <v>65</v>
      </c>
      <c r="M80" s="1" t="s">
        <v>318</v>
      </c>
      <c r="O80" s="1" t="s">
        <v>317</v>
      </c>
      <c r="P80" s="1" t="s">
        <v>292</v>
      </c>
      <c r="Q80" s="3">
        <v>-22.202677999999999</v>
      </c>
      <c r="R80" s="3">
        <v>-42.896506000000002</v>
      </c>
      <c r="S80" s="1">
        <v>50</v>
      </c>
      <c r="W80" s="6">
        <v>-22.202577000000002</v>
      </c>
      <c r="X80" s="1">
        <v>-42.896028000000001</v>
      </c>
      <c r="Y80" s="7">
        <f t="shared" si="3"/>
        <v>53.784009317862093</v>
      </c>
      <c r="Z80" s="1" t="s">
        <v>69</v>
      </c>
      <c r="AA80" s="1" t="s">
        <v>70</v>
      </c>
      <c r="AB80" s="1" t="s">
        <v>70</v>
      </c>
      <c r="AC80" s="1" t="s">
        <v>70</v>
      </c>
      <c r="AD80" s="1" t="s">
        <v>71</v>
      </c>
      <c r="AE80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80" s="2">
        <v>45512</v>
      </c>
      <c r="AR80" s="2">
        <v>45520</v>
      </c>
      <c r="AS80" s="2">
        <v>45531</v>
      </c>
      <c r="AT80" s="2"/>
      <c r="AU80" s="1" t="s">
        <v>319</v>
      </c>
      <c r="AV80" s="13"/>
      <c r="BB80" s="2"/>
    </row>
    <row r="81" spans="1:61" ht="14.25">
      <c r="A81" s="1" t="str">
        <f>_xlfn.CONCAT(Tabela1[[#This Row],[ID Winity]],Tabela1[[#This Row],[Coluna1]])</f>
        <v>RJNVG004</v>
      </c>
      <c r="C81" s="1" t="s">
        <v>429</v>
      </c>
      <c r="D81" s="1" t="s">
        <v>320</v>
      </c>
      <c r="F81" s="1" t="s">
        <v>61</v>
      </c>
      <c r="G81" s="1" t="s">
        <v>321</v>
      </c>
      <c r="H81" s="1" t="s">
        <v>77</v>
      </c>
      <c r="I81" s="1" t="s">
        <v>64</v>
      </c>
      <c r="J81" s="1" t="s">
        <v>64</v>
      </c>
      <c r="L81" s="1" t="s">
        <v>289</v>
      </c>
      <c r="M81" s="1" t="s">
        <v>322</v>
      </c>
      <c r="O81" s="1" t="s">
        <v>323</v>
      </c>
      <c r="P81" s="1" t="s">
        <v>292</v>
      </c>
      <c r="Q81" s="3">
        <v>-22.675311000000001</v>
      </c>
      <c r="R81" s="3">
        <v>-43.392847000000003</v>
      </c>
      <c r="S81" s="1">
        <v>50</v>
      </c>
      <c r="W81" s="1">
        <v>-22.675764999999998</v>
      </c>
      <c r="X81" s="1">
        <v>-43.394371</v>
      </c>
      <c r="Y81" s="7">
        <f t="shared" si="3"/>
        <v>173.38600871616515</v>
      </c>
      <c r="Z81" s="1" t="s">
        <v>69</v>
      </c>
      <c r="AA81" s="1" t="s">
        <v>70</v>
      </c>
      <c r="AB81" s="1" t="s">
        <v>70</v>
      </c>
      <c r="AC81" s="1" t="s">
        <v>70</v>
      </c>
      <c r="AD81" s="1" t="s">
        <v>71</v>
      </c>
      <c r="AE81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81" s="2">
        <v>45425</v>
      </c>
      <c r="AR81" s="2">
        <v>45435</v>
      </c>
      <c r="AS81" s="2">
        <v>45483</v>
      </c>
      <c r="AU81" s="1" t="s">
        <v>324</v>
      </c>
    </row>
    <row r="82" spans="1:61" ht="14.25">
      <c r="A82" s="1" t="str">
        <f>_xlfn.CONCAT(Tabela1[[#This Row],[ID Winity]],Tabela1[[#This Row],[Coluna1]])</f>
        <v>RJNVG004</v>
      </c>
      <c r="C82" s="1" t="s">
        <v>429</v>
      </c>
      <c r="D82" s="1" t="s">
        <v>320</v>
      </c>
      <c r="F82" s="1" t="s">
        <v>76</v>
      </c>
      <c r="G82" s="1" t="s">
        <v>321</v>
      </c>
      <c r="H82" s="1" t="s">
        <v>83</v>
      </c>
      <c r="I82" s="1" t="s">
        <v>64</v>
      </c>
      <c r="J82" s="1" t="s">
        <v>64</v>
      </c>
      <c r="L82" s="1" t="s">
        <v>289</v>
      </c>
      <c r="M82" s="1" t="s">
        <v>325</v>
      </c>
      <c r="O82" s="1" t="s">
        <v>323</v>
      </c>
      <c r="P82" s="1" t="s">
        <v>292</v>
      </c>
      <c r="Q82" s="3">
        <v>-22.675311000000001</v>
      </c>
      <c r="R82" s="3">
        <v>-43.392847000000003</v>
      </c>
      <c r="S82" s="1">
        <v>50</v>
      </c>
      <c r="W82" s="3">
        <v>-22.675699999999999</v>
      </c>
      <c r="X82" s="1">
        <v>-43.394117999999999</v>
      </c>
      <c r="Y82" s="7">
        <f t="shared" si="3"/>
        <v>144.78165190537462</v>
      </c>
      <c r="Z82" s="1" t="s">
        <v>69</v>
      </c>
      <c r="AA82" s="1" t="s">
        <v>70</v>
      </c>
      <c r="AB82" s="1" t="s">
        <v>70</v>
      </c>
      <c r="AC82" s="1" t="s">
        <v>70</v>
      </c>
      <c r="AD82" s="1" t="s">
        <v>71</v>
      </c>
      <c r="AE82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82" s="2">
        <v>45512</v>
      </c>
      <c r="AR82" s="2">
        <v>45520</v>
      </c>
      <c r="AS82" s="2">
        <v>45531</v>
      </c>
      <c r="AU82" s="1" t="s">
        <v>326</v>
      </c>
      <c r="BB82" s="2">
        <v>45548</v>
      </c>
      <c r="BE82" s="1" t="s">
        <v>187</v>
      </c>
    </row>
    <row r="83" spans="1:61" ht="14.25">
      <c r="A83" s="1" t="str">
        <f>_xlfn.CONCAT(Tabela1[[#This Row],[ID Winity]],Tabela1[[#This Row],[Coluna1]])</f>
        <v>RJNVG004X</v>
      </c>
      <c r="C83" s="1" t="s">
        <v>429</v>
      </c>
      <c r="D83" s="1" t="s">
        <v>320</v>
      </c>
      <c r="E83" s="1" t="s">
        <v>60</v>
      </c>
      <c r="F83" s="1" t="s">
        <v>118</v>
      </c>
      <c r="G83" s="1" t="s">
        <v>321</v>
      </c>
      <c r="H83" s="1" t="s">
        <v>110</v>
      </c>
      <c r="I83" s="1" t="s">
        <v>64</v>
      </c>
      <c r="J83" s="1" t="s">
        <v>64</v>
      </c>
      <c r="L83" s="1" t="s">
        <v>289</v>
      </c>
      <c r="M83" s="1" t="s">
        <v>327</v>
      </c>
      <c r="O83" s="1" t="s">
        <v>323</v>
      </c>
      <c r="P83" s="1" t="s">
        <v>292</v>
      </c>
      <c r="Q83" s="3">
        <v>-22.675311000000001</v>
      </c>
      <c r="R83" s="3">
        <v>-43.392847000000003</v>
      </c>
      <c r="S83" s="1">
        <v>50</v>
      </c>
      <c r="W83" s="3">
        <v>-22.676096000000001</v>
      </c>
      <c r="X83" s="1">
        <v>-43.395856000000002</v>
      </c>
      <c r="Y83" s="7">
        <f t="shared" si="3"/>
        <v>340.54440010716047</v>
      </c>
      <c r="Z83" s="1" t="s">
        <v>69</v>
      </c>
      <c r="AA83" s="1" t="s">
        <v>70</v>
      </c>
      <c r="AB83" s="1" t="s">
        <v>70</v>
      </c>
      <c r="AC83" s="1" t="s">
        <v>70</v>
      </c>
      <c r="AD83" s="1" t="s">
        <v>71</v>
      </c>
      <c r="AE83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83" s="2">
        <v>45572</v>
      </c>
      <c r="AR83" s="2">
        <v>45572</v>
      </c>
      <c r="AS83" s="2">
        <v>45572</v>
      </c>
      <c r="AU83" s="1" t="s">
        <v>328</v>
      </c>
      <c r="BB83" s="2"/>
    </row>
    <row r="84" spans="1:61" ht="14.25">
      <c r="A84" s="1" t="str">
        <f>_xlfn.CONCAT(Tabela1[[#This Row],[ID Winity]],Tabela1[[#This Row],[Coluna1]])</f>
        <v>RJNVG005</v>
      </c>
      <c r="C84" s="1" t="s">
        <v>429</v>
      </c>
      <c r="D84" s="1" t="s">
        <v>329</v>
      </c>
      <c r="F84" s="1" t="s">
        <v>61</v>
      </c>
      <c r="G84" s="1" t="s">
        <v>330</v>
      </c>
      <c r="H84" s="1" t="s">
        <v>110</v>
      </c>
      <c r="L84" s="1" t="s">
        <v>65</v>
      </c>
      <c r="M84" s="1" t="s">
        <v>331</v>
      </c>
      <c r="O84" s="1" t="s">
        <v>323</v>
      </c>
      <c r="P84" s="1" t="s">
        <v>292</v>
      </c>
      <c r="Q84" s="3">
        <v>-22.688110000000002</v>
      </c>
      <c r="R84" s="3">
        <v>-43.495310000000003</v>
      </c>
      <c r="S84" s="1">
        <v>50</v>
      </c>
      <c r="W84" s="1">
        <v>-22.686828999999999</v>
      </c>
      <c r="X84" s="1">
        <v>-43.502491999999997</v>
      </c>
      <c r="Y84" s="7">
        <f t="shared" si="3"/>
        <v>805.25840066459023</v>
      </c>
      <c r="Z84" s="1" t="s">
        <v>69</v>
      </c>
      <c r="AA84" s="1" t="s">
        <v>70</v>
      </c>
      <c r="AB84" s="1" t="s">
        <v>70</v>
      </c>
      <c r="AC84" s="1" t="s">
        <v>70</v>
      </c>
      <c r="AD84" s="1" t="s">
        <v>71</v>
      </c>
      <c r="AE84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84" s="2">
        <v>45435</v>
      </c>
      <c r="AR84" s="1" t="s">
        <v>332</v>
      </c>
      <c r="AS84" s="2">
        <v>45448</v>
      </c>
    </row>
    <row r="85" spans="1:61" ht="14.25">
      <c r="A85" s="1" t="str">
        <f>_xlfn.CONCAT(Tabela1[[#This Row],[ID Winity]],Tabela1[[#This Row],[Coluna1]])</f>
        <v>RJNVG005X</v>
      </c>
      <c r="C85" s="1" t="s">
        <v>429</v>
      </c>
      <c r="D85" s="1" t="s">
        <v>329</v>
      </c>
      <c r="E85" s="1" t="s">
        <v>60</v>
      </c>
      <c r="F85" s="1" t="s">
        <v>76</v>
      </c>
      <c r="G85" s="1" t="s">
        <v>330</v>
      </c>
      <c r="H85" s="1" t="s">
        <v>63</v>
      </c>
      <c r="L85" s="1" t="s">
        <v>289</v>
      </c>
      <c r="M85" s="1" t="s">
        <v>333</v>
      </c>
      <c r="N85" s="1" t="s">
        <v>151</v>
      </c>
      <c r="O85" s="1" t="s">
        <v>323</v>
      </c>
      <c r="P85" s="1" t="s">
        <v>292</v>
      </c>
      <c r="Q85" s="3">
        <v>-22.688110000000002</v>
      </c>
      <c r="R85" s="3">
        <v>-43.495310000000003</v>
      </c>
      <c r="S85" s="1">
        <v>50</v>
      </c>
      <c r="W85" s="1">
        <v>-22.688434999999998</v>
      </c>
      <c r="X85" s="1">
        <v>-43.494551999999999</v>
      </c>
      <c r="Y85" s="5">
        <f t="shared" si="3"/>
        <v>88.268744872638692</v>
      </c>
      <c r="Z85" s="1" t="s">
        <v>70</v>
      </c>
      <c r="AA85" s="1" t="s">
        <v>70</v>
      </c>
      <c r="AB85" s="1" t="s">
        <v>70</v>
      </c>
      <c r="AC85" s="1" t="s">
        <v>70</v>
      </c>
      <c r="AD85" s="1" t="s">
        <v>71</v>
      </c>
      <c r="AE85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85" s="2">
        <v>45491</v>
      </c>
      <c r="AR85" s="2">
        <v>45426</v>
      </c>
      <c r="AS85" s="2">
        <v>45467</v>
      </c>
      <c r="BB85" s="2">
        <v>45491</v>
      </c>
      <c r="BE85" s="1" t="s">
        <v>334</v>
      </c>
      <c r="BF85" s="2">
        <v>45561</v>
      </c>
      <c r="BG85" s="1" t="s">
        <v>168</v>
      </c>
      <c r="BI85" s="1">
        <v>33439</v>
      </c>
    </row>
    <row r="86" spans="1:61" ht="14.25">
      <c r="A86" s="1" t="str">
        <f>_xlfn.CONCAT(Tabela1[[#This Row],[ID Winity]],Tabela1[[#This Row],[Coluna1]])</f>
        <v>RJSPC001</v>
      </c>
      <c r="C86" s="1" t="s">
        <v>429</v>
      </c>
      <c r="D86" s="1" t="s">
        <v>335</v>
      </c>
      <c r="F86" s="1" t="s">
        <v>61</v>
      </c>
      <c r="G86" s="1" t="s">
        <v>336</v>
      </c>
      <c r="H86" s="1" t="s">
        <v>93</v>
      </c>
      <c r="J86" s="1" t="s">
        <v>315</v>
      </c>
      <c r="L86" s="1" t="s">
        <v>65</v>
      </c>
      <c r="M86" s="1" t="s">
        <v>337</v>
      </c>
      <c r="O86" s="1" t="s">
        <v>338</v>
      </c>
      <c r="P86" s="1" t="s">
        <v>292</v>
      </c>
      <c r="Q86" s="3">
        <v>-21.885394000000002</v>
      </c>
      <c r="R86" s="3">
        <v>-42.679305999999997</v>
      </c>
      <c r="S86" s="1">
        <v>50</v>
      </c>
      <c r="W86" s="1">
        <v>-21.885273999999999</v>
      </c>
      <c r="X86" s="1">
        <v>-42.679459000000001</v>
      </c>
      <c r="Y86" s="7">
        <f t="shared" si="3"/>
        <v>19.638531527318868</v>
      </c>
      <c r="Z86" s="1" t="s">
        <v>69</v>
      </c>
      <c r="AA86" s="1" t="s">
        <v>70</v>
      </c>
      <c r="AB86" s="1" t="s">
        <v>70</v>
      </c>
      <c r="AC86" s="1" t="s">
        <v>70</v>
      </c>
      <c r="AD86" s="1" t="s">
        <v>71</v>
      </c>
      <c r="AE86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86" s="2">
        <v>45435</v>
      </c>
      <c r="AR86" s="2">
        <v>45435</v>
      </c>
      <c r="AS86" s="2">
        <v>45463</v>
      </c>
      <c r="AT86" s="2">
        <v>45464</v>
      </c>
      <c r="AV86" s="13">
        <v>1720243791864</v>
      </c>
      <c r="BB86" s="2">
        <v>45467</v>
      </c>
    </row>
    <row r="87" spans="1:61" ht="14.25">
      <c r="A87" s="1" t="str">
        <f>_xlfn.CONCAT(Tabela1[[#This Row],[ID Winity]],Tabela1[[#This Row],[Coluna1]])</f>
        <v>RJSPC001X</v>
      </c>
      <c r="C87" s="1" t="s">
        <v>429</v>
      </c>
      <c r="D87" s="1" t="s">
        <v>335</v>
      </c>
      <c r="E87" s="1" t="s">
        <v>60</v>
      </c>
      <c r="F87" s="1" t="s">
        <v>76</v>
      </c>
      <c r="G87" s="1" t="s">
        <v>336</v>
      </c>
      <c r="H87" s="1" t="s">
        <v>83</v>
      </c>
      <c r="L87" s="1" t="s">
        <v>65</v>
      </c>
      <c r="M87" s="1" t="s">
        <v>339</v>
      </c>
      <c r="O87" s="1" t="s">
        <v>338</v>
      </c>
      <c r="P87" s="1" t="s">
        <v>292</v>
      </c>
      <c r="Q87" s="3">
        <v>-21.885394000000002</v>
      </c>
      <c r="R87" s="3">
        <v>-42.679305999999997</v>
      </c>
      <c r="S87" s="1">
        <v>50</v>
      </c>
      <c r="W87" s="1">
        <v>-21.887619000000001</v>
      </c>
      <c r="X87" s="1">
        <v>-42.679304999999999</v>
      </c>
      <c r="Y87" s="7">
        <f t="shared" ref="Y87:Y104" si="4">(6371*ACOS(COS(PI()*(90-R87)/180)*COS((90-X87)*PI()/180)+SIN((90-R87)*PI()/180)*SIN((90-X87)*PI()/180)*COS((W87-Q87)*PI()/180)))*1000</f>
        <v>181.88493166251175</v>
      </c>
      <c r="Z87" s="1" t="s">
        <v>69</v>
      </c>
      <c r="AA87" s="1" t="s">
        <v>70</v>
      </c>
      <c r="AB87" s="1" t="s">
        <v>70</v>
      </c>
      <c r="AC87" s="1" t="s">
        <v>70</v>
      </c>
      <c r="AD87" s="1" t="s">
        <v>71</v>
      </c>
      <c r="AE87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87" s="2">
        <v>45512</v>
      </c>
      <c r="AR87" s="2">
        <v>45533</v>
      </c>
      <c r="AS87" s="2"/>
      <c r="AT87" s="2"/>
      <c r="AU87" s="1">
        <v>2368141067</v>
      </c>
      <c r="AV87" s="13"/>
      <c r="BB87" s="2">
        <v>45548</v>
      </c>
      <c r="BE87" s="1" t="s">
        <v>187</v>
      </c>
    </row>
    <row r="88" spans="1:61" ht="14.25">
      <c r="A88" s="1" t="str">
        <f>_xlfn.CONCAT(Tabela1[[#This Row],[ID Winity]],Tabela1[[#This Row],[Coluna1]])</f>
        <v>RJSPC002X</v>
      </c>
      <c r="C88" s="1" t="s">
        <v>429</v>
      </c>
      <c r="D88" s="1" t="s">
        <v>340</v>
      </c>
      <c r="E88" s="1" t="s">
        <v>60</v>
      </c>
      <c r="F88" s="1" t="s">
        <v>61</v>
      </c>
      <c r="G88" s="1" t="s">
        <v>341</v>
      </c>
      <c r="H88" s="1" t="s">
        <v>83</v>
      </c>
      <c r="L88" s="1" t="s">
        <v>65</v>
      </c>
      <c r="M88" s="1" t="s">
        <v>342</v>
      </c>
      <c r="O88" s="1" t="s">
        <v>338</v>
      </c>
      <c r="P88" s="1" t="s">
        <v>292</v>
      </c>
      <c r="Q88" s="3">
        <v>-21.917788999999999</v>
      </c>
      <c r="R88" s="3">
        <v>-42.695717000000002</v>
      </c>
      <c r="S88" s="1">
        <v>60</v>
      </c>
      <c r="W88" s="1">
        <v>-21.917033</v>
      </c>
      <c r="X88" s="1">
        <v>-42.695715</v>
      </c>
      <c r="Y88" s="7">
        <f t="shared" si="4"/>
        <v>61.784064048724389</v>
      </c>
      <c r="Z88" s="1" t="s">
        <v>69</v>
      </c>
      <c r="AA88" s="1" t="s">
        <v>70</v>
      </c>
      <c r="AB88" s="1" t="s">
        <v>70</v>
      </c>
      <c r="AC88" s="1" t="s">
        <v>70</v>
      </c>
      <c r="AD88" s="1" t="s">
        <v>71</v>
      </c>
      <c r="AE88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88" s="2">
        <v>45435</v>
      </c>
      <c r="AR88" s="2">
        <v>45435</v>
      </c>
      <c r="AS88" s="2">
        <v>45463</v>
      </c>
      <c r="BB88" s="2">
        <v>45518</v>
      </c>
      <c r="BE88" s="1" t="s">
        <v>187</v>
      </c>
    </row>
    <row r="89" spans="1:61" ht="14.25">
      <c r="A89" s="1" t="str">
        <f>_xlfn.CONCAT(Tabela1[[#This Row],[ID Winity]],Tabela1[[#This Row],[Coluna1]])</f>
        <v>RJSPC003</v>
      </c>
      <c r="C89" s="1" t="s">
        <v>429</v>
      </c>
      <c r="D89" s="1" t="s">
        <v>343</v>
      </c>
      <c r="F89" s="1" t="s">
        <v>61</v>
      </c>
      <c r="G89" s="1" t="s">
        <v>344</v>
      </c>
      <c r="H89" s="1" t="s">
        <v>110</v>
      </c>
      <c r="I89" s="2">
        <v>45443</v>
      </c>
      <c r="J89" s="1" t="s">
        <v>345</v>
      </c>
      <c r="L89" s="1" t="s">
        <v>65</v>
      </c>
      <c r="M89" s="1" t="s">
        <v>346</v>
      </c>
      <c r="O89" s="1" t="s">
        <v>338</v>
      </c>
      <c r="P89" s="1" t="s">
        <v>292</v>
      </c>
      <c r="Q89" s="3">
        <v>-21.955252999999999</v>
      </c>
      <c r="R89" s="3">
        <v>-42.735408</v>
      </c>
      <c r="S89" s="1">
        <v>50</v>
      </c>
      <c r="W89" s="1">
        <v>-21.956510999999999</v>
      </c>
      <c r="X89" s="1">
        <v>-42.736080000000001</v>
      </c>
      <c r="Y89" s="7">
        <f t="shared" si="4"/>
        <v>127.0419460999066</v>
      </c>
      <c r="Z89" s="1" t="s">
        <v>70</v>
      </c>
      <c r="AA89" s="1" t="s">
        <v>70</v>
      </c>
      <c r="AB89" s="1" t="s">
        <v>70</v>
      </c>
      <c r="AC89" s="1" t="s">
        <v>70</v>
      </c>
      <c r="AD89" s="1" t="s">
        <v>71</v>
      </c>
      <c r="AE89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89" s="2">
        <v>45434</v>
      </c>
      <c r="AR89" s="1" t="s">
        <v>80</v>
      </c>
    </row>
    <row r="90" spans="1:61" ht="14.25">
      <c r="A90" s="1" t="str">
        <f>_xlfn.CONCAT(Tabela1[[#This Row],[ID Winity]],Tabela1[[#This Row],[Coluna1]])</f>
        <v>RJSPC003</v>
      </c>
      <c r="C90" s="1" t="s">
        <v>429</v>
      </c>
      <c r="D90" s="1" t="s">
        <v>343</v>
      </c>
      <c r="F90" s="1" t="s">
        <v>76</v>
      </c>
      <c r="G90" s="1" t="s">
        <v>344</v>
      </c>
      <c r="H90" s="1" t="s">
        <v>110</v>
      </c>
      <c r="I90" s="2"/>
      <c r="K90" s="2"/>
      <c r="L90" s="1" t="s">
        <v>65</v>
      </c>
      <c r="M90" s="1" t="s">
        <v>347</v>
      </c>
      <c r="N90" s="4"/>
      <c r="O90" s="1" t="s">
        <v>338</v>
      </c>
      <c r="P90" s="1" t="s">
        <v>292</v>
      </c>
      <c r="Q90" s="3">
        <v>-21.955252999999999</v>
      </c>
      <c r="R90" s="3">
        <v>-42.735408</v>
      </c>
      <c r="S90" s="1">
        <v>50</v>
      </c>
      <c r="U90" s="1" t="s">
        <v>348</v>
      </c>
      <c r="W90" s="1">
        <v>-21.954281000000002</v>
      </c>
      <c r="X90" s="1">
        <v>-42.735495999999998</v>
      </c>
      <c r="Y90" s="5">
        <f t="shared" si="4"/>
        <v>79.986129509218358</v>
      </c>
      <c r="Z90" s="1" t="s">
        <v>70</v>
      </c>
      <c r="AA90" s="1" t="s">
        <v>70</v>
      </c>
      <c r="AB90" s="1" t="s">
        <v>70</v>
      </c>
      <c r="AC90" s="1" t="s">
        <v>70</v>
      </c>
      <c r="AD90" s="1" t="s">
        <v>71</v>
      </c>
      <c r="AE90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90" s="2">
        <v>45448</v>
      </c>
      <c r="AR90" s="2">
        <v>45448</v>
      </c>
      <c r="AS90" s="2">
        <v>45477</v>
      </c>
      <c r="AU90" s="1" t="s">
        <v>349</v>
      </c>
    </row>
    <row r="91" spans="1:61" ht="14.25">
      <c r="A91" s="1" t="str">
        <f>_xlfn.CONCAT(Tabela1[[#This Row],[ID Winity]],Tabela1[[#This Row],[Coluna1]])</f>
        <v>RJSPC003X</v>
      </c>
      <c r="C91" s="1" t="s">
        <v>429</v>
      </c>
      <c r="D91" s="1" t="s">
        <v>343</v>
      </c>
      <c r="E91" s="1" t="s">
        <v>60</v>
      </c>
      <c r="F91" s="1" t="s">
        <v>118</v>
      </c>
      <c r="G91" s="1" t="s">
        <v>344</v>
      </c>
      <c r="H91" s="1" t="s">
        <v>350</v>
      </c>
      <c r="I91" s="2"/>
      <c r="K91" s="2"/>
      <c r="L91" s="1" t="s">
        <v>65</v>
      </c>
      <c r="M91" s="1" t="s">
        <v>351</v>
      </c>
      <c r="N91" s="4"/>
      <c r="O91" s="1" t="s">
        <v>338</v>
      </c>
      <c r="P91" s="1" t="s">
        <v>292</v>
      </c>
      <c r="Q91" s="3">
        <v>-21.955252999999999</v>
      </c>
      <c r="R91" s="3">
        <v>-42.735408</v>
      </c>
      <c r="S91" s="1">
        <v>50</v>
      </c>
      <c r="U91" s="1" t="s">
        <v>348</v>
      </c>
      <c r="W91" s="1">
        <v>-21.954740999999999</v>
      </c>
      <c r="X91" s="1" t="s">
        <v>352</v>
      </c>
      <c r="Y91" s="5" t="e">
        <f t="shared" si="4"/>
        <v>#VALUE!</v>
      </c>
      <c r="Z91" s="1" t="s">
        <v>70</v>
      </c>
      <c r="AA91" s="1" t="s">
        <v>70</v>
      </c>
      <c r="AB91" s="1" t="s">
        <v>70</v>
      </c>
      <c r="AC91" s="1" t="s">
        <v>70</v>
      </c>
      <c r="AD91" s="1" t="s">
        <v>71</v>
      </c>
      <c r="AE91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91" s="2">
        <v>45512</v>
      </c>
      <c r="AR91" s="2">
        <v>45533</v>
      </c>
      <c r="AS91" s="2">
        <v>45586</v>
      </c>
      <c r="AU91" s="2" t="s">
        <v>353</v>
      </c>
      <c r="BB91" s="2">
        <v>45595</v>
      </c>
    </row>
    <row r="92" spans="1:61" ht="14.25">
      <c r="A92" s="1" t="str">
        <f>_xlfn.CONCAT(Tabela1[[#This Row],[ID Winity]],Tabela1[[#This Row],[Coluna1]])</f>
        <v>RJSPC004X</v>
      </c>
      <c r="C92" s="1" t="s">
        <v>429</v>
      </c>
      <c r="D92" s="1" t="s">
        <v>354</v>
      </c>
      <c r="E92" s="1" t="s">
        <v>60</v>
      </c>
      <c r="F92" s="1" t="s">
        <v>61</v>
      </c>
      <c r="G92" s="1" t="s">
        <v>355</v>
      </c>
      <c r="H92" s="1" t="s">
        <v>83</v>
      </c>
      <c r="I92" s="2">
        <v>45443</v>
      </c>
      <c r="J92" s="1" t="s">
        <v>356</v>
      </c>
      <c r="L92" s="1" t="s">
        <v>65</v>
      </c>
      <c r="M92" s="1" t="s">
        <v>357</v>
      </c>
      <c r="O92" s="1" t="s">
        <v>338</v>
      </c>
      <c r="P92" s="1" t="s">
        <v>292</v>
      </c>
      <c r="Q92" s="3">
        <v>-21.988322</v>
      </c>
      <c r="R92" s="3">
        <v>-42.756318999999998</v>
      </c>
      <c r="S92" s="1">
        <v>50</v>
      </c>
      <c r="W92" s="6">
        <v>-21.988489000000001</v>
      </c>
      <c r="X92" s="3">
        <v>-42.756844000000001</v>
      </c>
      <c r="Y92" s="7">
        <f t="shared" si="4"/>
        <v>59.948389626124808</v>
      </c>
      <c r="Z92" s="1" t="s">
        <v>70</v>
      </c>
      <c r="AA92" s="1" t="s">
        <v>70</v>
      </c>
      <c r="AB92" s="1" t="s">
        <v>70</v>
      </c>
      <c r="AC92" s="1" t="s">
        <v>70</v>
      </c>
      <c r="AD92" s="1" t="s">
        <v>71</v>
      </c>
      <c r="AE92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92" s="2">
        <v>45434</v>
      </c>
      <c r="AR92" s="2">
        <v>45434</v>
      </c>
      <c r="AS92" s="2">
        <v>45463</v>
      </c>
      <c r="BB92" s="2">
        <v>45506</v>
      </c>
      <c r="BE92" s="1" t="s">
        <v>86</v>
      </c>
      <c r="BI92" s="1">
        <v>33440</v>
      </c>
    </row>
    <row r="93" spans="1:61" ht="14.25">
      <c r="A93" s="1" t="str">
        <f>_xlfn.CONCAT(Tabela1[[#This Row],[ID Winity]],Tabela1[[#This Row],[Coluna1]])</f>
        <v>RJSPC005</v>
      </c>
      <c r="C93" s="1" t="s">
        <v>429</v>
      </c>
      <c r="D93" s="1" t="s">
        <v>358</v>
      </c>
      <c r="F93" s="1" t="s">
        <v>61</v>
      </c>
      <c r="G93" s="1" t="s">
        <v>359</v>
      </c>
      <c r="H93" s="1" t="s">
        <v>110</v>
      </c>
      <c r="I93" s="2">
        <v>45443</v>
      </c>
      <c r="J93" s="1" t="s">
        <v>345</v>
      </c>
      <c r="L93" s="1" t="s">
        <v>65</v>
      </c>
      <c r="M93" s="1" t="s">
        <v>360</v>
      </c>
      <c r="O93" s="1" t="s">
        <v>338</v>
      </c>
      <c r="P93" s="1" t="s">
        <v>292</v>
      </c>
      <c r="Q93" s="3">
        <v>-22.014261000000001</v>
      </c>
      <c r="R93" s="3">
        <v>-42.765563999999998</v>
      </c>
      <c r="S93" s="1">
        <v>50</v>
      </c>
      <c r="W93" s="6">
        <v>-22.017289999999999</v>
      </c>
      <c r="X93" s="3">
        <v>-42.769832000000001</v>
      </c>
      <c r="Y93" s="7">
        <f t="shared" si="4"/>
        <v>535.12774886677846</v>
      </c>
      <c r="Z93" s="1" t="s">
        <v>69</v>
      </c>
      <c r="AA93" s="1" t="s">
        <v>70</v>
      </c>
      <c r="AB93" s="1" t="s">
        <v>70</v>
      </c>
      <c r="AC93" s="1" t="s">
        <v>70</v>
      </c>
      <c r="AD93" s="1" t="s">
        <v>71</v>
      </c>
      <c r="AE93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93" s="2">
        <v>45434</v>
      </c>
      <c r="AR93" s="2">
        <v>45434</v>
      </c>
      <c r="AS93" s="2">
        <v>45462</v>
      </c>
    </row>
    <row r="94" spans="1:61" ht="14.25">
      <c r="A94" s="1" t="str">
        <f>_xlfn.CONCAT(Tabela1[[#This Row],[ID Winity]],Tabela1[[#This Row],[Coluna1]])</f>
        <v>RJSPC005X</v>
      </c>
      <c r="C94" s="1" t="s">
        <v>429</v>
      </c>
      <c r="D94" s="1" t="s">
        <v>358</v>
      </c>
      <c r="E94" s="1" t="s">
        <v>60</v>
      </c>
      <c r="F94" s="1" t="s">
        <v>76</v>
      </c>
      <c r="G94" s="1" t="s">
        <v>359</v>
      </c>
      <c r="H94" s="1" t="s">
        <v>83</v>
      </c>
      <c r="I94" s="2"/>
      <c r="J94" s="1" t="s">
        <v>361</v>
      </c>
      <c r="K94" s="2"/>
      <c r="L94" s="1" t="s">
        <v>65</v>
      </c>
      <c r="M94" s="1" t="s">
        <v>362</v>
      </c>
      <c r="N94" s="4"/>
      <c r="O94" s="1" t="s">
        <v>338</v>
      </c>
      <c r="P94" s="1" t="s">
        <v>292</v>
      </c>
      <c r="Q94" s="3">
        <v>-22.014261000000001</v>
      </c>
      <c r="R94" s="3">
        <v>-42.765563999999998</v>
      </c>
      <c r="S94" s="1">
        <v>50</v>
      </c>
      <c r="U94" s="1" t="s">
        <v>363</v>
      </c>
      <c r="W94" s="6">
        <v>-22.014306999999999</v>
      </c>
      <c r="X94" s="3">
        <v>-42.765549999999998</v>
      </c>
      <c r="Y94" s="5">
        <f t="shared" si="4"/>
        <v>4.0656256100060073</v>
      </c>
      <c r="Z94" s="1" t="s">
        <v>69</v>
      </c>
      <c r="AA94" s="1" t="s">
        <v>70</v>
      </c>
      <c r="AB94" s="1" t="s">
        <v>69</v>
      </c>
      <c r="AC94" s="1" t="s">
        <v>70</v>
      </c>
      <c r="AD94" s="1" t="s">
        <v>71</v>
      </c>
      <c r="AE94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94" s="2">
        <v>45506</v>
      </c>
      <c r="AR94" s="2">
        <v>45450</v>
      </c>
      <c r="AS94" s="2">
        <v>45478</v>
      </c>
      <c r="AT94" s="1" t="s">
        <v>116</v>
      </c>
      <c r="AU94" s="1" t="s">
        <v>364</v>
      </c>
      <c r="BB94" s="2">
        <v>45506</v>
      </c>
      <c r="BE94" s="1" t="s">
        <v>86</v>
      </c>
      <c r="BI94" s="1">
        <v>33441</v>
      </c>
    </row>
    <row r="95" spans="1:61" ht="14.25">
      <c r="A95" s="1" t="str">
        <f>_xlfn.CONCAT(Tabela1[[#This Row],[ID Winity]],Tabela1[[#This Row],[Coluna1]])</f>
        <v>RJSPC005</v>
      </c>
      <c r="C95" s="1" t="s">
        <v>429</v>
      </c>
      <c r="D95" s="1" t="s">
        <v>358</v>
      </c>
      <c r="F95" s="1" t="s">
        <v>118</v>
      </c>
      <c r="G95" s="1" t="s">
        <v>359</v>
      </c>
      <c r="H95" s="1" t="s">
        <v>77</v>
      </c>
      <c r="I95" s="2"/>
      <c r="K95" s="2"/>
      <c r="L95" s="1" t="s">
        <v>65</v>
      </c>
      <c r="M95" s="1" t="s">
        <v>365</v>
      </c>
      <c r="N95" s="4"/>
      <c r="O95" s="1" t="s">
        <v>338</v>
      </c>
      <c r="P95" s="1" t="s">
        <v>292</v>
      </c>
      <c r="Q95" s="3">
        <v>-22.014261000000001</v>
      </c>
      <c r="R95" s="3">
        <v>-42.765563999999998</v>
      </c>
      <c r="S95" s="1">
        <v>50</v>
      </c>
      <c r="W95" s="6">
        <v>-22.014101</v>
      </c>
      <c r="X95" s="3">
        <v>-42.765689000000002</v>
      </c>
      <c r="Y95" s="5">
        <f t="shared" si="4"/>
        <v>19.073018795653816</v>
      </c>
      <c r="Z95" s="1" t="s">
        <v>69</v>
      </c>
      <c r="AA95" s="1" t="s">
        <v>70</v>
      </c>
      <c r="AB95" s="1" t="s">
        <v>70</v>
      </c>
      <c r="AC95" s="1" t="s">
        <v>70</v>
      </c>
      <c r="AD95" s="1" t="s">
        <v>71</v>
      </c>
      <c r="AE95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95" s="2">
        <v>45450</v>
      </c>
      <c r="AR95" s="1" t="s">
        <v>80</v>
      </c>
      <c r="AS95" s="1" t="s">
        <v>80</v>
      </c>
    </row>
    <row r="96" spans="1:61" ht="14.25">
      <c r="A96" s="1" t="str">
        <f>_xlfn.CONCAT(Tabela1[[#This Row],[ID Winity]],Tabela1[[#This Row],[Coluna1]])</f>
        <v>RJSPC006X</v>
      </c>
      <c r="C96" s="1" t="s">
        <v>429</v>
      </c>
      <c r="D96" s="1" t="s">
        <v>366</v>
      </c>
      <c r="E96" s="1" t="s">
        <v>60</v>
      </c>
      <c r="F96" s="1" t="s">
        <v>61</v>
      </c>
      <c r="G96" s="1" t="s">
        <v>367</v>
      </c>
      <c r="H96" s="1" t="s">
        <v>83</v>
      </c>
      <c r="L96" s="1" t="s">
        <v>65</v>
      </c>
      <c r="M96" s="1" t="s">
        <v>368</v>
      </c>
      <c r="O96" s="1" t="s">
        <v>338</v>
      </c>
      <c r="P96" s="1" t="s">
        <v>292</v>
      </c>
      <c r="Q96" s="3">
        <v>-22.077269000000001</v>
      </c>
      <c r="R96" s="3">
        <v>-42.797449999999998</v>
      </c>
      <c r="S96" s="1">
        <v>50</v>
      </c>
      <c r="W96" s="6">
        <v>-22.077594000000001</v>
      </c>
      <c r="X96" s="3">
        <v>-42.797407999999997</v>
      </c>
      <c r="Y96" s="7">
        <f t="shared" si="4"/>
        <v>26.92516353316843</v>
      </c>
      <c r="Z96" s="1" t="s">
        <v>70</v>
      </c>
      <c r="AA96" s="1" t="s">
        <v>70</v>
      </c>
      <c r="AB96" s="1" t="s">
        <v>70</v>
      </c>
      <c r="AC96" s="1" t="s">
        <v>70</v>
      </c>
      <c r="AD96" s="1" t="s">
        <v>71</v>
      </c>
      <c r="AE96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96" s="2">
        <v>45435</v>
      </c>
      <c r="AR96" s="2">
        <v>45434</v>
      </c>
      <c r="AS96" s="2">
        <v>45463</v>
      </c>
      <c r="BB96" s="2">
        <v>45518</v>
      </c>
      <c r="BE96" s="1" t="s">
        <v>187</v>
      </c>
    </row>
    <row r="97" spans="1:61" ht="14.25">
      <c r="A97" s="1" t="str">
        <f>_xlfn.CONCAT(Tabela1[[#This Row],[ID Winity]],Tabela1[[#This Row],[Coluna1]])</f>
        <v>RJSPC007</v>
      </c>
      <c r="C97" s="1" t="s">
        <v>429</v>
      </c>
      <c r="D97" s="1" t="s">
        <v>369</v>
      </c>
      <c r="F97" s="1" t="s">
        <v>61</v>
      </c>
      <c r="G97" s="1" t="s">
        <v>370</v>
      </c>
      <c r="H97" s="1" t="s">
        <v>110</v>
      </c>
      <c r="L97" s="1" t="s">
        <v>65</v>
      </c>
      <c r="M97" s="1" t="s">
        <v>371</v>
      </c>
      <c r="O97" s="1" t="s">
        <v>338</v>
      </c>
      <c r="P97" s="1" t="s">
        <v>292</v>
      </c>
      <c r="Q97" s="3">
        <v>-22.091628</v>
      </c>
      <c r="R97" s="3">
        <v>-42.808739000000003</v>
      </c>
      <c r="S97" s="1">
        <v>50</v>
      </c>
      <c r="W97" s="6">
        <v>-22.090824999999999</v>
      </c>
      <c r="X97" s="3">
        <v>-42.808345000000003</v>
      </c>
      <c r="Y97" s="7">
        <f t="shared" si="4"/>
        <v>78.805675903840907</v>
      </c>
      <c r="Z97" s="1" t="s">
        <v>69</v>
      </c>
      <c r="AA97" s="1" t="s">
        <v>70</v>
      </c>
      <c r="AB97" s="1" t="s">
        <v>70</v>
      </c>
      <c r="AC97" s="1" t="s">
        <v>70</v>
      </c>
      <c r="AD97" s="1" t="s">
        <v>71</v>
      </c>
      <c r="AE97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97" s="2">
        <v>45434</v>
      </c>
      <c r="AR97" s="2">
        <v>45434</v>
      </c>
      <c r="AS97" s="2">
        <v>45447</v>
      </c>
    </row>
    <row r="98" spans="1:61" ht="14.25">
      <c r="A98" s="1" t="str">
        <f>_xlfn.CONCAT(Tabela1[[#This Row],[ID Winity]],Tabela1[[#This Row],[Coluna1]])</f>
        <v>RJSPC007X</v>
      </c>
      <c r="C98" s="1" t="s">
        <v>429</v>
      </c>
      <c r="D98" s="1" t="s">
        <v>369</v>
      </c>
      <c r="E98" s="1" t="s">
        <v>60</v>
      </c>
      <c r="F98" s="1" t="s">
        <v>76</v>
      </c>
      <c r="G98" s="1" t="s">
        <v>370</v>
      </c>
      <c r="H98" s="1" t="s">
        <v>83</v>
      </c>
      <c r="L98" s="1" t="s">
        <v>65</v>
      </c>
      <c r="M98" s="1" t="s">
        <v>372</v>
      </c>
      <c r="N98" s="4"/>
      <c r="O98" s="1" t="s">
        <v>338</v>
      </c>
      <c r="P98" s="1" t="s">
        <v>292</v>
      </c>
      <c r="Q98" s="3">
        <v>-22.091628</v>
      </c>
      <c r="R98" s="3">
        <v>-42.808739000000003</v>
      </c>
      <c r="S98" s="1">
        <v>50</v>
      </c>
      <c r="W98" s="6">
        <v>-22.091850000000001</v>
      </c>
      <c r="X98" s="3">
        <v>-42.808647000000001</v>
      </c>
      <c r="Y98" s="5">
        <f t="shared" si="4"/>
        <v>20.799281679019899</v>
      </c>
      <c r="Z98" s="1" t="s">
        <v>69</v>
      </c>
      <c r="AA98" s="1" t="s">
        <v>70</v>
      </c>
      <c r="AB98" s="1" t="s">
        <v>70</v>
      </c>
      <c r="AC98" s="1" t="s">
        <v>70</v>
      </c>
      <c r="AD98" s="1" t="s">
        <v>71</v>
      </c>
      <c r="AE98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98" s="2">
        <v>45433</v>
      </c>
      <c r="AR98" s="2">
        <v>45433</v>
      </c>
      <c r="AS98" s="2">
        <v>45447</v>
      </c>
      <c r="BB98" s="2">
        <v>45518</v>
      </c>
      <c r="BE98" s="1" t="s">
        <v>187</v>
      </c>
    </row>
    <row r="99" spans="1:61" ht="15" customHeight="1">
      <c r="A99" s="1" t="str">
        <f>_xlfn.CONCAT(Tabela1[[#This Row],[ID Winity]],Tabela1[[#This Row],[Coluna1]])</f>
        <v>RJSPC008</v>
      </c>
      <c r="C99" s="1" t="s">
        <v>429</v>
      </c>
      <c r="D99" s="1" t="s">
        <v>373</v>
      </c>
      <c r="F99" s="1" t="s">
        <v>61</v>
      </c>
      <c r="G99" s="1" t="s">
        <v>374</v>
      </c>
      <c r="H99" s="1" t="s">
        <v>110</v>
      </c>
      <c r="I99" s="2">
        <v>45443</v>
      </c>
      <c r="J99" s="1" t="s">
        <v>345</v>
      </c>
      <c r="L99" s="1" t="s">
        <v>65</v>
      </c>
      <c r="M99" s="1" t="s">
        <v>375</v>
      </c>
      <c r="O99" s="1" t="s">
        <v>338</v>
      </c>
      <c r="P99" s="1" t="s">
        <v>292</v>
      </c>
      <c r="Q99" s="3">
        <v>-22.102069</v>
      </c>
      <c r="R99" s="3">
        <v>-42.795518999999999</v>
      </c>
      <c r="S99" s="1">
        <v>50</v>
      </c>
      <c r="W99" s="6">
        <v>-22.101621000000002</v>
      </c>
      <c r="X99" s="3">
        <v>-42.797383000000004</v>
      </c>
      <c r="Y99" s="7">
        <f t="shared" si="4"/>
        <v>210.46586026189783</v>
      </c>
      <c r="Z99" s="1" t="s">
        <v>69</v>
      </c>
      <c r="AA99" s="1" t="s">
        <v>70</v>
      </c>
      <c r="AB99" s="1" t="s">
        <v>70</v>
      </c>
      <c r="AC99" s="1" t="s">
        <v>70</v>
      </c>
      <c r="AD99" s="1" t="s">
        <v>71</v>
      </c>
      <c r="AE99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99" s="2">
        <v>45434</v>
      </c>
      <c r="AR99" s="1" t="s">
        <v>80</v>
      </c>
      <c r="AS99" s="1" t="s">
        <v>80</v>
      </c>
    </row>
    <row r="100" spans="1:61" ht="15" customHeight="1">
      <c r="A100" s="1" t="str">
        <f>_xlfn.CONCAT(Tabela1[[#This Row],[ID Winity]],Tabela1[[#This Row],[Coluna1]])</f>
        <v>RJSPC008X</v>
      </c>
      <c r="C100" s="1" t="s">
        <v>429</v>
      </c>
      <c r="D100" s="1" t="s">
        <v>373</v>
      </c>
      <c r="E100" s="1" t="s">
        <v>60</v>
      </c>
      <c r="F100" s="1" t="s">
        <v>76</v>
      </c>
      <c r="G100" s="1" t="s">
        <v>374</v>
      </c>
      <c r="H100" s="1" t="s">
        <v>376</v>
      </c>
      <c r="I100" s="2"/>
      <c r="K100" s="2"/>
      <c r="L100" s="1" t="s">
        <v>65</v>
      </c>
      <c r="M100" s="1" t="s">
        <v>377</v>
      </c>
      <c r="N100" s="4"/>
      <c r="O100" s="1" t="s">
        <v>338</v>
      </c>
      <c r="P100" s="1" t="s">
        <v>292</v>
      </c>
      <c r="Q100" s="3">
        <v>-22.102069</v>
      </c>
      <c r="R100" s="3">
        <v>-42.795518999999999</v>
      </c>
      <c r="S100" s="1">
        <v>50</v>
      </c>
      <c r="U100" s="1" t="s">
        <v>378</v>
      </c>
      <c r="W100" s="6">
        <v>-22.101993</v>
      </c>
      <c r="X100" s="1">
        <v>-42.795459000000001</v>
      </c>
      <c r="Y100" s="5">
        <f t="shared" si="4"/>
        <v>9.1088427159395913</v>
      </c>
      <c r="Z100" s="1" t="s">
        <v>70</v>
      </c>
      <c r="AA100" s="1" t="s">
        <v>70</v>
      </c>
      <c r="AB100" s="1" t="s">
        <v>70</v>
      </c>
      <c r="AC100" s="1" t="s">
        <v>70</v>
      </c>
      <c r="AD100" s="1" t="s">
        <v>71</v>
      </c>
      <c r="AE100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100" s="2"/>
      <c r="AR100" s="2">
        <v>45450</v>
      </c>
      <c r="AS100" s="2">
        <v>45462</v>
      </c>
    </row>
    <row r="101" spans="1:61" ht="15" customHeight="1">
      <c r="A101" s="1" t="str">
        <f>_xlfn.CONCAT(Tabela1[[#This Row],[ID Winity]],Tabela1[[#This Row],[Coluna1]])</f>
        <v>RJSPC009X</v>
      </c>
      <c r="C101" s="1" t="s">
        <v>429</v>
      </c>
      <c r="D101" s="1" t="s">
        <v>379</v>
      </c>
      <c r="E101" s="1" t="s">
        <v>60</v>
      </c>
      <c r="F101" s="1" t="s">
        <v>61</v>
      </c>
      <c r="G101" s="1" t="s">
        <v>380</v>
      </c>
      <c r="H101" s="1" t="s">
        <v>83</v>
      </c>
      <c r="L101" s="1" t="s">
        <v>65</v>
      </c>
      <c r="M101" s="1" t="s">
        <v>381</v>
      </c>
      <c r="O101" s="1" t="s">
        <v>338</v>
      </c>
      <c r="P101" s="1" t="s">
        <v>292</v>
      </c>
      <c r="Q101" s="3">
        <v>-22.038786000000002</v>
      </c>
      <c r="R101" s="3">
        <v>-42.782938999999999</v>
      </c>
      <c r="S101" s="1">
        <v>50</v>
      </c>
      <c r="W101" s="6">
        <v>-22.039655</v>
      </c>
      <c r="X101" s="1">
        <v>-42.782972999999998</v>
      </c>
      <c r="Y101" s="7">
        <f t="shared" si="4"/>
        <v>71.019344505730558</v>
      </c>
      <c r="Z101" s="1" t="s">
        <v>70</v>
      </c>
      <c r="AA101" s="1" t="s">
        <v>70</v>
      </c>
      <c r="AB101" s="1" t="s">
        <v>70</v>
      </c>
      <c r="AC101" s="1" t="s">
        <v>70</v>
      </c>
      <c r="AD101" s="1" t="s">
        <v>71</v>
      </c>
      <c r="AE101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101" s="2">
        <v>45443</v>
      </c>
      <c r="AR101" s="2">
        <v>45443</v>
      </c>
      <c r="AS101" s="2">
        <v>45472</v>
      </c>
      <c r="BB101" s="2">
        <v>45518</v>
      </c>
      <c r="BE101" s="1" t="s">
        <v>187</v>
      </c>
    </row>
    <row r="102" spans="1:61" ht="15" customHeight="1">
      <c r="A102" s="1" t="str">
        <f>_xlfn.CONCAT(Tabela1[[#This Row],[ID Winity]],Tabela1[[#This Row],[Coluna1]])</f>
        <v>RJSRP001X</v>
      </c>
      <c r="C102" s="1" t="s">
        <v>429</v>
      </c>
      <c r="D102" s="1" t="s">
        <v>382</v>
      </c>
      <c r="E102" s="1" t="s">
        <v>60</v>
      </c>
      <c r="F102" s="1" t="s">
        <v>61</v>
      </c>
      <c r="G102" s="1" t="s">
        <v>383</v>
      </c>
      <c r="H102" s="1" t="s">
        <v>63</v>
      </c>
      <c r="L102" s="1" t="s">
        <v>289</v>
      </c>
      <c r="M102" s="1" t="s">
        <v>384</v>
      </c>
      <c r="N102" s="1" t="s">
        <v>151</v>
      </c>
      <c r="O102" s="1" t="s">
        <v>385</v>
      </c>
      <c r="P102" s="1" t="s">
        <v>292</v>
      </c>
      <c r="Q102" s="3">
        <v>-22.666217</v>
      </c>
      <c r="R102" s="3">
        <v>-43.639474999999997</v>
      </c>
      <c r="S102" s="1">
        <v>50</v>
      </c>
      <c r="W102" s="6">
        <v>-22.666173000000001</v>
      </c>
      <c r="X102" s="1">
        <v>-43.641134000000001</v>
      </c>
      <c r="Y102" s="7">
        <f t="shared" si="4"/>
        <v>184.50635471652777</v>
      </c>
      <c r="Z102" s="1" t="s">
        <v>69</v>
      </c>
      <c r="AA102" s="1" t="s">
        <v>70</v>
      </c>
      <c r="AB102" s="1" t="s">
        <v>70</v>
      </c>
      <c r="AC102" s="1" t="s">
        <v>70</v>
      </c>
      <c r="AD102" s="1" t="s">
        <v>71</v>
      </c>
      <c r="AE102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102" s="2">
        <v>45443</v>
      </c>
      <c r="AR102" s="2">
        <v>45443</v>
      </c>
      <c r="AS102" s="2">
        <v>45455</v>
      </c>
      <c r="BB102" s="2">
        <v>45491</v>
      </c>
      <c r="BE102" s="1" t="s">
        <v>386</v>
      </c>
      <c r="BF102" s="2">
        <v>45561</v>
      </c>
      <c r="BG102" s="1" t="s">
        <v>168</v>
      </c>
      <c r="BI102" s="1">
        <v>33442</v>
      </c>
    </row>
    <row r="103" spans="1:61" ht="15" customHeight="1">
      <c r="A103" s="1" t="str">
        <f>_xlfn.CONCAT(Tabela1[[#This Row],[ID Winity]],Tabela1[[#This Row],[Coluna1]])</f>
        <v>RJSRP002X</v>
      </c>
      <c r="C103" s="1" t="s">
        <v>429</v>
      </c>
      <c r="D103" s="1" t="s">
        <v>387</v>
      </c>
      <c r="E103" s="1" t="s">
        <v>60</v>
      </c>
      <c r="F103" s="1" t="s">
        <v>61</v>
      </c>
      <c r="G103" s="1" t="s">
        <v>388</v>
      </c>
      <c r="H103" s="1" t="s">
        <v>63</v>
      </c>
      <c r="J103" s="1" t="s">
        <v>389</v>
      </c>
      <c r="L103" s="1" t="s">
        <v>289</v>
      </c>
      <c r="M103" s="1" t="s">
        <v>390</v>
      </c>
      <c r="N103" s="1" t="s">
        <v>151</v>
      </c>
      <c r="O103" s="1" t="s">
        <v>385</v>
      </c>
      <c r="P103" s="1" t="s">
        <v>292</v>
      </c>
      <c r="Q103" s="3">
        <v>-22.687290000000001</v>
      </c>
      <c r="R103" s="3">
        <v>-43.677909999999997</v>
      </c>
      <c r="S103" s="1">
        <v>50</v>
      </c>
      <c r="W103" s="1">
        <v>-22.687832</v>
      </c>
      <c r="X103" s="1">
        <v>-43.678941000000002</v>
      </c>
      <c r="Y103" s="7">
        <f t="shared" si="4"/>
        <v>122.64839546468687</v>
      </c>
      <c r="Z103" s="1" t="s">
        <v>69</v>
      </c>
      <c r="AA103" s="1" t="s">
        <v>70</v>
      </c>
      <c r="AB103" s="1" t="s">
        <v>70</v>
      </c>
      <c r="AC103" s="1" t="s">
        <v>70</v>
      </c>
      <c r="AD103" s="1" t="s">
        <v>138</v>
      </c>
      <c r="AE103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103" s="2">
        <v>45491</v>
      </c>
      <c r="AR103" s="2">
        <v>45434</v>
      </c>
      <c r="AS103" s="2">
        <v>45447</v>
      </c>
      <c r="BB103" s="2">
        <v>45491</v>
      </c>
      <c r="BE103" s="1" t="s">
        <v>391</v>
      </c>
      <c r="BF103" s="2">
        <v>45561</v>
      </c>
      <c r="BG103" s="1" t="s">
        <v>168</v>
      </c>
      <c r="BI103" s="1">
        <v>33443</v>
      </c>
    </row>
    <row r="104" spans="1:61" ht="15" customHeight="1">
      <c r="A104" s="1" t="str">
        <f>_xlfn.CONCAT(Tabela1[[#This Row],[ID Winity]],Tabela1[[#This Row],[Coluna1]])</f>
        <v>RJTGX002X</v>
      </c>
      <c r="C104" s="1" t="s">
        <v>429</v>
      </c>
      <c r="D104" s="1" t="s">
        <v>392</v>
      </c>
      <c r="E104" s="1" t="s">
        <v>60</v>
      </c>
      <c r="F104" s="1" t="s">
        <v>61</v>
      </c>
      <c r="G104" s="1" t="s">
        <v>393</v>
      </c>
      <c r="H104" s="1" t="s">
        <v>63</v>
      </c>
      <c r="I104" s="1" t="s">
        <v>64</v>
      </c>
      <c r="J104" s="1" t="s">
        <v>64</v>
      </c>
      <c r="L104" s="1" t="s">
        <v>289</v>
      </c>
      <c r="M104" s="1" t="s">
        <v>394</v>
      </c>
      <c r="N104" s="1" t="s">
        <v>151</v>
      </c>
      <c r="O104" s="1" t="s">
        <v>395</v>
      </c>
      <c r="P104" s="1" t="s">
        <v>292</v>
      </c>
      <c r="Q104" s="3">
        <v>-22.807639999999999</v>
      </c>
      <c r="R104" s="3">
        <v>-43.795861000000002</v>
      </c>
      <c r="S104" s="1">
        <v>60</v>
      </c>
      <c r="W104" s="6">
        <v>-22.809453000000001</v>
      </c>
      <c r="X104" s="1">
        <v>-43.797088000000002</v>
      </c>
      <c r="Y104" s="7">
        <f t="shared" si="4"/>
        <v>199.4713285934948</v>
      </c>
      <c r="Z104" s="1" t="s">
        <v>69</v>
      </c>
      <c r="AA104" s="1" t="s">
        <v>70</v>
      </c>
      <c r="AB104" s="1" t="s">
        <v>70</v>
      </c>
      <c r="AC104" s="1" t="s">
        <v>70</v>
      </c>
      <c r="AD104" s="1" t="s">
        <v>71</v>
      </c>
      <c r="AE104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104" s="2">
        <v>45434</v>
      </c>
      <c r="AR104" s="2">
        <v>45422</v>
      </c>
      <c r="AS104" s="2">
        <v>45434</v>
      </c>
      <c r="AT104" s="2">
        <v>45463</v>
      </c>
      <c r="AV104" s="13">
        <v>1720243791864</v>
      </c>
      <c r="BB104" s="2">
        <v>45467</v>
      </c>
      <c r="BE104" s="1" t="s">
        <v>396</v>
      </c>
      <c r="BF104" s="2">
        <v>45561</v>
      </c>
      <c r="BG104" s="1" t="s">
        <v>168</v>
      </c>
    </row>
    <row r="105" spans="1:61" ht="15" customHeight="1">
      <c r="A105" s="1" t="str">
        <f>_xlfn.CONCAT(Tabela1[[#This Row],[ID Winity]],Tabela1[[#This Row],[Coluna1]])</f>
        <v>RJTRS005X</v>
      </c>
      <c r="C105" s="1" t="s">
        <v>429</v>
      </c>
      <c r="D105" s="1" t="s">
        <v>397</v>
      </c>
      <c r="E105" s="1" t="s">
        <v>60</v>
      </c>
      <c r="F105" s="1" t="s">
        <v>61</v>
      </c>
      <c r="G105" s="1" t="s">
        <v>398</v>
      </c>
      <c r="H105" s="1" t="s">
        <v>83</v>
      </c>
      <c r="I105" s="1" t="s">
        <v>64</v>
      </c>
      <c r="J105" s="1" t="s">
        <v>64</v>
      </c>
      <c r="L105" s="1" t="s">
        <v>65</v>
      </c>
      <c r="M105" s="1" t="s">
        <v>399</v>
      </c>
      <c r="O105" s="1" t="s">
        <v>400</v>
      </c>
      <c r="P105" s="1" t="s">
        <v>292</v>
      </c>
      <c r="Q105" s="3">
        <v>-22.197510999999999</v>
      </c>
      <c r="R105" s="3">
        <v>-42.866300000000003</v>
      </c>
      <c r="S105" s="1">
        <v>50</v>
      </c>
      <c r="W105" s="6">
        <v>-22.198352</v>
      </c>
      <c r="X105" s="1">
        <v>-42.866942999999999</v>
      </c>
      <c r="Y105" s="7">
        <f t="shared" ref="Y105:Y117" si="5">(6371*ACOS(COS(PI()*(90-R105)/180)*COS((90-X105)*PI()/180)+SIN((90-R105)*PI()/180)*SIN((90-X105)*PI()/180)*COS((W105-Q105)*PI()/180)))*1000</f>
        <v>99.044681933591065</v>
      </c>
      <c r="Z105" s="1" t="s">
        <v>69</v>
      </c>
      <c r="AA105" s="1" t="s">
        <v>70</v>
      </c>
      <c r="AB105" s="1" t="s">
        <v>70</v>
      </c>
      <c r="AC105" s="1" t="s">
        <v>70</v>
      </c>
      <c r="AD105" s="1" t="s">
        <v>71</v>
      </c>
      <c r="AE105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105" s="2">
        <v>45426</v>
      </c>
      <c r="AR105" s="2">
        <v>45425</v>
      </c>
      <c r="AS105" s="2">
        <v>45434</v>
      </c>
      <c r="BB105" s="2">
        <v>45518</v>
      </c>
      <c r="BE105" s="1" t="s">
        <v>187</v>
      </c>
    </row>
    <row r="106" spans="1:61" ht="15" customHeight="1">
      <c r="A106" s="1" t="str">
        <f>_xlfn.CONCAT(Tabela1[[#This Row],[ID Winity]],Tabela1[[#This Row],[Coluna1]])</f>
        <v>RJTRS006</v>
      </c>
      <c r="C106" s="1" t="s">
        <v>429</v>
      </c>
      <c r="D106" s="1" t="s">
        <v>401</v>
      </c>
      <c r="F106" s="1" t="s">
        <v>61</v>
      </c>
      <c r="G106" s="1" t="s">
        <v>402</v>
      </c>
      <c r="H106" s="1" t="s">
        <v>77</v>
      </c>
      <c r="I106" s="2">
        <v>45443</v>
      </c>
      <c r="J106" s="1" t="s">
        <v>345</v>
      </c>
      <c r="L106" s="1" t="s">
        <v>65</v>
      </c>
      <c r="M106" s="1" t="s">
        <v>403</v>
      </c>
      <c r="O106" s="1" t="s">
        <v>400</v>
      </c>
      <c r="P106" s="1" t="s">
        <v>292</v>
      </c>
      <c r="Q106" s="3">
        <v>-22.312408000000001</v>
      </c>
      <c r="R106" s="3">
        <v>-42.936357999999998</v>
      </c>
      <c r="S106" s="1">
        <v>50</v>
      </c>
      <c r="W106" s="6">
        <v>-22.312937999999999</v>
      </c>
      <c r="X106" s="1">
        <v>-42.936554999999998</v>
      </c>
      <c r="Y106" s="7">
        <f t="shared" si="5"/>
        <v>48.387954216438487</v>
      </c>
      <c r="Z106" s="1" t="s">
        <v>69</v>
      </c>
      <c r="AA106" s="1" t="s">
        <v>70</v>
      </c>
      <c r="AB106" s="1" t="s">
        <v>70</v>
      </c>
      <c r="AC106" s="1" t="s">
        <v>70</v>
      </c>
      <c r="AD106" s="1" t="s">
        <v>71</v>
      </c>
      <c r="AE106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106" s="2">
        <v>45426</v>
      </c>
      <c r="AR106" s="2">
        <v>45426</v>
      </c>
      <c r="AS106" s="2">
        <v>45435</v>
      </c>
    </row>
    <row r="107" spans="1:61" ht="15" customHeight="1">
      <c r="A107" s="1" t="str">
        <f>_xlfn.CONCAT(Tabela1[[#This Row],[ID Winity]],Tabela1[[#This Row],[Coluna1]])</f>
        <v>RJTRS006</v>
      </c>
      <c r="C107" s="1" t="s">
        <v>429</v>
      </c>
      <c r="D107" s="1" t="s">
        <v>401</v>
      </c>
      <c r="F107" s="1" t="s">
        <v>61</v>
      </c>
      <c r="G107" s="1" t="s">
        <v>402</v>
      </c>
      <c r="H107" s="1" t="s">
        <v>110</v>
      </c>
      <c r="I107" s="2">
        <v>45443</v>
      </c>
      <c r="J107" s="1" t="s">
        <v>404</v>
      </c>
      <c r="L107" s="1" t="s">
        <v>65</v>
      </c>
      <c r="M107" s="1" t="s">
        <v>403</v>
      </c>
      <c r="O107" s="1" t="s">
        <v>400</v>
      </c>
      <c r="P107" s="1" t="s">
        <v>292</v>
      </c>
      <c r="Q107" s="3">
        <v>-22.312408000000001</v>
      </c>
      <c r="R107" s="3">
        <v>-42.936357999999998</v>
      </c>
      <c r="S107" s="1">
        <v>50</v>
      </c>
      <c r="W107" s="6">
        <v>-22.312985999999999</v>
      </c>
      <c r="X107" s="1">
        <v>-42.936836</v>
      </c>
      <c r="Y107" s="7">
        <f t="shared" si="5"/>
        <v>70.986214570202705</v>
      </c>
      <c r="Z107" s="1" t="s">
        <v>69</v>
      </c>
      <c r="AA107" s="1" t="s">
        <v>70</v>
      </c>
      <c r="AB107" s="1" t="s">
        <v>70</v>
      </c>
      <c r="AC107" s="1" t="s">
        <v>70</v>
      </c>
      <c r="AD107" s="1" t="s">
        <v>71</v>
      </c>
      <c r="AE107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107" s="2">
        <v>45435</v>
      </c>
      <c r="AR107" s="2">
        <v>45433</v>
      </c>
      <c r="AS107" s="2">
        <v>45446</v>
      </c>
    </row>
    <row r="108" spans="1:61" ht="15" customHeight="1">
      <c r="A108" s="1" t="str">
        <f>_xlfn.CONCAT(Tabela1[[#This Row],[ID Winity]],Tabela1[[#This Row],[Coluna1]])</f>
        <v>RJTRS006X</v>
      </c>
      <c r="C108" s="1" t="s">
        <v>429</v>
      </c>
      <c r="D108" s="1" t="s">
        <v>401</v>
      </c>
      <c r="E108" s="1" t="s">
        <v>60</v>
      </c>
      <c r="F108" s="1" t="s">
        <v>76</v>
      </c>
      <c r="G108" s="1" t="s">
        <v>402</v>
      </c>
      <c r="H108" s="1" t="s">
        <v>405</v>
      </c>
      <c r="I108" s="2"/>
      <c r="J108" s="1" t="s">
        <v>406</v>
      </c>
      <c r="L108" s="1" t="s">
        <v>65</v>
      </c>
      <c r="M108" s="1" t="s">
        <v>407</v>
      </c>
      <c r="O108" s="1" t="s">
        <v>400</v>
      </c>
      <c r="P108" s="1" t="s">
        <v>292</v>
      </c>
      <c r="Q108" s="3">
        <v>-22.312408000000001</v>
      </c>
      <c r="R108" s="3">
        <v>-42.936357999999998</v>
      </c>
      <c r="S108" s="1">
        <v>50</v>
      </c>
      <c r="W108" s="6">
        <v>-22.336919999999999</v>
      </c>
      <c r="X108" s="6">
        <v>-42.938571000000003</v>
      </c>
      <c r="Y108" s="7">
        <f t="shared" ref="Y108" si="6">(6371*ACOS(COS(PI()*(90-R108)/180)*COS((90-X108)*PI()/180)+SIN((90-R108)*PI()/180)*SIN((90-X108)*PI()/180)*COS((W108-Q108)*PI()/180)))*1000</f>
        <v>2010.5283535299554</v>
      </c>
      <c r="Z108" s="1" t="s">
        <v>69</v>
      </c>
      <c r="AA108" s="1" t="s">
        <v>70</v>
      </c>
      <c r="AB108" s="1" t="s">
        <v>70</v>
      </c>
      <c r="AC108" s="1" t="s">
        <v>70</v>
      </c>
      <c r="AD108" s="1" t="s">
        <v>71</v>
      </c>
      <c r="AE108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108" s="2">
        <v>45541</v>
      </c>
      <c r="AR108" s="2">
        <v>45541</v>
      </c>
      <c r="AS108" s="2">
        <v>45545</v>
      </c>
    </row>
    <row r="109" spans="1:61" ht="15" customHeight="1">
      <c r="A109" s="1" t="str">
        <f>_xlfn.CONCAT(Tabela1[[#This Row],[ID Winity]],Tabela1[[#This Row],[Coluna1]])</f>
        <v>RJTRS006X</v>
      </c>
      <c r="C109" s="1" t="s">
        <v>429</v>
      </c>
      <c r="D109" s="1" t="s">
        <v>401</v>
      </c>
      <c r="E109" s="1" t="s">
        <v>60</v>
      </c>
      <c r="F109" s="1" t="s">
        <v>76</v>
      </c>
      <c r="G109" s="1" t="s">
        <v>402</v>
      </c>
      <c r="H109" s="1" t="s">
        <v>405</v>
      </c>
      <c r="I109" s="2"/>
      <c r="J109" s="1" t="s">
        <v>408</v>
      </c>
      <c r="L109" s="1" t="s">
        <v>65</v>
      </c>
      <c r="M109" s="1" t="s">
        <v>409</v>
      </c>
      <c r="O109" s="1" t="s">
        <v>400</v>
      </c>
      <c r="P109" s="1" t="s">
        <v>292</v>
      </c>
      <c r="Q109" s="3">
        <v>-22.312408000000001</v>
      </c>
      <c r="R109" s="3">
        <v>-42.936357999999998</v>
      </c>
      <c r="S109" s="1">
        <v>50</v>
      </c>
      <c r="W109" s="6">
        <v>-22.304051000000001</v>
      </c>
      <c r="X109" s="1">
        <v>-42.936490999999997</v>
      </c>
      <c r="Y109" s="7">
        <f t="shared" ref="Y109" si="7">(6371*ACOS(COS(PI()*(90-R109)/180)*COS((90-X109)*PI()/180)+SIN((90-R109)*PI()/180)*SIN((90-X109)*PI()/180)*COS((W109-Q109)*PI()/180)))*1000</f>
        <v>680.47833607473217</v>
      </c>
      <c r="Z109" s="1" t="s">
        <v>69</v>
      </c>
      <c r="AA109" s="1" t="s">
        <v>70</v>
      </c>
      <c r="AB109" s="1" t="s">
        <v>70</v>
      </c>
      <c r="AC109" s="1" t="s">
        <v>70</v>
      </c>
      <c r="AD109" s="1" t="s">
        <v>71</v>
      </c>
      <c r="AE109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109" s="2">
        <v>45541</v>
      </c>
      <c r="AR109" s="2">
        <v>45541</v>
      </c>
      <c r="AS109" s="2">
        <v>45545</v>
      </c>
    </row>
    <row r="110" spans="1:61" ht="15" customHeight="1">
      <c r="A110" s="1" t="str">
        <f>_xlfn.CONCAT(Tabela1[[#This Row],[ID Winity]],Tabela1[[#This Row],[Coluna1]])</f>
        <v>RJTRS007</v>
      </c>
      <c r="C110" s="1" t="s">
        <v>430</v>
      </c>
      <c r="D110" s="1" t="s">
        <v>410</v>
      </c>
      <c r="F110" s="1" t="s">
        <v>61</v>
      </c>
      <c r="G110" s="1" t="s">
        <v>411</v>
      </c>
      <c r="H110" s="1" t="s">
        <v>77</v>
      </c>
      <c r="L110" s="1" t="s">
        <v>65</v>
      </c>
      <c r="M110" s="1" t="s">
        <v>412</v>
      </c>
      <c r="O110" s="1" t="s">
        <v>400</v>
      </c>
      <c r="P110" s="1" t="s">
        <v>292</v>
      </c>
      <c r="Q110" s="3">
        <v>-22.354019000000001</v>
      </c>
      <c r="R110" s="3">
        <v>-42.942531000000002</v>
      </c>
      <c r="S110" s="1">
        <v>50</v>
      </c>
      <c r="W110" s="6">
        <v>-22.352454000000002</v>
      </c>
      <c r="X110" s="1">
        <v>-42.941575</v>
      </c>
      <c r="Y110" s="7">
        <f t="shared" si="5"/>
        <v>165.91697289276698</v>
      </c>
      <c r="Z110" s="1" t="s">
        <v>69</v>
      </c>
      <c r="AA110" s="1" t="s">
        <v>70</v>
      </c>
      <c r="AB110" s="1" t="s">
        <v>70</v>
      </c>
      <c r="AC110" s="1" t="s">
        <v>70</v>
      </c>
      <c r="AD110" s="1" t="s">
        <v>71</v>
      </c>
      <c r="AE110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110" s="2">
        <v>45433</v>
      </c>
      <c r="AR110" s="2">
        <v>45426</v>
      </c>
      <c r="AS110" s="2">
        <v>45436</v>
      </c>
    </row>
    <row r="111" spans="1:61" ht="15" customHeight="1">
      <c r="A111" s="1" t="str">
        <f>_xlfn.CONCAT(Tabela1[[#This Row],[ID Winity]],Tabela1[[#This Row],[Coluna1]])</f>
        <v>RJTRS007</v>
      </c>
      <c r="C111" s="1" t="s">
        <v>430</v>
      </c>
      <c r="D111" s="1" t="s">
        <v>410</v>
      </c>
      <c r="F111" s="1" t="s">
        <v>76</v>
      </c>
      <c r="G111" s="1" t="s">
        <v>411</v>
      </c>
      <c r="H111" s="1" t="s">
        <v>77</v>
      </c>
      <c r="L111" s="1" t="s">
        <v>65</v>
      </c>
      <c r="M111" s="1" t="s">
        <v>413</v>
      </c>
      <c r="N111" s="4"/>
      <c r="O111" s="1" t="s">
        <v>400</v>
      </c>
      <c r="P111" s="1" t="s">
        <v>292</v>
      </c>
      <c r="Q111" s="3">
        <v>-22.354019000000001</v>
      </c>
      <c r="R111" s="3">
        <v>-42.942531000000002</v>
      </c>
      <c r="S111" s="1">
        <v>50</v>
      </c>
      <c r="W111" s="6">
        <v>-22.352719</v>
      </c>
      <c r="X111" s="1">
        <v>-42.941862</v>
      </c>
      <c r="Y111" s="5">
        <f t="shared" si="5"/>
        <v>129.35017089532664</v>
      </c>
      <c r="Z111" s="1" t="s">
        <v>69</v>
      </c>
      <c r="AA111" s="1" t="s">
        <v>70</v>
      </c>
      <c r="AB111" s="1" t="s">
        <v>70</v>
      </c>
      <c r="AC111" s="1" t="s">
        <v>70</v>
      </c>
      <c r="AD111" s="1" t="s">
        <v>71</v>
      </c>
      <c r="AE111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111" s="2">
        <v>45449</v>
      </c>
      <c r="AR111" s="2">
        <v>45449</v>
      </c>
      <c r="AS111" s="2">
        <v>45506</v>
      </c>
      <c r="AT111" s="1" t="s">
        <v>116</v>
      </c>
      <c r="AU111" s="1" t="s">
        <v>414</v>
      </c>
    </row>
    <row r="112" spans="1:61" ht="15" customHeight="1">
      <c r="A112" s="1" t="str">
        <f>_xlfn.CONCAT(Tabela1[[#This Row],[ID Winity]],Tabela1[[#This Row],[Coluna1]])</f>
        <v>RJTRS007X</v>
      </c>
      <c r="C112" s="1" t="s">
        <v>430</v>
      </c>
      <c r="D112" s="1" t="s">
        <v>410</v>
      </c>
      <c r="E112" s="1" t="s">
        <v>60</v>
      </c>
      <c r="F112" s="1" t="s">
        <v>118</v>
      </c>
      <c r="G112" s="1" t="s">
        <v>411</v>
      </c>
      <c r="H112" s="1" t="s">
        <v>405</v>
      </c>
      <c r="L112" s="1" t="s">
        <v>65</v>
      </c>
      <c r="M112" s="1" t="s">
        <v>415</v>
      </c>
      <c r="N112" s="4"/>
      <c r="O112" s="1" t="s">
        <v>400</v>
      </c>
      <c r="P112" s="1" t="s">
        <v>292</v>
      </c>
      <c r="Q112" s="3">
        <v>-22.354019000000001</v>
      </c>
      <c r="R112" s="3">
        <v>-42.942531000000002</v>
      </c>
      <c r="S112" s="1">
        <v>50</v>
      </c>
      <c r="W112" s="6">
        <v>-22.352536000000001</v>
      </c>
      <c r="X112" s="1">
        <v>-42.941661000000003</v>
      </c>
      <c r="Y112" s="5">
        <f t="shared" si="5"/>
        <v>154.69566250116063</v>
      </c>
      <c r="Z112" s="1" t="s">
        <v>69</v>
      </c>
      <c r="AA112" s="1" t="s">
        <v>70</v>
      </c>
      <c r="AB112" s="1" t="s">
        <v>70</v>
      </c>
      <c r="AC112" s="1" t="s">
        <v>70</v>
      </c>
      <c r="AD112" s="1" t="s">
        <v>71</v>
      </c>
      <c r="AE112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112" s="2">
        <v>45512</v>
      </c>
      <c r="AR112" s="2">
        <v>45520</v>
      </c>
      <c r="AS112" s="2">
        <v>45531</v>
      </c>
      <c r="AU112" s="2" t="s">
        <v>416</v>
      </c>
    </row>
    <row r="113" spans="1:61" ht="15" customHeight="1">
      <c r="A113" s="1" t="str">
        <f>_xlfn.CONCAT(Tabela1[[#This Row],[ID Winity]],Tabela1[[#This Row],[Coluna1]])</f>
        <v>RJTRS008</v>
      </c>
      <c r="C113" s="1" t="s">
        <v>430</v>
      </c>
      <c r="D113" s="1" t="s">
        <v>417</v>
      </c>
      <c r="F113" s="1" t="s">
        <v>61</v>
      </c>
      <c r="G113" s="1" t="s">
        <v>418</v>
      </c>
      <c r="H113" s="1" t="s">
        <v>110</v>
      </c>
      <c r="I113" s="2">
        <v>45443</v>
      </c>
      <c r="J113" s="1" t="s">
        <v>345</v>
      </c>
      <c r="L113" s="1" t="s">
        <v>65</v>
      </c>
      <c r="M113" s="1" t="s">
        <v>419</v>
      </c>
      <c r="O113" s="1" t="s">
        <v>400</v>
      </c>
      <c r="P113" s="1" t="s">
        <v>292</v>
      </c>
      <c r="Q113" s="3">
        <v>-22.4496</v>
      </c>
      <c r="R113" s="3">
        <v>-42.95185</v>
      </c>
      <c r="S113" s="1">
        <v>50</v>
      </c>
      <c r="W113" s="6">
        <v>-22.447823</v>
      </c>
      <c r="X113" s="1">
        <v>-42.951797999999997</v>
      </c>
      <c r="Y113" s="7">
        <f t="shared" si="5"/>
        <v>144.73950227210941</v>
      </c>
      <c r="Z113" s="1" t="s">
        <v>69</v>
      </c>
      <c r="AA113" s="1" t="s">
        <v>70</v>
      </c>
      <c r="AB113" s="1" t="s">
        <v>70</v>
      </c>
      <c r="AC113" s="1" t="s">
        <v>70</v>
      </c>
      <c r="AD113" s="1" t="s">
        <v>71</v>
      </c>
      <c r="AE113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113" s="2">
        <v>45432</v>
      </c>
      <c r="AR113" s="2">
        <v>45427</v>
      </c>
      <c r="AS113" s="2">
        <v>45439</v>
      </c>
    </row>
    <row r="114" spans="1:61" ht="15" customHeight="1">
      <c r="A114" s="1" t="str">
        <f>_xlfn.CONCAT(Tabela1[[#This Row],[ID Winity]],Tabela1[[#This Row],[Coluna1]])</f>
        <v>RJTRS008</v>
      </c>
      <c r="C114" s="1" t="s">
        <v>430</v>
      </c>
      <c r="D114" s="1" t="s">
        <v>417</v>
      </c>
      <c r="F114" s="1" t="s">
        <v>76</v>
      </c>
      <c r="G114" s="1" t="s">
        <v>418</v>
      </c>
      <c r="H114" s="1" t="s">
        <v>110</v>
      </c>
      <c r="I114" s="2"/>
      <c r="L114" s="1" t="s">
        <v>65</v>
      </c>
      <c r="M114" s="1" t="s">
        <v>420</v>
      </c>
      <c r="N114" s="4"/>
      <c r="O114" s="1" t="s">
        <v>400</v>
      </c>
      <c r="P114" s="1" t="s">
        <v>292</v>
      </c>
      <c r="Q114" s="3">
        <v>-22.4496</v>
      </c>
      <c r="R114" s="3">
        <v>-42.95185</v>
      </c>
      <c r="S114" s="1">
        <v>50</v>
      </c>
      <c r="U114" s="1" t="s">
        <v>421</v>
      </c>
      <c r="W114" s="6">
        <v>-22.449421999999998</v>
      </c>
      <c r="X114" s="6">
        <v>-42.951852000000002</v>
      </c>
      <c r="Y114" s="5">
        <f t="shared" si="5"/>
        <v>14.488445301238606</v>
      </c>
      <c r="Z114" s="1" t="s">
        <v>70</v>
      </c>
      <c r="AA114" s="1" t="s">
        <v>70</v>
      </c>
      <c r="AB114" s="1" t="s">
        <v>70</v>
      </c>
      <c r="AC114" s="1" t="s">
        <v>70</v>
      </c>
      <c r="AD114" s="1" t="s">
        <v>138</v>
      </c>
      <c r="AE114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114" s="2">
        <v>45449</v>
      </c>
      <c r="AR114" s="2">
        <v>45449</v>
      </c>
      <c r="AS114" s="2">
        <v>45461</v>
      </c>
    </row>
    <row r="115" spans="1:61" ht="15" customHeight="1">
      <c r="A115" s="1" t="str">
        <f>_xlfn.CONCAT(Tabela1[[#This Row],[ID Winity]],Tabela1[[#This Row],[Coluna1]])</f>
        <v>RJTRS008X</v>
      </c>
      <c r="C115" s="1" t="s">
        <v>430</v>
      </c>
      <c r="D115" s="1" t="s">
        <v>417</v>
      </c>
      <c r="E115" s="1" t="s">
        <v>60</v>
      </c>
      <c r="F115" s="1" t="s">
        <v>61</v>
      </c>
      <c r="G115" s="1" t="s">
        <v>418</v>
      </c>
      <c r="H115" s="1" t="s">
        <v>376</v>
      </c>
      <c r="I115" s="2"/>
      <c r="J115" s="1" t="s">
        <v>408</v>
      </c>
      <c r="L115" s="1" t="s">
        <v>65</v>
      </c>
      <c r="M115" s="1" t="s">
        <v>422</v>
      </c>
      <c r="N115" s="4"/>
      <c r="O115" s="1" t="s">
        <v>400</v>
      </c>
      <c r="P115" s="1" t="s">
        <v>292</v>
      </c>
      <c r="Q115" s="3">
        <v>-22.4496</v>
      </c>
      <c r="R115" s="3">
        <v>-42.95185</v>
      </c>
      <c r="S115" s="1">
        <v>50</v>
      </c>
      <c r="W115" s="6">
        <v>-22.447697000000002</v>
      </c>
      <c r="X115" s="6">
        <v>-42.951847999999998</v>
      </c>
      <c r="Y115" s="5">
        <f t="shared" ref="Y115:Y116" si="8">(6371*ACOS(COS(PI()*(90-R115)/180)*COS((90-X115)*PI()/180)+SIN((90-R115)*PI()/180)*SIN((90-X115)*PI()/180)*COS((W115-Q115)*PI()/180)))*1000</f>
        <v>154.87872650012901</v>
      </c>
      <c r="Z115" s="1" t="s">
        <v>70</v>
      </c>
      <c r="AA115" s="1" t="s">
        <v>70</v>
      </c>
      <c r="AB115" s="1" t="s">
        <v>70</v>
      </c>
      <c r="AC115" s="1" t="s">
        <v>70</v>
      </c>
      <c r="AD115" s="1" t="s">
        <v>138</v>
      </c>
      <c r="AE115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115" s="2">
        <v>45541</v>
      </c>
      <c r="AR115" s="2">
        <v>45427</v>
      </c>
      <c r="AS115" s="2">
        <v>45439</v>
      </c>
    </row>
    <row r="116" spans="1:61" ht="15" customHeight="1">
      <c r="A116" s="1" t="str">
        <f>_xlfn.CONCAT(Tabela1[[#This Row],[ID Winity]],Tabela1[[#This Row],[Coluna1]])</f>
        <v>RJTRS008X</v>
      </c>
      <c r="C116" s="1" t="s">
        <v>430</v>
      </c>
      <c r="D116" s="1" t="s">
        <v>417</v>
      </c>
      <c r="E116" s="1" t="s">
        <v>60</v>
      </c>
      <c r="F116" s="1" t="s">
        <v>118</v>
      </c>
      <c r="G116" s="1" t="s">
        <v>418</v>
      </c>
      <c r="H116" s="1" t="s">
        <v>376</v>
      </c>
      <c r="I116" s="2"/>
      <c r="J116" s="1" t="s">
        <v>406</v>
      </c>
      <c r="L116" s="1" t="s">
        <v>65</v>
      </c>
      <c r="M116" s="1" t="s">
        <v>423</v>
      </c>
      <c r="N116" s="4"/>
      <c r="O116" s="1" t="s">
        <v>400</v>
      </c>
      <c r="P116" s="1" t="s">
        <v>292</v>
      </c>
      <c r="Q116" s="3">
        <v>-22.4496</v>
      </c>
      <c r="R116" s="3">
        <v>-42.95185</v>
      </c>
      <c r="S116" s="1">
        <v>50</v>
      </c>
      <c r="W116" s="6">
        <v>-22.457094999999999</v>
      </c>
      <c r="X116" s="6">
        <v>-42.962376999999996</v>
      </c>
      <c r="Y116" s="5">
        <f t="shared" si="8"/>
        <v>1319.9286047882531</v>
      </c>
      <c r="Z116" s="1" t="s">
        <v>70</v>
      </c>
      <c r="AA116" s="1" t="s">
        <v>70</v>
      </c>
      <c r="AB116" s="1" t="s">
        <v>70</v>
      </c>
      <c r="AC116" s="1" t="s">
        <v>70</v>
      </c>
      <c r="AD116" s="1" t="s">
        <v>138</v>
      </c>
      <c r="AE116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116" s="2">
        <v>45541</v>
      </c>
      <c r="AR116" s="2">
        <v>45541</v>
      </c>
      <c r="AS116" s="2">
        <v>45545</v>
      </c>
    </row>
    <row r="117" spans="1:61" ht="15" customHeight="1">
      <c r="A117" s="1" t="str">
        <f>_xlfn.CONCAT(Tabela1[[#This Row],[ID Winity]],Tabela1[[#This Row],[Coluna1]])</f>
        <v>RJTRS009X</v>
      </c>
      <c r="C117" s="1" t="s">
        <v>430</v>
      </c>
      <c r="D117" s="1" t="s">
        <v>424</v>
      </c>
      <c r="E117" s="1" t="s">
        <v>60</v>
      </c>
      <c r="F117" s="1" t="s">
        <v>61</v>
      </c>
      <c r="G117" s="1" t="s">
        <v>425</v>
      </c>
      <c r="H117" s="1" t="s">
        <v>83</v>
      </c>
      <c r="J117" s="1" t="s">
        <v>426</v>
      </c>
      <c r="L117" s="1" t="s">
        <v>65</v>
      </c>
      <c r="M117" s="1" t="s">
        <v>427</v>
      </c>
      <c r="O117" s="1" t="s">
        <v>400</v>
      </c>
      <c r="P117" s="1" t="s">
        <v>292</v>
      </c>
      <c r="Q117" s="3">
        <v>-22.465781</v>
      </c>
      <c r="R117" s="3">
        <v>-42.994349999999997</v>
      </c>
      <c r="S117" s="1">
        <v>70</v>
      </c>
      <c r="W117" s="1">
        <v>-22.465814000000002</v>
      </c>
      <c r="X117" s="1">
        <v>-42.994456999999997</v>
      </c>
      <c r="Y117" s="7">
        <f t="shared" si="5"/>
        <v>12.196507358387843</v>
      </c>
      <c r="Z117" s="1" t="s">
        <v>70</v>
      </c>
      <c r="AA117" s="1" t="s">
        <v>70</v>
      </c>
      <c r="AB117" s="1" t="s">
        <v>70</v>
      </c>
      <c r="AC117" s="1" t="s">
        <v>70</v>
      </c>
      <c r="AD117" s="1" t="s">
        <v>138</v>
      </c>
      <c r="AE117" s="1" t="e">
        <f>IF((VLOOKUP(Tabela1[[#This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PN]]&lt;300),#REF!,#REF!))&lt;=30,"Aceitável",IF(AND((VLOOKUP(Tabela1[[#This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PN]]&lt;300),#REF!,#REF!))&gt;30,(VLOOKUP(Tabela1[[#This Row],[Energia]],#REF!,2,FALSE)+VLOOKUP(Tabela1[[#This Row],[Dentro Cerca]],#REF!,2,FALSE)+VLOOKUP(Tabela1[[#This Row],[Supressão]],#REF!,2,FALSE)+VLOOKUP(Tabela1[[#This Row],[Plantio]],#REF!,2,FALSE)+VLOOKUP(Tabela1[[#This Row],[Relevo]],#REF!,2,FALSE))+IF(Tabela1[[#This Row],[Dist PN]]&lt;100,#REF!,IF(AND(Tabela1[[#This Row],[Dist PN]]&gt;100,Tabela1[[#This Row],[Dist PN]]&lt;300),#REF!,#REF!))&lt;80),"Analisar","Critíco"))</f>
        <v>#REF!</v>
      </c>
      <c r="AK117" s="2">
        <v>45475</v>
      </c>
      <c r="AR117" s="2">
        <v>45456</v>
      </c>
      <c r="AS117" s="2">
        <v>45464</v>
      </c>
      <c r="BB117" s="2">
        <v>45506</v>
      </c>
      <c r="BE117" s="1" t="s">
        <v>86</v>
      </c>
      <c r="BI117" s="1">
        <v>33444</v>
      </c>
    </row>
    <row r="121" spans="1:61" ht="15" customHeight="1">
      <c r="W121" s="9"/>
    </row>
    <row r="144" spans="4:5" ht="15" customHeight="1">
      <c r="D144"/>
      <c r="E144"/>
    </row>
  </sheetData>
  <conditionalFormatting sqref="D2:BI8 D9:W9 X9:BI12 D10:V12 D13:BI117">
    <cfRule type="expression" dxfId="97" priority="1">
      <formula>$H2="13. Site cancelado"</formula>
    </cfRule>
    <cfRule type="expression" dxfId="96" priority="20">
      <formula>$H2="17. CPEU Emitido"</formula>
    </cfRule>
    <cfRule type="expression" dxfId="95" priority="21">
      <formula>$H2="16. Publicado DOU"</formula>
    </cfRule>
    <cfRule type="expression" dxfId="94" priority="22">
      <formula>$H2="15. SUROD emitido"</formula>
    </cfRule>
    <cfRule type="expression" dxfId="93" priority="23">
      <formula>$H2="14. Em análise ANTT"</formula>
    </cfRule>
    <cfRule type="expression" dxfId="92" priority="27">
      <formula>$H2="11. Kit Reprovado"</formula>
    </cfRule>
    <cfRule type="expression" dxfId="91" priority="58">
      <formula>$H2="9. Protocolado"</formula>
    </cfRule>
    <cfRule type="expression" dxfId="90" priority="83">
      <formula>$H2="10. Será analisado em reunião"</formula>
    </cfRule>
    <cfRule type="expression" dxfId="89" priority="84">
      <formula>$H2="8. Kit em validação"</formula>
    </cfRule>
    <cfRule type="expression" dxfId="88" priority="85">
      <formula>$H2="6. Elaborar Kit"</formula>
    </cfRule>
    <cfRule type="expression" dxfId="87" priority="95">
      <formula>$H2="2. Em análise PN TIM"</formula>
    </cfRule>
    <cfRule type="expression" dxfId="86" priority="104">
      <formula>$H2="2. Em análise Engenharia"</formula>
    </cfRule>
    <cfRule type="expression" dxfId="85" priority="105">
      <formula>$H2="1. Realizar Visadas"</formula>
    </cfRule>
    <cfRule type="expression" dxfId="84" priority="112">
      <formula>$H2="1. Elaborar SAR"</formula>
    </cfRule>
    <cfRule type="expression" dxfId="83" priority="118">
      <formula>$H2="0. Realizar Voo"</formula>
    </cfRule>
    <cfRule type="expression" dxfId="82" priority="119">
      <formula>$H2="4. Invalidado Winity"</formula>
    </cfRule>
    <cfRule type="expression" dxfId="81" priority="120">
      <formula>$H2="5. Qualificado TIM"</formula>
    </cfRule>
    <cfRule type="expression" dxfId="80" priority="123">
      <formula>$H2="1. Analisar Voo"</formula>
    </cfRule>
    <cfRule type="expression" dxfId="79" priority="124">
      <formula>$H2="4. Desqualificado TIM"</formula>
    </cfRule>
  </conditionalFormatting>
  <conditionalFormatting sqref="W10:W12">
    <cfRule type="expression" dxfId="78" priority="7">
      <formula>$H10="9. Protocolado"</formula>
    </cfRule>
    <cfRule type="expression" dxfId="77" priority="8">
      <formula>$H10="10. Será analisado em reunião"</formula>
    </cfRule>
    <cfRule type="expression" dxfId="76" priority="9">
      <formula>$H10="8. Kit em validação"</formula>
    </cfRule>
    <cfRule type="expression" dxfId="75" priority="10">
      <formula>$H10="6. Elaborar Kit"</formula>
    </cfRule>
    <cfRule type="expression" dxfId="74" priority="11">
      <formula>$H10="2. Em análise PN TIM"</formula>
    </cfRule>
    <cfRule type="expression" dxfId="73" priority="12">
      <formula>$H10="2. Em análise Engenharia"</formula>
    </cfRule>
    <cfRule type="expression" dxfId="72" priority="13">
      <formula>$H10="1. Realizar Visadas"</formula>
    </cfRule>
    <cfRule type="expression" dxfId="71" priority="14">
      <formula>$H10="1. Elaborar SAR"</formula>
    </cfRule>
    <cfRule type="expression" dxfId="70" priority="15">
      <formula>$H10="0. Realizar Voo"</formula>
    </cfRule>
    <cfRule type="expression" dxfId="69" priority="16">
      <formula>$H10="4. Invalidado Winity"</formula>
    </cfRule>
    <cfRule type="expression" dxfId="68" priority="17">
      <formula>$H10="5. Qualificado TIM"</formula>
    </cfRule>
    <cfRule type="expression" dxfId="67" priority="18">
      <formula>$H10="1. Analisar Voo"</formula>
    </cfRule>
    <cfRule type="expression" dxfId="66" priority="19">
      <formula>$H10="4. Desqualificado TIM"</formula>
    </cfRule>
  </conditionalFormatting>
  <conditionalFormatting sqref="W11">
    <cfRule type="expression" dxfId="65" priority="2">
      <formula>$H11="17. CPEU Emitido"</formula>
    </cfRule>
    <cfRule type="expression" dxfId="64" priority="3">
      <formula>$H11="16. Publicado DOU"</formula>
    </cfRule>
    <cfRule type="expression" dxfId="63" priority="4">
      <formula>$H11="15. SUROD emitido"</formula>
    </cfRule>
    <cfRule type="expression" dxfId="62" priority="5">
      <formula>$H11="14. Em análise ANTT"</formula>
    </cfRule>
    <cfRule type="expression" dxfId="61" priority="6">
      <formula>$H11="11. Kit Reprovado"</formula>
    </cfRule>
  </conditionalFormatting>
  <conditionalFormatting sqref="Y2:Y117 Y118:AE120 W119:AC128 AB121:AE123 Y124:AE1048576">
    <cfRule type="cellIs" dxfId="60" priority="133" operator="greaterThan">
      <formula>100</formula>
    </cfRule>
  </conditionalFormatting>
  <conditionalFormatting sqref="Y2:Y117">
    <cfRule type="cellIs" dxfId="59" priority="132" operator="greaterThan">
      <formula>300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60" verticalDpi="360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1CA1090-7318-4479-85FA-F810CBD0BE09}">
          <x14:formula1>
            <xm:f>#REF!</xm:f>
          </x14:formula1>
          <xm:sqref>H2:H117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4710e9f-3c6c-4134-b0e2-99fd374a610d" xsi:nil="true"/>
    <_Flow_SignoffStatus xmlns="9e0596f1-a844-45d8-9d2c-19cdd81252ae" xsi:nil="true"/>
    <lcf76f155ced4ddcb4097134ff3c332f xmlns="9e0596f1-a844-45d8-9d2c-19cdd81252ae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78B83CB5524C64B99255A2FE74A97D1" ma:contentTypeVersion="19" ma:contentTypeDescription="Crie um novo documento." ma:contentTypeScope="" ma:versionID="36c4effad57decae4637db986e317ca2">
  <xsd:schema xmlns:xsd="http://www.w3.org/2001/XMLSchema" xmlns:xs="http://www.w3.org/2001/XMLSchema" xmlns:p="http://schemas.microsoft.com/office/2006/metadata/properties" xmlns:ns2="9e0596f1-a844-45d8-9d2c-19cdd81252ae" xmlns:ns3="24710e9f-3c6c-4134-b0e2-99fd374a610d" targetNamespace="http://schemas.microsoft.com/office/2006/metadata/properties" ma:root="true" ma:fieldsID="9c5275d1de300097d93f07aa5e441bfc" ns2:_="" ns3:_="">
    <xsd:import namespace="9e0596f1-a844-45d8-9d2c-19cdd81252ae"/>
    <xsd:import namespace="24710e9f-3c6c-4134-b0e2-99fd374a61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0596f1-a844-45d8-9d2c-19cdd81252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Marcações de imagem" ma:readOnly="false" ma:fieldId="{5cf76f15-5ced-4ddc-b409-7134ff3c332f}" ma:taxonomyMulti="true" ma:sspId="ff4777a8-dec2-43fa-b8ac-51afa268584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_Flow_SignoffStatus" ma:index="24" nillable="true" ma:displayName="Status de liberação" ma:internalName="Status_x0020_de_x0020_libera_x00e7__x00e3_o">
      <xsd:simpleType>
        <xsd:restriction base="dms:Text"/>
      </xsd:simple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710e9f-3c6c-4134-b0e2-99fd374a610d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01e73f83-cea2-498e-937c-e45a7055aeec}" ma:internalName="TaxCatchAll" ma:showField="CatchAllData" ma:web="24710e9f-3c6c-4134-b0e2-99fd374a61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F06951-B200-4E9F-B77F-F1B8DAD4122C}">
  <ds:schemaRefs>
    <ds:schemaRef ds:uri="http://schemas.microsoft.com/office/2006/metadata/properties"/>
    <ds:schemaRef ds:uri="http://schemas.microsoft.com/office/infopath/2007/PartnerControls"/>
    <ds:schemaRef ds:uri="24710e9f-3c6c-4134-b0e2-99fd374a610d"/>
    <ds:schemaRef ds:uri="9e0596f1-a844-45d8-9d2c-19cdd81252ae"/>
  </ds:schemaRefs>
</ds:datastoreItem>
</file>

<file path=customXml/itemProps2.xml><?xml version="1.0" encoding="utf-8"?>
<ds:datastoreItem xmlns:ds="http://schemas.openxmlformats.org/officeDocument/2006/customXml" ds:itemID="{785FC277-FDE7-4680-B062-BDA134482B2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2E7542-41E1-43A4-B09D-B1E39A4642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0596f1-a844-45d8-9d2c-19cdd81252ae"/>
    <ds:schemaRef ds:uri="24710e9f-3c6c-4134-b0e2-99fd374a61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Controle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Mauricio Horst</dc:creator>
  <cp:keywords/>
  <dc:description/>
  <cp:lastModifiedBy>Vitor Hugo Victor</cp:lastModifiedBy>
  <cp:revision/>
  <dcterms:created xsi:type="dcterms:W3CDTF">2024-04-08T18:42:05Z</dcterms:created>
  <dcterms:modified xsi:type="dcterms:W3CDTF">2025-04-20T03:38:19Z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7f406a-379f-47ee-930c-6bec6e76f2a4_Enabled">
    <vt:lpwstr>true</vt:lpwstr>
  </property>
  <property fmtid="{D5CDD505-2E9C-101B-9397-08002B2CF9AE}" pid="3" name="MSIP_Label_387f406a-379f-47ee-930c-6bec6e76f2a4_SetDate">
    <vt:lpwstr>2024-04-08T18:48:23Z</vt:lpwstr>
  </property>
  <property fmtid="{D5CDD505-2E9C-101B-9397-08002B2CF9AE}" pid="4" name="MSIP_Label_387f406a-379f-47ee-930c-6bec6e76f2a4_Method">
    <vt:lpwstr>Privileged</vt:lpwstr>
  </property>
  <property fmtid="{D5CDD505-2E9C-101B-9397-08002B2CF9AE}" pid="5" name="MSIP_Label_387f406a-379f-47ee-930c-6bec6e76f2a4_Name">
    <vt:lpwstr>387f406a-379f-47ee-930c-6bec6e76f2a4</vt:lpwstr>
  </property>
  <property fmtid="{D5CDD505-2E9C-101B-9397-08002B2CF9AE}" pid="6" name="MSIP_Label_387f406a-379f-47ee-930c-6bec6e76f2a4_SiteId">
    <vt:lpwstr>57b8c96e-ac2f-4d78-a149-f1fc6817d3c4</vt:lpwstr>
  </property>
  <property fmtid="{D5CDD505-2E9C-101B-9397-08002B2CF9AE}" pid="7" name="MSIP_Label_387f406a-379f-47ee-930c-6bec6e76f2a4_ActionId">
    <vt:lpwstr>64c85d90-402c-418f-b859-8e409ee7c4fd</vt:lpwstr>
  </property>
  <property fmtid="{D5CDD505-2E9C-101B-9397-08002B2CF9AE}" pid="8" name="MSIP_Label_387f406a-379f-47ee-930c-6bec6e76f2a4_ContentBits">
    <vt:lpwstr>2</vt:lpwstr>
  </property>
  <property fmtid="{D5CDD505-2E9C-101B-9397-08002B2CF9AE}" pid="9" name="ContentTypeId">
    <vt:lpwstr>0x010100478B83CB5524C64B99255A2FE74A97D1</vt:lpwstr>
  </property>
  <property fmtid="{D5CDD505-2E9C-101B-9397-08002B2CF9AE}" pid="10" name="MediaServiceImageTags">
    <vt:lpwstr/>
  </property>
</Properties>
</file>