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E:\DSC\AirlineNVKD\"/>
    </mc:Choice>
  </mc:AlternateContent>
  <xr:revisionPtr revIDLastSave="0" documentId="13_ncr:1_{F0BED4D2-1867-42DE-9D46-2605CDF4400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RINT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G6" i="1" l="1"/>
  <c r="C6" i="1"/>
  <c r="F6" i="1" l="1"/>
  <c r="D6" i="1"/>
  <c r="I4" i="1"/>
  <c r="I2" i="1" s="1"/>
  <c r="I3" i="1" l="1"/>
  <c r="J4" i="1" l="1"/>
  <c r="K4" i="1" l="1"/>
  <c r="J3" i="1"/>
  <c r="L4" i="1" l="1"/>
  <c r="K3" i="1"/>
  <c r="M4" i="1" l="1"/>
  <c r="L3" i="1"/>
  <c r="N4" i="1" l="1"/>
  <c r="M3" i="1"/>
  <c r="O4" i="1" l="1"/>
  <c r="N3" i="1"/>
  <c r="O3" i="1" l="1"/>
</calcChain>
</file>

<file path=xl/sharedStrings.xml><?xml version="1.0" encoding="utf-8"?>
<sst xmlns="http://schemas.openxmlformats.org/spreadsheetml/2006/main" count="23" uniqueCount="23">
  <si>
    <t>PM</t>
  </si>
  <si>
    <t>No.</t>
  </si>
  <si>
    <t>Start Date</t>
  </si>
  <si>
    <t>End Date</t>
  </si>
  <si>
    <t>Work day planned</t>
  </si>
  <si>
    <t>Done (%)</t>
  </si>
  <si>
    <t>Test (%)</t>
  </si>
  <si>
    <t>Notes</t>
  </si>
  <si>
    <t xml:space="preserve"> </t>
  </si>
  <si>
    <t>End Date:</t>
  </si>
  <si>
    <t>Start Date:</t>
  </si>
  <si>
    <t>Functions</t>
  </si>
  <si>
    <t>A</t>
  </si>
  <si>
    <t>SHIPNHANH (AIRLINE)</t>
  </si>
  <si>
    <t>CRM</t>
  </si>
  <si>
    <t>Thêm menu quản lý Tổng hợp khách hàng</t>
  </si>
  <si>
    <t>Hiển thị danh sách khách hàng</t>
  </si>
  <si>
    <t>Lọc khách hàng theo trạng thái</t>
  </si>
  <si>
    <t>Lọc theo nhân viên phụ trách</t>
  </si>
  <si>
    <t>Xóa khách hàng</t>
  </si>
  <si>
    <t>Sửa thông tin, trạng thái hách hàng</t>
  </si>
  <si>
    <t>Approve KH</t>
  </si>
  <si>
    <t>Test app+CRM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</si>
</sst>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-409]ddd"/>
    <numFmt numFmtId="166" formatCode="0\ \%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/>
    <xf numFmtId="0" fontId="3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wrapText="1"/>
    </xf>
    <xf numFmtId="164" fontId="10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4" borderId="2" xfId="0" applyNumberFormat="1" applyFont="1" applyFill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wrapText="1"/>
    </xf>
    <xf numFmtId="0" fontId="7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164" fontId="9" fillId="2" borderId="0" xfId="0" applyNumberFormat="1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2" fillId="0" borderId="0" xfId="0" applyFont="1" applyAlignment="1"/>
    <xf numFmtId="0" fontId="6" fillId="0" borderId="0" xfId="0" applyFont="1" applyAlignment="1"/>
    <xf numFmtId="164" fontId="12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9" fontId="0" fillId="0" borderId="2" xfId="0" applyNumberFormat="1" applyBorder="1" applyAlignment="1">
      <alignment horizontal="center"/>
    </xf>
    <xf numFmtId="166" fontId="3" fillId="3" borderId="0" xfId="0" applyNumberFormat="1" applyFont="1" applyFill="1" applyAlignment="1">
      <alignment horizontal="center" wrapText="1"/>
    </xf>
    <xf numFmtId="166" fontId="13" fillId="0" borderId="0" xfId="0" applyNumberFormat="1" applyFont="1" applyAlignment="1">
      <alignment horizontal="center" wrapText="1"/>
    </xf>
    <xf numFmtId="166" fontId="6" fillId="0" borderId="0" xfId="0" applyNumberFormat="1" applyFont="1" applyAlignment="1">
      <alignment vertical="center"/>
    </xf>
    <xf numFmtId="166" fontId="11" fillId="2" borderId="0" xfId="0" applyNumberFormat="1" applyFont="1" applyFill="1" applyAlignment="1">
      <alignment vertical="center" wrapText="1"/>
    </xf>
    <xf numFmtId="166" fontId="0" fillId="0" borderId="2" xfId="0" applyNumberFormat="1" applyBorder="1" applyAlignment="1">
      <alignment horizontal="center"/>
    </xf>
    <xf numFmtId="166" fontId="3" fillId="0" borderId="0" xfId="0" applyNumberFormat="1" applyFont="1" applyAlignment="1">
      <alignment horizontal="center" wrapText="1"/>
    </xf>
    <xf numFmtId="166" fontId="0" fillId="0" borderId="0" xfId="0" applyNumberFormat="1" applyBorder="1" applyAlignment="1">
      <alignment horizontal="center"/>
    </xf>
    <xf numFmtId="165" fontId="0" fillId="5" borderId="0" xfId="0" applyNumberFormat="1" applyFill="1" applyAlignment="1">
      <alignment textRotation="90"/>
    </xf>
    <xf numFmtId="164" fontId="2" fillId="6" borderId="0" xfId="0" applyNumberFormat="1" applyFont="1" applyFill="1" applyAlignment="1">
      <alignment textRotation="90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vertical="center" wrapText="1"/>
    </xf>
    <xf numFmtId="164" fontId="9" fillId="5" borderId="0" xfId="0" applyNumberFormat="1" applyFont="1" applyFill="1" applyAlignment="1">
      <alignment vertical="center" wrapText="1"/>
    </xf>
    <xf numFmtId="0" fontId="9" fillId="5" borderId="0" xfId="0" applyFont="1" applyFill="1" applyAlignment="1">
      <alignment vertical="center" wrapText="1"/>
    </xf>
    <xf numFmtId="166" fontId="11" fillId="5" borderId="0" xfId="0" applyNumberFormat="1" applyFont="1" applyFill="1" applyAlignment="1">
      <alignment vertical="center" wrapText="1"/>
    </xf>
    <xf numFmtId="0" fontId="11" fillId="5" borderId="0" xfId="0" applyFont="1" applyFill="1" applyAlignment="1">
      <alignment vertical="center" wrapText="1"/>
    </xf>
    <xf numFmtId="0" fontId="1" fillId="0" borderId="2" xfId="0" applyFont="1" applyBorder="1"/>
    <xf numFmtId="0" fontId="0" fillId="0" borderId="0" xfId="0" applyAlignment="1">
      <alignment horizontal="center"/>
    </xf>
  </cellXfs>
  <cellStyles count="1">
    <cellStyle name="Bình thường" xfId="0" builtinId="0"/>
  </cellStyles>
  <dxfs count="4">
    <dxf>
      <fill>
        <patternFill>
          <bgColor theme="6"/>
        </patternFill>
      </fill>
    </dxf>
    <dxf>
      <fill>
        <patternFill patternType="lightGray">
          <fgColor theme="0"/>
          <bgColor theme="1" tint="0.499984740745262"/>
        </patternFill>
      </fill>
    </dxf>
    <dxf>
      <font>
        <color theme="1"/>
      </font>
      <fill>
        <patternFill patternType="lightDown">
          <fgColor rgb="FF00B050"/>
          <bgColor auto="1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8508"/>
  <sheetViews>
    <sheetView tabSelected="1" workbookViewId="0">
      <pane xSplit="8" ySplit="4" topLeftCell="I5" activePane="bottomRight" state="frozen"/>
      <selection pane="topRight"/>
      <selection pane="bottomLeft"/>
      <selection pane="bottomRight" activeCell="F14" sqref="F14"/>
    </sheetView>
  </sheetViews>
  <sheetFormatPr defaultColWidth="9" defaultRowHeight="15"/>
  <cols>
    <col min="1" max="1" width="4.5703125" style="2" customWidth="1"/>
    <col min="2" max="2" width="35.7109375" style="3" customWidth="1"/>
    <col min="3" max="3" width="12" style="4" customWidth="1"/>
    <col min="4" max="4" width="11.7109375" style="4" bestFit="1" customWidth="1"/>
    <col min="5" max="5" width="8.140625" style="5" customWidth="1"/>
    <col min="6" max="6" width="11.28515625" style="33" bestFit="1" customWidth="1"/>
    <col min="7" max="7" width="14" style="33" bestFit="1" customWidth="1"/>
    <col min="8" max="8" width="31.5703125" style="2" customWidth="1"/>
    <col min="9" max="15" width="2.85546875" customWidth="1"/>
    <col min="16" max="148" width="3" customWidth="1"/>
  </cols>
  <sheetData>
    <row r="1" spans="1:15" ht="18.75">
      <c r="A1" s="6" t="s">
        <v>0</v>
      </c>
      <c r="B1" s="7" t="s">
        <v>13</v>
      </c>
      <c r="C1" s="16" t="s">
        <v>10</v>
      </c>
      <c r="D1" s="16">
        <v>44116</v>
      </c>
      <c r="E1" s="17"/>
      <c r="F1" s="29" t="s">
        <v>9</v>
      </c>
      <c r="G1" s="16">
        <v>44119</v>
      </c>
      <c r="H1" s="6"/>
    </row>
    <row r="2" spans="1:15" ht="18.75">
      <c r="A2" s="6"/>
      <c r="B2" s="23"/>
      <c r="C2" s="24"/>
      <c r="D2" s="25" t="s">
        <v>8</v>
      </c>
      <c r="E2" s="26"/>
      <c r="F2" s="30"/>
      <c r="G2" s="30"/>
      <c r="H2" s="26"/>
      <c r="I2" s="44" t="str">
        <f>"Week "&amp;ROUND((I4-($D$1-WEEKDAY($D$1,1)+2))/7+1,0)</f>
        <v>Week 1</v>
      </c>
      <c r="J2" s="44"/>
      <c r="K2" s="44"/>
      <c r="L2" s="44"/>
      <c r="M2" s="44"/>
      <c r="N2" s="44"/>
      <c r="O2" s="44"/>
    </row>
    <row r="3" spans="1:15" ht="25.15" customHeight="1">
      <c r="A3" s="37"/>
      <c r="B3" s="38"/>
      <c r="C3" s="39"/>
      <c r="D3" s="39"/>
      <c r="E3" s="40"/>
      <c r="F3" s="41"/>
      <c r="G3" s="41"/>
      <c r="H3" s="42"/>
      <c r="I3" s="35">
        <f>IF((I4&lt;&gt;""),WEEKDAY(I4,1),"")</f>
        <v>2</v>
      </c>
      <c r="J3" s="35">
        <f t="shared" ref="J3:O3" si="0">IF((J4&lt;&gt;""),WEEKDAY(J4,1),"")</f>
        <v>3</v>
      </c>
      <c r="K3" s="35">
        <f t="shared" si="0"/>
        <v>4</v>
      </c>
      <c r="L3" s="35">
        <f t="shared" si="0"/>
        <v>5</v>
      </c>
      <c r="M3" s="35">
        <f t="shared" si="0"/>
        <v>6</v>
      </c>
      <c r="N3" s="35">
        <f t="shared" si="0"/>
        <v>7</v>
      </c>
      <c r="O3" s="35">
        <f t="shared" si="0"/>
        <v>1</v>
      </c>
    </row>
    <row r="4" spans="1:15" ht="57.6" customHeight="1">
      <c r="A4" s="18" t="s">
        <v>1</v>
      </c>
      <c r="B4" s="19" t="s">
        <v>11</v>
      </c>
      <c r="C4" s="20" t="s">
        <v>2</v>
      </c>
      <c r="D4" s="20" t="s">
        <v>3</v>
      </c>
      <c r="E4" s="21" t="s">
        <v>4</v>
      </c>
      <c r="F4" s="31" t="s">
        <v>5</v>
      </c>
      <c r="G4" s="31" t="s">
        <v>6</v>
      </c>
      <c r="H4" s="22" t="s">
        <v>7</v>
      </c>
      <c r="I4" s="36">
        <f>D1</f>
        <v>44116</v>
      </c>
      <c r="J4" s="36">
        <f>I4+1</f>
        <v>44117</v>
      </c>
      <c r="K4" s="36">
        <f>J4+1</f>
        <v>44118</v>
      </c>
      <c r="L4" s="36">
        <f>K4+1</f>
        <v>44119</v>
      </c>
      <c r="M4" s="36">
        <f>L4+1</f>
        <v>44120</v>
      </c>
      <c r="N4" s="36">
        <f t="shared" ref="N4:O4" si="1">M4+1</f>
        <v>44121</v>
      </c>
      <c r="O4" s="36">
        <f t="shared" si="1"/>
        <v>44122</v>
      </c>
    </row>
    <row r="5" spans="1:15" s="1" customFormat="1" ht="15.6" customHeight="1">
      <c r="A5" s="8" t="s">
        <v>12</v>
      </c>
      <c r="B5" s="9" t="s">
        <v>14</v>
      </c>
      <c r="C5" s="10"/>
      <c r="D5" s="10"/>
      <c r="E5" s="11"/>
      <c r="F5" s="28"/>
      <c r="G5" s="28"/>
      <c r="H5" s="11"/>
    </row>
    <row r="6" spans="1:15">
      <c r="A6" s="14"/>
      <c r="B6" s="13" t="s">
        <v>15</v>
      </c>
      <c r="C6" s="15">
        <f>MIN(C7:C7)</f>
        <v>44116</v>
      </c>
      <c r="D6" s="15">
        <f>MAX(D7:D7)</f>
        <v>44116</v>
      </c>
      <c r="E6" s="14">
        <f>SUM(E7:E13)</f>
        <v>35</v>
      </c>
      <c r="F6" s="32">
        <f>AVERAGE(F7:F7)</f>
        <v>100</v>
      </c>
      <c r="G6" s="32">
        <f>AVERAGE(G7:G7)</f>
        <v>100</v>
      </c>
      <c r="H6" s="27"/>
      <c r="I6" s="1"/>
      <c r="J6" s="1"/>
      <c r="K6" s="1"/>
      <c r="L6" s="1"/>
      <c r="M6" s="1"/>
      <c r="N6" s="1"/>
      <c r="O6" s="1"/>
    </row>
    <row r="7" spans="1:15">
      <c r="A7" s="14"/>
      <c r="B7" s="43" t="s">
        <v>16</v>
      </c>
      <c r="C7" s="15">
        <v>44116</v>
      </c>
      <c r="D7" s="15">
        <v>44116</v>
      </c>
      <c r="E7" s="14">
        <v>5</v>
      </c>
      <c r="F7" s="32">
        <v>100</v>
      </c>
      <c r="G7" s="32">
        <v>100</v>
      </c>
      <c r="H7" s="27"/>
      <c r="I7" s="1"/>
      <c r="J7" s="1"/>
      <c r="K7" s="1"/>
      <c r="L7" s="1"/>
      <c r="M7" s="1"/>
      <c r="N7" s="1"/>
      <c r="O7" s="1"/>
    </row>
    <row r="8" spans="1:15">
      <c r="A8" s="14"/>
      <c r="B8" s="43" t="s">
        <v>17</v>
      </c>
      <c r="C8" s="15">
        <v>44116</v>
      </c>
      <c r="D8" s="15">
        <v>44116</v>
      </c>
      <c r="E8" s="14">
        <v>2</v>
      </c>
      <c r="F8" s="32">
        <v>100</v>
      </c>
      <c r="G8" s="32">
        <v>100</v>
      </c>
      <c r="H8" s="27"/>
      <c r="I8" s="1"/>
      <c r="J8" s="1"/>
      <c r="K8" s="1"/>
      <c r="L8" s="1"/>
      <c r="M8" s="1"/>
      <c r="N8" s="1"/>
      <c r="O8" s="1"/>
    </row>
    <row r="9" spans="1:15">
      <c r="A9" s="14"/>
      <c r="B9" s="43" t="s">
        <v>18</v>
      </c>
      <c r="C9" s="15">
        <v>44116</v>
      </c>
      <c r="D9" s="15">
        <v>44116</v>
      </c>
      <c r="E9" s="14">
        <v>1</v>
      </c>
      <c r="F9" s="32">
        <v>100</v>
      </c>
      <c r="G9" s="32">
        <v>100</v>
      </c>
      <c r="H9" s="27"/>
      <c r="I9" s="1"/>
      <c r="J9" s="1"/>
      <c r="K9" s="1"/>
      <c r="L9" s="1"/>
      <c r="M9" s="1"/>
      <c r="N9" s="1"/>
      <c r="O9" s="1"/>
    </row>
    <row r="10" spans="1:15">
      <c r="A10" s="14"/>
      <c r="B10" s="43" t="s">
        <v>19</v>
      </c>
      <c r="C10" s="15">
        <v>44117</v>
      </c>
      <c r="D10" s="15">
        <v>44117</v>
      </c>
      <c r="E10" s="14">
        <v>1</v>
      </c>
      <c r="F10" s="32">
        <v>100</v>
      </c>
      <c r="G10" s="32">
        <v>100</v>
      </c>
      <c r="H10" s="27"/>
      <c r="I10" s="1"/>
      <c r="J10" s="1"/>
      <c r="K10" s="1"/>
      <c r="L10" s="1"/>
      <c r="M10" s="1"/>
      <c r="N10" s="1"/>
      <c r="O10" s="1"/>
    </row>
    <row r="11" spans="1:15">
      <c r="A11" s="14"/>
      <c r="B11" s="43" t="s">
        <v>20</v>
      </c>
      <c r="C11" s="15">
        <v>44117</v>
      </c>
      <c r="D11" s="15">
        <v>44117</v>
      </c>
      <c r="E11" s="14">
        <v>6</v>
      </c>
      <c r="F11" s="32">
        <v>100</v>
      </c>
      <c r="G11" s="32">
        <v>100</v>
      </c>
      <c r="H11" s="27"/>
      <c r="I11" s="1"/>
      <c r="J11" s="1"/>
      <c r="K11" s="1"/>
      <c r="L11" s="1"/>
      <c r="M11" s="1"/>
      <c r="N11" s="1"/>
      <c r="O11" s="1"/>
    </row>
    <row r="12" spans="1:15">
      <c r="A12" s="14"/>
      <c r="B12" s="43" t="s">
        <v>21</v>
      </c>
      <c r="C12" s="15">
        <v>44117</v>
      </c>
      <c r="D12" s="15">
        <v>44118</v>
      </c>
      <c r="E12" s="14">
        <v>12</v>
      </c>
      <c r="F12" s="32">
        <v>100</v>
      </c>
      <c r="G12" s="32">
        <v>100</v>
      </c>
      <c r="H12" s="27"/>
      <c r="I12" s="1"/>
      <c r="J12" s="1"/>
      <c r="K12" s="1"/>
      <c r="L12" s="1"/>
      <c r="M12" s="1"/>
      <c r="N12" s="1"/>
      <c r="O12" s="1"/>
    </row>
    <row r="13" spans="1:15">
      <c r="A13" s="14"/>
      <c r="B13" s="43" t="s">
        <v>22</v>
      </c>
      <c r="C13" s="15">
        <v>44119</v>
      </c>
      <c r="D13" s="15">
        <v>44119</v>
      </c>
      <c r="E13" s="14">
        <v>8</v>
      </c>
      <c r="F13" s="32">
        <v>100</v>
      </c>
      <c r="G13" s="32">
        <v>100</v>
      </c>
      <c r="H13" s="27"/>
      <c r="I13" s="1"/>
      <c r="J13" s="1"/>
      <c r="K13" s="1"/>
      <c r="L13" s="1"/>
      <c r="M13" s="1"/>
      <c r="N13" s="1"/>
      <c r="O13" s="1"/>
    </row>
    <row r="14" spans="1:15">
      <c r="I14" s="2"/>
      <c r="J14" s="2"/>
      <c r="K14" s="2"/>
      <c r="L14" s="2"/>
      <c r="M14" s="2"/>
      <c r="N14" s="2"/>
      <c r="O14" s="2"/>
    </row>
    <row r="15" spans="1:15">
      <c r="I15" s="2"/>
      <c r="J15" s="2"/>
      <c r="K15" s="2"/>
      <c r="L15" s="2"/>
      <c r="M15" s="2"/>
      <c r="N15" s="2"/>
      <c r="O15" s="2"/>
    </row>
    <row r="1048508" spans="5:7">
      <c r="E1048508" s="12">
        <v>0.5</v>
      </c>
      <c r="F1048508" s="34"/>
      <c r="G1048508" s="34"/>
    </row>
  </sheetData>
  <mergeCells count="1">
    <mergeCell ref="I2:O2"/>
  </mergeCells>
  <conditionalFormatting sqref="I5:O13">
    <cfRule type="expression" dxfId="3" priority="20" stopIfTrue="1">
      <formula>AND(I$4&gt;=$C5,I$4&lt;$C5+($D5-$C5+1)*$F5%)</formula>
    </cfRule>
    <cfRule type="expression" dxfId="2" priority="25" stopIfTrue="1">
      <formula>AND(I$4&gt;=$C5+($D5-$C5+1)*$F5%,I$4&lt;=$D5)</formula>
    </cfRule>
    <cfRule type="expression" dxfId="1" priority="26" stopIfTrue="1">
      <formula>IF($J$5&lt;2,(OR((OR(WEEKDAY(I$4)=1,WEEKDAY(I$4)=7)),OR((OR(AND(DAY(I$4)=30,MONTH(I$4)=4),AND(DAY(I$4)=1,MONTH(I$4)=5))),(AND(DAY(I$4)=2,MONTH(I$4)=9))))))</formula>
    </cfRule>
  </conditionalFormatting>
  <conditionalFormatting sqref="I3:O4">
    <cfRule type="expression" dxfId="0" priority="19" stopIfTrue="1">
      <formula>IF($J$5&lt;2,(OR((OR(WEEKDAY(I$4)=1,WEEKDAY(I$4)=7)),OR((OR(AND(DAY(I$4)=30,MONTH(I$4)=4),AND(DAY(I$4)=1,MONTH(I$4)=5))),(AND(DAY(I$4)=2,MONTH(I$4)=9))))))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SPRINT01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 GA</dc:creator>
  <cp:lastModifiedBy>Vo MinhThu</cp:lastModifiedBy>
  <dcterms:created xsi:type="dcterms:W3CDTF">2020-08-11T03:16:00Z</dcterms:created>
  <dcterms:modified xsi:type="dcterms:W3CDTF">2020-10-14T04:40:02Z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