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DSC\TWA\"/>
    </mc:Choice>
  </mc:AlternateContent>
  <xr:revisionPtr revIDLastSave="0" documentId="8_{9C3644DA-7001-4744-8021-06FAC8C299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13" i="1"/>
  <c r="D10" i="1"/>
  <c r="C10" i="1"/>
  <c r="C8" i="1"/>
  <c r="G10" i="1"/>
  <c r="F10" i="1"/>
  <c r="E10" i="1"/>
  <c r="G8" i="1"/>
  <c r="G6" i="1" s="1"/>
  <c r="F8" i="1"/>
  <c r="E8" i="1"/>
  <c r="D6" i="1"/>
  <c r="C6" i="1"/>
  <c r="G13" i="1" l="1"/>
  <c r="F13" i="1"/>
  <c r="D13" i="1"/>
  <c r="D8" i="1" s="1"/>
  <c r="C13" i="1"/>
  <c r="F6" i="1"/>
  <c r="I4" i="1"/>
  <c r="I2" i="1" s="1"/>
  <c r="I3" i="1" l="1"/>
  <c r="J4" i="1" l="1"/>
  <c r="K4" i="1" l="1"/>
  <c r="J3" i="1"/>
  <c r="L4" i="1" l="1"/>
  <c r="K3" i="1"/>
  <c r="M4" i="1" l="1"/>
  <c r="L3" i="1"/>
  <c r="N4" i="1" l="1"/>
  <c r="M3" i="1"/>
  <c r="O4" i="1" l="1"/>
  <c r="N3" i="1"/>
  <c r="P4" i="1" l="1"/>
  <c r="P2" i="1" s="1"/>
  <c r="O3" i="1"/>
  <c r="Q4" i="1" l="1"/>
  <c r="P3" i="1"/>
  <c r="R4" i="1" l="1"/>
  <c r="Q3" i="1"/>
  <c r="S4" i="1" l="1"/>
  <c r="R3" i="1"/>
  <c r="T4" i="1" l="1"/>
  <c r="S3" i="1"/>
  <c r="U4" i="1" l="1"/>
  <c r="T3" i="1"/>
  <c r="V4" i="1" l="1"/>
  <c r="U3" i="1"/>
  <c r="W4" i="1" l="1"/>
  <c r="W2" i="1" s="1"/>
  <c r="V3" i="1"/>
  <c r="X4" i="1" l="1"/>
  <c r="W3" i="1"/>
  <c r="Y4" i="1" l="1"/>
  <c r="X3" i="1"/>
  <c r="Z4" i="1" l="1"/>
  <c r="Y3" i="1"/>
  <c r="AA4" i="1" l="1"/>
  <c r="Z3" i="1"/>
  <c r="AB4" i="1" l="1"/>
  <c r="AA3" i="1"/>
  <c r="AC4" i="1" l="1"/>
  <c r="AB3" i="1"/>
  <c r="AD4" i="1" l="1"/>
  <c r="AD2" i="1" s="1"/>
  <c r="AC3" i="1"/>
  <c r="AE4" i="1" l="1"/>
  <c r="AD3" i="1"/>
  <c r="AF4" i="1" l="1"/>
  <c r="AE3" i="1"/>
  <c r="AG4" i="1" l="1"/>
  <c r="AF3" i="1"/>
  <c r="AH4" i="1" l="1"/>
  <c r="AG3" i="1"/>
  <c r="AI4" i="1" l="1"/>
  <c r="AH3" i="1"/>
  <c r="AJ4" i="1" l="1"/>
  <c r="AI3" i="1"/>
  <c r="AK4" i="1" l="1"/>
  <c r="AK2" i="1" s="1"/>
  <c r="AJ3" i="1"/>
  <c r="AL4" i="1" l="1"/>
  <c r="AK3" i="1"/>
  <c r="AM4" i="1" l="1"/>
  <c r="AL3" i="1"/>
  <c r="AN4" i="1" l="1"/>
  <c r="AM3" i="1"/>
  <c r="AO4" i="1" l="1"/>
  <c r="AN3" i="1"/>
  <c r="AP4" i="1" l="1"/>
  <c r="AO3" i="1"/>
  <c r="AQ4" i="1" l="1"/>
  <c r="AQ3" i="1" s="1"/>
  <c r="AP3" i="1"/>
</calcChain>
</file>

<file path=xl/sharedStrings.xml><?xml version="1.0" encoding="utf-8"?>
<sst xmlns="http://schemas.openxmlformats.org/spreadsheetml/2006/main" count="30" uniqueCount="30">
  <si>
    <t>PM</t>
  </si>
  <si>
    <t>No.</t>
  </si>
  <si>
    <t>Start Date</t>
  </si>
  <si>
    <t>End Date</t>
  </si>
  <si>
    <t>Work day planned</t>
  </si>
  <si>
    <t>Done (%)</t>
  </si>
  <si>
    <t>Test (%)</t>
  </si>
  <si>
    <t>Notes</t>
  </si>
  <si>
    <t xml:space="preserve"> </t>
  </si>
  <si>
    <t>End Date:</t>
  </si>
  <si>
    <t>Start Date:</t>
  </si>
  <si>
    <t>Functions</t>
  </si>
  <si>
    <t>B</t>
  </si>
  <si>
    <t>TWA</t>
  </si>
  <si>
    <t>POST</t>
  </si>
  <si>
    <t>A</t>
  </si>
  <si>
    <t>CUS</t>
  </si>
  <si>
    <t>Xuất kho trung chuyển</t>
  </si>
  <si>
    <t>Nhập số hiệu chuyến bay, Đổi dự kiến bay, dự kiến kết thúc thành Dự kiến cất cánh, dự kiến hạ cánh</t>
  </si>
  <si>
    <t>Tra cứu vận đơn</t>
  </si>
  <si>
    <t>Tô màu tình trạng vận đơn</t>
  </si>
  <si>
    <t>Lịch sử xuất kho</t>
  </si>
  <si>
    <t>Danh sách xuất kho giao hàng: Không hiển thị thông tin</t>
  </si>
  <si>
    <t>Tạo đơn hàng</t>
  </si>
  <si>
    <t>Cho phép nhập kích thước, số lượng kiện ( có thể có nhiều kiện cùng kích thước)</t>
  </si>
  <si>
    <t>Nới rộng ô nhập thông tin kiện</t>
  </si>
  <si>
    <t>Đổi vị trí của thông tin nhận / thông tin hàng hóa</t>
  </si>
  <si>
    <t>Nếu tạo đơn lỗi -&gt; keep thông tin để chỉnh sửa.</t>
  </si>
  <si>
    <t>Check lại công thức tính TL Quy đổi</t>
  </si>
  <si>
    <t>Sai chính tả. "Nhập kích thức" =&gt; "Nhập kích thước"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</si>
</sst>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d"/>
    <numFmt numFmtId="166" formatCode="0\ \%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wrapText="1"/>
    </xf>
    <xf numFmtId="164" fontId="9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16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1" fillId="0" borderId="0" xfId="0" applyFont="1" applyAlignment="1"/>
    <xf numFmtId="0" fontId="5" fillId="0" borderId="0" xfId="0" applyFont="1" applyAlignment="1"/>
    <xf numFmtId="164" fontId="11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6" fontId="2" fillId="3" borderId="0" xfId="0" applyNumberFormat="1" applyFont="1" applyFill="1" applyAlignment="1">
      <alignment horizontal="center" wrapText="1"/>
    </xf>
    <xf numFmtId="166" fontId="12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vertical="center"/>
    </xf>
    <xf numFmtId="166" fontId="10" fillId="2" borderId="0" xfId="0" applyNumberFormat="1" applyFont="1" applyFill="1" applyAlignment="1">
      <alignment vertical="center" wrapText="1"/>
    </xf>
    <xf numFmtId="166" fontId="0" fillId="0" borderId="2" xfId="0" applyNumberFormat="1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Border="1" applyAlignment="1">
      <alignment horizontal="center"/>
    </xf>
    <xf numFmtId="165" fontId="0" fillId="5" borderId="0" xfId="0" applyNumberFormat="1" applyFill="1" applyAlignment="1">
      <alignment textRotation="90"/>
    </xf>
    <xf numFmtId="164" fontId="1" fillId="6" borderId="0" xfId="0" applyNumberFormat="1" applyFont="1" applyFill="1" applyAlignment="1">
      <alignment textRotation="90"/>
    </xf>
    <xf numFmtId="0" fontId="6" fillId="5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166" fontId="10" fillId="5" borderId="0" xfId="0" applyNumberFormat="1" applyFont="1" applyFill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Bình thường" xfId="0" builtinId="0"/>
  </cellStyles>
  <dxfs count="13"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8523"/>
  <sheetViews>
    <sheetView tabSelected="1" workbookViewId="0">
      <pane xSplit="8" ySplit="4" topLeftCell="I5" activePane="bottomRight" state="frozen"/>
      <selection pane="topRight"/>
      <selection pane="bottomLeft"/>
      <selection pane="bottomRight" activeCell="C15" sqref="C15"/>
    </sheetView>
  </sheetViews>
  <sheetFormatPr defaultColWidth="9" defaultRowHeight="15"/>
  <cols>
    <col min="1" max="1" width="4.5703125" style="2" customWidth="1"/>
    <col min="2" max="2" width="38.7109375" style="3" customWidth="1"/>
    <col min="3" max="3" width="12" style="4" customWidth="1"/>
    <col min="4" max="4" width="11.7109375" style="4" bestFit="1" customWidth="1"/>
    <col min="5" max="5" width="8.140625" style="5" customWidth="1"/>
    <col min="6" max="6" width="11.28515625" style="32" bestFit="1" customWidth="1"/>
    <col min="7" max="7" width="14" style="32" bestFit="1" customWidth="1"/>
    <col min="8" max="8" width="31.5703125" style="2" customWidth="1"/>
    <col min="9" max="43" width="2.85546875" customWidth="1"/>
    <col min="44" max="177" width="3" customWidth="1"/>
  </cols>
  <sheetData>
    <row r="1" spans="1:43" ht="18.75">
      <c r="A1" s="6" t="s">
        <v>0</v>
      </c>
      <c r="B1" s="7" t="s">
        <v>13</v>
      </c>
      <c r="C1" s="16" t="s">
        <v>10</v>
      </c>
      <c r="D1" s="16">
        <v>44124</v>
      </c>
      <c r="E1" s="17"/>
      <c r="F1" s="28" t="s">
        <v>9</v>
      </c>
      <c r="G1" s="16">
        <v>44125</v>
      </c>
      <c r="H1" s="6"/>
    </row>
    <row r="2" spans="1:43" ht="18.75">
      <c r="A2" s="6"/>
      <c r="B2" s="23"/>
      <c r="C2" s="24"/>
      <c r="D2" s="25" t="s">
        <v>8</v>
      </c>
      <c r="E2" s="26"/>
      <c r="F2" s="29"/>
      <c r="G2" s="29"/>
      <c r="H2" s="26"/>
      <c r="I2" s="42" t="str">
        <f>"Week "&amp;ROUND((I4-($D$1-WEEKDAY($D$1,1)+2))/7+1,0)</f>
        <v>Week 1</v>
      </c>
      <c r="J2" s="42"/>
      <c r="K2" s="42"/>
      <c r="L2" s="42"/>
      <c r="M2" s="42"/>
      <c r="N2" s="42"/>
      <c r="O2" s="42"/>
      <c r="P2" s="42" t="str">
        <f>"Week "&amp;ROUND((P4-($D$1-WEEKDAY($D$1,1)+2))/7+1,0)</f>
        <v>Week 2</v>
      </c>
      <c r="Q2" s="42"/>
      <c r="R2" s="42"/>
      <c r="S2" s="42"/>
      <c r="T2" s="42"/>
      <c r="U2" s="42"/>
      <c r="V2" s="42"/>
      <c r="W2" s="42" t="str">
        <f t="shared" ref="W2" si="0">"Week "&amp;ROUND((W4-($D$1-WEEKDAY($D$1,1)+2))/7+1,0)</f>
        <v>Week 3</v>
      </c>
      <c r="X2" s="42"/>
      <c r="Y2" s="42"/>
      <c r="Z2" s="42"/>
      <c r="AA2" s="42"/>
      <c r="AB2" s="42"/>
      <c r="AC2" s="42"/>
      <c r="AD2" s="42" t="str">
        <f t="shared" ref="AD2" si="1">"Week "&amp;ROUND((AD4-($D$1-WEEKDAY($D$1,1)+2))/7+1,0)</f>
        <v>Week 4</v>
      </c>
      <c r="AE2" s="42"/>
      <c r="AF2" s="42"/>
      <c r="AG2" s="42"/>
      <c r="AH2" s="42"/>
      <c r="AI2" s="42"/>
      <c r="AJ2" s="42"/>
      <c r="AK2" s="42" t="str">
        <f t="shared" ref="AK2" si="2">"Week "&amp;ROUND((AK4-($D$1-WEEKDAY($D$1,1)+2))/7+1,0)</f>
        <v>Week 5</v>
      </c>
      <c r="AL2" s="42"/>
      <c r="AM2" s="42"/>
      <c r="AN2" s="42"/>
      <c r="AO2" s="42"/>
      <c r="AP2" s="42"/>
      <c r="AQ2" s="42"/>
    </row>
    <row r="3" spans="1:43" ht="25.15" customHeight="1">
      <c r="A3" s="36"/>
      <c r="B3" s="37"/>
      <c r="C3" s="38"/>
      <c r="D3" s="38"/>
      <c r="E3" s="39"/>
      <c r="F3" s="40"/>
      <c r="G3" s="40"/>
      <c r="H3" s="41"/>
      <c r="I3" s="34">
        <f>IF((I4&lt;&gt;""),WEEKDAY(I4,1),"")</f>
        <v>3</v>
      </c>
      <c r="J3" s="34">
        <f t="shared" ref="J3:AQ3" si="3">IF((J4&lt;&gt;""),WEEKDAY(J4,1),"")</f>
        <v>4</v>
      </c>
      <c r="K3" s="34">
        <f t="shared" si="3"/>
        <v>5</v>
      </c>
      <c r="L3" s="34">
        <f t="shared" si="3"/>
        <v>6</v>
      </c>
      <c r="M3" s="34">
        <f t="shared" si="3"/>
        <v>7</v>
      </c>
      <c r="N3" s="34">
        <f t="shared" si="3"/>
        <v>1</v>
      </c>
      <c r="O3" s="34">
        <f t="shared" si="3"/>
        <v>2</v>
      </c>
      <c r="P3" s="34">
        <f t="shared" si="3"/>
        <v>3</v>
      </c>
      <c r="Q3" s="34">
        <f t="shared" si="3"/>
        <v>4</v>
      </c>
      <c r="R3" s="34">
        <f t="shared" si="3"/>
        <v>5</v>
      </c>
      <c r="S3" s="34">
        <f t="shared" si="3"/>
        <v>6</v>
      </c>
      <c r="T3" s="34">
        <f t="shared" si="3"/>
        <v>7</v>
      </c>
      <c r="U3" s="34">
        <f t="shared" si="3"/>
        <v>1</v>
      </c>
      <c r="V3" s="34">
        <f t="shared" si="3"/>
        <v>2</v>
      </c>
      <c r="W3" s="34">
        <f t="shared" si="3"/>
        <v>3</v>
      </c>
      <c r="X3" s="34">
        <f t="shared" si="3"/>
        <v>4</v>
      </c>
      <c r="Y3" s="34">
        <f t="shared" si="3"/>
        <v>5</v>
      </c>
      <c r="Z3" s="34">
        <f t="shared" si="3"/>
        <v>6</v>
      </c>
      <c r="AA3" s="34">
        <f t="shared" si="3"/>
        <v>7</v>
      </c>
      <c r="AB3" s="34">
        <f t="shared" si="3"/>
        <v>1</v>
      </c>
      <c r="AC3" s="34">
        <f t="shared" si="3"/>
        <v>2</v>
      </c>
      <c r="AD3" s="34">
        <f t="shared" si="3"/>
        <v>3</v>
      </c>
      <c r="AE3" s="34">
        <f t="shared" si="3"/>
        <v>4</v>
      </c>
      <c r="AF3" s="34">
        <f t="shared" si="3"/>
        <v>5</v>
      </c>
      <c r="AG3" s="34">
        <f t="shared" si="3"/>
        <v>6</v>
      </c>
      <c r="AH3" s="34">
        <f t="shared" si="3"/>
        <v>7</v>
      </c>
      <c r="AI3" s="34">
        <f t="shared" si="3"/>
        <v>1</v>
      </c>
      <c r="AJ3" s="34">
        <f t="shared" si="3"/>
        <v>2</v>
      </c>
      <c r="AK3" s="34">
        <f t="shared" si="3"/>
        <v>3</v>
      </c>
      <c r="AL3" s="34">
        <f t="shared" si="3"/>
        <v>4</v>
      </c>
      <c r="AM3" s="34">
        <f t="shared" si="3"/>
        <v>5</v>
      </c>
      <c r="AN3" s="34">
        <f t="shared" si="3"/>
        <v>6</v>
      </c>
      <c r="AO3" s="34">
        <f t="shared" si="3"/>
        <v>7</v>
      </c>
      <c r="AP3" s="34">
        <f t="shared" si="3"/>
        <v>1</v>
      </c>
      <c r="AQ3" s="34">
        <f t="shared" si="3"/>
        <v>2</v>
      </c>
    </row>
    <row r="4" spans="1:43" ht="57.6" customHeight="1">
      <c r="A4" s="18" t="s">
        <v>1</v>
      </c>
      <c r="B4" s="19" t="s">
        <v>11</v>
      </c>
      <c r="C4" s="20" t="s">
        <v>2</v>
      </c>
      <c r="D4" s="20" t="s">
        <v>3</v>
      </c>
      <c r="E4" s="21" t="s">
        <v>4</v>
      </c>
      <c r="F4" s="30" t="s">
        <v>5</v>
      </c>
      <c r="G4" s="30" t="s">
        <v>6</v>
      </c>
      <c r="H4" s="22" t="s">
        <v>7</v>
      </c>
      <c r="I4" s="35">
        <f>D1</f>
        <v>44124</v>
      </c>
      <c r="J4" s="35">
        <f>I4+1</f>
        <v>44125</v>
      </c>
      <c r="K4" s="35">
        <f>J4+1</f>
        <v>44126</v>
      </c>
      <c r="L4" s="35">
        <f>K4+1</f>
        <v>44127</v>
      </c>
      <c r="M4" s="35">
        <f>L4+1</f>
        <v>44128</v>
      </c>
      <c r="N4" s="35">
        <f t="shared" ref="N4:U4" si="4">M4+1</f>
        <v>44129</v>
      </c>
      <c r="O4" s="35">
        <f t="shared" si="4"/>
        <v>44130</v>
      </c>
      <c r="P4" s="35">
        <f t="shared" si="4"/>
        <v>44131</v>
      </c>
      <c r="Q4" s="35">
        <f t="shared" si="4"/>
        <v>44132</v>
      </c>
      <c r="R4" s="35">
        <f t="shared" si="4"/>
        <v>44133</v>
      </c>
      <c r="S4" s="35">
        <f t="shared" si="4"/>
        <v>44134</v>
      </c>
      <c r="T4" s="35">
        <f t="shared" si="4"/>
        <v>44135</v>
      </c>
      <c r="U4" s="35">
        <f t="shared" si="4"/>
        <v>44136</v>
      </c>
      <c r="V4" s="35">
        <f t="shared" ref="V4:AQ4" si="5">U4+1</f>
        <v>44137</v>
      </c>
      <c r="W4" s="35">
        <f t="shared" si="5"/>
        <v>44138</v>
      </c>
      <c r="X4" s="35">
        <f t="shared" si="5"/>
        <v>44139</v>
      </c>
      <c r="Y4" s="35">
        <f t="shared" si="5"/>
        <v>44140</v>
      </c>
      <c r="Z4" s="35">
        <f t="shared" si="5"/>
        <v>44141</v>
      </c>
      <c r="AA4" s="35">
        <f t="shared" si="5"/>
        <v>44142</v>
      </c>
      <c r="AB4" s="35">
        <f t="shared" si="5"/>
        <v>44143</v>
      </c>
      <c r="AC4" s="35">
        <f t="shared" si="5"/>
        <v>44144</v>
      </c>
      <c r="AD4" s="35">
        <f t="shared" si="5"/>
        <v>44145</v>
      </c>
      <c r="AE4" s="35">
        <f t="shared" si="5"/>
        <v>44146</v>
      </c>
      <c r="AF4" s="35">
        <f t="shared" si="5"/>
        <v>44147</v>
      </c>
      <c r="AG4" s="35">
        <f t="shared" si="5"/>
        <v>44148</v>
      </c>
      <c r="AH4" s="35">
        <f t="shared" si="5"/>
        <v>44149</v>
      </c>
      <c r="AI4" s="35">
        <f t="shared" si="5"/>
        <v>44150</v>
      </c>
      <c r="AJ4" s="35">
        <f t="shared" si="5"/>
        <v>44151</v>
      </c>
      <c r="AK4" s="35">
        <f t="shared" si="5"/>
        <v>44152</v>
      </c>
      <c r="AL4" s="35">
        <f t="shared" si="5"/>
        <v>44153</v>
      </c>
      <c r="AM4" s="35">
        <f t="shared" si="5"/>
        <v>44154</v>
      </c>
      <c r="AN4" s="35">
        <f t="shared" si="5"/>
        <v>44155</v>
      </c>
      <c r="AO4" s="35">
        <f t="shared" si="5"/>
        <v>44156</v>
      </c>
      <c r="AP4" s="35">
        <f t="shared" si="5"/>
        <v>44157</v>
      </c>
      <c r="AQ4" s="35">
        <f t="shared" si="5"/>
        <v>44158</v>
      </c>
    </row>
    <row r="5" spans="1:43" s="1" customFormat="1" ht="15.6" customHeight="1">
      <c r="A5" s="8" t="s">
        <v>15</v>
      </c>
      <c r="B5" s="9" t="s">
        <v>14</v>
      </c>
      <c r="C5" s="10"/>
      <c r="D5" s="10"/>
      <c r="E5" s="11"/>
      <c r="F5" s="27"/>
      <c r="G5" s="27"/>
      <c r="H5" s="11"/>
    </row>
    <row r="6" spans="1:43">
      <c r="A6" s="12">
        <v>1</v>
      </c>
      <c r="B6" s="13" t="s">
        <v>17</v>
      </c>
      <c r="C6" s="15">
        <f>MIN(C7:C7)</f>
        <v>44124</v>
      </c>
      <c r="D6" s="15">
        <f>MAX(D7:D7)</f>
        <v>44124</v>
      </c>
      <c r="E6" s="14">
        <f>SUM(E7:E7)</f>
        <v>4</v>
      </c>
      <c r="F6" s="31">
        <f>AVERAGE(F7:F11)</f>
        <v>0</v>
      </c>
      <c r="G6" s="31">
        <f>AVERAGE(G7:G9)</f>
        <v>0</v>
      </c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45">
      <c r="A7" s="12"/>
      <c r="B7" s="43" t="s">
        <v>18</v>
      </c>
      <c r="C7" s="15">
        <v>44124</v>
      </c>
      <c r="D7" s="15">
        <v>44124</v>
      </c>
      <c r="E7" s="14">
        <v>4</v>
      </c>
      <c r="F7" s="31">
        <v>0</v>
      </c>
      <c r="G7" s="31">
        <v>0</v>
      </c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>
      <c r="A8" s="12">
        <v>2</v>
      </c>
      <c r="B8" s="13" t="s">
        <v>19</v>
      </c>
      <c r="C8" s="15">
        <f>MIN(C9:C9)</f>
        <v>44124</v>
      </c>
      <c r="D8" s="15">
        <f>MAX(D9:D13)</f>
        <v>44125</v>
      </c>
      <c r="E8" s="14">
        <f>SUM(E9:E9)</f>
        <v>0.5</v>
      </c>
      <c r="F8" s="31">
        <f>AVERAGE(F9:F9)</f>
        <v>0</v>
      </c>
      <c r="G8" s="31">
        <f>AVERAGE(G9:G9)</f>
        <v>0</v>
      </c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A9" s="12"/>
      <c r="B9" s="43" t="s">
        <v>20</v>
      </c>
      <c r="C9" s="15">
        <v>44124</v>
      </c>
      <c r="D9" s="15">
        <v>44124</v>
      </c>
      <c r="E9" s="14">
        <v>0.5</v>
      </c>
      <c r="F9" s="31">
        <v>0</v>
      </c>
      <c r="G9" s="31">
        <v>0</v>
      </c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A10" s="12">
        <v>3</v>
      </c>
      <c r="B10" s="44" t="s">
        <v>21</v>
      </c>
      <c r="C10" s="15">
        <f>MIN(C11:C11)</f>
        <v>44124</v>
      </c>
      <c r="D10" s="15">
        <f>MAX(D11:D11)</f>
        <v>44124</v>
      </c>
      <c r="E10" s="14">
        <f>SUM(E11:E11)</f>
        <v>4</v>
      </c>
      <c r="F10" s="31">
        <f>AVERAGE(F11:F11)</f>
        <v>0</v>
      </c>
      <c r="G10" s="31">
        <f>AVERAGE(G11:G11)</f>
        <v>0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30">
      <c r="A11" s="12"/>
      <c r="B11" s="43" t="s">
        <v>22</v>
      </c>
      <c r="C11" s="15">
        <v>44124</v>
      </c>
      <c r="D11" s="15">
        <v>44124</v>
      </c>
      <c r="E11" s="14">
        <v>4</v>
      </c>
      <c r="F11" s="31">
        <v>0</v>
      </c>
      <c r="G11" s="31">
        <v>0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s="1" customFormat="1" ht="15.6" customHeight="1">
      <c r="A12" s="8" t="s">
        <v>12</v>
      </c>
      <c r="B12" s="9" t="s">
        <v>16</v>
      </c>
      <c r="C12" s="10"/>
      <c r="D12" s="10"/>
      <c r="E12" s="11"/>
      <c r="F12" s="27"/>
      <c r="G12" s="27"/>
      <c r="H12" s="11"/>
    </row>
    <row r="13" spans="1:43">
      <c r="A13" s="12">
        <v>1</v>
      </c>
      <c r="B13" s="13" t="s">
        <v>23</v>
      </c>
      <c r="C13" s="15">
        <f>MIN(C14:C18)</f>
        <v>44124</v>
      </c>
      <c r="D13" s="15">
        <f>MAX(D14:D18)</f>
        <v>44125</v>
      </c>
      <c r="E13" s="14">
        <f>SUM(E14:E19)</f>
        <v>12</v>
      </c>
      <c r="F13" s="31">
        <f>AVERAGE(F14:F18)</f>
        <v>0</v>
      </c>
      <c r="G13" s="31">
        <f>AVERAGE(G14:G18)</f>
        <v>0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30">
      <c r="A14" s="12"/>
      <c r="B14" s="44" t="s">
        <v>24</v>
      </c>
      <c r="C14" s="15">
        <v>44124</v>
      </c>
      <c r="D14" s="15">
        <v>44125</v>
      </c>
      <c r="E14" s="14">
        <v>3</v>
      </c>
      <c r="F14" s="31">
        <v>0</v>
      </c>
      <c r="G14" s="31">
        <v>0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24.75" customHeight="1">
      <c r="A15" s="12"/>
      <c r="B15" s="45" t="s">
        <v>25</v>
      </c>
      <c r="C15" s="15">
        <v>44125</v>
      </c>
      <c r="D15" s="15">
        <v>44125</v>
      </c>
      <c r="E15" s="14">
        <v>1</v>
      </c>
      <c r="F15" s="31">
        <v>0</v>
      </c>
      <c r="G15" s="31">
        <v>0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28.5" customHeight="1">
      <c r="A16" s="12"/>
      <c r="B16" s="43" t="s">
        <v>27</v>
      </c>
      <c r="C16" s="15">
        <v>44125</v>
      </c>
      <c r="D16" s="15">
        <v>44125</v>
      </c>
      <c r="E16" s="14">
        <v>3</v>
      </c>
      <c r="F16" s="31">
        <v>0</v>
      </c>
      <c r="G16" s="31">
        <v>0</v>
      </c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>
      <c r="A17" s="14"/>
      <c r="B17" s="43" t="s">
        <v>26</v>
      </c>
      <c r="C17" s="15">
        <v>44125</v>
      </c>
      <c r="D17" s="15">
        <v>44125</v>
      </c>
      <c r="E17" s="14">
        <v>1</v>
      </c>
      <c r="F17" s="31">
        <v>0</v>
      </c>
      <c r="G17" s="31">
        <v>0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>
      <c r="A18" s="12"/>
      <c r="B18" s="13" t="s">
        <v>28</v>
      </c>
      <c r="C18" s="15">
        <v>44125</v>
      </c>
      <c r="D18" s="15">
        <v>44125</v>
      </c>
      <c r="E18" s="14">
        <v>3</v>
      </c>
      <c r="F18" s="31">
        <v>0</v>
      </c>
      <c r="G18" s="31">
        <v>0</v>
      </c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>
      <c r="A19" s="12"/>
      <c r="B19" s="46" t="s">
        <v>29</v>
      </c>
      <c r="C19" s="15">
        <v>44125</v>
      </c>
      <c r="D19" s="15">
        <v>44125</v>
      </c>
      <c r="E19" s="14">
        <v>1</v>
      </c>
      <c r="F19" s="31">
        <v>0</v>
      </c>
      <c r="G19" s="31">
        <v>0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3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43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3"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43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43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43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43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43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43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43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1048523" spans="5:7">
      <c r="E1048523" s="12">
        <v>0.5</v>
      </c>
      <c r="F1048523" s="33"/>
      <c r="G1048523" s="33"/>
    </row>
  </sheetData>
  <mergeCells count="5">
    <mergeCell ref="I2:O2"/>
    <mergeCell ref="P2:V2"/>
    <mergeCell ref="W2:AC2"/>
    <mergeCell ref="AD2:AJ2"/>
    <mergeCell ref="AK2:AQ2"/>
  </mergeCells>
  <conditionalFormatting sqref="I5:AQ7 I12:AQ18">
    <cfRule type="expression" dxfId="12" priority="27" stopIfTrue="1">
      <formula>AND(I$4&gt;=$C5,I$4&lt;$C5+($D5-$C5+1)*$F5%)</formula>
    </cfRule>
    <cfRule type="expression" dxfId="11" priority="28" stopIfTrue="1">
      <formula>AND(I$4&gt;=$C5+($D5-$C5+1)*$F5%,I$4&lt;=$D5)</formula>
    </cfRule>
    <cfRule type="expression" dxfId="10" priority="29" stopIfTrue="1">
      <formula>IF(#REF!&lt;2,(OR((OR(WEEKDAY(I$4)=1,WEEKDAY(I$4)=7)),OR((OR(AND(DAY(I$4)=30,MONTH(I$4)=4),AND(DAY(I$4)=1,MONTH(I$4)=5))),(AND(DAY(I$4)=2,MONTH(I$4)=9))))))</formula>
    </cfRule>
  </conditionalFormatting>
  <conditionalFormatting sqref="I3:AQ4">
    <cfRule type="expression" dxfId="9" priority="30" stopIfTrue="1">
      <formula>IF(#REF!&lt;2,(OR((OR(WEEKDAY(I$4)=1,WEEKDAY(I$4)=7)),OR((OR(AND(DAY(I$4)=30,MONTH(I$4)=4),AND(DAY(I$4)=1,MONTH(I$4)=5))),(AND(DAY(I$4)=2,MONTH(I$4)=9))))))</formula>
    </cfRule>
  </conditionalFormatting>
  <conditionalFormatting sqref="I8:AQ9">
    <cfRule type="expression" dxfId="8" priority="13" stopIfTrue="1">
      <formula>AND(I$4&gt;=$C8,I$4&lt;$C8+($D8-$C8+1)*$F8%)</formula>
    </cfRule>
    <cfRule type="expression" dxfId="7" priority="14" stopIfTrue="1">
      <formula>AND(I$4&gt;=$C8+($D8-$C8+1)*$F8%,I$4&lt;=$D8)</formula>
    </cfRule>
    <cfRule type="expression" dxfId="6" priority="15" stopIfTrue="1">
      <formula>IF(#REF!&lt;2,(OR((OR(WEEKDAY(I$4)=1,WEEKDAY(I$4)=7)),OR((OR(AND(DAY(I$4)=30,MONTH(I$4)=4),AND(DAY(I$4)=1,MONTH(I$4)=5))),(AND(DAY(I$4)=2,MONTH(I$4)=9))))))</formula>
    </cfRule>
  </conditionalFormatting>
  <conditionalFormatting sqref="I10:AQ11">
    <cfRule type="expression" dxfId="5" priority="10" stopIfTrue="1">
      <formula>AND(I$4&gt;=$C10,I$4&lt;$C10+($D10-$C10+1)*$F10%)</formula>
    </cfRule>
    <cfRule type="expression" dxfId="4" priority="11" stopIfTrue="1">
      <formula>AND(I$4&gt;=$C10+($D10-$C10+1)*$F10%,I$4&lt;=$D10)</formula>
    </cfRule>
    <cfRule type="expression" dxfId="3" priority="12" stopIfTrue="1">
      <formula>IF(#REF!&lt;2,(OR((OR(WEEKDAY(I$4)=1,WEEKDAY(I$4)=7)),OR((OR(AND(DAY(I$4)=30,MONTH(I$4)=4),AND(DAY(I$4)=1,MONTH(I$4)=5))),(AND(DAY(I$4)=2,MONTH(I$4)=9))))))</formula>
    </cfRule>
  </conditionalFormatting>
  <conditionalFormatting sqref="I19:AQ19">
    <cfRule type="expression" dxfId="2" priority="7" stopIfTrue="1">
      <formula>AND(I$4&gt;=$C19,I$4&lt;$C19+($D19-$C19+1)*$F19%)</formula>
    </cfRule>
    <cfRule type="expression" dxfId="1" priority="8" stopIfTrue="1">
      <formula>AND(I$4&gt;=$C19+($D19-$C19+1)*$F19%,I$4&lt;=$D19)</formula>
    </cfRule>
    <cfRule type="expression" dxfId="0" priority="9" stopIfTrue="1">
      <formula>IF(#REF!&lt;2,(OR((OR(WEEKDAY(I$4)=1,WEEKDAY(I$4)=7)),OR((OR(AND(DAY(I$4)=30,MONTH(I$4)=4),AND(DAY(I$4)=1,MONTH(I$4)=5))),(AND(DAY(I$4)=2,MONTH(I$4)=9))))))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Vo MinhThu</cp:lastModifiedBy>
  <dcterms:created xsi:type="dcterms:W3CDTF">2020-08-11T03:16:00Z</dcterms:created>
  <dcterms:modified xsi:type="dcterms:W3CDTF">2020-10-19T05:38:47Z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