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/>
  </bookViews>
  <sheets>
    <sheet name="SPRINT01" sheetId="1" r:id="rId1"/>
  </sheets>
  <calcPr calcId="144525"/>
</workbook>
</file>

<file path=xl/sharedStrings.xml><?xml version="1.0" encoding="utf-8"?>
<sst xmlns="http://schemas.openxmlformats.org/spreadsheetml/2006/main" count="22" uniqueCount="22">
  <si>
    <t>PM</t>
  </si>
  <si>
    <t>NASCO EXPRESS</t>
  </si>
  <si>
    <t>Start Date:</t>
  </si>
  <si>
    <t>End Date:</t>
  </si>
  <si>
    <t xml:space="preserve"> </t>
  </si>
  <si>
    <t>No.</t>
  </si>
  <si>
    <t>Functions</t>
  </si>
  <si>
    <t>Start Date</t>
  </si>
  <si>
    <t>End Date</t>
  </si>
  <si>
    <t>Work day planned</t>
  </si>
  <si>
    <t>Done (%)</t>
  </si>
  <si>
    <t>Test (%)</t>
  </si>
  <si>
    <t>Notes</t>
  </si>
  <si>
    <t>A</t>
  </si>
  <si>
    <t>HỆ THỐNG QUẢN LÝ VẬN CHUYỂN HÀNG HÓA</t>
  </si>
  <si>
    <t>Kết nối API vào VNPT phần ký hóa đơn</t>
  </si>
  <si>
    <t>a. Quản lý tài khoản ký hóa đơn theo vùng miền</t>
  </si>
  <si>
    <t>b. Kết nối API vào VNPT phần ký hóa đơn</t>
  </si>
  <si>
    <t>Báo cáo theo nhân viên giữ tiền</t>
  </si>
  <si>
    <t>a. Báo cáo theo nhân viên giữ tiền</t>
  </si>
  <si>
    <t>Fix bug tạo khuyến mãi</t>
  </si>
  <si>
    <t xml:space="preserve">a. Thêm tính năng sửa và hủy chương trình khuyến mãi </t>
  </si>
</sst>
</file>

<file path=xl/styles.xml><?xml version="1.0" encoding="utf-8"?>
<styleSheet xmlns="http://schemas.openxmlformats.org/spreadsheetml/2006/main">
  <numFmts count="7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[$-409]d\-mmm\-yy;@"/>
    <numFmt numFmtId="179" formatCode="0\ \%"/>
    <numFmt numFmtId="180" formatCode="[$-409]ddd"/>
  </numFmts>
  <fonts count="30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i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sz val="13"/>
      <color theme="1"/>
      <name val="Times New Roman"/>
      <charset val="134"/>
    </font>
    <font>
      <b/>
      <sz val="11"/>
      <color theme="5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0" fillId="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19" borderId="8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0" fillId="20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4" fillId="18" borderId="7" applyNumberFormat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9" fillId="18" borderId="6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4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178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179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/>
    <xf numFmtId="178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179" fontId="4" fillId="0" borderId="0" xfId="0" applyNumberFormat="1" applyFont="1" applyAlignment="1">
      <alignment horizontal="center" wrapText="1"/>
    </xf>
    <xf numFmtId="0" fontId="5" fillId="0" borderId="0" xfId="0" applyFont="1" applyAlignment="1"/>
    <xf numFmtId="178" fontId="5" fillId="0" borderId="0" xfId="0" applyNumberFormat="1" applyFont="1" applyAlignment="1">
      <alignment vertical="center"/>
    </xf>
    <xf numFmtId="179" fontId="5" fillId="0" borderId="0" xfId="0" applyNumberFormat="1" applyFont="1" applyAlignment="1">
      <alignment vertical="center"/>
    </xf>
    <xf numFmtId="0" fontId="6" fillId="2" borderId="0" xfId="0" applyFont="1" applyFill="1" applyAlignment="1">
      <alignment vertical="center" wrapText="1"/>
    </xf>
    <xf numFmtId="0" fontId="7" fillId="2" borderId="0" xfId="0" applyFont="1" applyFill="1" applyAlignment="1">
      <alignment vertical="center" wrapText="1"/>
    </xf>
    <xf numFmtId="178" fontId="8" fillId="2" borderId="0" xfId="0" applyNumberFormat="1" applyFont="1" applyFill="1" applyAlignment="1">
      <alignment vertical="center" wrapText="1"/>
    </xf>
    <xf numFmtId="0" fontId="8" fillId="2" borderId="0" xfId="0" applyFont="1" applyFill="1" applyAlignment="1">
      <alignment vertical="center" wrapText="1"/>
    </xf>
    <xf numFmtId="179" fontId="8" fillId="2" borderId="0" xfId="0" applyNumberFormat="1" applyFont="1" applyFill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7" fillId="3" borderId="0" xfId="0" applyFont="1" applyFill="1" applyAlignment="1">
      <alignment vertical="center" wrapText="1"/>
    </xf>
    <xf numFmtId="178" fontId="8" fillId="3" borderId="0" xfId="0" applyNumberFormat="1" applyFont="1" applyFill="1" applyAlignment="1">
      <alignment vertical="center" wrapText="1"/>
    </xf>
    <xf numFmtId="0" fontId="8" fillId="3" borderId="0" xfId="0" applyFont="1" applyFill="1" applyAlignment="1">
      <alignment vertical="center" wrapText="1"/>
    </xf>
    <xf numFmtId="179" fontId="8" fillId="3" borderId="0" xfId="0" applyNumberFormat="1" applyFont="1" applyFill="1" applyAlignment="1">
      <alignment vertical="center" wrapText="1"/>
    </xf>
    <xf numFmtId="0" fontId="1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wrapText="1"/>
    </xf>
    <xf numFmtId="178" fontId="4" fillId="4" borderId="0" xfId="0" applyNumberFormat="1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wrapText="1"/>
    </xf>
    <xf numFmtId="179" fontId="1" fillId="4" borderId="0" xfId="0" applyNumberFormat="1" applyFont="1" applyFill="1" applyAlignment="1">
      <alignment horizontal="center" wrapText="1"/>
    </xf>
    <xf numFmtId="0" fontId="9" fillId="0" borderId="1" xfId="0" applyFont="1" applyBorder="1" applyAlignment="1">
      <alignment horizontal="center"/>
    </xf>
    <xf numFmtId="0" fontId="9" fillId="0" borderId="0" xfId="0" applyFont="1"/>
    <xf numFmtId="178" fontId="0" fillId="5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79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9" fillId="0" borderId="1" xfId="0" applyFont="1" applyBorder="1"/>
    <xf numFmtId="0" fontId="9" fillId="0" borderId="0" xfId="0" applyFont="1"/>
    <xf numFmtId="0" fontId="10" fillId="0" borderId="0" xfId="0" applyFont="1"/>
    <xf numFmtId="180" fontId="0" fillId="2" borderId="0" xfId="0" applyNumberFormat="1" applyFill="1" applyAlignment="1">
      <alignment textRotation="90"/>
    </xf>
    <xf numFmtId="178" fontId="0" fillId="6" borderId="0" xfId="0" applyNumberFormat="1" applyFont="1" applyFill="1" applyAlignment="1">
      <alignment textRotation="90"/>
    </xf>
    <xf numFmtId="0" fontId="0" fillId="0" borderId="2" xfId="0" applyBorder="1" applyAlignment="1">
      <alignment horizontal="center"/>
    </xf>
    <xf numFmtId="179" fontId="0" fillId="0" borderId="0" xfId="0" applyNumberForma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4">
    <dxf>
      <fill>
        <patternFill patternType="lightGray">
          <fgColor theme="0"/>
          <bgColor theme="1" tint="0.499984740745262"/>
        </patternFill>
      </fill>
    </dxf>
    <dxf>
      <font>
        <color theme="1"/>
      </font>
      <fill>
        <patternFill patternType="lightDown">
          <f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048519"/>
  <sheetViews>
    <sheetView tabSelected="1" workbookViewId="0">
      <pane xSplit="8" ySplit="4" topLeftCell="I5" activePane="bottomRight" state="frozen"/>
      <selection/>
      <selection pane="topRight"/>
      <selection pane="bottomLeft"/>
      <selection pane="bottomRight" activeCell="D14" sqref="D14"/>
    </sheetView>
  </sheetViews>
  <sheetFormatPr defaultColWidth="9" defaultRowHeight="15"/>
  <cols>
    <col min="1" max="1" width="4.55238095238095" style="2" customWidth="1"/>
    <col min="2" max="2" width="55.5714285714286" style="3" customWidth="1"/>
    <col min="3" max="3" width="12" style="4" customWidth="1"/>
    <col min="4" max="4" width="11.6666666666667" style="4" customWidth="1"/>
    <col min="5" max="5" width="8.1047619047619" style="5" customWidth="1"/>
    <col min="6" max="6" width="11.2190476190476" style="6" customWidth="1"/>
    <col min="7" max="7" width="14" style="6" customWidth="1"/>
    <col min="8" max="8" width="31.552380952381" style="2" customWidth="1"/>
    <col min="9" max="43" width="2.88571428571429" customWidth="1"/>
    <col min="44" max="177" width="3" customWidth="1"/>
  </cols>
  <sheetData>
    <row r="1" ht="18.75" spans="1:8">
      <c r="A1" s="7" t="s">
        <v>0</v>
      </c>
      <c r="B1" s="8" t="s">
        <v>1</v>
      </c>
      <c r="C1" s="9" t="s">
        <v>2</v>
      </c>
      <c r="D1" s="9">
        <v>44120</v>
      </c>
      <c r="E1" s="10"/>
      <c r="F1" s="11" t="s">
        <v>3</v>
      </c>
      <c r="G1" s="9">
        <v>44124</v>
      </c>
      <c r="H1" s="7"/>
    </row>
    <row r="2" ht="18.75" spans="1:43">
      <c r="A2" s="7"/>
      <c r="B2" s="12"/>
      <c r="C2" s="12"/>
      <c r="D2" s="13" t="s">
        <v>4</v>
      </c>
      <c r="E2" s="13"/>
      <c r="F2" s="14"/>
      <c r="G2" s="14"/>
      <c r="H2" s="13"/>
      <c r="I2" s="2" t="str">
        <f>"Week "&amp;ROUND((I4-($D$1-WEEKDAY($D$1,1)+2))/7+1,0)</f>
        <v>Week 2</v>
      </c>
      <c r="J2" s="2"/>
      <c r="K2" s="2"/>
      <c r="L2" s="2"/>
      <c r="M2" s="2"/>
      <c r="N2" s="2"/>
      <c r="O2" s="2"/>
      <c r="P2" s="2" t="str">
        <f>"Week "&amp;ROUND((P4-($D$1-WEEKDAY($D$1,1)+2))/7+1,0)</f>
        <v>Week 3</v>
      </c>
      <c r="Q2" s="2"/>
      <c r="R2" s="2"/>
      <c r="S2" s="2"/>
      <c r="T2" s="2"/>
      <c r="U2" s="2"/>
      <c r="V2" s="2"/>
      <c r="W2" s="2" t="str">
        <f t="shared" ref="W2" si="0">"Week "&amp;ROUND((W4-($D$1-WEEKDAY($D$1,1)+2))/7+1,0)</f>
        <v>Week 4</v>
      </c>
      <c r="X2" s="2"/>
      <c r="Y2" s="2"/>
      <c r="Z2" s="2"/>
      <c r="AA2" s="2"/>
      <c r="AB2" s="2"/>
      <c r="AC2" s="2"/>
      <c r="AD2" s="2" t="str">
        <f t="shared" ref="AD2" si="1">"Week "&amp;ROUND((AD4-($D$1-WEEKDAY($D$1,1)+2))/7+1,0)</f>
        <v>Week 5</v>
      </c>
      <c r="AE2" s="2"/>
      <c r="AF2" s="2"/>
      <c r="AG2" s="2"/>
      <c r="AH2" s="2"/>
      <c r="AI2" s="2"/>
      <c r="AJ2" s="2"/>
      <c r="AK2" s="2" t="str">
        <f t="shared" ref="AK2" si="2">"Week "&amp;ROUND((AK4-($D$1-WEEKDAY($D$1,1)+2))/7+1,0)</f>
        <v>Week 6</v>
      </c>
      <c r="AL2" s="2"/>
      <c r="AM2" s="2"/>
      <c r="AN2" s="2"/>
      <c r="AO2" s="2"/>
      <c r="AP2" s="2"/>
      <c r="AQ2" s="2"/>
    </row>
    <row r="3" ht="25.2" customHeight="1" spans="1:43">
      <c r="A3" s="15"/>
      <c r="B3" s="16"/>
      <c r="C3" s="17"/>
      <c r="D3" s="17"/>
      <c r="E3" s="18"/>
      <c r="F3" s="19"/>
      <c r="G3" s="19"/>
      <c r="H3" s="18"/>
      <c r="I3" s="39">
        <f>IF((I4&lt;&gt;""),WEEKDAY(I4,1),"")</f>
        <v>6</v>
      </c>
      <c r="J3" s="39">
        <f t="shared" ref="J3:AQ3" si="3">IF((J4&lt;&gt;""),WEEKDAY(J4,1),"")</f>
        <v>7</v>
      </c>
      <c r="K3" s="39">
        <f t="shared" si="3"/>
        <v>1</v>
      </c>
      <c r="L3" s="39">
        <f t="shared" si="3"/>
        <v>2</v>
      </c>
      <c r="M3" s="39">
        <f t="shared" si="3"/>
        <v>3</v>
      </c>
      <c r="N3" s="39">
        <f t="shared" si="3"/>
        <v>4</v>
      </c>
      <c r="O3" s="39">
        <f t="shared" si="3"/>
        <v>5</v>
      </c>
      <c r="P3" s="39">
        <f t="shared" si="3"/>
        <v>6</v>
      </c>
      <c r="Q3" s="39">
        <f t="shared" si="3"/>
        <v>7</v>
      </c>
      <c r="R3" s="39">
        <f t="shared" si="3"/>
        <v>1</v>
      </c>
      <c r="S3" s="39">
        <f t="shared" si="3"/>
        <v>2</v>
      </c>
      <c r="T3" s="39">
        <f t="shared" si="3"/>
        <v>3</v>
      </c>
      <c r="U3" s="39">
        <f t="shared" si="3"/>
        <v>4</v>
      </c>
      <c r="V3" s="39">
        <f t="shared" si="3"/>
        <v>5</v>
      </c>
      <c r="W3" s="39">
        <f t="shared" si="3"/>
        <v>6</v>
      </c>
      <c r="X3" s="39">
        <f t="shared" si="3"/>
        <v>7</v>
      </c>
      <c r="Y3" s="39">
        <f t="shared" si="3"/>
        <v>1</v>
      </c>
      <c r="Z3" s="39">
        <f t="shared" si="3"/>
        <v>2</v>
      </c>
      <c r="AA3" s="39">
        <f t="shared" si="3"/>
        <v>3</v>
      </c>
      <c r="AB3" s="39">
        <f t="shared" si="3"/>
        <v>4</v>
      </c>
      <c r="AC3" s="39">
        <f t="shared" si="3"/>
        <v>5</v>
      </c>
      <c r="AD3" s="39">
        <f t="shared" si="3"/>
        <v>6</v>
      </c>
      <c r="AE3" s="39">
        <f t="shared" si="3"/>
        <v>7</v>
      </c>
      <c r="AF3" s="39">
        <f t="shared" si="3"/>
        <v>1</v>
      </c>
      <c r="AG3" s="39">
        <f t="shared" si="3"/>
        <v>2</v>
      </c>
      <c r="AH3" s="39">
        <f t="shared" si="3"/>
        <v>3</v>
      </c>
      <c r="AI3" s="39">
        <f t="shared" si="3"/>
        <v>4</v>
      </c>
      <c r="AJ3" s="39">
        <f t="shared" si="3"/>
        <v>5</v>
      </c>
      <c r="AK3" s="39">
        <f t="shared" si="3"/>
        <v>6</v>
      </c>
      <c r="AL3" s="39">
        <f t="shared" si="3"/>
        <v>7</v>
      </c>
      <c r="AM3" s="39">
        <f t="shared" si="3"/>
        <v>1</v>
      </c>
      <c r="AN3" s="39">
        <f t="shared" si="3"/>
        <v>2</v>
      </c>
      <c r="AO3" s="39">
        <f t="shared" si="3"/>
        <v>3</v>
      </c>
      <c r="AP3" s="39">
        <f t="shared" si="3"/>
        <v>4</v>
      </c>
      <c r="AQ3" s="39">
        <f t="shared" si="3"/>
        <v>5</v>
      </c>
    </row>
    <row r="4" ht="57.6" customHeight="1" spans="1:43">
      <c r="A4" s="20" t="s">
        <v>5</v>
      </c>
      <c r="B4" s="21" t="s">
        <v>6</v>
      </c>
      <c r="C4" s="22" t="s">
        <v>7</v>
      </c>
      <c r="D4" s="22" t="s">
        <v>8</v>
      </c>
      <c r="E4" s="23" t="s">
        <v>9</v>
      </c>
      <c r="F4" s="24" t="s">
        <v>10</v>
      </c>
      <c r="G4" s="24" t="s">
        <v>11</v>
      </c>
      <c r="H4" s="23" t="s">
        <v>12</v>
      </c>
      <c r="I4" s="40">
        <f>D1</f>
        <v>44120</v>
      </c>
      <c r="J4" s="40">
        <f>I4+1</f>
        <v>44121</v>
      </c>
      <c r="K4" s="40">
        <f>J4+1</f>
        <v>44122</v>
      </c>
      <c r="L4" s="40">
        <f>K4+1</f>
        <v>44123</v>
      </c>
      <c r="M4" s="40">
        <f>L4+1</f>
        <v>44124</v>
      </c>
      <c r="N4" s="40">
        <f t="shared" ref="N4:U4" si="4">M4+1</f>
        <v>44125</v>
      </c>
      <c r="O4" s="40">
        <f t="shared" si="4"/>
        <v>44126</v>
      </c>
      <c r="P4" s="40">
        <f t="shared" si="4"/>
        <v>44127</v>
      </c>
      <c r="Q4" s="40">
        <f t="shared" si="4"/>
        <v>44128</v>
      </c>
      <c r="R4" s="40">
        <f t="shared" si="4"/>
        <v>44129</v>
      </c>
      <c r="S4" s="40">
        <f t="shared" si="4"/>
        <v>44130</v>
      </c>
      <c r="T4" s="40">
        <f t="shared" si="4"/>
        <v>44131</v>
      </c>
      <c r="U4" s="40">
        <f t="shared" si="4"/>
        <v>44132</v>
      </c>
      <c r="V4" s="40">
        <f t="shared" ref="V4:AQ4" si="5">U4+1</f>
        <v>44133</v>
      </c>
      <c r="W4" s="40">
        <f t="shared" si="5"/>
        <v>44134</v>
      </c>
      <c r="X4" s="40">
        <f t="shared" si="5"/>
        <v>44135</v>
      </c>
      <c r="Y4" s="40">
        <f t="shared" si="5"/>
        <v>44136</v>
      </c>
      <c r="Z4" s="40">
        <f t="shared" si="5"/>
        <v>44137</v>
      </c>
      <c r="AA4" s="40">
        <f t="shared" si="5"/>
        <v>44138</v>
      </c>
      <c r="AB4" s="40">
        <f t="shared" si="5"/>
        <v>44139</v>
      </c>
      <c r="AC4" s="40">
        <f t="shared" si="5"/>
        <v>44140</v>
      </c>
      <c r="AD4" s="40">
        <f t="shared" si="5"/>
        <v>44141</v>
      </c>
      <c r="AE4" s="40">
        <f t="shared" si="5"/>
        <v>44142</v>
      </c>
      <c r="AF4" s="40">
        <f t="shared" si="5"/>
        <v>44143</v>
      </c>
      <c r="AG4" s="40">
        <f t="shared" si="5"/>
        <v>44144</v>
      </c>
      <c r="AH4" s="40">
        <f t="shared" si="5"/>
        <v>44145</v>
      </c>
      <c r="AI4" s="40">
        <f t="shared" si="5"/>
        <v>44146</v>
      </c>
      <c r="AJ4" s="40">
        <f t="shared" si="5"/>
        <v>44147</v>
      </c>
      <c r="AK4" s="40">
        <f t="shared" si="5"/>
        <v>44148</v>
      </c>
      <c r="AL4" s="40">
        <f t="shared" si="5"/>
        <v>44149</v>
      </c>
      <c r="AM4" s="40">
        <f t="shared" si="5"/>
        <v>44150</v>
      </c>
      <c r="AN4" s="40">
        <f t="shared" si="5"/>
        <v>44151</v>
      </c>
      <c r="AO4" s="40">
        <f t="shared" si="5"/>
        <v>44152</v>
      </c>
      <c r="AP4" s="40">
        <f t="shared" si="5"/>
        <v>44153</v>
      </c>
      <c r="AQ4" s="40">
        <f t="shared" si="5"/>
        <v>44154</v>
      </c>
    </row>
    <row r="5" s="1" customFormat="1" ht="15.6" customHeight="1" spans="1:8">
      <c r="A5" s="25" t="s">
        <v>13</v>
      </c>
      <c r="B5" s="26" t="s">
        <v>14</v>
      </c>
      <c r="C5" s="27"/>
      <c r="D5" s="27"/>
      <c r="E5" s="28"/>
      <c r="F5" s="29"/>
      <c r="G5" s="29"/>
      <c r="H5" s="28"/>
    </row>
    <row r="6" ht="16.5" spans="1:43">
      <c r="A6" s="30">
        <v>1</v>
      </c>
      <c r="B6" s="31" t="s">
        <v>15</v>
      </c>
      <c r="C6" s="32">
        <f>MIN(C7:C7)</f>
        <v>44120</v>
      </c>
      <c r="D6" s="32">
        <f>MAX(D7:D7)</f>
        <v>44124</v>
      </c>
      <c r="E6" s="33"/>
      <c r="F6" s="34">
        <v>0</v>
      </c>
      <c r="G6" s="34">
        <f>AVERAGE(G7:G7)</f>
        <v>0</v>
      </c>
      <c r="H6" s="3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ht="16.5" spans="1:43">
      <c r="A7" s="30"/>
      <c r="B7" s="36" t="s">
        <v>16</v>
      </c>
      <c r="C7" s="32">
        <v>44120</v>
      </c>
      <c r="D7" s="32">
        <v>44124</v>
      </c>
      <c r="E7" s="33"/>
      <c r="F7" s="34">
        <v>0</v>
      </c>
      <c r="G7" s="34">
        <v>0</v>
      </c>
      <c r="H7" s="3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customFormat="1" ht="16.5" spans="1:43">
      <c r="A8" s="30"/>
      <c r="B8" s="36" t="s">
        <v>17</v>
      </c>
      <c r="C8" s="32">
        <v>44120</v>
      </c>
      <c r="D8" s="32">
        <v>44124</v>
      </c>
      <c r="E8" s="33"/>
      <c r="F8" s="34">
        <v>0</v>
      </c>
      <c r="G8" s="34">
        <v>0</v>
      </c>
      <c r="H8" s="3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customFormat="1" ht="16.5" spans="1:43">
      <c r="A9" s="30">
        <v>2</v>
      </c>
      <c r="B9" s="37" t="s">
        <v>18</v>
      </c>
      <c r="C9" s="32">
        <f>MIN(C10:C10)</f>
        <v>44120</v>
      </c>
      <c r="D9" s="32">
        <f>MAX(D10:D10)</f>
        <v>44124</v>
      </c>
      <c r="E9" s="33"/>
      <c r="F9" s="34">
        <v>0</v>
      </c>
      <c r="G9" s="34">
        <f>AVERAGE(G10:G10)</f>
        <v>0</v>
      </c>
      <c r="H9" s="3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customFormat="1" ht="16.5" spans="1:43">
      <c r="A10" s="30"/>
      <c r="B10" s="36" t="s">
        <v>19</v>
      </c>
      <c r="C10" s="32">
        <v>44120</v>
      </c>
      <c r="D10" s="32">
        <v>44124</v>
      </c>
      <c r="E10" s="33"/>
      <c r="F10" s="34">
        <v>0</v>
      </c>
      <c r="G10" s="34">
        <v>0</v>
      </c>
      <c r="H10" s="3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customFormat="1" ht="16.5" spans="1:43">
      <c r="A11" s="30">
        <v>3</v>
      </c>
      <c r="B11" s="37" t="s">
        <v>20</v>
      </c>
      <c r="C11" s="32">
        <f>MIN(C12:C12)</f>
        <v>44120</v>
      </c>
      <c r="D11" s="32">
        <f>MAX(D12:D12)</f>
        <v>44124</v>
      </c>
      <c r="E11" s="33"/>
      <c r="F11" s="34">
        <v>0</v>
      </c>
      <c r="G11" s="34">
        <f>AVERAGE(G12:G12)</f>
        <v>0</v>
      </c>
      <c r="H11" s="35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customFormat="1" ht="16.5" spans="1:43">
      <c r="A12" s="30"/>
      <c r="B12" s="36" t="s">
        <v>21</v>
      </c>
      <c r="C12" s="32">
        <v>44120</v>
      </c>
      <c r="D12" s="32">
        <v>44124</v>
      </c>
      <c r="E12" s="33"/>
      <c r="F12" s="34">
        <v>0</v>
      </c>
      <c r="G12" s="34">
        <v>0</v>
      </c>
      <c r="H12" s="3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9:20"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9:20"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2:20">
      <c r="B15" s="38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9:20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9:20"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9:20"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9:20"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9:20"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9:20"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9:20"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9:20"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9:20"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9:20"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9:20"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1048519" spans="5:7">
      <c r="E1048519" s="41">
        <v>0.5</v>
      </c>
      <c r="F1048519" s="42"/>
      <c r="G1048519" s="42"/>
    </row>
  </sheetData>
  <mergeCells count="5">
    <mergeCell ref="I2:O2"/>
    <mergeCell ref="P2:V2"/>
    <mergeCell ref="W2:AC2"/>
    <mergeCell ref="AD2:AJ2"/>
    <mergeCell ref="AK2:AQ2"/>
  </mergeCells>
  <conditionalFormatting sqref="I8:AQ8">
    <cfRule type="expression" dxfId="0" priority="3" stopIfTrue="1">
      <formula>IF($J$5&lt;2,(OR((OR(WEEKDAY(I$4)=1,WEEKDAY(I$4)=7)),OR((OR(AND(DAY(I$4)=30,MONTH(I$4)=4),AND(DAY(I$4)=1,MONTH(I$4)=5))),(AND(DAY(I$4)=2,MONTH(I$4)=9))))))</formula>
    </cfRule>
    <cfRule type="expression" dxfId="1" priority="2" stopIfTrue="1">
      <formula>AND(I$4&gt;=$C8+($D8-$C8+1)*$F8%,I$4&lt;=$D8)</formula>
    </cfRule>
    <cfRule type="expression" dxfId="2" priority="1" stopIfTrue="1">
      <formula>AND(I$4&gt;=$C8,I$4&lt;$C8+($D8-$C8+1)*$F8%)</formula>
    </cfRule>
  </conditionalFormatting>
  <conditionalFormatting sqref="I3:AQ4">
    <cfRule type="expression" dxfId="3" priority="13" stopIfTrue="1">
      <formula>IF($J$5&lt;2,(OR((OR(WEEKDAY(I$4)=1,WEEKDAY(I$4)=7)),OR((OR(AND(DAY(I$4)=30,MONTH(I$4)=4),AND(DAY(I$4)=1,MONTH(I$4)=5))),(AND(DAY(I$4)=2,MONTH(I$4)=9))))))</formula>
    </cfRule>
  </conditionalFormatting>
  <conditionalFormatting sqref="I5:AQ7">
    <cfRule type="expression" dxfId="2" priority="14" stopIfTrue="1">
      <formula>AND(I$4&gt;=$C5,I$4&lt;$C5+($D5-$C5+1)*$F5%)</formula>
    </cfRule>
    <cfRule type="expression" dxfId="1" priority="19" stopIfTrue="1">
      <formula>AND(I$4&gt;=$C5+($D5-$C5+1)*$F5%,I$4&lt;=$D5)</formula>
    </cfRule>
    <cfRule type="expression" dxfId="0" priority="20" stopIfTrue="1">
      <formula>IF($J$5&lt;2,(OR((OR(WEEKDAY(I$4)=1,WEEKDAY(I$4)=7)),OR((OR(AND(DAY(I$4)=30,MONTH(I$4)=4),AND(DAY(I$4)=1,MONTH(I$4)=5))),(AND(DAY(I$4)=2,MONTH(I$4)=9))))))</formula>
    </cfRule>
  </conditionalFormatting>
  <conditionalFormatting sqref="I9:AQ10">
    <cfRule type="expression" dxfId="2" priority="7" stopIfTrue="1">
      <formula>AND(I$4&gt;=$C9,I$4&lt;$C9+($D9-$C9+1)*$F9%)</formula>
    </cfRule>
    <cfRule type="expression" dxfId="1" priority="8" stopIfTrue="1">
      <formula>AND(I$4&gt;=$C9+($D9-$C9+1)*$F9%,I$4&lt;=$D9)</formula>
    </cfRule>
    <cfRule type="expression" dxfId="0" priority="9" stopIfTrue="1">
      <formula>IF($J$5&lt;2,(OR((OR(WEEKDAY(I$4)=1,WEEKDAY(I$4)=7)),OR((OR(AND(DAY(I$4)=30,MONTH(I$4)=4),AND(DAY(I$4)=1,MONTH(I$4)=5))),(AND(DAY(I$4)=2,MONTH(I$4)=9))))))</formula>
    </cfRule>
  </conditionalFormatting>
  <conditionalFormatting sqref="I11:AQ12">
    <cfRule type="expression" dxfId="2" priority="4" stopIfTrue="1">
      <formula>AND(I$4&gt;=$C11,I$4&lt;$C11+($D11-$C11+1)*$F11%)</formula>
    </cfRule>
    <cfRule type="expression" dxfId="1" priority="5" stopIfTrue="1">
      <formula>AND(I$4&gt;=$C11+($D11-$C11+1)*$F11%,I$4&lt;=$D11)</formula>
    </cfRule>
    <cfRule type="expression" dxfId="0" priority="6" stopIfTrue="1">
      <formula>IF($J$5&lt;2,(OR((OR(WEEKDAY(I$4)=1,WEEKDAY(I$4)=7)),OR((OR(AND(DAY(I$4)=30,MONTH(I$4)=4),AND(DAY(I$4)=1,MONTH(I$4)=5))),(AND(DAY(I$4)=2,MONTH(I$4)=9))))))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SPRINT01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 GA</dc:creator>
  <cp:lastModifiedBy>Phạm Đăng Vân Thanh</cp:lastModifiedBy>
  <dcterms:created xsi:type="dcterms:W3CDTF">2020-08-11T03:16:00Z</dcterms:created>
  <dcterms:modified xsi:type="dcterms:W3CDTF">2020-10-16T10:32:50Z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1033-11.2.0.9669</vt:lpwstr>
  </property>
</Properties>
</file>