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<sst xmlns="http://schemas.openxmlformats.org/spreadsheetml/2006/main" count="100" uniqueCount="94">
  <si>
    <t>Tên công việc</t>
  </si>
  <si>
    <t>Công việc chi tiết</t>
  </si>
  <si>
    <t>a(ngày)</t>
  </si>
  <si>
    <t>m(ngày)</t>
  </si>
  <si>
    <t>b(ngày)</t>
  </si>
  <si>
    <t>T</t>
  </si>
  <si>
    <t>EST</t>
  </si>
  <si>
    <t>Tăng 10%</t>
  </si>
  <si>
    <t>1.0'</t>
  </si>
  <si>
    <t>Lên kế hoạch dự án</t>
  </si>
  <si>
    <t>1.1. Khảo sát tính khả thi của dự án</t>
  </si>
  <si>
    <t>1.2. Khảo sat ý kiến khách hàng</t>
  </si>
  <si>
    <t>1.3. Xây dựng tài liệu kế hoạch quản lý dự án</t>
  </si>
  <si>
    <t>1.4. Xây dựng bản kế hoạch đảm bảo chất lượng</t>
  </si>
  <si>
    <t>1.5. Xây dựng bản kế hoạch quản lý cấu hình</t>
  </si>
  <si>
    <t>1.6. Xây dựng bản kế hoạch truyền thông và giao tiếp</t>
  </si>
  <si>
    <t>1.7. Xây dựng bản kế hoạch quản lý rủi ro</t>
  </si>
  <si>
    <t>2.0'</t>
  </si>
  <si>
    <t>Xác định yêu cầu</t>
  </si>
  <si>
    <t>2.1. Xác định yêu cầu chung của hệ thống</t>
  </si>
  <si>
    <t>2.2. Xác định yêu cầu người dùng</t>
  </si>
  <si>
    <t>2.3. Xác định yêu cầu hệ thống</t>
  </si>
  <si>
    <t>2.3.1. Xác định yêu cầu cho mỗi chức năng của hệ thống</t>
  </si>
  <si>
    <t>2.3.2. Mô tả giao diện hệ thống</t>
  </si>
  <si>
    <t>2.4. Xác định các yêu cầu phi chức năng</t>
  </si>
  <si>
    <t>3.0'</t>
  </si>
  <si>
    <t>Phân tích hệ thống</t>
  </si>
  <si>
    <t>3.1. Phân tích và đặc tả chức năng quản lý sản phẩm ( mỗi chức năng gồm các biểu đồ usecase, hoạt động, trình tự)</t>
  </si>
  <si>
    <t>3.2. Phân tích và đặc tả chức năng quản lý danh mục sản phẩm ( mỗi chức năng gồm các biểu đồ usecase, hoạt động, trình tự)</t>
  </si>
  <si>
    <t>3.3. Phân tích và đặc tả chức năng quản lý đơn hàng ( mỗi chức năng gồm các biểu đồ usecase, hoạt động, trình tự)</t>
  </si>
  <si>
    <t>3.4. Phân tích và đặc tả chức năng quản lý tài khoản ( mỗi chức năng gồm các biểu đồ usecase, hoạt động, trình tự)</t>
  </si>
  <si>
    <t>3.5. Phân tích và đặc tả chức năng quản lý đăng nhập ( mỗi chức năng gồm các biểu đồ usecase, hoạt động, trình tự)</t>
  </si>
  <si>
    <t>4.0'</t>
  </si>
  <si>
    <t>Thiết kế hệ thống</t>
  </si>
  <si>
    <t xml:space="preserve"> </t>
  </si>
  <si>
    <t>4.2. Thiết kế giao diện</t>
  </si>
  <si>
    <t>4.2.1. Thiết kế giao diện website</t>
  </si>
  <si>
    <t>4.2.1.1. Thiết kế giao diện chung</t>
  </si>
  <si>
    <t>4.2.1.2. Thiết kế giao diện cho các chức năng con</t>
  </si>
  <si>
    <t>4.3. Thiết kế cơ sở dữ liệu</t>
  </si>
  <si>
    <t>4.4. Tổng hợp và hoàn thiện đặc tả</t>
  </si>
  <si>
    <t>5.0'</t>
  </si>
  <si>
    <t>Xây dựng hệ thống</t>
  </si>
  <si>
    <t>5.1. Xây dựng cơ sở dữ liệu</t>
  </si>
  <si>
    <t>5.2. Xây dựng các module</t>
  </si>
  <si>
    <t>5.2.1. Xây dựng các module quản lý sản phẩm (thêm, sửa, xóa, tìm kiếm)</t>
  </si>
  <si>
    <t>5.2.2. Xây dựng các module quản lý danh mục sản phẩm (thêm, sửa, xóa, tìm kiếm)</t>
  </si>
  <si>
    <t>5.2.3. Xây dựng các module quản lý đơn hàng (thêm, sửa, xóa, tìm kiếm)</t>
  </si>
  <si>
    <t>5.2.4. Xây dựng các module quản lý chi tiết đơn hàng (thêm, sửa, xóa, tìm kiếm)</t>
  </si>
  <si>
    <t>5.2.5. Xây dựng các module quản lý tài khoản (thêm, sửa, xóa, tìm kiếm)</t>
  </si>
  <si>
    <t>5.2.6. Xây dựng các module quản lý đăng nhập</t>
  </si>
  <si>
    <t>6.0'</t>
  </si>
  <si>
    <t>Kiếm thử phần mềm</t>
  </si>
  <si>
    <t>6.1. Lập kế hoạch kiểm thử</t>
  </si>
  <si>
    <t>6.2. Kiểm thử các chức năng của hệ thống</t>
  </si>
  <si>
    <t>6.2.1. Kiểm thử module quản lý sản phẩm(thêm, sửa, xóa, tìm kiếm)</t>
  </si>
  <si>
    <t>6.2.1.1. Viết test case</t>
  </si>
  <si>
    <t>6.2.1.2. Thực hiện kiểm thử</t>
  </si>
  <si>
    <t>6.2.2. Kiểm thử module quản lý sản phẩm(thêm, sửa, xóa, tìm kiếm)</t>
  </si>
  <si>
    <t>6.2.3. Kiểm thử module quản lý danh mục sản phẩm(thêm, sửa, xóa, tìm kiếm)</t>
  </si>
  <si>
    <t>6.2.3.1. Viết test case</t>
  </si>
  <si>
    <t>6.2.3.2. Thực hiện kiểm thử</t>
  </si>
  <si>
    <t>6.2.4. Kiểm thử module quản lý đơn hàng(thêm, sửa, xóa, tìm kiếm)</t>
  </si>
  <si>
    <t>6.2.4.1. Viết test case</t>
  </si>
  <si>
    <t>6.2.4.2. Thực hiện kiểm thử</t>
  </si>
  <si>
    <t>6.2.5. Kiểm thử module quản lý chi tiết đơn hàng(thêm, sửa, xóa, tìm kiếm)</t>
  </si>
  <si>
    <t>6.2.5.1. Viết test case</t>
  </si>
  <si>
    <t>6.2.5.2. Thực hiện kiểm thử</t>
  </si>
  <si>
    <t>6.2.6. Kiểm thử module quản lý tài khoản(thêm, sửa, xóa, tìm kiếm)</t>
  </si>
  <si>
    <t>6.2.6.1. Viết test case</t>
  </si>
  <si>
    <t>6.2.6.2. Thực hiện kiểm thử</t>
  </si>
  <si>
    <t>6.2.7. Kiểm thử module quản lý đăng nhập(thêm, sửa, xóa, tìm kiếm)</t>
  </si>
  <si>
    <t>6.2.7.1. Viết test case</t>
  </si>
  <si>
    <t>6.2.7.2. Thực hiện kiểm thử</t>
  </si>
  <si>
    <t>6.3. Kiểm thử tích hợp hệ thống</t>
  </si>
  <si>
    <t>6.4. Lập báo cáo kiểm thử</t>
  </si>
  <si>
    <t>6.5. Kiểm thử alpha</t>
  </si>
  <si>
    <t>6.6. Kiểm thử beta</t>
  </si>
  <si>
    <t>7.0'</t>
  </si>
  <si>
    <t>Kết thúc dự án và chuyển giao hệ thống</t>
  </si>
  <si>
    <t>7.1. Viết tài liệu hướng dẫn sử dụng website</t>
  </si>
  <si>
    <t>7.2. Mô phỏng hoạt động của website</t>
  </si>
  <si>
    <t>7.3. Triển khai và bàn giao sản phẩm cho khách hàng kèm hướng dẫn sử dụng</t>
  </si>
  <si>
    <t>Predecesor</t>
  </si>
  <si>
    <t xml:space="preserve">        a</t>
  </si>
  <si>
    <t xml:space="preserve">        m</t>
  </si>
  <si>
    <t>b</t>
  </si>
  <si>
    <t>T = (a+4m+b)/6</t>
  </si>
  <si>
    <t>s^2 = ((b-a)/6)^2</t>
  </si>
  <si>
    <t>Phân tích thiết kế</t>
  </si>
  <si>
    <t>3,4</t>
  </si>
  <si>
    <t>Tích hợp và kiểm thử</t>
  </si>
  <si>
    <t>3,5</t>
  </si>
  <si>
    <t>Kết thúc dự án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</si>
</sst>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4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Alignment="1"/>
    <xf numFmtId="0" fontId="3" fillId="0" borderId="2" xfId="0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7"/>
  <sheetViews>
    <sheetView tabSelected="1" zoomScale="40" zoomScaleNormal="40" topLeftCell="A23" workbookViewId="0">
      <selection activeCell="DG166" sqref="DG166"/>
    </sheetView>
  </sheetViews>
  <sheetFormatPr defaultColWidth="9" defaultRowHeight="18"/>
  <cols>
    <col min="1" max="1" width="4" style="1" customWidth="1"/>
    <col min="2" max="2" width="36.3333333333333" style="1" customWidth="1"/>
    <col min="3" max="3" width="5" style="1" customWidth="1"/>
    <col min="4" max="4" width="11.1111111111111" style="1" customWidth="1"/>
    <col min="5" max="5" width="109.888888888889" style="1" customWidth="1"/>
    <col min="6" max="6" width="10.3703703703704" style="2" customWidth="1"/>
    <col min="7" max="7" width="11.1111111111111" style="2" customWidth="1"/>
    <col min="8" max="8" width="11.4074074074074" style="1" customWidth="1"/>
    <col min="9" max="9" width="17.3333333333333" style="1" customWidth="1"/>
    <col min="10" max="10" width="18.6666666666667" style="1" customWidth="1"/>
    <col min="11" max="11" width="20.8888888888889" style="1" customWidth="1"/>
    <col min="12" max="16384" width="9" style="1"/>
  </cols>
  <sheetData>
    <row r="1" spans="2:11">
      <c r="B1" s="3" t="s">
        <v>0</v>
      </c>
      <c r="C1" s="1"/>
      <c r="D1" s="4" t="s">
        <v>1</v>
      </c>
      <c r="E1" s="5"/>
      <c r="F1" s="6" t="s">
        <v>2</v>
      </c>
      <c r="G1" s="6" t="s">
        <v>3</v>
      </c>
      <c r="H1" s="7" t="s">
        <v>4</v>
      </c>
      <c r="I1" s="14" t="s">
        <v>5</v>
      </c>
      <c r="J1" s="7" t="s">
        <v>6</v>
      </c>
      <c r="K1" s="3" t="s">
        <v>7</v>
      </c>
    </row>
    <row r="2" spans="1:11">
      <c r="A2" s="8" t="s">
        <v>8</v>
      </c>
      <c r="B2" s="8" t="s">
        <v>9</v>
      </c>
      <c r="C2" s="9" t="s">
        <v>10</v>
      </c>
      <c r="D2" s="10"/>
      <c r="E2" s="10"/>
      <c r="F2" s="11">
        <v>1</v>
      </c>
      <c r="G2" s="11">
        <v>2</v>
      </c>
      <c r="H2" s="11">
        <v>2</v>
      </c>
      <c r="I2" s="11">
        <f>SUM(F2+G2+H2)/3</f>
        <v>1.66666666666667</v>
      </c>
      <c r="J2" s="1">
        <f>SUM(F2+4*G2+H2)/6</f>
        <v>1.83333333333333</v>
      </c>
      <c r="K2" s="1">
        <f>I2*0.1</f>
        <v>0.166666666666667</v>
      </c>
    </row>
    <row r="3" spans="1:11">
      <c r="A3" s="12"/>
      <c r="B3" s="12"/>
      <c r="C3" s="9" t="s">
        <v>11</v>
      </c>
      <c r="D3" s="10"/>
      <c r="E3" s="10"/>
      <c r="F3" s="11">
        <v>1</v>
      </c>
      <c r="G3" s="11">
        <v>1</v>
      </c>
      <c r="H3" s="11">
        <v>2</v>
      </c>
      <c r="I3" s="11">
        <f t="shared" ref="I3:I64" si="0">SUM(F3+G3+H3)/3</f>
        <v>1.33333333333333</v>
      </c>
      <c r="J3" s="1">
        <f t="shared" ref="J3:J64" si="1">SUM(F3+4*G3+H3)/6</f>
        <v>1.16666666666667</v>
      </c>
      <c r="K3" s="1">
        <f>I3*0.1</f>
        <v>0.133333333333333</v>
      </c>
    </row>
    <row r="4" spans="1:11">
      <c r="A4" s="12"/>
      <c r="B4" s="12"/>
      <c r="C4" s="9" t="s">
        <v>12</v>
      </c>
      <c r="D4" s="10"/>
      <c r="E4" s="10"/>
      <c r="F4" s="11">
        <v>2</v>
      </c>
      <c r="G4" s="11">
        <v>3</v>
      </c>
      <c r="H4" s="11">
        <v>3</v>
      </c>
      <c r="I4" s="11">
        <f t="shared" si="0"/>
        <v>2.66666666666667</v>
      </c>
      <c r="J4" s="1">
        <f t="shared" si="1"/>
        <v>2.83333333333333</v>
      </c>
      <c r="K4" s="1">
        <f t="shared" ref="K3:K34" si="2">I4*0.1</f>
        <v>0.266666666666667</v>
      </c>
    </row>
    <row r="5" spans="1:11">
      <c r="A5" s="12"/>
      <c r="B5" s="12"/>
      <c r="C5" s="9" t="s">
        <v>13</v>
      </c>
      <c r="D5" s="10"/>
      <c r="E5" s="10"/>
      <c r="F5" s="11">
        <v>2</v>
      </c>
      <c r="G5" s="11">
        <v>3</v>
      </c>
      <c r="H5" s="11">
        <v>4</v>
      </c>
      <c r="I5" s="11">
        <f t="shared" si="0"/>
        <v>3</v>
      </c>
      <c r="J5" s="1">
        <f t="shared" si="1"/>
        <v>3</v>
      </c>
      <c r="K5" s="1">
        <f t="shared" si="2"/>
        <v>0.3</v>
      </c>
    </row>
    <row r="6" spans="1:11">
      <c r="A6" s="12"/>
      <c r="B6" s="12"/>
      <c r="C6" s="9" t="s">
        <v>14</v>
      </c>
      <c r="D6" s="10"/>
      <c r="E6" s="10"/>
      <c r="F6" s="11">
        <v>2</v>
      </c>
      <c r="G6" s="11">
        <v>2</v>
      </c>
      <c r="H6" s="11">
        <v>4</v>
      </c>
      <c r="I6" s="11">
        <f t="shared" si="0"/>
        <v>2.66666666666667</v>
      </c>
      <c r="J6" s="1">
        <f t="shared" si="1"/>
        <v>2.33333333333333</v>
      </c>
      <c r="K6" s="1">
        <f t="shared" si="2"/>
        <v>0.266666666666667</v>
      </c>
    </row>
    <row r="7" spans="1:11">
      <c r="A7" s="12"/>
      <c r="B7" s="12"/>
      <c r="C7" s="9" t="s">
        <v>15</v>
      </c>
      <c r="D7" s="10"/>
      <c r="E7" s="10"/>
      <c r="F7" s="11">
        <v>1</v>
      </c>
      <c r="G7" s="11">
        <v>1</v>
      </c>
      <c r="H7" s="11">
        <v>2</v>
      </c>
      <c r="I7" s="11">
        <f t="shared" si="0"/>
        <v>1.33333333333333</v>
      </c>
      <c r="J7" s="1">
        <f t="shared" si="1"/>
        <v>1.16666666666667</v>
      </c>
      <c r="K7" s="1">
        <f t="shared" si="2"/>
        <v>0.133333333333333</v>
      </c>
    </row>
    <row r="8" spans="1:11">
      <c r="A8" s="12"/>
      <c r="B8" s="12"/>
      <c r="C8" s="9" t="s">
        <v>16</v>
      </c>
      <c r="D8" s="10"/>
      <c r="E8" s="10"/>
      <c r="F8" s="11">
        <v>1</v>
      </c>
      <c r="G8" s="11">
        <v>2</v>
      </c>
      <c r="H8" s="11">
        <v>3</v>
      </c>
      <c r="I8" s="11">
        <f t="shared" si="0"/>
        <v>2</v>
      </c>
      <c r="J8" s="1">
        <f t="shared" si="1"/>
        <v>2</v>
      </c>
      <c r="K8" s="1">
        <f t="shared" si="2"/>
        <v>0.2</v>
      </c>
    </row>
    <row r="9" spans="1:11">
      <c r="A9" s="8" t="s">
        <v>17</v>
      </c>
      <c r="B9" s="8" t="s">
        <v>18</v>
      </c>
      <c r="C9" s="9" t="s">
        <v>19</v>
      </c>
      <c r="D9" s="10"/>
      <c r="E9" s="10"/>
      <c r="F9" s="11">
        <v>2</v>
      </c>
      <c r="G9" s="11">
        <v>2</v>
      </c>
      <c r="H9" s="11">
        <v>3</v>
      </c>
      <c r="I9" s="11">
        <f t="shared" si="0"/>
        <v>2.33333333333333</v>
      </c>
      <c r="J9" s="1">
        <f t="shared" si="1"/>
        <v>2.16666666666667</v>
      </c>
      <c r="K9" s="1">
        <f t="shared" si="2"/>
        <v>0.233333333333333</v>
      </c>
    </row>
    <row r="10" spans="1:11">
      <c r="A10" s="12"/>
      <c r="B10" s="12"/>
      <c r="C10" s="9" t="s">
        <v>20</v>
      </c>
      <c r="D10" s="10"/>
      <c r="E10" s="10"/>
      <c r="F10" s="11">
        <v>2</v>
      </c>
      <c r="G10" s="11">
        <v>3</v>
      </c>
      <c r="H10" s="11">
        <v>5</v>
      </c>
      <c r="I10" s="11">
        <f t="shared" si="0"/>
        <v>3.33333333333333</v>
      </c>
      <c r="J10" s="1">
        <f t="shared" si="1"/>
        <v>3.16666666666667</v>
      </c>
      <c r="K10" s="1">
        <f t="shared" si="2"/>
        <v>0.333333333333333</v>
      </c>
    </row>
    <row r="11" spans="1:11">
      <c r="A11" s="12"/>
      <c r="B11" s="12"/>
      <c r="C11" s="9" t="s">
        <v>21</v>
      </c>
      <c r="D11" s="10"/>
      <c r="E11" s="10"/>
      <c r="F11" s="11">
        <v>2</v>
      </c>
      <c r="G11" s="11">
        <v>2</v>
      </c>
      <c r="H11" s="11">
        <v>3</v>
      </c>
      <c r="I11" s="11">
        <f t="shared" si="0"/>
        <v>2.33333333333333</v>
      </c>
      <c r="J11" s="1">
        <f t="shared" si="1"/>
        <v>2.16666666666667</v>
      </c>
      <c r="K11" s="1">
        <f t="shared" si="2"/>
        <v>0.233333333333333</v>
      </c>
    </row>
    <row r="12" spans="1:11">
      <c r="A12" s="12"/>
      <c r="B12" s="12"/>
      <c r="C12" s="10"/>
      <c r="D12" s="9" t="s">
        <v>22</v>
      </c>
      <c r="E12" s="10"/>
      <c r="F12" s="11">
        <v>1</v>
      </c>
      <c r="G12" s="11">
        <v>1</v>
      </c>
      <c r="H12" s="11">
        <v>2</v>
      </c>
      <c r="I12" s="11">
        <f t="shared" si="0"/>
        <v>1.33333333333333</v>
      </c>
      <c r="J12" s="1">
        <f t="shared" si="1"/>
        <v>1.16666666666667</v>
      </c>
      <c r="K12" s="1">
        <f t="shared" si="2"/>
        <v>0.133333333333333</v>
      </c>
    </row>
    <row r="13" spans="1:11">
      <c r="A13" s="12"/>
      <c r="B13" s="12"/>
      <c r="C13" s="10"/>
      <c r="D13" s="9" t="s">
        <v>23</v>
      </c>
      <c r="E13" s="10"/>
      <c r="F13" s="11">
        <v>1</v>
      </c>
      <c r="G13" s="11">
        <v>2</v>
      </c>
      <c r="H13" s="11">
        <v>3</v>
      </c>
      <c r="I13" s="11">
        <f t="shared" si="0"/>
        <v>2</v>
      </c>
      <c r="J13" s="1">
        <f t="shared" si="1"/>
        <v>2</v>
      </c>
      <c r="K13" s="1">
        <f t="shared" si="2"/>
        <v>0.2</v>
      </c>
    </row>
    <row r="14" spans="1:11">
      <c r="A14" s="12"/>
      <c r="B14" s="12"/>
      <c r="C14" s="9" t="s">
        <v>24</v>
      </c>
      <c r="D14" s="10"/>
      <c r="E14" s="10"/>
      <c r="F14" s="11">
        <v>2</v>
      </c>
      <c r="G14" s="11">
        <v>3</v>
      </c>
      <c r="H14" s="11">
        <v>4</v>
      </c>
      <c r="I14" s="11">
        <f t="shared" si="0"/>
        <v>3</v>
      </c>
      <c r="J14" s="1">
        <f t="shared" si="1"/>
        <v>3</v>
      </c>
      <c r="K14" s="1">
        <f t="shared" si="2"/>
        <v>0.3</v>
      </c>
    </row>
    <row r="15" spans="1:11">
      <c r="A15" s="8" t="s">
        <v>25</v>
      </c>
      <c r="B15" s="8" t="s">
        <v>26</v>
      </c>
      <c r="C15" s="9" t="s">
        <v>27</v>
      </c>
      <c r="D15" s="10"/>
      <c r="E15" s="10"/>
      <c r="F15" s="11">
        <v>3</v>
      </c>
      <c r="G15" s="11">
        <v>4</v>
      </c>
      <c r="H15" s="11">
        <v>5</v>
      </c>
      <c r="I15" s="11">
        <f t="shared" si="0"/>
        <v>4</v>
      </c>
      <c r="J15" s="1">
        <f t="shared" si="1"/>
        <v>4</v>
      </c>
      <c r="K15" s="1">
        <f t="shared" si="2"/>
        <v>0.4</v>
      </c>
    </row>
    <row r="16" spans="1:11">
      <c r="A16" s="12"/>
      <c r="B16" s="12"/>
      <c r="C16" s="9" t="s">
        <v>28</v>
      </c>
      <c r="D16" s="10"/>
      <c r="E16" s="10"/>
      <c r="F16" s="11">
        <v>4</v>
      </c>
      <c r="G16" s="11">
        <v>4</v>
      </c>
      <c r="H16" s="11">
        <v>5</v>
      </c>
      <c r="I16" s="11">
        <f t="shared" si="0"/>
        <v>4.33333333333333</v>
      </c>
      <c r="J16" s="1">
        <f t="shared" si="1"/>
        <v>4.16666666666667</v>
      </c>
      <c r="K16" s="1">
        <f t="shared" si="2"/>
        <v>0.433333333333333</v>
      </c>
    </row>
    <row r="17" spans="1:11">
      <c r="A17" s="12"/>
      <c r="B17" s="12"/>
      <c r="C17" s="9" t="s">
        <v>29</v>
      </c>
      <c r="D17" s="10"/>
      <c r="E17" s="10"/>
      <c r="F17" s="11">
        <v>1</v>
      </c>
      <c r="G17" s="11">
        <v>1</v>
      </c>
      <c r="H17" s="11">
        <v>2</v>
      </c>
      <c r="I17" s="11">
        <f t="shared" si="0"/>
        <v>1.33333333333333</v>
      </c>
      <c r="J17" s="1">
        <f t="shared" si="1"/>
        <v>1.16666666666667</v>
      </c>
      <c r="K17" s="1">
        <f t="shared" si="2"/>
        <v>0.133333333333333</v>
      </c>
    </row>
    <row r="18" spans="1:11">
      <c r="A18" s="12"/>
      <c r="B18" s="12"/>
      <c r="C18" s="9" t="s">
        <v>30</v>
      </c>
      <c r="D18" s="10"/>
      <c r="E18" s="10"/>
      <c r="F18" s="11">
        <v>1</v>
      </c>
      <c r="G18" s="11">
        <v>2</v>
      </c>
      <c r="H18" s="11">
        <v>3</v>
      </c>
      <c r="I18" s="11">
        <f t="shared" si="0"/>
        <v>2</v>
      </c>
      <c r="J18" s="1">
        <f t="shared" si="1"/>
        <v>2</v>
      </c>
      <c r="K18" s="1">
        <f t="shared" si="2"/>
        <v>0.2</v>
      </c>
    </row>
    <row r="19" spans="1:11">
      <c r="A19" s="12"/>
      <c r="B19" s="12"/>
      <c r="C19" s="9" t="s">
        <v>31</v>
      </c>
      <c r="D19" s="10"/>
      <c r="E19" s="10"/>
      <c r="F19" s="11">
        <v>1</v>
      </c>
      <c r="G19" s="11">
        <v>1</v>
      </c>
      <c r="H19" s="11">
        <v>2</v>
      </c>
      <c r="I19" s="11">
        <f t="shared" si="0"/>
        <v>1.33333333333333</v>
      </c>
      <c r="J19" s="1">
        <f t="shared" si="1"/>
        <v>1.16666666666667</v>
      </c>
      <c r="K19" s="1">
        <f t="shared" si="2"/>
        <v>0.133333333333333</v>
      </c>
    </row>
    <row r="20" spans="1:11">
      <c r="A20" s="8" t="s">
        <v>32</v>
      </c>
      <c r="B20" s="8" t="s">
        <v>33</v>
      </c>
      <c r="C20" s="9" t="s">
        <v>34</v>
      </c>
      <c r="D20" s="10"/>
      <c r="E20" s="10"/>
      <c r="F20" s="11">
        <v>2</v>
      </c>
      <c r="G20" s="11">
        <v>1</v>
      </c>
      <c r="H20" s="11">
        <v>3</v>
      </c>
      <c r="I20" s="11">
        <f t="shared" si="0"/>
        <v>2</v>
      </c>
      <c r="J20" s="1">
        <f t="shared" si="1"/>
        <v>1.5</v>
      </c>
      <c r="K20" s="1">
        <f t="shared" si="2"/>
        <v>0.2</v>
      </c>
    </row>
    <row r="21" spans="1:11">
      <c r="A21" s="12"/>
      <c r="B21" s="12"/>
      <c r="C21" s="9" t="s">
        <v>35</v>
      </c>
      <c r="D21" s="10"/>
      <c r="E21" s="10"/>
      <c r="F21" s="11">
        <v>1</v>
      </c>
      <c r="G21" s="11">
        <v>2</v>
      </c>
      <c r="H21" s="11">
        <v>2</v>
      </c>
      <c r="I21" s="11">
        <f t="shared" si="0"/>
        <v>1.66666666666667</v>
      </c>
      <c r="J21" s="1">
        <f t="shared" si="1"/>
        <v>1.83333333333333</v>
      </c>
      <c r="K21" s="1">
        <f t="shared" si="2"/>
        <v>0.166666666666667</v>
      </c>
    </row>
    <row r="22" spans="1:11">
      <c r="A22" s="12"/>
      <c r="B22" s="12"/>
      <c r="C22" s="10"/>
      <c r="D22" s="9" t="s">
        <v>36</v>
      </c>
      <c r="E22" s="10"/>
      <c r="F22" s="11">
        <v>1</v>
      </c>
      <c r="G22" s="11">
        <v>2</v>
      </c>
      <c r="H22" s="11">
        <v>4</v>
      </c>
      <c r="I22" s="11">
        <f t="shared" si="0"/>
        <v>2.33333333333333</v>
      </c>
      <c r="J22" s="1">
        <f t="shared" si="1"/>
        <v>2.16666666666667</v>
      </c>
      <c r="K22" s="1">
        <f t="shared" si="2"/>
        <v>0.233333333333333</v>
      </c>
    </row>
    <row r="23" spans="1:11">
      <c r="A23" s="12"/>
      <c r="B23" s="12"/>
      <c r="C23" s="10"/>
      <c r="D23" s="10"/>
      <c r="E23" s="9" t="s">
        <v>37</v>
      </c>
      <c r="F23" s="11">
        <v>1</v>
      </c>
      <c r="G23" s="11">
        <v>3</v>
      </c>
      <c r="H23" s="11">
        <v>4</v>
      </c>
      <c r="I23" s="11">
        <f t="shared" si="0"/>
        <v>2.66666666666667</v>
      </c>
      <c r="J23" s="1">
        <f t="shared" si="1"/>
        <v>2.83333333333333</v>
      </c>
      <c r="K23" s="1">
        <f t="shared" si="2"/>
        <v>0.266666666666667</v>
      </c>
    </row>
    <row r="24" spans="1:11">
      <c r="A24" s="12"/>
      <c r="B24" s="12"/>
      <c r="C24" s="10"/>
      <c r="D24" s="10"/>
      <c r="E24" s="9" t="s">
        <v>38</v>
      </c>
      <c r="F24" s="11">
        <v>1</v>
      </c>
      <c r="G24" s="11">
        <v>2</v>
      </c>
      <c r="H24" s="11">
        <v>3</v>
      </c>
      <c r="I24" s="11">
        <f t="shared" si="0"/>
        <v>2</v>
      </c>
      <c r="J24" s="1">
        <f t="shared" si="1"/>
        <v>2</v>
      </c>
      <c r="K24" s="1">
        <f t="shared" si="2"/>
        <v>0.2</v>
      </c>
    </row>
    <row r="25" spans="1:11">
      <c r="A25" s="12"/>
      <c r="B25" s="12"/>
      <c r="C25" s="9" t="s">
        <v>39</v>
      </c>
      <c r="D25" s="10"/>
      <c r="E25" s="10"/>
      <c r="F25" s="11">
        <v>3</v>
      </c>
      <c r="G25" s="11">
        <v>3</v>
      </c>
      <c r="H25" s="11">
        <v>4</v>
      </c>
      <c r="I25" s="11">
        <f t="shared" si="0"/>
        <v>3.33333333333333</v>
      </c>
      <c r="J25" s="1">
        <f t="shared" si="1"/>
        <v>3.16666666666667</v>
      </c>
      <c r="K25" s="1">
        <f t="shared" si="2"/>
        <v>0.333333333333333</v>
      </c>
    </row>
    <row r="26" spans="1:11">
      <c r="A26" s="12"/>
      <c r="B26" s="12"/>
      <c r="C26" s="9" t="s">
        <v>40</v>
      </c>
      <c r="D26" s="10"/>
      <c r="E26" s="10"/>
      <c r="F26" s="11">
        <v>1</v>
      </c>
      <c r="G26" s="11">
        <v>2</v>
      </c>
      <c r="H26" s="11">
        <v>3</v>
      </c>
      <c r="I26" s="11">
        <f t="shared" si="0"/>
        <v>2</v>
      </c>
      <c r="J26" s="1">
        <f t="shared" si="1"/>
        <v>2</v>
      </c>
      <c r="K26" s="1">
        <f t="shared" si="2"/>
        <v>0.2</v>
      </c>
    </row>
    <row r="27" spans="1:11">
      <c r="A27" s="8" t="s">
        <v>41</v>
      </c>
      <c r="B27" s="8" t="s">
        <v>42</v>
      </c>
      <c r="C27" s="9" t="s">
        <v>43</v>
      </c>
      <c r="D27" s="10"/>
      <c r="E27" s="10"/>
      <c r="F27" s="11">
        <v>1</v>
      </c>
      <c r="G27" s="11">
        <v>2</v>
      </c>
      <c r="H27" s="11">
        <v>2</v>
      </c>
      <c r="I27" s="11">
        <f t="shared" si="0"/>
        <v>1.66666666666667</v>
      </c>
      <c r="J27" s="1">
        <f t="shared" si="1"/>
        <v>1.83333333333333</v>
      </c>
      <c r="K27" s="1">
        <f t="shared" si="2"/>
        <v>0.166666666666667</v>
      </c>
    </row>
    <row r="28" spans="1:11">
      <c r="A28" s="12"/>
      <c r="B28" s="12"/>
      <c r="C28" s="9" t="s">
        <v>44</v>
      </c>
      <c r="D28" s="10"/>
      <c r="E28" s="10"/>
      <c r="F28" s="13">
        <v>3</v>
      </c>
      <c r="G28" s="13">
        <v>2</v>
      </c>
      <c r="H28" s="13">
        <v>5</v>
      </c>
      <c r="I28" s="11">
        <f t="shared" si="0"/>
        <v>3.33333333333333</v>
      </c>
      <c r="J28" s="1">
        <f t="shared" si="1"/>
        <v>2.66666666666667</v>
      </c>
      <c r="K28" s="1">
        <f t="shared" si="2"/>
        <v>0.333333333333333</v>
      </c>
    </row>
    <row r="29" spans="1:11">
      <c r="A29" s="12"/>
      <c r="B29" s="12"/>
      <c r="C29" s="10"/>
      <c r="D29" s="9" t="s">
        <v>45</v>
      </c>
      <c r="E29" s="10"/>
      <c r="F29" s="13">
        <v>1</v>
      </c>
      <c r="G29" s="13">
        <v>1</v>
      </c>
      <c r="H29" s="13">
        <v>2</v>
      </c>
      <c r="I29" s="11">
        <f t="shared" si="0"/>
        <v>1.33333333333333</v>
      </c>
      <c r="J29" s="1">
        <f t="shared" si="1"/>
        <v>1.16666666666667</v>
      </c>
      <c r="K29" s="1">
        <f t="shared" si="2"/>
        <v>0.133333333333333</v>
      </c>
    </row>
    <row r="30" spans="1:11">
      <c r="A30" s="12"/>
      <c r="B30" s="12"/>
      <c r="C30" s="10"/>
      <c r="D30" s="9" t="s">
        <v>46</v>
      </c>
      <c r="E30" s="10"/>
      <c r="F30" s="13">
        <v>2</v>
      </c>
      <c r="G30" s="13">
        <v>1</v>
      </c>
      <c r="H30" s="13">
        <v>3</v>
      </c>
      <c r="I30" s="11">
        <f t="shared" si="0"/>
        <v>2</v>
      </c>
      <c r="J30" s="1">
        <f t="shared" si="1"/>
        <v>1.5</v>
      </c>
      <c r="K30" s="1">
        <f t="shared" si="2"/>
        <v>0.2</v>
      </c>
    </row>
    <row r="31" spans="1:11">
      <c r="A31" s="12"/>
      <c r="B31" s="12"/>
      <c r="C31" s="10"/>
      <c r="D31" s="9" t="s">
        <v>47</v>
      </c>
      <c r="E31" s="10"/>
      <c r="F31" s="13">
        <v>1</v>
      </c>
      <c r="G31" s="13">
        <v>1</v>
      </c>
      <c r="H31" s="13">
        <v>2</v>
      </c>
      <c r="I31" s="11">
        <f t="shared" si="0"/>
        <v>1.33333333333333</v>
      </c>
      <c r="J31" s="1">
        <f t="shared" si="1"/>
        <v>1.16666666666667</v>
      </c>
      <c r="K31" s="1">
        <f t="shared" si="2"/>
        <v>0.133333333333333</v>
      </c>
    </row>
    <row r="32" spans="1:11">
      <c r="A32" s="12"/>
      <c r="B32" s="12"/>
      <c r="C32" s="10"/>
      <c r="D32" s="9" t="s">
        <v>48</v>
      </c>
      <c r="E32" s="10"/>
      <c r="F32" s="13">
        <v>2</v>
      </c>
      <c r="G32" s="13">
        <v>2</v>
      </c>
      <c r="H32" s="13">
        <v>3</v>
      </c>
      <c r="I32" s="11">
        <f t="shared" si="0"/>
        <v>2.33333333333333</v>
      </c>
      <c r="J32" s="1">
        <f t="shared" si="1"/>
        <v>2.16666666666667</v>
      </c>
      <c r="K32" s="1">
        <f t="shared" si="2"/>
        <v>0.233333333333333</v>
      </c>
    </row>
    <row r="33" spans="1:11">
      <c r="A33" s="12"/>
      <c r="B33" s="12"/>
      <c r="C33" s="10"/>
      <c r="D33" s="9" t="s">
        <v>49</v>
      </c>
      <c r="E33" s="10"/>
      <c r="F33" s="13">
        <v>2</v>
      </c>
      <c r="G33" s="13">
        <v>1</v>
      </c>
      <c r="H33" s="13">
        <v>4</v>
      </c>
      <c r="I33" s="11">
        <f t="shared" si="0"/>
        <v>2.33333333333333</v>
      </c>
      <c r="J33" s="1">
        <f t="shared" si="1"/>
        <v>1.66666666666667</v>
      </c>
      <c r="K33" s="1">
        <f t="shared" si="2"/>
        <v>0.233333333333333</v>
      </c>
    </row>
    <row r="34" spans="1:11">
      <c r="A34" s="12"/>
      <c r="B34" s="12"/>
      <c r="C34" s="10"/>
      <c r="D34" s="9" t="s">
        <v>50</v>
      </c>
      <c r="E34" s="10"/>
      <c r="F34" s="13">
        <v>1</v>
      </c>
      <c r="G34" s="13">
        <v>2</v>
      </c>
      <c r="H34" s="13">
        <v>4</v>
      </c>
      <c r="I34" s="11">
        <f t="shared" si="0"/>
        <v>2.33333333333333</v>
      </c>
      <c r="J34" s="1">
        <f t="shared" si="1"/>
        <v>2.16666666666667</v>
      </c>
      <c r="K34" s="1">
        <f t="shared" si="2"/>
        <v>0.233333333333333</v>
      </c>
    </row>
    <row r="35" spans="1:11">
      <c r="A35" s="8" t="s">
        <v>51</v>
      </c>
      <c r="B35" s="8" t="s">
        <v>52</v>
      </c>
      <c r="C35" s="9" t="s">
        <v>53</v>
      </c>
      <c r="D35" s="10"/>
      <c r="E35" s="10"/>
      <c r="F35" s="13">
        <v>3</v>
      </c>
      <c r="G35" s="13">
        <v>4</v>
      </c>
      <c r="H35" s="13">
        <v>5</v>
      </c>
      <c r="I35" s="11">
        <f t="shared" si="0"/>
        <v>4</v>
      </c>
      <c r="J35" s="1">
        <f t="shared" si="1"/>
        <v>4</v>
      </c>
      <c r="K35" s="1">
        <f t="shared" ref="K35:K64" si="3">I35*0.1</f>
        <v>0.4</v>
      </c>
    </row>
    <row r="36" spans="1:11">
      <c r="A36" s="12"/>
      <c r="B36" s="12"/>
      <c r="C36" s="9" t="s">
        <v>54</v>
      </c>
      <c r="D36" s="10"/>
      <c r="E36" s="10"/>
      <c r="F36" s="13">
        <v>1</v>
      </c>
      <c r="G36" s="13">
        <v>1</v>
      </c>
      <c r="H36" s="13">
        <v>2</v>
      </c>
      <c r="I36" s="11">
        <f t="shared" si="0"/>
        <v>1.33333333333333</v>
      </c>
      <c r="J36" s="1">
        <f t="shared" si="1"/>
        <v>1.16666666666667</v>
      </c>
      <c r="K36" s="1">
        <f t="shared" si="3"/>
        <v>0.133333333333333</v>
      </c>
    </row>
    <row r="37" spans="1:11">
      <c r="A37" s="12"/>
      <c r="B37" s="12"/>
      <c r="C37" s="10"/>
      <c r="D37" s="9" t="s">
        <v>55</v>
      </c>
      <c r="E37" s="10"/>
      <c r="F37" s="13">
        <v>2</v>
      </c>
      <c r="G37" s="13">
        <v>3</v>
      </c>
      <c r="H37" s="13">
        <v>4</v>
      </c>
      <c r="I37" s="11">
        <f t="shared" si="0"/>
        <v>3</v>
      </c>
      <c r="J37" s="1">
        <f t="shared" si="1"/>
        <v>3</v>
      </c>
      <c r="K37" s="1">
        <f t="shared" si="3"/>
        <v>0.3</v>
      </c>
    </row>
    <row r="38" spans="1:11">
      <c r="A38" s="12"/>
      <c r="B38" s="12"/>
      <c r="C38" s="10"/>
      <c r="D38" s="10"/>
      <c r="E38" s="9" t="s">
        <v>56</v>
      </c>
      <c r="F38" s="13">
        <v>1</v>
      </c>
      <c r="G38" s="13">
        <v>1</v>
      </c>
      <c r="H38" s="13">
        <v>2</v>
      </c>
      <c r="I38" s="11">
        <f t="shared" si="0"/>
        <v>1.33333333333333</v>
      </c>
      <c r="J38" s="1">
        <f t="shared" si="1"/>
        <v>1.16666666666667</v>
      </c>
      <c r="K38" s="1">
        <f t="shared" si="3"/>
        <v>0.133333333333333</v>
      </c>
    </row>
    <row r="39" spans="1:11">
      <c r="A39" s="12"/>
      <c r="B39" s="12"/>
      <c r="C39" s="10"/>
      <c r="D39" s="10"/>
      <c r="E39" s="9" t="s">
        <v>57</v>
      </c>
      <c r="F39" s="13">
        <v>1</v>
      </c>
      <c r="G39" s="13">
        <v>1</v>
      </c>
      <c r="H39" s="13">
        <v>2</v>
      </c>
      <c r="I39" s="11">
        <f t="shared" si="0"/>
        <v>1.33333333333333</v>
      </c>
      <c r="J39" s="1">
        <f t="shared" si="1"/>
        <v>1.16666666666667</v>
      </c>
      <c r="K39" s="1">
        <f t="shared" si="3"/>
        <v>0.133333333333333</v>
      </c>
    </row>
    <row r="40" spans="1:11">
      <c r="A40" s="12"/>
      <c r="B40" s="12"/>
      <c r="C40" s="10"/>
      <c r="D40" s="9" t="s">
        <v>58</v>
      </c>
      <c r="E40" s="10"/>
      <c r="F40" s="13">
        <v>1</v>
      </c>
      <c r="G40" s="13">
        <v>2</v>
      </c>
      <c r="H40" s="13">
        <v>3</v>
      </c>
      <c r="I40" s="11">
        <f t="shared" si="0"/>
        <v>2</v>
      </c>
      <c r="J40" s="1">
        <f t="shared" si="1"/>
        <v>2</v>
      </c>
      <c r="K40" s="1">
        <f t="shared" si="3"/>
        <v>0.2</v>
      </c>
    </row>
    <row r="41" spans="1:11">
      <c r="A41" s="12"/>
      <c r="B41" s="12"/>
      <c r="C41" s="10"/>
      <c r="D41" s="10"/>
      <c r="E41" s="9" t="s">
        <v>56</v>
      </c>
      <c r="F41" s="13">
        <v>2</v>
      </c>
      <c r="G41" s="13">
        <v>3</v>
      </c>
      <c r="H41" s="13">
        <v>3</v>
      </c>
      <c r="I41" s="11">
        <f t="shared" si="0"/>
        <v>2.66666666666667</v>
      </c>
      <c r="J41" s="1">
        <f t="shared" si="1"/>
        <v>2.83333333333333</v>
      </c>
      <c r="K41" s="1">
        <f t="shared" si="3"/>
        <v>0.266666666666667</v>
      </c>
    </row>
    <row r="42" spans="1:11">
      <c r="A42" s="12"/>
      <c r="B42" s="12"/>
      <c r="C42" s="10"/>
      <c r="D42" s="10"/>
      <c r="E42" s="9" t="s">
        <v>57</v>
      </c>
      <c r="F42" s="13">
        <v>1</v>
      </c>
      <c r="G42" s="13">
        <v>2</v>
      </c>
      <c r="H42" s="13">
        <v>4</v>
      </c>
      <c r="I42" s="11">
        <f t="shared" si="0"/>
        <v>2.33333333333333</v>
      </c>
      <c r="J42" s="1">
        <f t="shared" si="1"/>
        <v>2.16666666666667</v>
      </c>
      <c r="K42" s="1">
        <f t="shared" si="3"/>
        <v>0.233333333333333</v>
      </c>
    </row>
    <row r="43" spans="1:11">
      <c r="A43" s="12"/>
      <c r="B43" s="12"/>
      <c r="C43" s="10"/>
      <c r="D43" s="9" t="s">
        <v>59</v>
      </c>
      <c r="E43" s="10"/>
      <c r="F43" s="13">
        <v>1</v>
      </c>
      <c r="G43" s="13">
        <v>2</v>
      </c>
      <c r="H43" s="13">
        <v>3</v>
      </c>
      <c r="I43" s="11">
        <f t="shared" si="0"/>
        <v>2</v>
      </c>
      <c r="J43" s="1">
        <f t="shared" si="1"/>
        <v>2</v>
      </c>
      <c r="K43" s="1">
        <f t="shared" si="3"/>
        <v>0.2</v>
      </c>
    </row>
    <row r="44" spans="1:11">
      <c r="A44" s="12"/>
      <c r="B44" s="12"/>
      <c r="C44" s="10"/>
      <c r="D44" s="10"/>
      <c r="E44" s="9" t="s">
        <v>60</v>
      </c>
      <c r="F44" s="13">
        <v>2</v>
      </c>
      <c r="G44" s="13">
        <v>3</v>
      </c>
      <c r="H44" s="13">
        <v>5</v>
      </c>
      <c r="I44" s="11">
        <f t="shared" si="0"/>
        <v>3.33333333333333</v>
      </c>
      <c r="J44" s="1">
        <f t="shared" si="1"/>
        <v>3.16666666666667</v>
      </c>
      <c r="K44" s="1">
        <f t="shared" si="3"/>
        <v>0.333333333333333</v>
      </c>
    </row>
    <row r="45" spans="1:11">
      <c r="A45" s="12"/>
      <c r="B45" s="12"/>
      <c r="C45" s="10"/>
      <c r="D45" s="10"/>
      <c r="E45" s="9" t="s">
        <v>61</v>
      </c>
      <c r="F45" s="13">
        <v>1</v>
      </c>
      <c r="G45" s="13">
        <v>2</v>
      </c>
      <c r="H45" s="13">
        <v>2</v>
      </c>
      <c r="I45" s="11">
        <f t="shared" si="0"/>
        <v>1.66666666666667</v>
      </c>
      <c r="J45" s="1">
        <f t="shared" si="1"/>
        <v>1.83333333333333</v>
      </c>
      <c r="K45" s="1">
        <f t="shared" si="3"/>
        <v>0.166666666666667</v>
      </c>
    </row>
    <row r="46" spans="1:11">
      <c r="A46" s="12"/>
      <c r="B46" s="12"/>
      <c r="C46" s="10"/>
      <c r="D46" s="9" t="s">
        <v>62</v>
      </c>
      <c r="E46" s="10"/>
      <c r="F46" s="13">
        <v>3</v>
      </c>
      <c r="G46" s="13">
        <v>5</v>
      </c>
      <c r="H46" s="13">
        <v>6</v>
      </c>
      <c r="I46" s="11">
        <f t="shared" si="0"/>
        <v>4.66666666666667</v>
      </c>
      <c r="J46" s="1">
        <f t="shared" si="1"/>
        <v>4.83333333333333</v>
      </c>
      <c r="K46" s="1">
        <f t="shared" si="3"/>
        <v>0.466666666666667</v>
      </c>
    </row>
    <row r="47" spans="1:11">
      <c r="A47" s="12"/>
      <c r="B47" s="12"/>
      <c r="C47" s="10"/>
      <c r="D47" s="10"/>
      <c r="E47" s="9" t="s">
        <v>63</v>
      </c>
      <c r="F47" s="13">
        <v>1</v>
      </c>
      <c r="G47" s="13">
        <v>1</v>
      </c>
      <c r="H47" s="13">
        <v>2</v>
      </c>
      <c r="I47" s="11">
        <f t="shared" si="0"/>
        <v>1.33333333333333</v>
      </c>
      <c r="J47" s="1">
        <f t="shared" si="1"/>
        <v>1.16666666666667</v>
      </c>
      <c r="K47" s="1">
        <f t="shared" si="3"/>
        <v>0.133333333333333</v>
      </c>
    </row>
    <row r="48" spans="1:11">
      <c r="A48" s="12"/>
      <c r="B48" s="12"/>
      <c r="C48" s="10"/>
      <c r="D48" s="10"/>
      <c r="E48" s="9" t="s">
        <v>64</v>
      </c>
      <c r="F48" s="13">
        <v>2</v>
      </c>
      <c r="G48" s="13">
        <v>1</v>
      </c>
      <c r="H48" s="13">
        <v>3</v>
      </c>
      <c r="I48" s="11">
        <f t="shared" si="0"/>
        <v>2</v>
      </c>
      <c r="J48" s="1">
        <f t="shared" si="1"/>
        <v>1.5</v>
      </c>
      <c r="K48" s="1">
        <f t="shared" si="3"/>
        <v>0.2</v>
      </c>
    </row>
    <row r="49" spans="1:11">
      <c r="A49" s="12"/>
      <c r="B49" s="12"/>
      <c r="C49" s="10"/>
      <c r="D49" s="9" t="s">
        <v>65</v>
      </c>
      <c r="E49" s="10"/>
      <c r="F49" s="13">
        <v>2</v>
      </c>
      <c r="G49" s="13">
        <v>2</v>
      </c>
      <c r="H49" s="13">
        <v>4</v>
      </c>
      <c r="I49" s="11">
        <f t="shared" si="0"/>
        <v>2.66666666666667</v>
      </c>
      <c r="J49" s="1">
        <f t="shared" si="1"/>
        <v>2.33333333333333</v>
      </c>
      <c r="K49" s="1">
        <f t="shared" si="3"/>
        <v>0.266666666666667</v>
      </c>
    </row>
    <row r="50" spans="1:11">
      <c r="A50" s="12"/>
      <c r="B50" s="12"/>
      <c r="C50" s="10"/>
      <c r="D50" s="10"/>
      <c r="E50" s="9" t="s">
        <v>66</v>
      </c>
      <c r="F50" s="13">
        <v>1</v>
      </c>
      <c r="G50" s="13">
        <v>2</v>
      </c>
      <c r="H50" s="13">
        <v>3</v>
      </c>
      <c r="I50" s="11">
        <f t="shared" si="0"/>
        <v>2</v>
      </c>
      <c r="J50" s="1">
        <f t="shared" si="1"/>
        <v>2</v>
      </c>
      <c r="K50" s="1">
        <f t="shared" si="3"/>
        <v>0.2</v>
      </c>
    </row>
    <row r="51" spans="1:11">
      <c r="A51" s="12"/>
      <c r="B51" s="12"/>
      <c r="C51" s="10"/>
      <c r="D51" s="10"/>
      <c r="E51" s="9" t="s">
        <v>67</v>
      </c>
      <c r="F51" s="13">
        <v>2</v>
      </c>
      <c r="G51" s="13">
        <v>3</v>
      </c>
      <c r="H51" s="13">
        <v>4</v>
      </c>
      <c r="I51" s="11">
        <f t="shared" si="0"/>
        <v>3</v>
      </c>
      <c r="J51" s="1">
        <f t="shared" si="1"/>
        <v>3</v>
      </c>
      <c r="K51" s="1">
        <f t="shared" si="3"/>
        <v>0.3</v>
      </c>
    </row>
    <row r="52" spans="1:11">
      <c r="A52" s="12"/>
      <c r="B52" s="12"/>
      <c r="C52" s="10"/>
      <c r="D52" s="9" t="s">
        <v>68</v>
      </c>
      <c r="E52" s="10"/>
      <c r="F52" s="13">
        <v>1</v>
      </c>
      <c r="G52" s="13">
        <v>2</v>
      </c>
      <c r="H52" s="13">
        <v>4</v>
      </c>
      <c r="I52" s="11">
        <f t="shared" si="0"/>
        <v>2.33333333333333</v>
      </c>
      <c r="J52" s="1">
        <f t="shared" si="1"/>
        <v>2.16666666666667</v>
      </c>
      <c r="K52" s="1">
        <f t="shared" si="3"/>
        <v>0.233333333333333</v>
      </c>
    </row>
    <row r="53" spans="1:11">
      <c r="A53" s="12"/>
      <c r="B53" s="12"/>
      <c r="C53" s="10"/>
      <c r="D53" s="10"/>
      <c r="E53" s="9" t="s">
        <v>69</v>
      </c>
      <c r="F53" s="13">
        <v>1</v>
      </c>
      <c r="G53" s="13">
        <v>2</v>
      </c>
      <c r="H53" s="13">
        <v>3</v>
      </c>
      <c r="I53" s="11">
        <f t="shared" si="0"/>
        <v>2</v>
      </c>
      <c r="J53" s="1">
        <f t="shared" si="1"/>
        <v>2</v>
      </c>
      <c r="K53" s="1">
        <f t="shared" si="3"/>
        <v>0.2</v>
      </c>
    </row>
    <row r="54" spans="1:11">
      <c r="A54" s="12"/>
      <c r="B54" s="12"/>
      <c r="C54" s="10"/>
      <c r="D54" s="10"/>
      <c r="E54" s="9" t="s">
        <v>70</v>
      </c>
      <c r="F54" s="13">
        <v>2</v>
      </c>
      <c r="G54" s="13">
        <v>3</v>
      </c>
      <c r="H54" s="13">
        <v>4</v>
      </c>
      <c r="I54" s="11">
        <f t="shared" si="0"/>
        <v>3</v>
      </c>
      <c r="J54" s="1">
        <f t="shared" si="1"/>
        <v>3</v>
      </c>
      <c r="K54" s="1">
        <f t="shared" si="3"/>
        <v>0.3</v>
      </c>
    </row>
    <row r="55" spans="1:11">
      <c r="A55" s="12"/>
      <c r="B55" s="12"/>
      <c r="C55" s="10"/>
      <c r="D55" s="9" t="s">
        <v>71</v>
      </c>
      <c r="E55" s="10"/>
      <c r="F55" s="13">
        <v>3</v>
      </c>
      <c r="G55" s="13">
        <v>4</v>
      </c>
      <c r="H55" s="13">
        <v>5</v>
      </c>
      <c r="I55" s="11">
        <f t="shared" si="0"/>
        <v>4</v>
      </c>
      <c r="J55" s="1">
        <f t="shared" si="1"/>
        <v>4</v>
      </c>
      <c r="K55" s="1">
        <f t="shared" si="3"/>
        <v>0.4</v>
      </c>
    </row>
    <row r="56" spans="1:11">
      <c r="A56" s="12"/>
      <c r="B56" s="12"/>
      <c r="C56" s="10"/>
      <c r="D56" s="10"/>
      <c r="E56" s="9" t="s">
        <v>72</v>
      </c>
      <c r="F56" s="13">
        <v>2</v>
      </c>
      <c r="G56" s="13">
        <v>2</v>
      </c>
      <c r="H56" s="13">
        <v>3</v>
      </c>
      <c r="I56" s="11">
        <f t="shared" si="0"/>
        <v>2.33333333333333</v>
      </c>
      <c r="J56" s="1">
        <f t="shared" si="1"/>
        <v>2.16666666666667</v>
      </c>
      <c r="K56" s="1">
        <f t="shared" si="3"/>
        <v>0.233333333333333</v>
      </c>
    </row>
    <row r="57" spans="1:11">
      <c r="A57" s="12"/>
      <c r="B57" s="12"/>
      <c r="C57" s="10"/>
      <c r="D57" s="10"/>
      <c r="E57" s="9" t="s">
        <v>73</v>
      </c>
      <c r="F57" s="13">
        <v>2</v>
      </c>
      <c r="G57" s="13">
        <v>4</v>
      </c>
      <c r="H57" s="13">
        <v>3</v>
      </c>
      <c r="I57" s="11">
        <f t="shared" si="0"/>
        <v>3</v>
      </c>
      <c r="J57" s="1">
        <f t="shared" si="1"/>
        <v>3.5</v>
      </c>
      <c r="K57" s="1">
        <f t="shared" si="3"/>
        <v>0.3</v>
      </c>
    </row>
    <row r="58" spans="1:11">
      <c r="A58" s="12"/>
      <c r="B58" s="12"/>
      <c r="C58" s="9" t="s">
        <v>74</v>
      </c>
      <c r="D58" s="10"/>
      <c r="E58" s="10"/>
      <c r="F58" s="13">
        <v>1</v>
      </c>
      <c r="G58" s="13">
        <v>2</v>
      </c>
      <c r="H58" s="13">
        <v>3</v>
      </c>
      <c r="I58" s="11">
        <f t="shared" si="0"/>
        <v>2</v>
      </c>
      <c r="J58" s="1">
        <f t="shared" si="1"/>
        <v>2</v>
      </c>
      <c r="K58" s="1">
        <f t="shared" si="3"/>
        <v>0.2</v>
      </c>
    </row>
    <row r="59" spans="1:11">
      <c r="A59" s="12"/>
      <c r="B59" s="12"/>
      <c r="C59" s="9" t="s">
        <v>75</v>
      </c>
      <c r="D59" s="10"/>
      <c r="E59" s="10"/>
      <c r="F59" s="13">
        <v>1</v>
      </c>
      <c r="G59" s="13">
        <v>2</v>
      </c>
      <c r="H59" s="13">
        <v>3</v>
      </c>
      <c r="I59" s="11">
        <f t="shared" si="0"/>
        <v>2</v>
      </c>
      <c r="J59" s="1">
        <f t="shared" si="1"/>
        <v>2</v>
      </c>
      <c r="K59" s="1">
        <f t="shared" si="3"/>
        <v>0.2</v>
      </c>
    </row>
    <row r="60" spans="1:11">
      <c r="A60" s="12"/>
      <c r="B60" s="12"/>
      <c r="C60" s="9" t="s">
        <v>76</v>
      </c>
      <c r="D60" s="10"/>
      <c r="E60" s="10"/>
      <c r="F60" s="13">
        <v>1</v>
      </c>
      <c r="G60" s="13">
        <v>2</v>
      </c>
      <c r="H60" s="13">
        <v>3</v>
      </c>
      <c r="I60" s="11">
        <f t="shared" si="0"/>
        <v>2</v>
      </c>
      <c r="J60" s="1">
        <f t="shared" si="1"/>
        <v>2</v>
      </c>
      <c r="K60" s="1">
        <f t="shared" si="3"/>
        <v>0.2</v>
      </c>
    </row>
    <row r="61" spans="1:11">
      <c r="A61" s="12"/>
      <c r="B61" s="12"/>
      <c r="C61" s="9" t="s">
        <v>77</v>
      </c>
      <c r="D61" s="10"/>
      <c r="E61" s="10"/>
      <c r="F61" s="13">
        <v>2</v>
      </c>
      <c r="G61" s="13">
        <v>3</v>
      </c>
      <c r="H61" s="13">
        <v>4</v>
      </c>
      <c r="I61" s="11">
        <f t="shared" si="0"/>
        <v>3</v>
      </c>
      <c r="J61" s="1">
        <f t="shared" si="1"/>
        <v>3</v>
      </c>
      <c r="K61" s="1">
        <f t="shared" si="3"/>
        <v>0.3</v>
      </c>
    </row>
    <row r="62" spans="1:11">
      <c r="A62" s="8" t="s">
        <v>78</v>
      </c>
      <c r="B62" s="8" t="s">
        <v>79</v>
      </c>
      <c r="C62" s="9" t="s">
        <v>80</v>
      </c>
      <c r="D62" s="10"/>
      <c r="E62" s="10"/>
      <c r="F62" s="13">
        <v>2</v>
      </c>
      <c r="G62" s="13">
        <v>3</v>
      </c>
      <c r="H62" s="13">
        <v>5</v>
      </c>
      <c r="I62" s="11">
        <f t="shared" si="0"/>
        <v>3.33333333333333</v>
      </c>
      <c r="J62" s="1">
        <f t="shared" si="1"/>
        <v>3.16666666666667</v>
      </c>
      <c r="K62" s="1">
        <f t="shared" si="3"/>
        <v>0.333333333333333</v>
      </c>
    </row>
    <row r="63" spans="1:11">
      <c r="A63" s="12"/>
      <c r="B63" s="12"/>
      <c r="C63" s="9" t="s">
        <v>81</v>
      </c>
      <c r="D63" s="10"/>
      <c r="E63" s="10"/>
      <c r="F63" s="13">
        <v>2</v>
      </c>
      <c r="G63" s="13">
        <v>3</v>
      </c>
      <c r="H63" s="13">
        <v>4</v>
      </c>
      <c r="I63" s="11">
        <f t="shared" si="0"/>
        <v>3</v>
      </c>
      <c r="J63" s="1">
        <f t="shared" si="1"/>
        <v>3</v>
      </c>
      <c r="K63" s="1">
        <f t="shared" si="3"/>
        <v>0.3</v>
      </c>
    </row>
    <row r="64" spans="1:11">
      <c r="A64" s="12"/>
      <c r="B64" s="12"/>
      <c r="C64" s="9" t="s">
        <v>82</v>
      </c>
      <c r="D64" s="10"/>
      <c r="E64" s="10"/>
      <c r="F64" s="13">
        <v>1</v>
      </c>
      <c r="G64" s="13">
        <v>2</v>
      </c>
      <c r="H64" s="13">
        <v>3</v>
      </c>
      <c r="I64" s="11">
        <f t="shared" si="0"/>
        <v>2</v>
      </c>
      <c r="J64" s="1">
        <f t="shared" si="1"/>
        <v>2</v>
      </c>
      <c r="K64" s="1">
        <f t="shared" si="3"/>
        <v>0.2</v>
      </c>
    </row>
    <row r="65" spans="6:8">
      <c r="F65" s="13"/>
      <c r="G65" s="13"/>
      <c r="H65" s="13"/>
    </row>
    <row r="68" spans="1:14">
      <c r="A68" s="15"/>
      <c r="B68" s="15"/>
      <c r="C68" s="15"/>
      <c r="D68" s="15"/>
      <c r="E68" s="15"/>
      <c r="F68" s="16" t="s">
        <v>83</v>
      </c>
      <c r="G68" s="17" t="s">
        <v>84</v>
      </c>
      <c r="H68" s="15" t="s">
        <v>85</v>
      </c>
      <c r="I68" s="16" t="s">
        <v>86</v>
      </c>
      <c r="J68" s="16" t="s">
        <v>87</v>
      </c>
      <c r="K68" s="16" t="s">
        <v>88</v>
      </c>
      <c r="L68" s="16"/>
      <c r="M68" s="16"/>
      <c r="N68" s="16"/>
    </row>
    <row r="69" spans="1:11">
      <c r="A69" s="18">
        <v>1</v>
      </c>
      <c r="B69" s="18" t="s">
        <v>9</v>
      </c>
      <c r="C69" s="18"/>
      <c r="D69" s="18"/>
      <c r="E69" s="18"/>
      <c r="F69" s="19"/>
      <c r="G69" s="20">
        <f>SUM(G2:G8)</f>
        <v>14</v>
      </c>
      <c r="H69" s="20">
        <f>SUM(H2:H8)</f>
        <v>20</v>
      </c>
      <c r="I69" s="20">
        <f>SUM(I2:I8)</f>
        <v>14.6666666666667</v>
      </c>
      <c r="J69" s="19">
        <f>(G69+4*H69+I69)/6</f>
        <v>18.1111111111111</v>
      </c>
      <c r="K69" s="22">
        <f t="shared" ref="K69:K75" si="4">((I69-G69)/6)*((I69-G69)/6)</f>
        <v>0.0123456790123457</v>
      </c>
    </row>
    <row r="70" spans="1:11">
      <c r="A70" s="18">
        <v>2</v>
      </c>
      <c r="B70" s="18" t="s">
        <v>18</v>
      </c>
      <c r="C70" s="18"/>
      <c r="D70" s="18"/>
      <c r="E70" s="18"/>
      <c r="F70" s="19">
        <v>1</v>
      </c>
      <c r="G70" s="19">
        <f>SUM(G9,G10,G11,G14)</f>
        <v>10</v>
      </c>
      <c r="H70" s="19">
        <f>SUM(H9,H10,H11,H14)</f>
        <v>15</v>
      </c>
      <c r="I70" s="19">
        <f>SUM(I9,I10,I11,I14)</f>
        <v>11</v>
      </c>
      <c r="J70" s="19">
        <f t="shared" ref="J69:J75" si="5">(G70+4*H70+I70)/6</f>
        <v>13.5</v>
      </c>
      <c r="K70" s="22">
        <f t="shared" si="4"/>
        <v>0.0277777777777778</v>
      </c>
    </row>
    <row r="71" spans="1:11">
      <c r="A71" s="18">
        <v>3</v>
      </c>
      <c r="B71" s="18" t="s">
        <v>89</v>
      </c>
      <c r="C71" s="18"/>
      <c r="D71" s="18"/>
      <c r="E71" s="18"/>
      <c r="F71" s="19">
        <v>2</v>
      </c>
      <c r="G71" s="20">
        <f>SUM(G15:G19)</f>
        <v>12</v>
      </c>
      <c r="H71" s="20">
        <f>SUM(H15:H19)</f>
        <v>17</v>
      </c>
      <c r="I71" s="20">
        <f>SUM(I15:I19)</f>
        <v>13</v>
      </c>
      <c r="J71" s="19">
        <f t="shared" si="5"/>
        <v>15.5</v>
      </c>
      <c r="K71" s="22">
        <f t="shared" si="4"/>
        <v>0.0277777777777778</v>
      </c>
    </row>
    <row r="72" spans="1:11">
      <c r="A72" s="18">
        <v>4</v>
      </c>
      <c r="B72" s="18" t="s">
        <v>33</v>
      </c>
      <c r="C72" s="18"/>
      <c r="D72" s="18"/>
      <c r="E72" s="18"/>
      <c r="F72" s="19">
        <v>3</v>
      </c>
      <c r="G72" s="19">
        <f>SUM(G21,G25,G26)</f>
        <v>7</v>
      </c>
      <c r="H72" s="19">
        <f>SUM(H21,H25,H26)</f>
        <v>9</v>
      </c>
      <c r="I72" s="19">
        <f>SUM(I21,I25,I26)</f>
        <v>7</v>
      </c>
      <c r="J72" s="19">
        <f t="shared" si="5"/>
        <v>8.33333333333333</v>
      </c>
      <c r="K72" s="22">
        <f t="shared" si="4"/>
        <v>0</v>
      </c>
    </row>
    <row r="73" spans="1:11">
      <c r="A73" s="18">
        <v>5</v>
      </c>
      <c r="B73" s="18" t="s">
        <v>42</v>
      </c>
      <c r="C73" s="18"/>
      <c r="D73" s="18"/>
      <c r="E73" s="18"/>
      <c r="F73" s="19" t="s">
        <v>90</v>
      </c>
      <c r="G73" s="19">
        <f>SUM(G27,G28)</f>
        <v>4</v>
      </c>
      <c r="H73" s="19">
        <f>SUM(H27,H28)</f>
        <v>7</v>
      </c>
      <c r="I73" s="19">
        <f>SUM(I27,I28)</f>
        <v>5</v>
      </c>
      <c r="J73" s="19">
        <f t="shared" si="5"/>
        <v>6.16666666666667</v>
      </c>
      <c r="K73" s="22">
        <f t="shared" si="4"/>
        <v>0.0277777777777778</v>
      </c>
    </row>
    <row r="74" spans="1:11">
      <c r="A74" s="18">
        <v>6</v>
      </c>
      <c r="B74" s="18" t="s">
        <v>91</v>
      </c>
      <c r="C74" s="18"/>
      <c r="D74" s="18"/>
      <c r="E74" s="18"/>
      <c r="F74" s="19" t="s">
        <v>92</v>
      </c>
      <c r="G74" s="19">
        <f>SUM(G35,G36,G58,G59,G60,G61)</f>
        <v>14</v>
      </c>
      <c r="H74" s="19">
        <f>SUM(H35,H36,H59,H60,H61)</f>
        <v>17</v>
      </c>
      <c r="I74" s="19">
        <f>SUM(I30,I31,I59,I60,I61)</f>
        <v>10.3333333333333</v>
      </c>
      <c r="J74" s="19">
        <f t="shared" si="5"/>
        <v>15.3888888888889</v>
      </c>
      <c r="K74" s="22">
        <f t="shared" si="4"/>
        <v>0.373456790123457</v>
      </c>
    </row>
    <row r="75" spans="1:11">
      <c r="A75" s="18">
        <v>7</v>
      </c>
      <c r="B75" s="18" t="s">
        <v>93</v>
      </c>
      <c r="C75" s="18"/>
      <c r="D75" s="18"/>
      <c r="E75" s="18"/>
      <c r="F75" s="19">
        <v>6</v>
      </c>
      <c r="G75" s="20">
        <f>SUM(G62:G64)</f>
        <v>8</v>
      </c>
      <c r="H75" s="20">
        <f>SUM(H62:H64)</f>
        <v>12</v>
      </c>
      <c r="I75" s="20">
        <f>SUM(I62:I64)</f>
        <v>8.33333333333333</v>
      </c>
      <c r="J75" s="19">
        <f t="shared" si="5"/>
        <v>10.7222222222222</v>
      </c>
      <c r="K75" s="22">
        <f t="shared" si="4"/>
        <v>0.00308641975308643</v>
      </c>
    </row>
    <row r="76" spans="1:14">
      <c r="A76" s="15"/>
      <c r="B76" s="15"/>
      <c r="C76" s="15"/>
      <c r="D76" s="15"/>
      <c r="E76" s="15"/>
      <c r="F76" s="15"/>
      <c r="G76" s="15"/>
      <c r="H76" s="15"/>
      <c r="I76" s="16"/>
      <c r="J76" s="16"/>
      <c r="K76" s="16"/>
      <c r="L76" s="16"/>
      <c r="M76" s="16"/>
      <c r="N76" s="16"/>
    </row>
    <row r="77" spans="1:14">
      <c r="A77" s="15"/>
      <c r="B77" s="15"/>
      <c r="C77" s="15"/>
      <c r="D77" s="15"/>
      <c r="E77" s="15"/>
      <c r="F77" s="15"/>
      <c r="G77" s="15">
        <f>H77</f>
        <v>97</v>
      </c>
      <c r="H77" s="21">
        <f>SUM(H69:H75)</f>
        <v>97</v>
      </c>
      <c r="I77" s="23">
        <f>SUM(I69:I75)</f>
        <v>69.3333333333333</v>
      </c>
      <c r="J77" s="16"/>
      <c r="K77" s="16"/>
      <c r="L77" s="16"/>
      <c r="M77" s="16"/>
      <c r="N77" s="16"/>
    </row>
  </sheetData>
  <mergeCells count="79">
    <mergeCell ref="D1:E1"/>
    <mergeCell ref="C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D12:E12"/>
    <mergeCell ref="D13:E13"/>
    <mergeCell ref="C14:E14"/>
    <mergeCell ref="C15:E15"/>
    <mergeCell ref="C16:E16"/>
    <mergeCell ref="C17:E17"/>
    <mergeCell ref="C18:E18"/>
    <mergeCell ref="C19:E19"/>
    <mergeCell ref="C20:E20"/>
    <mergeCell ref="C21:E21"/>
    <mergeCell ref="D22:E22"/>
    <mergeCell ref="C25:E25"/>
    <mergeCell ref="C26:E26"/>
    <mergeCell ref="C27:E27"/>
    <mergeCell ref="C28:E28"/>
    <mergeCell ref="D29:E29"/>
    <mergeCell ref="D30:E30"/>
    <mergeCell ref="D31:E31"/>
    <mergeCell ref="D32:E32"/>
    <mergeCell ref="D33:E33"/>
    <mergeCell ref="C35:E35"/>
    <mergeCell ref="C36:E36"/>
    <mergeCell ref="D37:E37"/>
    <mergeCell ref="D40:E40"/>
    <mergeCell ref="D43:E43"/>
    <mergeCell ref="D46:E46"/>
    <mergeCell ref="D49:E49"/>
    <mergeCell ref="D52:E52"/>
    <mergeCell ref="D55:E55"/>
    <mergeCell ref="C58:E58"/>
    <mergeCell ref="C59:E59"/>
    <mergeCell ref="C60:E60"/>
    <mergeCell ref="C61:E61"/>
    <mergeCell ref="C62:E62"/>
    <mergeCell ref="C63:E63"/>
    <mergeCell ref="C64:E64"/>
    <mergeCell ref="A2:A8"/>
    <mergeCell ref="A9:A14"/>
    <mergeCell ref="A15:A19"/>
    <mergeCell ref="A20:A26"/>
    <mergeCell ref="A27:A34"/>
    <mergeCell ref="A35:A61"/>
    <mergeCell ref="A62:A64"/>
    <mergeCell ref="B2:B8"/>
    <mergeCell ref="B9:B14"/>
    <mergeCell ref="B15:B19"/>
    <mergeCell ref="B20:B26"/>
    <mergeCell ref="B27:B34"/>
    <mergeCell ref="B35:B61"/>
    <mergeCell ref="B62:B64"/>
    <mergeCell ref="C12:C13"/>
    <mergeCell ref="C22:C24"/>
    <mergeCell ref="C29:C34"/>
    <mergeCell ref="C38:C39"/>
    <mergeCell ref="C41:C42"/>
    <mergeCell ref="C44:C45"/>
    <mergeCell ref="C47:C48"/>
    <mergeCell ref="C50:C51"/>
    <mergeCell ref="C53:C54"/>
    <mergeCell ref="C56:C57"/>
    <mergeCell ref="D23:D24"/>
    <mergeCell ref="D38:D39"/>
    <mergeCell ref="D41:D42"/>
    <mergeCell ref="D44:D45"/>
    <mergeCell ref="D47:D48"/>
    <mergeCell ref="D50:D51"/>
    <mergeCell ref="D53:D54"/>
    <mergeCell ref="D56:D5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55-Đinh Văn Thành -D16CNPM</cp:lastModifiedBy>
  <dcterms:created xsi:type="dcterms:W3CDTF">2024-03-07T09:06:00Z</dcterms:created>
  <dcterms:modified xsi:type="dcterms:W3CDTF">2024-04-04T09:26:21Z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53E56C2535E64DDFA0C33917CFAE555F_12</vt:lpwstr>
  </property>
  <property fmtid="{D5CDD505-2E9C-101B-9397-08002B2CF9AE}" pid="3" name="KSOProductBuildVer">
    <vt:lpwstr>1033-12.2.0.13489</vt:lpwstr>
  </property>
</Properties>
</file>