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ustomProperty1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thomas viart\Desktop\"/>
    </mc:Choice>
  </mc:AlternateContent>
  <xr:revisionPtr revIDLastSave="0" documentId="13_ncr:1_{275B4E13-F725-41F5-9845-5759CC1C59F2}" xr6:coauthVersionLast="47" xr6:coauthVersionMax="47" xr10:uidLastSave="{00000000-0000-0000-0000-000000000000}"/>
  <bookViews>
    <workbookView xWindow="57480" yWindow="255" windowWidth="25440" windowHeight="15390" xr2:uid="{00000000-000D-0000-FFFF-FFFF00000000}"/>
  </bookViews>
  <sheets>
    <sheet name="CUSTOMER SHEET" sheetId="1" r:id="rId1"/>
    <sheet name="ST SHEET" sheetId="4" state="hidden" r:id="rId2"/>
    <sheet name="Classified as UnClassified" sheetId="3" state="hidden" r:id="rId3"/>
    <sheet name="xl_DCF_History" sheetId="2" state="veryHidden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" i="4" l="1"/>
  <c r="D9" i="4"/>
  <c r="D8" i="4"/>
  <c r="D7" i="4"/>
  <c r="D6" i="4"/>
  <c r="D5" i="4"/>
  <c r="D4" i="4"/>
  <c r="D3" i="4"/>
  <c r="D2" i="4"/>
  <c r="F33" i="1" l="1"/>
  <c r="E33" i="1" s="1"/>
  <c r="F34" i="1" l="1"/>
  <c r="E34" i="1" s="1"/>
  <c r="F26" i="1" l="1"/>
  <c r="E26" i="1" s="1"/>
  <c r="F22" i="1"/>
  <c r="F23" i="1"/>
  <c r="F30" i="1" l="1"/>
  <c r="E30" i="1" s="1"/>
  <c r="E23" i="1"/>
  <c r="F29" i="1"/>
  <c r="E29" i="1" s="1"/>
  <c r="E22" i="1"/>
  <c r="F32" i="1"/>
  <c r="E32" i="1" s="1"/>
  <c r="F20" i="1"/>
  <c r="F25" i="1"/>
  <c r="F21" i="1"/>
  <c r="F19" i="1"/>
  <c r="E19" i="1" s="1"/>
  <c r="F18" i="1"/>
  <c r="E18" i="1" s="1"/>
  <c r="F35" i="1" l="1"/>
  <c r="E35" i="1" s="1"/>
  <c r="E25" i="1"/>
  <c r="F28" i="1"/>
  <c r="E28" i="1" s="1"/>
  <c r="E21" i="1"/>
  <c r="F27" i="1"/>
  <c r="E27" i="1" s="1"/>
  <c r="E20" i="1"/>
  <c r="F31" i="1"/>
  <c r="E31" i="1" s="1"/>
  <c r="F24" i="1"/>
  <c r="E24" i="1" s="1"/>
  <c r="F36" i="1" l="1"/>
  <c r="E3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Arnaud DELEULE</author>
  </authors>
  <commentList>
    <comment ref="D18" authorId="0" shapeId="0" xr:uid="{00000000-0006-0000-0000-000001000000}">
      <text>
        <r>
          <rPr>
            <sz val="10"/>
            <color indexed="81"/>
            <rFont val="Tahoma"/>
            <family val="2"/>
          </rPr>
          <t>This diameter is useful to determine exclusion zone for coating the bottom of the cover glass</t>
        </r>
      </text>
    </comment>
    <comment ref="D19" authorId="0" shapeId="0" xr:uid="{00000000-0006-0000-0000-000002000000}">
      <text>
        <r>
          <rPr>
            <sz val="10"/>
            <color indexed="81"/>
            <rFont val="Tahoma"/>
            <family val="2"/>
          </rPr>
          <t>This diameter is useful to determine exclusion zone for coating the bottom of the cover glass</t>
        </r>
      </text>
    </comment>
    <comment ref="D20" authorId="0" shapeId="0" xr:uid="{00000000-0006-0000-0000-000003000000}">
      <text>
        <r>
          <rPr>
            <sz val="10"/>
            <color indexed="81"/>
            <rFont val="Tahoma"/>
            <family val="2"/>
          </rPr>
          <t>This diameter is useful to determine exclusion zone for coating the bottom of the cover glass</t>
        </r>
      </text>
    </comment>
    <comment ref="D21" authorId="0" shapeId="0" xr:uid="{00000000-0006-0000-0000-000004000000}">
      <text>
        <r>
          <rPr>
            <sz val="10"/>
            <color indexed="81"/>
            <rFont val="Tahoma"/>
            <family val="2"/>
          </rPr>
          <t>This diameter is useful to determine exclusion zone for coating the bottom of the cover glass</t>
        </r>
      </text>
    </comment>
    <comment ref="D22" authorId="0" shapeId="0" xr:uid="{00000000-0006-0000-0000-000005000000}">
      <text>
        <r>
          <rPr>
            <sz val="10"/>
            <color indexed="81"/>
            <rFont val="Tahoma"/>
            <family val="2"/>
          </rPr>
          <t>This diameter is useful to determine exclusion zone for coating the bottom of the cover glass</t>
        </r>
      </text>
    </comment>
    <comment ref="D23" authorId="0" shapeId="0" xr:uid="{00000000-0006-0000-0000-000006000000}">
      <text>
        <r>
          <rPr>
            <sz val="10"/>
            <color indexed="81"/>
            <rFont val="Tahoma"/>
            <family val="2"/>
          </rPr>
          <t>This diameter is useful to determine exclusion zone for coating the bottom of the cover glass</t>
        </r>
      </text>
    </comment>
    <comment ref="D27" authorId="0" shapeId="0" xr:uid="{00000000-0006-0000-0000-000007000000}">
      <text>
        <r>
          <rPr>
            <sz val="10"/>
            <color indexed="81"/>
            <rFont val="Tahoma"/>
            <family val="2"/>
          </rPr>
          <t>This diameter is useful to determine exclusion zone for coating the bottom of the cover glass</t>
        </r>
      </text>
    </comment>
    <comment ref="D28" authorId="0" shapeId="0" xr:uid="{00000000-0006-0000-0000-000008000000}">
      <text>
        <r>
          <rPr>
            <sz val="10"/>
            <color indexed="81"/>
            <rFont val="Tahoma"/>
            <family val="2"/>
          </rPr>
          <t>This diameter is useful to determine exclusion zone for coating the bottom of the cover glass</t>
        </r>
      </text>
    </comment>
    <comment ref="D29" authorId="0" shapeId="0" xr:uid="{00000000-0006-0000-0000-000009000000}">
      <text>
        <r>
          <rPr>
            <sz val="10"/>
            <color indexed="81"/>
            <rFont val="Tahoma"/>
            <family val="2"/>
          </rPr>
          <t>This diameter is useful to determine exclusion zone for coating the bottom of the cover glass</t>
        </r>
      </text>
    </comment>
    <comment ref="D30" authorId="0" shapeId="0" xr:uid="{00000000-0006-0000-0000-00000A000000}">
      <text>
        <r>
          <rPr>
            <sz val="10"/>
            <color indexed="81"/>
            <rFont val="Tahoma"/>
            <family val="2"/>
          </rPr>
          <t>This diameter is useful to determine exclusion zone for coating the bottom of the cover glass</t>
        </r>
      </text>
    </comment>
  </commentList>
</comments>
</file>

<file path=xl/sharedStrings.xml><?xml version="1.0" encoding="utf-8"?>
<sst xmlns="http://schemas.openxmlformats.org/spreadsheetml/2006/main" count="116" uniqueCount="114">
  <si>
    <t>Emitter cone (degrees)</t>
  </si>
  <si>
    <t>Collector cone (degrees)</t>
  </si>
  <si>
    <t>Cover Glass nd</t>
  </si>
  <si>
    <t>Cover Glass d (mm)</t>
  </si>
  <si>
    <t>X,Y Tolerance (+/- um)</t>
  </si>
  <si>
    <t>Z-height tolerance (+/- um)</t>
  </si>
  <si>
    <t>Pitch Tilt (+/- degrees)</t>
  </si>
  <si>
    <t>Roll Tilt (+/- degrees)</t>
  </si>
  <si>
    <t>Customer Inputs</t>
  </si>
  <si>
    <t xml:space="preserve">Industrial 
Design </t>
  </si>
  <si>
    <t>Manufacturing 
Tolerances</t>
  </si>
  <si>
    <t>Distance from module top
Emitter cone apex (mm):</t>
  </si>
  <si>
    <t>Distance from module top
Collector cone apex (mm):</t>
  </si>
  <si>
    <t>Refractive Index of 
Cover Glass material</t>
  </si>
  <si>
    <t>Cover Glass Thickness</t>
  </si>
  <si>
    <t>A</t>
  </si>
  <si>
    <t>E</t>
  </si>
  <si>
    <t>B</t>
  </si>
  <si>
    <t>C</t>
  </si>
  <si>
    <t>D</t>
  </si>
  <si>
    <t>AirGap</t>
  </si>
  <si>
    <t>Distance between top of VL53L1 
and bottom of the CoverGlass</t>
  </si>
  <si>
    <t>G</t>
  </si>
  <si>
    <t>F</t>
  </si>
  <si>
    <t>Emitter Hole (mm)</t>
  </si>
  <si>
    <t>Collector Hole (mm)</t>
  </si>
  <si>
    <t>Below glass Emitter 
keep out cone diameter</t>
  </si>
  <si>
    <t>Below Glass Collector 
keep out cone diameter</t>
  </si>
  <si>
    <t>Top of glass Emitter 
keep out cone Diameter</t>
  </si>
  <si>
    <t>Top of glass Collector
 keep out cone Diameter</t>
  </si>
  <si>
    <t>Top of glass Oval X</t>
  </si>
  <si>
    <t>Top of Glass Oval Y</t>
  </si>
  <si>
    <t>Gasket Maximum Width</t>
  </si>
  <si>
    <t>K</t>
  </si>
  <si>
    <t>L</t>
  </si>
  <si>
    <t>M</t>
  </si>
  <si>
    <t>N</t>
  </si>
  <si>
    <t>Oval
Artwork</t>
  </si>
  <si>
    <t>2-holes
Artwork</t>
  </si>
  <si>
    <t>CLINAME</t>
  </si>
  <si>
    <t>DATETIME</t>
  </si>
  <si>
    <t>DONEBY</t>
  </si>
  <si>
    <t>IPADDRESS</t>
  </si>
  <si>
    <t>APPVER</t>
  </si>
  <si>
    <t>RANDOM</t>
  </si>
  <si>
    <t>CHECKSUM</t>
  </si>
  <si>
    <t>ᡨᡩᠵᡘᢄᢃ᡻᡾᡹᡺ᢃᢉ᡾ᡶᢁ</t>
  </si>
  <si>
    <t>ᡉᡄᡆᡅᡄᡇᡅᡆᡍᠵᠵᡆᡊᡏᡅᡌᡥᡢᠵᠽᡜᡢᡩᡂᡌᡏᡅᠾ</t>
  </si>
  <si>
    <t>ᡨᡩᡱᡙ᡺ᢁ᡺ᢊᢁ᡺</t>
  </si>
  <si>
    <t>ᡨᡘᡯᡘᡬᡡᡍᡌᡌᡌ</t>
  </si>
  <si>
    <t>ᡋᡃᡅᡃᡅᡃᡅ</t>
  </si>
  <si>
    <t>ᡉᡊᡋᡋ</t>
  </si>
  <si>
    <t>Z</t>
  </si>
  <si>
    <t>ST Time-of-Flight Product</t>
  </si>
  <si>
    <t>Description</t>
  </si>
  <si>
    <t>ST Time-Of-Flight Characteristics
(DO NOT CHANGE ANY VALUE)</t>
  </si>
  <si>
    <t>Y</t>
  </si>
  <si>
    <t>X</t>
  </si>
  <si>
    <t>Distance b/w 
Emitter &amp;  Collector centers</t>
  </si>
  <si>
    <t>O</t>
  </si>
  <si>
    <t>P</t>
  </si>
  <si>
    <t>H</t>
  </si>
  <si>
    <t>Device Width</t>
  </si>
  <si>
    <t>V</t>
  </si>
  <si>
    <r>
      <t>Q</t>
    </r>
    <r>
      <rPr>
        <b/>
        <vertAlign val="subscript"/>
        <sz val="14"/>
        <color theme="1"/>
        <rFont val="Calibri"/>
        <family val="2"/>
        <scheme val="minor"/>
      </rPr>
      <t>S</t>
    </r>
  </si>
  <si>
    <r>
      <t>R</t>
    </r>
    <r>
      <rPr>
        <b/>
        <vertAlign val="subscript"/>
        <sz val="14"/>
        <color theme="1"/>
        <rFont val="Calibri"/>
        <family val="2"/>
        <scheme val="minor"/>
      </rPr>
      <t>S</t>
    </r>
  </si>
  <si>
    <r>
      <t>R</t>
    </r>
    <r>
      <rPr>
        <b/>
        <vertAlign val="subscript"/>
        <sz val="14"/>
        <color theme="1"/>
        <rFont val="Calibri"/>
        <family val="2"/>
        <scheme val="minor"/>
      </rPr>
      <t>L</t>
    </r>
  </si>
  <si>
    <r>
      <t>S</t>
    </r>
    <r>
      <rPr>
        <b/>
        <vertAlign val="subscript"/>
        <sz val="14"/>
        <color theme="1"/>
        <rFont val="Calibri"/>
        <family val="2"/>
        <scheme val="minor"/>
      </rPr>
      <t>S</t>
    </r>
  </si>
  <si>
    <r>
      <t>T</t>
    </r>
    <r>
      <rPr>
        <b/>
        <vertAlign val="subscript"/>
        <sz val="14"/>
        <color theme="1"/>
        <rFont val="Calibri"/>
        <family val="2"/>
        <scheme val="minor"/>
      </rPr>
      <t>S</t>
    </r>
  </si>
  <si>
    <r>
      <t>S</t>
    </r>
    <r>
      <rPr>
        <b/>
        <vertAlign val="subscript"/>
        <sz val="14"/>
        <color theme="1"/>
        <rFont val="Calibri"/>
        <family val="2"/>
        <scheme val="minor"/>
      </rPr>
      <t>L</t>
    </r>
  </si>
  <si>
    <r>
      <t>T</t>
    </r>
    <r>
      <rPr>
        <b/>
        <vertAlign val="subscript"/>
        <sz val="14"/>
        <color theme="1"/>
        <rFont val="Calibri"/>
        <family val="2"/>
        <scheme val="minor"/>
      </rPr>
      <t>L</t>
    </r>
  </si>
  <si>
    <t>Below glass Emitter 
keep out ellipse short radius</t>
  </si>
  <si>
    <t>Below glass Emitter 
keep out ellipse long radius</t>
  </si>
  <si>
    <t>Below glass Collector 
keep out ellipse short radius</t>
  </si>
  <si>
    <t>Below glass Collector 
keep out ellipse long radius</t>
  </si>
  <si>
    <t>Top of  glass Emitter 
keep out ellipse short radius</t>
  </si>
  <si>
    <t>Top of glass Emitter 
keep out ellipse long radius</t>
  </si>
  <si>
    <t>Top of glass Collector 
keep out ellipse short radius</t>
  </si>
  <si>
    <t>Top of glass Collector 
keep out ellipse long radius</t>
  </si>
  <si>
    <r>
      <t>U</t>
    </r>
    <r>
      <rPr>
        <b/>
        <vertAlign val="subscript"/>
        <sz val="14"/>
        <color theme="1"/>
        <rFont val="Calibri"/>
        <family val="2"/>
        <scheme val="minor"/>
      </rPr>
      <t>E</t>
    </r>
  </si>
  <si>
    <r>
      <t>U</t>
    </r>
    <r>
      <rPr>
        <b/>
        <vertAlign val="subscript"/>
        <sz val="14"/>
        <color theme="1"/>
        <rFont val="Calibri"/>
        <family val="2"/>
        <scheme val="minor"/>
      </rPr>
      <t>F</t>
    </r>
  </si>
  <si>
    <t>Below glass Collector Distance between optical axis and "center" of the ellipse</t>
  </si>
  <si>
    <t>Below glass Emitter Distance between optical axis and "center" of the ellipse</t>
  </si>
  <si>
    <r>
      <t>X</t>
    </r>
    <r>
      <rPr>
        <b/>
        <vertAlign val="subscript"/>
        <sz val="14"/>
        <color theme="1"/>
        <rFont val="Calibri"/>
        <family val="2"/>
        <scheme val="minor"/>
      </rPr>
      <t>S</t>
    </r>
  </si>
  <si>
    <r>
      <t>X</t>
    </r>
    <r>
      <rPr>
        <b/>
        <vertAlign val="subscript"/>
        <sz val="14"/>
        <color theme="1"/>
        <rFont val="Calibri"/>
        <family val="2"/>
        <scheme val="minor"/>
      </rPr>
      <t>L</t>
    </r>
  </si>
  <si>
    <t>Minimum airgap</t>
  </si>
  <si>
    <t>Maximum airgap</t>
  </si>
  <si>
    <t>Device Tilt</t>
  </si>
  <si>
    <t>Tilt angle between top of the device and cover glass</t>
  </si>
  <si>
    <r>
      <t>Q</t>
    </r>
    <r>
      <rPr>
        <b/>
        <vertAlign val="subscript"/>
        <sz val="14"/>
        <color theme="1"/>
        <rFont val="Calibri"/>
        <family val="2"/>
        <scheme val="minor"/>
      </rPr>
      <t>L</t>
    </r>
  </si>
  <si>
    <t>Value</t>
  </si>
  <si>
    <t>Item</t>
  </si>
  <si>
    <t>Category</t>
  </si>
  <si>
    <t>Keep Out Zones
(Customer Outputs)</t>
  </si>
  <si>
    <t>Max of both holes</t>
  </si>
  <si>
    <t>2-holes artwork</t>
  </si>
  <si>
    <t>Oval artwork</t>
  </si>
  <si>
    <t>Intermediate values</t>
  </si>
  <si>
    <t>ቤችቒቻተኂኂቸትቸቴታ</t>
  </si>
  <si>
    <t>ቀቀሾቁቄሾቁሿቁቀሯሯቀቀ቉ቁቈሯሷቖቜባሺቀ቉ሿሸ</t>
  </si>
  <si>
    <t>ቪቢባሯቒቾችትቸታቴችኃቸተቻቬሯቍሯቐቘ቟ሯቷተችታቾኅቴኁ</t>
  </si>
  <si>
    <t>ቖቝቑቒቦቛቁሿቃቀ</t>
  </si>
  <si>
    <t>ቆሽቀሽሿሽሿ</t>
  </si>
  <si>
    <t>ቅሿቅቁ</t>
  </si>
  <si>
    <t>VL53L1CB</t>
  </si>
  <si>
    <t>VL53L3CX</t>
  </si>
  <si>
    <t>VL53L4CD</t>
  </si>
  <si>
    <t>VL53L4CX</t>
  </si>
  <si>
    <t>VL53L1CX</t>
  </si>
  <si>
    <t>VL53L0CX</t>
  </si>
  <si>
    <t>VL6180X</t>
  </si>
  <si>
    <t>VL6180V1</t>
  </si>
  <si>
    <t>ST Time-of-Flight single-zone Sensors - Exclusion areas</t>
  </si>
  <si>
    <t>Supported devices are
VL6180X, VL6180V1, VL53L0CX, VL53L1CB, VL53L1CX, VL53L3CX, VL53L4CD, VL53L4CX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</si>
</sst>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48"/>
      <color theme="4"/>
      <name val="Calibri"/>
      <family val="2"/>
      <scheme val="minor"/>
    </font>
    <font>
      <sz val="10"/>
      <color indexed="81"/>
      <name val="Tahoma"/>
      <family val="2"/>
    </font>
    <font>
      <b/>
      <sz val="14"/>
      <color theme="0" tint="-0.249977111117893"/>
      <name val="Calibri"/>
      <family val="2"/>
      <scheme val="minor"/>
    </font>
    <font>
      <sz val="12"/>
      <color theme="0" tint="-0.249977111117893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vertAlign val="subscript"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6"/>
      <color theme="2"/>
      <name val="Calibri"/>
      <family val="2"/>
      <scheme val="minor"/>
    </font>
    <font>
      <b/>
      <sz val="14"/>
      <color theme="2"/>
      <name val="Calibri"/>
      <family val="2"/>
      <scheme val="minor"/>
    </font>
    <font>
      <b/>
      <sz val="26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/>
      <top/>
      <bottom style="thin">
        <color auto="1"/>
      </bottom>
      <diagonal/>
    </border>
  </borders>
  <cellStyleXfs count="1">
    <xf numFmtId="0" fontId="0" fillId="0" borderId="0"/>
  </cellStyleXfs>
  <cellXfs count="102">
    <xf numFmtId="0" fontId="0" fillId="0" borderId="0" xfId="0"/>
    <xf numFmtId="0" fontId="2" fillId="0" borderId="0" xfId="0" applyFont="1"/>
    <xf numFmtId="0" fontId="1" fillId="0" borderId="0" xfId="0" applyFont="1" applyAlignment="1"/>
    <xf numFmtId="0" fontId="2" fillId="0" borderId="0" xfId="0" applyFont="1" applyAlignment="1">
      <alignment horizontal="center" vertical="center"/>
    </xf>
    <xf numFmtId="0" fontId="2" fillId="0" borderId="13" xfId="0" applyFont="1" applyBorder="1" applyAlignment="1">
      <alignment horizontal="left" vertical="center"/>
    </xf>
    <xf numFmtId="0" fontId="2" fillId="0" borderId="14" xfId="0" applyFont="1" applyBorder="1" applyAlignment="1">
      <alignment horizontal="left" vertical="center"/>
    </xf>
    <xf numFmtId="0" fontId="2" fillId="0" borderId="11" xfId="0" applyFont="1" applyBorder="1" applyAlignment="1">
      <alignment horizontal="left" vertical="center" wrapText="1"/>
    </xf>
    <xf numFmtId="0" fontId="4" fillId="3" borderId="10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12" xfId="0" applyFont="1" applyFill="1" applyBorder="1" applyAlignment="1">
      <alignment horizontal="center" vertical="center"/>
    </xf>
    <xf numFmtId="0" fontId="2" fillId="0" borderId="14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4" borderId="15" xfId="0" applyFont="1" applyFill="1" applyBorder="1" applyAlignment="1">
      <alignment horizontal="center" vertical="center"/>
    </xf>
    <xf numFmtId="0" fontId="4" fillId="4" borderId="16" xfId="0" applyFont="1" applyFill="1" applyBorder="1" applyAlignment="1">
      <alignment horizontal="center" vertical="center"/>
    </xf>
    <xf numFmtId="0" fontId="4" fillId="4" borderId="17" xfId="0" applyFont="1" applyFill="1" applyBorder="1" applyAlignment="1">
      <alignment horizontal="center" vertical="center"/>
    </xf>
    <xf numFmtId="0" fontId="2" fillId="0" borderId="0" xfId="0" applyFont="1" applyBorder="1" applyAlignment="1"/>
    <xf numFmtId="0" fontId="3" fillId="0" borderId="0" xfId="0" applyFont="1" applyBorder="1" applyAlignment="1">
      <alignment horizontal="center" vertical="center" textRotation="90" wrapText="1"/>
    </xf>
    <xf numFmtId="0" fontId="5" fillId="0" borderId="0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2" fillId="0" borderId="16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/>
    </xf>
    <xf numFmtId="0" fontId="2" fillId="0" borderId="18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Fill="1"/>
    <xf numFmtId="0" fontId="7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/>
    </xf>
    <xf numFmtId="0" fontId="5" fillId="0" borderId="10" xfId="0" applyFont="1" applyBorder="1" applyAlignment="1">
      <alignment horizontal="left" vertical="center"/>
    </xf>
    <xf numFmtId="0" fontId="4" fillId="3" borderId="22" xfId="0" applyFont="1" applyFill="1" applyBorder="1" applyAlignment="1">
      <alignment horizontal="center" vertical="center"/>
    </xf>
    <xf numFmtId="0" fontId="2" fillId="0" borderId="23" xfId="0" applyFont="1" applyBorder="1" applyAlignment="1">
      <alignment wrapText="1"/>
    </xf>
    <xf numFmtId="0" fontId="2" fillId="0" borderId="11" xfId="0" applyFont="1" applyBorder="1" applyAlignment="1">
      <alignment horizontal="left" vertical="center"/>
    </xf>
    <xf numFmtId="0" fontId="5" fillId="0" borderId="12" xfId="0" applyFont="1" applyBorder="1" applyAlignment="1">
      <alignment horizontal="left" vertical="center"/>
    </xf>
    <xf numFmtId="0" fontId="4" fillId="3" borderId="19" xfId="0" applyFont="1" applyFill="1" applyBorder="1" applyAlignment="1">
      <alignment horizontal="center" vertical="center" wrapText="1"/>
    </xf>
    <xf numFmtId="0" fontId="4" fillId="0" borderId="20" xfId="0" applyFont="1" applyBorder="1" applyAlignment="1">
      <alignment horizontal="center" vertical="center" wrapText="1"/>
    </xf>
    <xf numFmtId="0" fontId="4" fillId="3" borderId="20" xfId="0" applyFont="1" applyFill="1" applyBorder="1" applyAlignment="1">
      <alignment horizontal="center" vertical="center" wrapText="1"/>
    </xf>
    <xf numFmtId="0" fontId="4" fillId="3" borderId="24" xfId="0" applyFont="1" applyFill="1" applyBorder="1" applyAlignment="1">
      <alignment horizontal="center" vertical="center" wrapText="1"/>
    </xf>
    <xf numFmtId="0" fontId="4" fillId="0" borderId="19" xfId="0" applyFont="1" applyBorder="1" applyAlignment="1">
      <alignment horizontal="center" vertical="center" wrapText="1"/>
    </xf>
    <xf numFmtId="0" fontId="2" fillId="0" borderId="21" xfId="0" applyFont="1" applyBorder="1"/>
    <xf numFmtId="0" fontId="2" fillId="0" borderId="22" xfId="0" applyFont="1" applyBorder="1" applyAlignment="1">
      <alignment horizontal="left" vertical="center"/>
    </xf>
    <xf numFmtId="0" fontId="4" fillId="4" borderId="25" xfId="0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2" fillId="0" borderId="2" xfId="0" applyFont="1" applyBorder="1"/>
    <xf numFmtId="0" fontId="2" fillId="0" borderId="0" xfId="0" applyFont="1" applyFill="1" applyBorder="1" applyAlignment="1"/>
    <xf numFmtId="0" fontId="6" fillId="0" borderId="0" xfId="0" applyFont="1" applyFill="1" applyBorder="1" applyAlignment="1">
      <alignment vertical="center" textRotation="90" wrapText="1"/>
    </xf>
    <xf numFmtId="0" fontId="2" fillId="0" borderId="0" xfId="0" applyFont="1" applyFill="1" applyBorder="1"/>
    <xf numFmtId="0" fontId="5" fillId="0" borderId="0" xfId="0" applyFont="1" applyFill="1" applyBorder="1" applyAlignment="1">
      <alignment horizontal="center" vertical="center" wrapText="1"/>
    </xf>
    <xf numFmtId="2" fontId="4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 wrapText="1"/>
    </xf>
    <xf numFmtId="0" fontId="2" fillId="0" borderId="0" xfId="0" applyFont="1" applyBorder="1"/>
    <xf numFmtId="0" fontId="12" fillId="0" borderId="0" xfId="0" applyFont="1" applyFill="1" applyBorder="1" applyAlignment="1">
      <alignment vertical="center" wrapText="1"/>
    </xf>
    <xf numFmtId="0" fontId="6" fillId="0" borderId="0" xfId="0" applyFont="1" applyFill="1" applyBorder="1" applyAlignment="1">
      <alignment vertical="center" textRotation="90"/>
    </xf>
    <xf numFmtId="2" fontId="4" fillId="0" borderId="14" xfId="0" applyNumberFormat="1" applyFont="1" applyFill="1" applyBorder="1" applyAlignment="1">
      <alignment horizontal="center" vertical="center" wrapText="1"/>
    </xf>
    <xf numFmtId="2" fontId="4" fillId="0" borderId="23" xfId="0" applyNumberFormat="1" applyFont="1" applyFill="1" applyBorder="1" applyAlignment="1">
      <alignment horizontal="center" vertical="center" wrapText="1"/>
    </xf>
    <xf numFmtId="0" fontId="15" fillId="0" borderId="0" xfId="0" applyFont="1" applyBorder="1" applyAlignment="1">
      <alignment vertical="center" wrapText="1"/>
    </xf>
    <xf numFmtId="0" fontId="12" fillId="0" borderId="0" xfId="0" applyFont="1" applyBorder="1" applyAlignment="1">
      <alignment vertical="center" wrapText="1"/>
    </xf>
    <xf numFmtId="2" fontId="16" fillId="0" borderId="0" xfId="0" applyNumberFormat="1" applyFont="1" applyFill="1" applyBorder="1" applyAlignment="1">
      <alignment horizontal="center" vertical="center"/>
    </xf>
    <xf numFmtId="2" fontId="16" fillId="0" borderId="0" xfId="0" applyNumberFormat="1" applyFont="1" applyFill="1" applyBorder="1" applyAlignment="1">
      <alignment horizontal="center" vertical="center" wrapText="1"/>
    </xf>
    <xf numFmtId="2" fontId="4" fillId="0" borderId="13" xfId="0" applyNumberFormat="1" applyFont="1" applyFill="1" applyBorder="1" applyAlignment="1">
      <alignment horizontal="center" vertical="center" wrapText="1"/>
    </xf>
    <xf numFmtId="2" fontId="4" fillId="0" borderId="11" xfId="0" applyNumberFormat="1" applyFont="1" applyFill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0" xfId="0" applyFont="1" applyBorder="1" applyAlignment="1">
      <alignment horizontal="center" vertical="center" wrapText="1"/>
    </xf>
    <xf numFmtId="0" fontId="5" fillId="0" borderId="20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1" fillId="0" borderId="27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1" fillId="0" borderId="18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1" fillId="0" borderId="28" xfId="0" applyFont="1" applyBorder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6" fillId="0" borderId="18" xfId="0" applyFont="1" applyBorder="1" applyAlignment="1">
      <alignment horizontal="center" vertical="center" textRotation="90" wrapText="1"/>
    </xf>
    <xf numFmtId="0" fontId="6" fillId="0" borderId="16" xfId="0" applyFont="1" applyBorder="1" applyAlignment="1">
      <alignment horizontal="center" vertical="center" textRotation="90" wrapText="1"/>
    </xf>
    <xf numFmtId="0" fontId="6" fillId="0" borderId="25" xfId="0" applyFont="1" applyBorder="1" applyAlignment="1">
      <alignment horizontal="center" vertical="center" textRotation="90" wrapText="1"/>
    </xf>
    <xf numFmtId="0" fontId="6" fillId="0" borderId="8" xfId="0" applyFont="1" applyBorder="1" applyAlignment="1">
      <alignment horizontal="center" vertical="center" textRotation="90" wrapText="1"/>
    </xf>
    <xf numFmtId="0" fontId="6" fillId="0" borderId="9" xfId="0" applyFont="1" applyBorder="1" applyAlignment="1">
      <alignment horizontal="center" vertical="center" textRotation="90" wrapText="1"/>
    </xf>
    <xf numFmtId="0" fontId="14" fillId="0" borderId="0" xfId="0" applyFont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2" fillId="0" borderId="5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textRotation="90" wrapText="1"/>
    </xf>
    <xf numFmtId="0" fontId="3" fillId="0" borderId="16" xfId="0" applyFont="1" applyBorder="1" applyAlignment="1">
      <alignment horizontal="center" vertical="center" textRotation="90" wrapText="1"/>
    </xf>
    <xf numFmtId="0" fontId="3" fillId="0" borderId="25" xfId="0" applyFont="1" applyBorder="1" applyAlignment="1">
      <alignment horizontal="center" vertical="center" textRotation="90" wrapText="1"/>
    </xf>
    <xf numFmtId="0" fontId="12" fillId="0" borderId="5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 textRotation="90" wrapText="1"/>
    </xf>
    <xf numFmtId="0" fontId="17" fillId="0" borderId="4" xfId="0" applyFont="1" applyBorder="1" applyAlignment="1">
      <alignment horizontal="center" vertical="center" wrapText="1"/>
    </xf>
  </cellXfs>
  <cellStyles count="1"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680919</xdr:colOff>
      <xdr:row>11</xdr:row>
      <xdr:rowOff>40021</xdr:rowOff>
    </xdr:from>
    <xdr:to>
      <xdr:col>6</xdr:col>
      <xdr:colOff>13608</xdr:colOff>
      <xdr:row>13</xdr:row>
      <xdr:rowOff>95250</xdr:rowOff>
    </xdr:to>
    <xdr:grpSp>
      <xdr:nvGrpSpPr>
        <xdr:cNvPr id="4" name="Group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pSpPr/>
      </xdr:nvGrpSpPr>
      <xdr:grpSpPr>
        <a:xfrm>
          <a:off x="6427632" y="5015433"/>
          <a:ext cx="1501139" cy="734978"/>
          <a:chOff x="7774258" y="1569002"/>
          <a:chExt cx="2914194" cy="1703731"/>
        </a:xfrm>
      </xdr:grpSpPr>
      <xdr:grpSp>
        <xdr:nvGrpSpPr>
          <xdr:cNvPr id="5" name="Group 4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GrpSpPr/>
        </xdr:nvGrpSpPr>
        <xdr:grpSpPr>
          <a:xfrm>
            <a:off x="8913019" y="1965676"/>
            <a:ext cx="1023938" cy="761247"/>
            <a:chOff x="4352925" y="3097471"/>
            <a:chExt cx="1481138" cy="1129665"/>
          </a:xfrm>
        </xdr:grpSpPr>
        <xdr:sp macro="" textlink="">
          <xdr:nvSpPr>
            <xdr:cNvPr id="8" name="Cube 7">
              <a:extLst>
                <a:ext uri="{FF2B5EF4-FFF2-40B4-BE49-F238E27FC236}">
                  <a16:creationId xmlns:a16="http://schemas.microsoft.com/office/drawing/2014/main" id="{00000000-0008-0000-0000-000008000000}"/>
                </a:ext>
              </a:extLst>
            </xdr:cNvPr>
            <xdr:cNvSpPr/>
          </xdr:nvSpPr>
          <xdr:spPr>
            <a:xfrm rot="668061">
              <a:off x="4376350" y="3097471"/>
              <a:ext cx="1427436" cy="1129665"/>
            </a:xfrm>
            <a:custGeom>
              <a:avLst/>
              <a:gdLst>
                <a:gd name="connsiteX0" fmla="*/ 0 w 1371600"/>
                <a:gd name="connsiteY0" fmla="*/ 748882 h 1143000"/>
                <a:gd name="connsiteX1" fmla="*/ 622718 w 1371600"/>
                <a:gd name="connsiteY1" fmla="*/ 748882 h 1143000"/>
                <a:gd name="connsiteX2" fmla="*/ 622718 w 1371600"/>
                <a:gd name="connsiteY2" fmla="*/ 1143000 h 1143000"/>
                <a:gd name="connsiteX3" fmla="*/ 0 w 1371600"/>
                <a:gd name="connsiteY3" fmla="*/ 1143000 h 1143000"/>
                <a:gd name="connsiteX4" fmla="*/ 0 w 1371600"/>
                <a:gd name="connsiteY4" fmla="*/ 748882 h 1143000"/>
                <a:gd name="connsiteX0" fmla="*/ 622718 w 1371600"/>
                <a:gd name="connsiteY0" fmla="*/ 748882 h 1143000"/>
                <a:gd name="connsiteX1" fmla="*/ 1371600 w 1371600"/>
                <a:gd name="connsiteY1" fmla="*/ 0 h 1143000"/>
                <a:gd name="connsiteX2" fmla="*/ 1371600 w 1371600"/>
                <a:gd name="connsiteY2" fmla="*/ 394118 h 1143000"/>
                <a:gd name="connsiteX3" fmla="*/ 622718 w 1371600"/>
                <a:gd name="connsiteY3" fmla="*/ 1143000 h 1143000"/>
                <a:gd name="connsiteX4" fmla="*/ 622718 w 1371600"/>
                <a:gd name="connsiteY4" fmla="*/ 748882 h 1143000"/>
                <a:gd name="connsiteX0" fmla="*/ 0 w 1371600"/>
                <a:gd name="connsiteY0" fmla="*/ 748882 h 1143000"/>
                <a:gd name="connsiteX1" fmla="*/ 748882 w 1371600"/>
                <a:gd name="connsiteY1" fmla="*/ 0 h 1143000"/>
                <a:gd name="connsiteX2" fmla="*/ 1371600 w 1371600"/>
                <a:gd name="connsiteY2" fmla="*/ 0 h 1143000"/>
                <a:gd name="connsiteX3" fmla="*/ 622718 w 1371600"/>
                <a:gd name="connsiteY3" fmla="*/ 748882 h 1143000"/>
                <a:gd name="connsiteX4" fmla="*/ 0 w 1371600"/>
                <a:gd name="connsiteY4" fmla="*/ 748882 h 1143000"/>
                <a:gd name="connsiteX0" fmla="*/ 0 w 1371600"/>
                <a:gd name="connsiteY0" fmla="*/ 748882 h 1143000"/>
                <a:gd name="connsiteX1" fmla="*/ 748882 w 1371600"/>
                <a:gd name="connsiteY1" fmla="*/ 0 h 1143000"/>
                <a:gd name="connsiteX2" fmla="*/ 1371600 w 1371600"/>
                <a:gd name="connsiteY2" fmla="*/ 0 h 1143000"/>
                <a:gd name="connsiteX3" fmla="*/ 1371600 w 1371600"/>
                <a:gd name="connsiteY3" fmla="*/ 394118 h 1143000"/>
                <a:gd name="connsiteX4" fmla="*/ 622718 w 1371600"/>
                <a:gd name="connsiteY4" fmla="*/ 1143000 h 1143000"/>
                <a:gd name="connsiteX5" fmla="*/ 0 w 1371600"/>
                <a:gd name="connsiteY5" fmla="*/ 1143000 h 1143000"/>
                <a:gd name="connsiteX6" fmla="*/ 0 w 1371600"/>
                <a:gd name="connsiteY6" fmla="*/ 748882 h 1143000"/>
                <a:gd name="connsiteX7" fmla="*/ 0 w 1371600"/>
                <a:gd name="connsiteY7" fmla="*/ 748882 h 1143000"/>
                <a:gd name="connsiteX8" fmla="*/ 622718 w 1371600"/>
                <a:gd name="connsiteY8" fmla="*/ 748882 h 1143000"/>
                <a:gd name="connsiteX9" fmla="*/ 1371600 w 1371600"/>
                <a:gd name="connsiteY9" fmla="*/ 0 h 1143000"/>
                <a:gd name="connsiteX10" fmla="*/ 622718 w 1371600"/>
                <a:gd name="connsiteY10" fmla="*/ 748882 h 1143000"/>
                <a:gd name="connsiteX11" fmla="*/ 622718 w 1371600"/>
                <a:gd name="connsiteY11" fmla="*/ 1143000 h 1143000"/>
                <a:gd name="connsiteX0" fmla="*/ 0 w 1371600"/>
                <a:gd name="connsiteY0" fmla="*/ 748882 h 1143000"/>
                <a:gd name="connsiteX1" fmla="*/ 622718 w 1371600"/>
                <a:gd name="connsiteY1" fmla="*/ 748882 h 1143000"/>
                <a:gd name="connsiteX2" fmla="*/ 622718 w 1371600"/>
                <a:gd name="connsiteY2" fmla="*/ 1143000 h 1143000"/>
                <a:gd name="connsiteX3" fmla="*/ 0 w 1371600"/>
                <a:gd name="connsiteY3" fmla="*/ 1143000 h 1143000"/>
                <a:gd name="connsiteX4" fmla="*/ 0 w 1371600"/>
                <a:gd name="connsiteY4" fmla="*/ 748882 h 1143000"/>
                <a:gd name="connsiteX0" fmla="*/ 622718 w 1371600"/>
                <a:gd name="connsiteY0" fmla="*/ 748882 h 1143000"/>
                <a:gd name="connsiteX1" fmla="*/ 1371600 w 1371600"/>
                <a:gd name="connsiteY1" fmla="*/ 0 h 1143000"/>
                <a:gd name="connsiteX2" fmla="*/ 1371600 w 1371600"/>
                <a:gd name="connsiteY2" fmla="*/ 394118 h 1143000"/>
                <a:gd name="connsiteX3" fmla="*/ 622718 w 1371600"/>
                <a:gd name="connsiteY3" fmla="*/ 1143000 h 1143000"/>
                <a:gd name="connsiteX4" fmla="*/ 622718 w 1371600"/>
                <a:gd name="connsiteY4" fmla="*/ 748882 h 1143000"/>
                <a:gd name="connsiteX0" fmla="*/ 0 w 1371600"/>
                <a:gd name="connsiteY0" fmla="*/ 748882 h 1143000"/>
                <a:gd name="connsiteX1" fmla="*/ 748882 w 1371600"/>
                <a:gd name="connsiteY1" fmla="*/ 0 h 1143000"/>
                <a:gd name="connsiteX2" fmla="*/ 1371600 w 1371600"/>
                <a:gd name="connsiteY2" fmla="*/ 0 h 1143000"/>
                <a:gd name="connsiteX3" fmla="*/ 622718 w 1371600"/>
                <a:gd name="connsiteY3" fmla="*/ 748882 h 1143000"/>
                <a:gd name="connsiteX4" fmla="*/ 0 w 1371600"/>
                <a:gd name="connsiteY4" fmla="*/ 748882 h 1143000"/>
                <a:gd name="connsiteX0" fmla="*/ 0 w 1371600"/>
                <a:gd name="connsiteY0" fmla="*/ 748882 h 1143000"/>
                <a:gd name="connsiteX1" fmla="*/ 770727 w 1371600"/>
                <a:gd name="connsiteY1" fmla="*/ 110992 h 1143000"/>
                <a:gd name="connsiteX2" fmla="*/ 1371600 w 1371600"/>
                <a:gd name="connsiteY2" fmla="*/ 0 h 1143000"/>
                <a:gd name="connsiteX3" fmla="*/ 1371600 w 1371600"/>
                <a:gd name="connsiteY3" fmla="*/ 394118 h 1143000"/>
                <a:gd name="connsiteX4" fmla="*/ 622718 w 1371600"/>
                <a:gd name="connsiteY4" fmla="*/ 1143000 h 1143000"/>
                <a:gd name="connsiteX5" fmla="*/ 0 w 1371600"/>
                <a:gd name="connsiteY5" fmla="*/ 1143000 h 1143000"/>
                <a:gd name="connsiteX6" fmla="*/ 0 w 1371600"/>
                <a:gd name="connsiteY6" fmla="*/ 748882 h 1143000"/>
                <a:gd name="connsiteX7" fmla="*/ 0 w 1371600"/>
                <a:gd name="connsiteY7" fmla="*/ 748882 h 1143000"/>
                <a:gd name="connsiteX8" fmla="*/ 622718 w 1371600"/>
                <a:gd name="connsiteY8" fmla="*/ 748882 h 1143000"/>
                <a:gd name="connsiteX9" fmla="*/ 1371600 w 1371600"/>
                <a:gd name="connsiteY9" fmla="*/ 0 h 1143000"/>
                <a:gd name="connsiteX10" fmla="*/ 622718 w 1371600"/>
                <a:gd name="connsiteY10" fmla="*/ 748882 h 1143000"/>
                <a:gd name="connsiteX11" fmla="*/ 622718 w 1371600"/>
                <a:gd name="connsiteY11" fmla="*/ 1143000 h 1143000"/>
                <a:gd name="connsiteX0" fmla="*/ 0 w 1371600"/>
                <a:gd name="connsiteY0" fmla="*/ 748882 h 1143000"/>
                <a:gd name="connsiteX1" fmla="*/ 622718 w 1371600"/>
                <a:gd name="connsiteY1" fmla="*/ 748882 h 1143000"/>
                <a:gd name="connsiteX2" fmla="*/ 622718 w 1371600"/>
                <a:gd name="connsiteY2" fmla="*/ 1143000 h 1143000"/>
                <a:gd name="connsiteX3" fmla="*/ 0 w 1371600"/>
                <a:gd name="connsiteY3" fmla="*/ 1143000 h 1143000"/>
                <a:gd name="connsiteX4" fmla="*/ 0 w 1371600"/>
                <a:gd name="connsiteY4" fmla="*/ 748882 h 1143000"/>
                <a:gd name="connsiteX0" fmla="*/ 622718 w 1371600"/>
                <a:gd name="connsiteY0" fmla="*/ 748882 h 1143000"/>
                <a:gd name="connsiteX1" fmla="*/ 1371600 w 1371600"/>
                <a:gd name="connsiteY1" fmla="*/ 0 h 1143000"/>
                <a:gd name="connsiteX2" fmla="*/ 1371600 w 1371600"/>
                <a:gd name="connsiteY2" fmla="*/ 394118 h 1143000"/>
                <a:gd name="connsiteX3" fmla="*/ 622718 w 1371600"/>
                <a:gd name="connsiteY3" fmla="*/ 1143000 h 1143000"/>
                <a:gd name="connsiteX4" fmla="*/ 622718 w 1371600"/>
                <a:gd name="connsiteY4" fmla="*/ 748882 h 1143000"/>
                <a:gd name="connsiteX0" fmla="*/ 0 w 1371600"/>
                <a:gd name="connsiteY0" fmla="*/ 748882 h 1143000"/>
                <a:gd name="connsiteX1" fmla="*/ 770727 w 1371600"/>
                <a:gd name="connsiteY1" fmla="*/ 110992 h 1143000"/>
                <a:gd name="connsiteX2" fmla="*/ 1371600 w 1371600"/>
                <a:gd name="connsiteY2" fmla="*/ 0 h 1143000"/>
                <a:gd name="connsiteX3" fmla="*/ 622718 w 1371600"/>
                <a:gd name="connsiteY3" fmla="*/ 748882 h 1143000"/>
                <a:gd name="connsiteX4" fmla="*/ 0 w 1371600"/>
                <a:gd name="connsiteY4" fmla="*/ 748882 h 1143000"/>
                <a:gd name="connsiteX0" fmla="*/ 0 w 1371600"/>
                <a:gd name="connsiteY0" fmla="*/ 748882 h 1143000"/>
                <a:gd name="connsiteX1" fmla="*/ 770727 w 1371600"/>
                <a:gd name="connsiteY1" fmla="*/ 110992 h 1143000"/>
                <a:gd name="connsiteX2" fmla="*/ 1371600 w 1371600"/>
                <a:gd name="connsiteY2" fmla="*/ 0 h 1143000"/>
                <a:gd name="connsiteX3" fmla="*/ 1371600 w 1371600"/>
                <a:gd name="connsiteY3" fmla="*/ 394118 h 1143000"/>
                <a:gd name="connsiteX4" fmla="*/ 622718 w 1371600"/>
                <a:gd name="connsiteY4" fmla="*/ 1143000 h 1143000"/>
                <a:gd name="connsiteX5" fmla="*/ 0 w 1371600"/>
                <a:gd name="connsiteY5" fmla="*/ 1143000 h 1143000"/>
                <a:gd name="connsiteX6" fmla="*/ 0 w 1371600"/>
                <a:gd name="connsiteY6" fmla="*/ 748882 h 1143000"/>
                <a:gd name="connsiteX7" fmla="*/ 0 w 1371600"/>
                <a:gd name="connsiteY7" fmla="*/ 748882 h 1143000"/>
                <a:gd name="connsiteX8" fmla="*/ 622718 w 1371600"/>
                <a:gd name="connsiteY8" fmla="*/ 748882 h 1143000"/>
                <a:gd name="connsiteX9" fmla="*/ 1371600 w 1371600"/>
                <a:gd name="connsiteY9" fmla="*/ 0 h 1143000"/>
                <a:gd name="connsiteX10" fmla="*/ 622718 w 1371600"/>
                <a:gd name="connsiteY10" fmla="*/ 748882 h 1143000"/>
                <a:gd name="connsiteX11" fmla="*/ 622718 w 1371600"/>
                <a:gd name="connsiteY11" fmla="*/ 1143000 h 1143000"/>
                <a:gd name="connsiteX0" fmla="*/ 0 w 1371600"/>
                <a:gd name="connsiteY0" fmla="*/ 748882 h 1143000"/>
                <a:gd name="connsiteX1" fmla="*/ 622718 w 1371600"/>
                <a:gd name="connsiteY1" fmla="*/ 748882 h 1143000"/>
                <a:gd name="connsiteX2" fmla="*/ 622718 w 1371600"/>
                <a:gd name="connsiteY2" fmla="*/ 1143000 h 1143000"/>
                <a:gd name="connsiteX3" fmla="*/ 0 w 1371600"/>
                <a:gd name="connsiteY3" fmla="*/ 1143000 h 1143000"/>
                <a:gd name="connsiteX4" fmla="*/ 0 w 1371600"/>
                <a:gd name="connsiteY4" fmla="*/ 748882 h 1143000"/>
                <a:gd name="connsiteX0" fmla="*/ 622718 w 1371600"/>
                <a:gd name="connsiteY0" fmla="*/ 748882 h 1143000"/>
                <a:gd name="connsiteX1" fmla="*/ 1371600 w 1371600"/>
                <a:gd name="connsiteY1" fmla="*/ 0 h 1143000"/>
                <a:gd name="connsiteX2" fmla="*/ 1371600 w 1371600"/>
                <a:gd name="connsiteY2" fmla="*/ 394118 h 1143000"/>
                <a:gd name="connsiteX3" fmla="*/ 622718 w 1371600"/>
                <a:gd name="connsiteY3" fmla="*/ 1143000 h 1143000"/>
                <a:gd name="connsiteX4" fmla="*/ 622718 w 1371600"/>
                <a:gd name="connsiteY4" fmla="*/ 748882 h 1143000"/>
                <a:gd name="connsiteX0" fmla="*/ 0 w 1371600"/>
                <a:gd name="connsiteY0" fmla="*/ 748882 h 1143000"/>
                <a:gd name="connsiteX1" fmla="*/ 770727 w 1371600"/>
                <a:gd name="connsiteY1" fmla="*/ 110992 h 1143000"/>
                <a:gd name="connsiteX2" fmla="*/ 1371600 w 1371600"/>
                <a:gd name="connsiteY2" fmla="*/ 0 h 1143000"/>
                <a:gd name="connsiteX3" fmla="*/ 622718 w 1371600"/>
                <a:gd name="connsiteY3" fmla="*/ 748882 h 1143000"/>
                <a:gd name="connsiteX4" fmla="*/ 0 w 1371600"/>
                <a:gd name="connsiteY4" fmla="*/ 748882 h 1143000"/>
                <a:gd name="connsiteX0" fmla="*/ 0 w 1371600"/>
                <a:gd name="connsiteY0" fmla="*/ 748882 h 1143000"/>
                <a:gd name="connsiteX1" fmla="*/ 770727 w 1371600"/>
                <a:gd name="connsiteY1" fmla="*/ 110992 h 1143000"/>
                <a:gd name="connsiteX2" fmla="*/ 1371600 w 1371600"/>
                <a:gd name="connsiteY2" fmla="*/ 0 h 1143000"/>
                <a:gd name="connsiteX3" fmla="*/ 1371600 w 1371600"/>
                <a:gd name="connsiteY3" fmla="*/ 394118 h 1143000"/>
                <a:gd name="connsiteX4" fmla="*/ 622718 w 1371600"/>
                <a:gd name="connsiteY4" fmla="*/ 1143000 h 1143000"/>
                <a:gd name="connsiteX5" fmla="*/ 0 w 1371600"/>
                <a:gd name="connsiteY5" fmla="*/ 1143000 h 1143000"/>
                <a:gd name="connsiteX6" fmla="*/ 0 w 1371600"/>
                <a:gd name="connsiteY6" fmla="*/ 748882 h 1143000"/>
                <a:gd name="connsiteX7" fmla="*/ 0 w 1371600"/>
                <a:gd name="connsiteY7" fmla="*/ 748882 h 1143000"/>
                <a:gd name="connsiteX8" fmla="*/ 622718 w 1371600"/>
                <a:gd name="connsiteY8" fmla="*/ 748882 h 1143000"/>
                <a:gd name="connsiteX9" fmla="*/ 1371600 w 1371600"/>
                <a:gd name="connsiteY9" fmla="*/ 0 h 1143000"/>
                <a:gd name="connsiteX10" fmla="*/ 591624 w 1371600"/>
                <a:gd name="connsiteY10" fmla="*/ 639710 h 1143000"/>
                <a:gd name="connsiteX11" fmla="*/ 622718 w 1371600"/>
                <a:gd name="connsiteY11" fmla="*/ 1143000 h 1143000"/>
                <a:gd name="connsiteX0" fmla="*/ 0 w 1371600"/>
                <a:gd name="connsiteY0" fmla="*/ 748882 h 1143000"/>
                <a:gd name="connsiteX1" fmla="*/ 622718 w 1371600"/>
                <a:gd name="connsiteY1" fmla="*/ 748882 h 1143000"/>
                <a:gd name="connsiteX2" fmla="*/ 622718 w 1371600"/>
                <a:gd name="connsiteY2" fmla="*/ 1143000 h 1143000"/>
                <a:gd name="connsiteX3" fmla="*/ 0 w 1371600"/>
                <a:gd name="connsiteY3" fmla="*/ 1143000 h 1143000"/>
                <a:gd name="connsiteX4" fmla="*/ 0 w 1371600"/>
                <a:gd name="connsiteY4" fmla="*/ 748882 h 1143000"/>
                <a:gd name="connsiteX0" fmla="*/ 622718 w 1371600"/>
                <a:gd name="connsiteY0" fmla="*/ 748882 h 1143000"/>
                <a:gd name="connsiteX1" fmla="*/ 1371600 w 1371600"/>
                <a:gd name="connsiteY1" fmla="*/ 0 h 1143000"/>
                <a:gd name="connsiteX2" fmla="*/ 1371600 w 1371600"/>
                <a:gd name="connsiteY2" fmla="*/ 394118 h 1143000"/>
                <a:gd name="connsiteX3" fmla="*/ 622718 w 1371600"/>
                <a:gd name="connsiteY3" fmla="*/ 1143000 h 1143000"/>
                <a:gd name="connsiteX4" fmla="*/ 622718 w 1371600"/>
                <a:gd name="connsiteY4" fmla="*/ 748882 h 1143000"/>
                <a:gd name="connsiteX0" fmla="*/ 0 w 1371600"/>
                <a:gd name="connsiteY0" fmla="*/ 748882 h 1143000"/>
                <a:gd name="connsiteX1" fmla="*/ 770727 w 1371600"/>
                <a:gd name="connsiteY1" fmla="*/ 110992 h 1143000"/>
                <a:gd name="connsiteX2" fmla="*/ 1371600 w 1371600"/>
                <a:gd name="connsiteY2" fmla="*/ 0 h 1143000"/>
                <a:gd name="connsiteX3" fmla="*/ 622718 w 1371600"/>
                <a:gd name="connsiteY3" fmla="*/ 748882 h 1143000"/>
                <a:gd name="connsiteX4" fmla="*/ 0 w 1371600"/>
                <a:gd name="connsiteY4" fmla="*/ 748882 h 1143000"/>
                <a:gd name="connsiteX0" fmla="*/ 0 w 1371600"/>
                <a:gd name="connsiteY0" fmla="*/ 748882 h 1143000"/>
                <a:gd name="connsiteX1" fmla="*/ 770727 w 1371600"/>
                <a:gd name="connsiteY1" fmla="*/ 110992 h 1143000"/>
                <a:gd name="connsiteX2" fmla="*/ 1371600 w 1371600"/>
                <a:gd name="connsiteY2" fmla="*/ 0 h 1143000"/>
                <a:gd name="connsiteX3" fmla="*/ 1371600 w 1371600"/>
                <a:gd name="connsiteY3" fmla="*/ 394118 h 1143000"/>
                <a:gd name="connsiteX4" fmla="*/ 622718 w 1371600"/>
                <a:gd name="connsiteY4" fmla="*/ 1143000 h 1143000"/>
                <a:gd name="connsiteX5" fmla="*/ 0 w 1371600"/>
                <a:gd name="connsiteY5" fmla="*/ 1143000 h 1143000"/>
                <a:gd name="connsiteX6" fmla="*/ 0 w 1371600"/>
                <a:gd name="connsiteY6" fmla="*/ 748882 h 1143000"/>
                <a:gd name="connsiteX7" fmla="*/ 0 w 1371600"/>
                <a:gd name="connsiteY7" fmla="*/ 748882 h 1143000"/>
                <a:gd name="connsiteX8" fmla="*/ 586015 w 1371600"/>
                <a:gd name="connsiteY8" fmla="*/ 660029 h 1143000"/>
                <a:gd name="connsiteX9" fmla="*/ 1371600 w 1371600"/>
                <a:gd name="connsiteY9" fmla="*/ 0 h 1143000"/>
                <a:gd name="connsiteX10" fmla="*/ 591624 w 1371600"/>
                <a:gd name="connsiteY10" fmla="*/ 639710 h 1143000"/>
                <a:gd name="connsiteX11" fmla="*/ 622718 w 1371600"/>
                <a:gd name="connsiteY11" fmla="*/ 1143000 h 1143000"/>
                <a:gd name="connsiteX0" fmla="*/ 0 w 1371600"/>
                <a:gd name="connsiteY0" fmla="*/ 748882 h 1143000"/>
                <a:gd name="connsiteX1" fmla="*/ 622718 w 1371600"/>
                <a:gd name="connsiteY1" fmla="*/ 748882 h 1143000"/>
                <a:gd name="connsiteX2" fmla="*/ 622718 w 1371600"/>
                <a:gd name="connsiteY2" fmla="*/ 1143000 h 1143000"/>
                <a:gd name="connsiteX3" fmla="*/ 0 w 1371600"/>
                <a:gd name="connsiteY3" fmla="*/ 1143000 h 1143000"/>
                <a:gd name="connsiteX4" fmla="*/ 0 w 1371600"/>
                <a:gd name="connsiteY4" fmla="*/ 748882 h 1143000"/>
                <a:gd name="connsiteX0" fmla="*/ 622718 w 1371600"/>
                <a:gd name="connsiteY0" fmla="*/ 748882 h 1143000"/>
                <a:gd name="connsiteX1" fmla="*/ 1371600 w 1371600"/>
                <a:gd name="connsiteY1" fmla="*/ 0 h 1143000"/>
                <a:gd name="connsiteX2" fmla="*/ 1371600 w 1371600"/>
                <a:gd name="connsiteY2" fmla="*/ 394118 h 1143000"/>
                <a:gd name="connsiteX3" fmla="*/ 622718 w 1371600"/>
                <a:gd name="connsiteY3" fmla="*/ 1143000 h 1143000"/>
                <a:gd name="connsiteX4" fmla="*/ 622718 w 1371600"/>
                <a:gd name="connsiteY4" fmla="*/ 748882 h 1143000"/>
                <a:gd name="connsiteX0" fmla="*/ 0 w 1371600"/>
                <a:gd name="connsiteY0" fmla="*/ 748882 h 1143000"/>
                <a:gd name="connsiteX1" fmla="*/ 770727 w 1371600"/>
                <a:gd name="connsiteY1" fmla="*/ 110992 h 1143000"/>
                <a:gd name="connsiteX2" fmla="*/ 1371600 w 1371600"/>
                <a:gd name="connsiteY2" fmla="*/ 0 h 1143000"/>
                <a:gd name="connsiteX3" fmla="*/ 606334 w 1371600"/>
                <a:gd name="connsiteY3" fmla="*/ 665637 h 1143000"/>
                <a:gd name="connsiteX4" fmla="*/ 0 w 1371600"/>
                <a:gd name="connsiteY4" fmla="*/ 748882 h 1143000"/>
                <a:gd name="connsiteX0" fmla="*/ 0 w 1371600"/>
                <a:gd name="connsiteY0" fmla="*/ 748882 h 1143000"/>
                <a:gd name="connsiteX1" fmla="*/ 770727 w 1371600"/>
                <a:gd name="connsiteY1" fmla="*/ 110992 h 1143000"/>
                <a:gd name="connsiteX2" fmla="*/ 1371600 w 1371600"/>
                <a:gd name="connsiteY2" fmla="*/ 0 h 1143000"/>
                <a:gd name="connsiteX3" fmla="*/ 1371600 w 1371600"/>
                <a:gd name="connsiteY3" fmla="*/ 394118 h 1143000"/>
                <a:gd name="connsiteX4" fmla="*/ 622718 w 1371600"/>
                <a:gd name="connsiteY4" fmla="*/ 1143000 h 1143000"/>
                <a:gd name="connsiteX5" fmla="*/ 0 w 1371600"/>
                <a:gd name="connsiteY5" fmla="*/ 1143000 h 1143000"/>
                <a:gd name="connsiteX6" fmla="*/ 0 w 1371600"/>
                <a:gd name="connsiteY6" fmla="*/ 748882 h 1143000"/>
                <a:gd name="connsiteX7" fmla="*/ 0 w 1371600"/>
                <a:gd name="connsiteY7" fmla="*/ 748882 h 1143000"/>
                <a:gd name="connsiteX8" fmla="*/ 586015 w 1371600"/>
                <a:gd name="connsiteY8" fmla="*/ 660029 h 1143000"/>
                <a:gd name="connsiteX9" fmla="*/ 1371600 w 1371600"/>
                <a:gd name="connsiteY9" fmla="*/ 0 h 1143000"/>
                <a:gd name="connsiteX10" fmla="*/ 591624 w 1371600"/>
                <a:gd name="connsiteY10" fmla="*/ 639710 h 1143000"/>
                <a:gd name="connsiteX11" fmla="*/ 622718 w 1371600"/>
                <a:gd name="connsiteY11" fmla="*/ 1143000 h 1143000"/>
                <a:gd name="connsiteX0" fmla="*/ 0 w 1371600"/>
                <a:gd name="connsiteY0" fmla="*/ 748882 h 1143000"/>
                <a:gd name="connsiteX1" fmla="*/ 622718 w 1371600"/>
                <a:gd name="connsiteY1" fmla="*/ 748882 h 1143000"/>
                <a:gd name="connsiteX2" fmla="*/ 622718 w 1371600"/>
                <a:gd name="connsiteY2" fmla="*/ 1143000 h 1143000"/>
                <a:gd name="connsiteX3" fmla="*/ 0 w 1371600"/>
                <a:gd name="connsiteY3" fmla="*/ 1143000 h 1143000"/>
                <a:gd name="connsiteX4" fmla="*/ 0 w 1371600"/>
                <a:gd name="connsiteY4" fmla="*/ 748882 h 1143000"/>
                <a:gd name="connsiteX0" fmla="*/ 604514 w 1371600"/>
                <a:gd name="connsiteY0" fmla="*/ 656388 h 1143000"/>
                <a:gd name="connsiteX1" fmla="*/ 1371600 w 1371600"/>
                <a:gd name="connsiteY1" fmla="*/ 0 h 1143000"/>
                <a:gd name="connsiteX2" fmla="*/ 1371600 w 1371600"/>
                <a:gd name="connsiteY2" fmla="*/ 394118 h 1143000"/>
                <a:gd name="connsiteX3" fmla="*/ 622718 w 1371600"/>
                <a:gd name="connsiteY3" fmla="*/ 1143000 h 1143000"/>
                <a:gd name="connsiteX4" fmla="*/ 604514 w 1371600"/>
                <a:gd name="connsiteY4" fmla="*/ 656388 h 1143000"/>
                <a:gd name="connsiteX0" fmla="*/ 0 w 1371600"/>
                <a:gd name="connsiteY0" fmla="*/ 748882 h 1143000"/>
                <a:gd name="connsiteX1" fmla="*/ 770727 w 1371600"/>
                <a:gd name="connsiteY1" fmla="*/ 110992 h 1143000"/>
                <a:gd name="connsiteX2" fmla="*/ 1371600 w 1371600"/>
                <a:gd name="connsiteY2" fmla="*/ 0 h 1143000"/>
                <a:gd name="connsiteX3" fmla="*/ 606334 w 1371600"/>
                <a:gd name="connsiteY3" fmla="*/ 665637 h 1143000"/>
                <a:gd name="connsiteX4" fmla="*/ 0 w 1371600"/>
                <a:gd name="connsiteY4" fmla="*/ 748882 h 1143000"/>
                <a:gd name="connsiteX0" fmla="*/ 0 w 1371600"/>
                <a:gd name="connsiteY0" fmla="*/ 748882 h 1143000"/>
                <a:gd name="connsiteX1" fmla="*/ 770727 w 1371600"/>
                <a:gd name="connsiteY1" fmla="*/ 110992 h 1143000"/>
                <a:gd name="connsiteX2" fmla="*/ 1371600 w 1371600"/>
                <a:gd name="connsiteY2" fmla="*/ 0 h 1143000"/>
                <a:gd name="connsiteX3" fmla="*/ 1371600 w 1371600"/>
                <a:gd name="connsiteY3" fmla="*/ 394118 h 1143000"/>
                <a:gd name="connsiteX4" fmla="*/ 622718 w 1371600"/>
                <a:gd name="connsiteY4" fmla="*/ 1143000 h 1143000"/>
                <a:gd name="connsiteX5" fmla="*/ 0 w 1371600"/>
                <a:gd name="connsiteY5" fmla="*/ 1143000 h 1143000"/>
                <a:gd name="connsiteX6" fmla="*/ 0 w 1371600"/>
                <a:gd name="connsiteY6" fmla="*/ 748882 h 1143000"/>
                <a:gd name="connsiteX7" fmla="*/ 0 w 1371600"/>
                <a:gd name="connsiteY7" fmla="*/ 748882 h 1143000"/>
                <a:gd name="connsiteX8" fmla="*/ 586015 w 1371600"/>
                <a:gd name="connsiteY8" fmla="*/ 660029 h 1143000"/>
                <a:gd name="connsiteX9" fmla="*/ 1371600 w 1371600"/>
                <a:gd name="connsiteY9" fmla="*/ 0 h 1143000"/>
                <a:gd name="connsiteX10" fmla="*/ 591624 w 1371600"/>
                <a:gd name="connsiteY10" fmla="*/ 639710 h 1143000"/>
                <a:gd name="connsiteX11" fmla="*/ 622718 w 1371600"/>
                <a:gd name="connsiteY11" fmla="*/ 1143000 h 1143000"/>
                <a:gd name="connsiteX0" fmla="*/ 0 w 1371600"/>
                <a:gd name="connsiteY0" fmla="*/ 748882 h 1143000"/>
                <a:gd name="connsiteX1" fmla="*/ 602694 w 1371600"/>
                <a:gd name="connsiteY1" fmla="*/ 647139 h 1143000"/>
                <a:gd name="connsiteX2" fmla="*/ 622718 w 1371600"/>
                <a:gd name="connsiteY2" fmla="*/ 1143000 h 1143000"/>
                <a:gd name="connsiteX3" fmla="*/ 0 w 1371600"/>
                <a:gd name="connsiteY3" fmla="*/ 1143000 h 1143000"/>
                <a:gd name="connsiteX4" fmla="*/ 0 w 1371600"/>
                <a:gd name="connsiteY4" fmla="*/ 748882 h 1143000"/>
                <a:gd name="connsiteX0" fmla="*/ 604514 w 1371600"/>
                <a:gd name="connsiteY0" fmla="*/ 656388 h 1143000"/>
                <a:gd name="connsiteX1" fmla="*/ 1371600 w 1371600"/>
                <a:gd name="connsiteY1" fmla="*/ 0 h 1143000"/>
                <a:gd name="connsiteX2" fmla="*/ 1371600 w 1371600"/>
                <a:gd name="connsiteY2" fmla="*/ 394118 h 1143000"/>
                <a:gd name="connsiteX3" fmla="*/ 622718 w 1371600"/>
                <a:gd name="connsiteY3" fmla="*/ 1143000 h 1143000"/>
                <a:gd name="connsiteX4" fmla="*/ 604514 w 1371600"/>
                <a:gd name="connsiteY4" fmla="*/ 656388 h 1143000"/>
                <a:gd name="connsiteX0" fmla="*/ 0 w 1371600"/>
                <a:gd name="connsiteY0" fmla="*/ 748882 h 1143000"/>
                <a:gd name="connsiteX1" fmla="*/ 770727 w 1371600"/>
                <a:gd name="connsiteY1" fmla="*/ 110992 h 1143000"/>
                <a:gd name="connsiteX2" fmla="*/ 1371600 w 1371600"/>
                <a:gd name="connsiteY2" fmla="*/ 0 h 1143000"/>
                <a:gd name="connsiteX3" fmla="*/ 606334 w 1371600"/>
                <a:gd name="connsiteY3" fmla="*/ 665637 h 1143000"/>
                <a:gd name="connsiteX4" fmla="*/ 0 w 1371600"/>
                <a:gd name="connsiteY4" fmla="*/ 748882 h 1143000"/>
                <a:gd name="connsiteX0" fmla="*/ 0 w 1371600"/>
                <a:gd name="connsiteY0" fmla="*/ 748882 h 1143000"/>
                <a:gd name="connsiteX1" fmla="*/ 770727 w 1371600"/>
                <a:gd name="connsiteY1" fmla="*/ 110992 h 1143000"/>
                <a:gd name="connsiteX2" fmla="*/ 1371600 w 1371600"/>
                <a:gd name="connsiteY2" fmla="*/ 0 h 1143000"/>
                <a:gd name="connsiteX3" fmla="*/ 1371600 w 1371600"/>
                <a:gd name="connsiteY3" fmla="*/ 394118 h 1143000"/>
                <a:gd name="connsiteX4" fmla="*/ 622718 w 1371600"/>
                <a:gd name="connsiteY4" fmla="*/ 1143000 h 1143000"/>
                <a:gd name="connsiteX5" fmla="*/ 0 w 1371600"/>
                <a:gd name="connsiteY5" fmla="*/ 1143000 h 1143000"/>
                <a:gd name="connsiteX6" fmla="*/ 0 w 1371600"/>
                <a:gd name="connsiteY6" fmla="*/ 748882 h 1143000"/>
                <a:gd name="connsiteX7" fmla="*/ 0 w 1371600"/>
                <a:gd name="connsiteY7" fmla="*/ 748882 h 1143000"/>
                <a:gd name="connsiteX8" fmla="*/ 586015 w 1371600"/>
                <a:gd name="connsiteY8" fmla="*/ 660029 h 1143000"/>
                <a:gd name="connsiteX9" fmla="*/ 1371600 w 1371600"/>
                <a:gd name="connsiteY9" fmla="*/ 0 h 1143000"/>
                <a:gd name="connsiteX10" fmla="*/ 591624 w 1371600"/>
                <a:gd name="connsiteY10" fmla="*/ 639710 h 1143000"/>
                <a:gd name="connsiteX11" fmla="*/ 622718 w 1371600"/>
                <a:gd name="connsiteY11" fmla="*/ 1143000 h 1143000"/>
                <a:gd name="connsiteX0" fmla="*/ 0 w 1371600"/>
                <a:gd name="connsiteY0" fmla="*/ 748882 h 1143000"/>
                <a:gd name="connsiteX1" fmla="*/ 602694 w 1371600"/>
                <a:gd name="connsiteY1" fmla="*/ 647139 h 1143000"/>
                <a:gd name="connsiteX2" fmla="*/ 622718 w 1371600"/>
                <a:gd name="connsiteY2" fmla="*/ 1143000 h 1143000"/>
                <a:gd name="connsiteX3" fmla="*/ 0 w 1371600"/>
                <a:gd name="connsiteY3" fmla="*/ 1143000 h 1143000"/>
                <a:gd name="connsiteX4" fmla="*/ 0 w 1371600"/>
                <a:gd name="connsiteY4" fmla="*/ 748882 h 1143000"/>
                <a:gd name="connsiteX0" fmla="*/ 604514 w 1371600"/>
                <a:gd name="connsiteY0" fmla="*/ 656388 h 1143000"/>
                <a:gd name="connsiteX1" fmla="*/ 1371600 w 1371600"/>
                <a:gd name="connsiteY1" fmla="*/ 0 h 1143000"/>
                <a:gd name="connsiteX2" fmla="*/ 1371600 w 1371600"/>
                <a:gd name="connsiteY2" fmla="*/ 394118 h 1143000"/>
                <a:gd name="connsiteX3" fmla="*/ 622718 w 1371600"/>
                <a:gd name="connsiteY3" fmla="*/ 1143000 h 1143000"/>
                <a:gd name="connsiteX4" fmla="*/ 604514 w 1371600"/>
                <a:gd name="connsiteY4" fmla="*/ 656388 h 1143000"/>
                <a:gd name="connsiteX0" fmla="*/ 0 w 1371600"/>
                <a:gd name="connsiteY0" fmla="*/ 748882 h 1143000"/>
                <a:gd name="connsiteX1" fmla="*/ 770727 w 1371600"/>
                <a:gd name="connsiteY1" fmla="*/ 110992 h 1143000"/>
                <a:gd name="connsiteX2" fmla="*/ 1371600 w 1371600"/>
                <a:gd name="connsiteY2" fmla="*/ 0 h 1143000"/>
                <a:gd name="connsiteX3" fmla="*/ 606334 w 1371600"/>
                <a:gd name="connsiteY3" fmla="*/ 665637 h 1143000"/>
                <a:gd name="connsiteX4" fmla="*/ 0 w 1371600"/>
                <a:gd name="connsiteY4" fmla="*/ 748882 h 1143000"/>
                <a:gd name="connsiteX0" fmla="*/ 0 w 1371600"/>
                <a:gd name="connsiteY0" fmla="*/ 748882 h 1143000"/>
                <a:gd name="connsiteX1" fmla="*/ 770727 w 1371600"/>
                <a:gd name="connsiteY1" fmla="*/ 110992 h 1143000"/>
                <a:gd name="connsiteX2" fmla="*/ 1371600 w 1371600"/>
                <a:gd name="connsiteY2" fmla="*/ 0 h 1143000"/>
                <a:gd name="connsiteX3" fmla="*/ 1371600 w 1371600"/>
                <a:gd name="connsiteY3" fmla="*/ 394118 h 1143000"/>
                <a:gd name="connsiteX4" fmla="*/ 622718 w 1371600"/>
                <a:gd name="connsiteY4" fmla="*/ 1143000 h 1143000"/>
                <a:gd name="connsiteX5" fmla="*/ 0 w 1371600"/>
                <a:gd name="connsiteY5" fmla="*/ 1143000 h 1143000"/>
                <a:gd name="connsiteX6" fmla="*/ 0 w 1371600"/>
                <a:gd name="connsiteY6" fmla="*/ 748882 h 1143000"/>
                <a:gd name="connsiteX7" fmla="*/ 0 w 1371600"/>
                <a:gd name="connsiteY7" fmla="*/ 748882 h 1143000"/>
                <a:gd name="connsiteX8" fmla="*/ 586015 w 1371600"/>
                <a:gd name="connsiteY8" fmla="*/ 660029 h 1143000"/>
                <a:gd name="connsiteX9" fmla="*/ 1371600 w 1371600"/>
                <a:gd name="connsiteY9" fmla="*/ 0 h 1143000"/>
                <a:gd name="connsiteX10" fmla="*/ 591624 w 1371600"/>
                <a:gd name="connsiteY10" fmla="*/ 639710 h 1143000"/>
                <a:gd name="connsiteX11" fmla="*/ 617552 w 1371600"/>
                <a:gd name="connsiteY11" fmla="*/ 1019118 h 1143000"/>
                <a:gd name="connsiteX0" fmla="*/ 0 w 1371600"/>
                <a:gd name="connsiteY0" fmla="*/ 748882 h 1143000"/>
                <a:gd name="connsiteX1" fmla="*/ 602694 w 1371600"/>
                <a:gd name="connsiteY1" fmla="*/ 647139 h 1143000"/>
                <a:gd name="connsiteX2" fmla="*/ 622718 w 1371600"/>
                <a:gd name="connsiteY2" fmla="*/ 1143000 h 1143000"/>
                <a:gd name="connsiteX3" fmla="*/ 0 w 1371600"/>
                <a:gd name="connsiteY3" fmla="*/ 1143000 h 1143000"/>
                <a:gd name="connsiteX4" fmla="*/ 0 w 1371600"/>
                <a:gd name="connsiteY4" fmla="*/ 748882 h 1143000"/>
                <a:gd name="connsiteX0" fmla="*/ 604514 w 1371600"/>
                <a:gd name="connsiteY0" fmla="*/ 656388 h 1143000"/>
                <a:gd name="connsiteX1" fmla="*/ 1371600 w 1371600"/>
                <a:gd name="connsiteY1" fmla="*/ 0 h 1143000"/>
                <a:gd name="connsiteX2" fmla="*/ 1371600 w 1371600"/>
                <a:gd name="connsiteY2" fmla="*/ 394118 h 1143000"/>
                <a:gd name="connsiteX3" fmla="*/ 622718 w 1371600"/>
                <a:gd name="connsiteY3" fmla="*/ 1143000 h 1143000"/>
                <a:gd name="connsiteX4" fmla="*/ 604514 w 1371600"/>
                <a:gd name="connsiteY4" fmla="*/ 656388 h 1143000"/>
                <a:gd name="connsiteX0" fmla="*/ 0 w 1371600"/>
                <a:gd name="connsiteY0" fmla="*/ 748882 h 1143000"/>
                <a:gd name="connsiteX1" fmla="*/ 770727 w 1371600"/>
                <a:gd name="connsiteY1" fmla="*/ 110992 h 1143000"/>
                <a:gd name="connsiteX2" fmla="*/ 1371600 w 1371600"/>
                <a:gd name="connsiteY2" fmla="*/ 0 h 1143000"/>
                <a:gd name="connsiteX3" fmla="*/ 606334 w 1371600"/>
                <a:gd name="connsiteY3" fmla="*/ 665637 h 1143000"/>
                <a:gd name="connsiteX4" fmla="*/ 0 w 1371600"/>
                <a:gd name="connsiteY4" fmla="*/ 748882 h 1143000"/>
                <a:gd name="connsiteX0" fmla="*/ 0 w 1371600"/>
                <a:gd name="connsiteY0" fmla="*/ 748882 h 1143000"/>
                <a:gd name="connsiteX1" fmla="*/ 770727 w 1371600"/>
                <a:gd name="connsiteY1" fmla="*/ 110992 h 1143000"/>
                <a:gd name="connsiteX2" fmla="*/ 1371600 w 1371600"/>
                <a:gd name="connsiteY2" fmla="*/ 0 h 1143000"/>
                <a:gd name="connsiteX3" fmla="*/ 1371600 w 1371600"/>
                <a:gd name="connsiteY3" fmla="*/ 394118 h 1143000"/>
                <a:gd name="connsiteX4" fmla="*/ 599053 w 1371600"/>
                <a:gd name="connsiteY4" fmla="*/ 1022758 h 1143000"/>
                <a:gd name="connsiteX5" fmla="*/ 0 w 1371600"/>
                <a:gd name="connsiteY5" fmla="*/ 1143000 h 1143000"/>
                <a:gd name="connsiteX6" fmla="*/ 0 w 1371600"/>
                <a:gd name="connsiteY6" fmla="*/ 748882 h 1143000"/>
                <a:gd name="connsiteX7" fmla="*/ 0 w 1371600"/>
                <a:gd name="connsiteY7" fmla="*/ 748882 h 1143000"/>
                <a:gd name="connsiteX8" fmla="*/ 586015 w 1371600"/>
                <a:gd name="connsiteY8" fmla="*/ 660029 h 1143000"/>
                <a:gd name="connsiteX9" fmla="*/ 1371600 w 1371600"/>
                <a:gd name="connsiteY9" fmla="*/ 0 h 1143000"/>
                <a:gd name="connsiteX10" fmla="*/ 591624 w 1371600"/>
                <a:gd name="connsiteY10" fmla="*/ 639710 h 1143000"/>
                <a:gd name="connsiteX11" fmla="*/ 617552 w 1371600"/>
                <a:gd name="connsiteY11" fmla="*/ 1019118 h 1143000"/>
                <a:gd name="connsiteX0" fmla="*/ 0 w 1371600"/>
                <a:gd name="connsiteY0" fmla="*/ 748882 h 1143000"/>
                <a:gd name="connsiteX1" fmla="*/ 602694 w 1371600"/>
                <a:gd name="connsiteY1" fmla="*/ 647139 h 1143000"/>
                <a:gd name="connsiteX2" fmla="*/ 622718 w 1371600"/>
                <a:gd name="connsiteY2" fmla="*/ 1143000 h 1143000"/>
                <a:gd name="connsiteX3" fmla="*/ 0 w 1371600"/>
                <a:gd name="connsiteY3" fmla="*/ 1143000 h 1143000"/>
                <a:gd name="connsiteX4" fmla="*/ 0 w 1371600"/>
                <a:gd name="connsiteY4" fmla="*/ 748882 h 1143000"/>
                <a:gd name="connsiteX0" fmla="*/ 604514 w 1371600"/>
                <a:gd name="connsiteY0" fmla="*/ 656388 h 1143000"/>
                <a:gd name="connsiteX1" fmla="*/ 1371600 w 1371600"/>
                <a:gd name="connsiteY1" fmla="*/ 0 h 1143000"/>
                <a:gd name="connsiteX2" fmla="*/ 1371600 w 1371600"/>
                <a:gd name="connsiteY2" fmla="*/ 394118 h 1143000"/>
                <a:gd name="connsiteX3" fmla="*/ 610122 w 1371600"/>
                <a:gd name="connsiteY3" fmla="*/ 1030187 h 1143000"/>
                <a:gd name="connsiteX4" fmla="*/ 604514 w 1371600"/>
                <a:gd name="connsiteY4" fmla="*/ 656388 h 1143000"/>
                <a:gd name="connsiteX0" fmla="*/ 0 w 1371600"/>
                <a:gd name="connsiteY0" fmla="*/ 748882 h 1143000"/>
                <a:gd name="connsiteX1" fmla="*/ 770727 w 1371600"/>
                <a:gd name="connsiteY1" fmla="*/ 110992 h 1143000"/>
                <a:gd name="connsiteX2" fmla="*/ 1371600 w 1371600"/>
                <a:gd name="connsiteY2" fmla="*/ 0 h 1143000"/>
                <a:gd name="connsiteX3" fmla="*/ 606334 w 1371600"/>
                <a:gd name="connsiteY3" fmla="*/ 665637 h 1143000"/>
                <a:gd name="connsiteX4" fmla="*/ 0 w 1371600"/>
                <a:gd name="connsiteY4" fmla="*/ 748882 h 1143000"/>
                <a:gd name="connsiteX0" fmla="*/ 0 w 1371600"/>
                <a:gd name="connsiteY0" fmla="*/ 748882 h 1143000"/>
                <a:gd name="connsiteX1" fmla="*/ 770727 w 1371600"/>
                <a:gd name="connsiteY1" fmla="*/ 110992 h 1143000"/>
                <a:gd name="connsiteX2" fmla="*/ 1371600 w 1371600"/>
                <a:gd name="connsiteY2" fmla="*/ 0 h 1143000"/>
                <a:gd name="connsiteX3" fmla="*/ 1371600 w 1371600"/>
                <a:gd name="connsiteY3" fmla="*/ 394118 h 1143000"/>
                <a:gd name="connsiteX4" fmla="*/ 599053 w 1371600"/>
                <a:gd name="connsiteY4" fmla="*/ 1022758 h 1143000"/>
                <a:gd name="connsiteX5" fmla="*/ 0 w 1371600"/>
                <a:gd name="connsiteY5" fmla="*/ 1143000 h 1143000"/>
                <a:gd name="connsiteX6" fmla="*/ 0 w 1371600"/>
                <a:gd name="connsiteY6" fmla="*/ 748882 h 1143000"/>
                <a:gd name="connsiteX7" fmla="*/ 0 w 1371600"/>
                <a:gd name="connsiteY7" fmla="*/ 748882 h 1143000"/>
                <a:gd name="connsiteX8" fmla="*/ 586015 w 1371600"/>
                <a:gd name="connsiteY8" fmla="*/ 660029 h 1143000"/>
                <a:gd name="connsiteX9" fmla="*/ 1371600 w 1371600"/>
                <a:gd name="connsiteY9" fmla="*/ 0 h 1143000"/>
                <a:gd name="connsiteX10" fmla="*/ 591624 w 1371600"/>
                <a:gd name="connsiteY10" fmla="*/ 639710 h 1143000"/>
                <a:gd name="connsiteX11" fmla="*/ 617552 w 1371600"/>
                <a:gd name="connsiteY11" fmla="*/ 1019118 h 1143000"/>
                <a:gd name="connsiteX0" fmla="*/ 0 w 1371600"/>
                <a:gd name="connsiteY0" fmla="*/ 748882 h 1143000"/>
                <a:gd name="connsiteX1" fmla="*/ 602694 w 1371600"/>
                <a:gd name="connsiteY1" fmla="*/ 647139 h 1143000"/>
                <a:gd name="connsiteX2" fmla="*/ 606482 w 1371600"/>
                <a:gd name="connsiteY2" fmla="*/ 1011689 h 1143000"/>
                <a:gd name="connsiteX3" fmla="*/ 0 w 1371600"/>
                <a:gd name="connsiteY3" fmla="*/ 1143000 h 1143000"/>
                <a:gd name="connsiteX4" fmla="*/ 0 w 1371600"/>
                <a:gd name="connsiteY4" fmla="*/ 748882 h 1143000"/>
                <a:gd name="connsiteX0" fmla="*/ 604514 w 1371600"/>
                <a:gd name="connsiteY0" fmla="*/ 656388 h 1143000"/>
                <a:gd name="connsiteX1" fmla="*/ 1371600 w 1371600"/>
                <a:gd name="connsiteY1" fmla="*/ 0 h 1143000"/>
                <a:gd name="connsiteX2" fmla="*/ 1371600 w 1371600"/>
                <a:gd name="connsiteY2" fmla="*/ 394118 h 1143000"/>
                <a:gd name="connsiteX3" fmla="*/ 610122 w 1371600"/>
                <a:gd name="connsiteY3" fmla="*/ 1030187 h 1143000"/>
                <a:gd name="connsiteX4" fmla="*/ 604514 w 1371600"/>
                <a:gd name="connsiteY4" fmla="*/ 656388 h 1143000"/>
                <a:gd name="connsiteX0" fmla="*/ 0 w 1371600"/>
                <a:gd name="connsiteY0" fmla="*/ 748882 h 1143000"/>
                <a:gd name="connsiteX1" fmla="*/ 770727 w 1371600"/>
                <a:gd name="connsiteY1" fmla="*/ 110992 h 1143000"/>
                <a:gd name="connsiteX2" fmla="*/ 1371600 w 1371600"/>
                <a:gd name="connsiteY2" fmla="*/ 0 h 1143000"/>
                <a:gd name="connsiteX3" fmla="*/ 606334 w 1371600"/>
                <a:gd name="connsiteY3" fmla="*/ 665637 h 1143000"/>
                <a:gd name="connsiteX4" fmla="*/ 0 w 1371600"/>
                <a:gd name="connsiteY4" fmla="*/ 748882 h 1143000"/>
                <a:gd name="connsiteX0" fmla="*/ 0 w 1371600"/>
                <a:gd name="connsiteY0" fmla="*/ 748882 h 1143000"/>
                <a:gd name="connsiteX1" fmla="*/ 770727 w 1371600"/>
                <a:gd name="connsiteY1" fmla="*/ 110992 h 1143000"/>
                <a:gd name="connsiteX2" fmla="*/ 1371600 w 1371600"/>
                <a:gd name="connsiteY2" fmla="*/ 0 h 1143000"/>
                <a:gd name="connsiteX3" fmla="*/ 1371600 w 1371600"/>
                <a:gd name="connsiteY3" fmla="*/ 394118 h 1143000"/>
                <a:gd name="connsiteX4" fmla="*/ 599053 w 1371600"/>
                <a:gd name="connsiteY4" fmla="*/ 1022758 h 1143000"/>
                <a:gd name="connsiteX5" fmla="*/ 0 w 1371600"/>
                <a:gd name="connsiteY5" fmla="*/ 1143000 h 1143000"/>
                <a:gd name="connsiteX6" fmla="*/ 0 w 1371600"/>
                <a:gd name="connsiteY6" fmla="*/ 748882 h 1143000"/>
                <a:gd name="connsiteX7" fmla="*/ 0 w 1371600"/>
                <a:gd name="connsiteY7" fmla="*/ 748882 h 1143000"/>
                <a:gd name="connsiteX8" fmla="*/ 586015 w 1371600"/>
                <a:gd name="connsiteY8" fmla="*/ 660029 h 1143000"/>
                <a:gd name="connsiteX9" fmla="*/ 1371600 w 1371600"/>
                <a:gd name="connsiteY9" fmla="*/ 0 h 1143000"/>
                <a:gd name="connsiteX10" fmla="*/ 591624 w 1371600"/>
                <a:gd name="connsiteY10" fmla="*/ 639710 h 1143000"/>
                <a:gd name="connsiteX11" fmla="*/ 617552 w 1371600"/>
                <a:gd name="connsiteY11" fmla="*/ 1019118 h 1143000"/>
                <a:gd name="connsiteX0" fmla="*/ 0 w 1371600"/>
                <a:gd name="connsiteY0" fmla="*/ 748882 h 1143000"/>
                <a:gd name="connsiteX1" fmla="*/ 602694 w 1371600"/>
                <a:gd name="connsiteY1" fmla="*/ 647139 h 1143000"/>
                <a:gd name="connsiteX2" fmla="*/ 606482 w 1371600"/>
                <a:gd name="connsiteY2" fmla="*/ 1011689 h 1143000"/>
                <a:gd name="connsiteX3" fmla="*/ 0 w 1371600"/>
                <a:gd name="connsiteY3" fmla="*/ 1143000 h 1143000"/>
                <a:gd name="connsiteX4" fmla="*/ 0 w 1371600"/>
                <a:gd name="connsiteY4" fmla="*/ 748882 h 1143000"/>
                <a:gd name="connsiteX0" fmla="*/ 604514 w 1371600"/>
                <a:gd name="connsiteY0" fmla="*/ 656388 h 1143000"/>
                <a:gd name="connsiteX1" fmla="*/ 1371600 w 1371600"/>
                <a:gd name="connsiteY1" fmla="*/ 0 h 1143000"/>
                <a:gd name="connsiteX2" fmla="*/ 1371600 w 1371600"/>
                <a:gd name="connsiteY2" fmla="*/ 394118 h 1143000"/>
                <a:gd name="connsiteX3" fmla="*/ 610122 w 1371600"/>
                <a:gd name="connsiteY3" fmla="*/ 1030187 h 1143000"/>
                <a:gd name="connsiteX4" fmla="*/ 604514 w 1371600"/>
                <a:gd name="connsiteY4" fmla="*/ 656388 h 1143000"/>
                <a:gd name="connsiteX0" fmla="*/ 0 w 1371600"/>
                <a:gd name="connsiteY0" fmla="*/ 748882 h 1143000"/>
                <a:gd name="connsiteX1" fmla="*/ 770727 w 1371600"/>
                <a:gd name="connsiteY1" fmla="*/ 110992 h 1143000"/>
                <a:gd name="connsiteX2" fmla="*/ 1371600 w 1371600"/>
                <a:gd name="connsiteY2" fmla="*/ 0 h 1143000"/>
                <a:gd name="connsiteX3" fmla="*/ 606334 w 1371600"/>
                <a:gd name="connsiteY3" fmla="*/ 665637 h 1143000"/>
                <a:gd name="connsiteX4" fmla="*/ 0 w 1371600"/>
                <a:gd name="connsiteY4" fmla="*/ 748882 h 1143000"/>
                <a:gd name="connsiteX0" fmla="*/ 0 w 1371600"/>
                <a:gd name="connsiteY0" fmla="*/ 748882 h 1143000"/>
                <a:gd name="connsiteX1" fmla="*/ 770727 w 1371600"/>
                <a:gd name="connsiteY1" fmla="*/ 110992 h 1143000"/>
                <a:gd name="connsiteX2" fmla="*/ 1371600 w 1371600"/>
                <a:gd name="connsiteY2" fmla="*/ 0 h 1143000"/>
                <a:gd name="connsiteX3" fmla="*/ 1371600 w 1371600"/>
                <a:gd name="connsiteY3" fmla="*/ 394118 h 1143000"/>
                <a:gd name="connsiteX4" fmla="*/ 599053 w 1371600"/>
                <a:gd name="connsiteY4" fmla="*/ 1022758 h 1143000"/>
                <a:gd name="connsiteX5" fmla="*/ 0 w 1371600"/>
                <a:gd name="connsiteY5" fmla="*/ 1143000 h 1143000"/>
                <a:gd name="connsiteX6" fmla="*/ 0 w 1371600"/>
                <a:gd name="connsiteY6" fmla="*/ 748882 h 1143000"/>
                <a:gd name="connsiteX7" fmla="*/ 5462 w 1371600"/>
                <a:gd name="connsiteY7" fmla="*/ 776629 h 1143000"/>
                <a:gd name="connsiteX8" fmla="*/ 586015 w 1371600"/>
                <a:gd name="connsiteY8" fmla="*/ 660029 h 1143000"/>
                <a:gd name="connsiteX9" fmla="*/ 1371600 w 1371600"/>
                <a:gd name="connsiteY9" fmla="*/ 0 h 1143000"/>
                <a:gd name="connsiteX10" fmla="*/ 591624 w 1371600"/>
                <a:gd name="connsiteY10" fmla="*/ 639710 h 1143000"/>
                <a:gd name="connsiteX11" fmla="*/ 617552 w 1371600"/>
                <a:gd name="connsiteY11" fmla="*/ 1019118 h 1143000"/>
                <a:gd name="connsiteX0" fmla="*/ 0 w 1371600"/>
                <a:gd name="connsiteY0" fmla="*/ 748882 h 1143000"/>
                <a:gd name="connsiteX1" fmla="*/ 602694 w 1371600"/>
                <a:gd name="connsiteY1" fmla="*/ 647139 h 1143000"/>
                <a:gd name="connsiteX2" fmla="*/ 606482 w 1371600"/>
                <a:gd name="connsiteY2" fmla="*/ 1011689 h 1143000"/>
                <a:gd name="connsiteX3" fmla="*/ 0 w 1371600"/>
                <a:gd name="connsiteY3" fmla="*/ 1143000 h 1143000"/>
                <a:gd name="connsiteX4" fmla="*/ 0 w 1371600"/>
                <a:gd name="connsiteY4" fmla="*/ 748882 h 1143000"/>
                <a:gd name="connsiteX0" fmla="*/ 604514 w 1371600"/>
                <a:gd name="connsiteY0" fmla="*/ 656388 h 1143000"/>
                <a:gd name="connsiteX1" fmla="*/ 1371600 w 1371600"/>
                <a:gd name="connsiteY1" fmla="*/ 0 h 1143000"/>
                <a:gd name="connsiteX2" fmla="*/ 1371600 w 1371600"/>
                <a:gd name="connsiteY2" fmla="*/ 394118 h 1143000"/>
                <a:gd name="connsiteX3" fmla="*/ 610122 w 1371600"/>
                <a:gd name="connsiteY3" fmla="*/ 1030187 h 1143000"/>
                <a:gd name="connsiteX4" fmla="*/ 604514 w 1371600"/>
                <a:gd name="connsiteY4" fmla="*/ 656388 h 1143000"/>
                <a:gd name="connsiteX0" fmla="*/ 0 w 1371600"/>
                <a:gd name="connsiteY0" fmla="*/ 748882 h 1143000"/>
                <a:gd name="connsiteX1" fmla="*/ 770727 w 1371600"/>
                <a:gd name="connsiteY1" fmla="*/ 110992 h 1143000"/>
                <a:gd name="connsiteX2" fmla="*/ 1371600 w 1371600"/>
                <a:gd name="connsiteY2" fmla="*/ 0 h 1143000"/>
                <a:gd name="connsiteX3" fmla="*/ 606334 w 1371600"/>
                <a:gd name="connsiteY3" fmla="*/ 665637 h 1143000"/>
                <a:gd name="connsiteX4" fmla="*/ 0 w 1371600"/>
                <a:gd name="connsiteY4" fmla="*/ 748882 h 1143000"/>
                <a:gd name="connsiteX0" fmla="*/ 0 w 1371600"/>
                <a:gd name="connsiteY0" fmla="*/ 748882 h 1143000"/>
                <a:gd name="connsiteX1" fmla="*/ 770727 w 1371600"/>
                <a:gd name="connsiteY1" fmla="*/ 110992 h 1143000"/>
                <a:gd name="connsiteX2" fmla="*/ 1371600 w 1371600"/>
                <a:gd name="connsiteY2" fmla="*/ 0 h 1143000"/>
                <a:gd name="connsiteX3" fmla="*/ 1371600 w 1371600"/>
                <a:gd name="connsiteY3" fmla="*/ 394118 h 1143000"/>
                <a:gd name="connsiteX4" fmla="*/ 599053 w 1371600"/>
                <a:gd name="connsiteY4" fmla="*/ 1022758 h 1143000"/>
                <a:gd name="connsiteX5" fmla="*/ 0 w 1371600"/>
                <a:gd name="connsiteY5" fmla="*/ 1143000 h 1143000"/>
                <a:gd name="connsiteX6" fmla="*/ 0 w 1371600"/>
                <a:gd name="connsiteY6" fmla="*/ 748882 h 1143000"/>
                <a:gd name="connsiteX7" fmla="*/ 9104 w 1371600"/>
                <a:gd name="connsiteY7" fmla="*/ 795128 h 1143000"/>
                <a:gd name="connsiteX8" fmla="*/ 586015 w 1371600"/>
                <a:gd name="connsiteY8" fmla="*/ 660029 h 1143000"/>
                <a:gd name="connsiteX9" fmla="*/ 1371600 w 1371600"/>
                <a:gd name="connsiteY9" fmla="*/ 0 h 1143000"/>
                <a:gd name="connsiteX10" fmla="*/ 591624 w 1371600"/>
                <a:gd name="connsiteY10" fmla="*/ 639710 h 1143000"/>
                <a:gd name="connsiteX11" fmla="*/ 617552 w 1371600"/>
                <a:gd name="connsiteY11" fmla="*/ 1019118 h 1143000"/>
                <a:gd name="connsiteX0" fmla="*/ 0 w 1371600"/>
                <a:gd name="connsiteY0" fmla="*/ 748882 h 1143000"/>
                <a:gd name="connsiteX1" fmla="*/ 602694 w 1371600"/>
                <a:gd name="connsiteY1" fmla="*/ 647139 h 1143000"/>
                <a:gd name="connsiteX2" fmla="*/ 606482 w 1371600"/>
                <a:gd name="connsiteY2" fmla="*/ 1011689 h 1143000"/>
                <a:gd name="connsiteX3" fmla="*/ 0 w 1371600"/>
                <a:gd name="connsiteY3" fmla="*/ 1143000 h 1143000"/>
                <a:gd name="connsiteX4" fmla="*/ 0 w 1371600"/>
                <a:gd name="connsiteY4" fmla="*/ 748882 h 1143000"/>
                <a:gd name="connsiteX0" fmla="*/ 604514 w 1371600"/>
                <a:gd name="connsiteY0" fmla="*/ 656388 h 1143000"/>
                <a:gd name="connsiteX1" fmla="*/ 1371600 w 1371600"/>
                <a:gd name="connsiteY1" fmla="*/ 0 h 1143000"/>
                <a:gd name="connsiteX2" fmla="*/ 1371600 w 1371600"/>
                <a:gd name="connsiteY2" fmla="*/ 394118 h 1143000"/>
                <a:gd name="connsiteX3" fmla="*/ 610122 w 1371600"/>
                <a:gd name="connsiteY3" fmla="*/ 1030187 h 1143000"/>
                <a:gd name="connsiteX4" fmla="*/ 604514 w 1371600"/>
                <a:gd name="connsiteY4" fmla="*/ 656388 h 1143000"/>
                <a:gd name="connsiteX0" fmla="*/ 0 w 1371600"/>
                <a:gd name="connsiteY0" fmla="*/ 748882 h 1143000"/>
                <a:gd name="connsiteX1" fmla="*/ 770727 w 1371600"/>
                <a:gd name="connsiteY1" fmla="*/ 110992 h 1143000"/>
                <a:gd name="connsiteX2" fmla="*/ 1371600 w 1371600"/>
                <a:gd name="connsiteY2" fmla="*/ 0 h 1143000"/>
                <a:gd name="connsiteX3" fmla="*/ 606334 w 1371600"/>
                <a:gd name="connsiteY3" fmla="*/ 665637 h 1143000"/>
                <a:gd name="connsiteX4" fmla="*/ 0 w 1371600"/>
                <a:gd name="connsiteY4" fmla="*/ 748882 h 1143000"/>
                <a:gd name="connsiteX0" fmla="*/ 0 w 1371600"/>
                <a:gd name="connsiteY0" fmla="*/ 748882 h 1143000"/>
                <a:gd name="connsiteX1" fmla="*/ 770727 w 1371600"/>
                <a:gd name="connsiteY1" fmla="*/ 110992 h 1143000"/>
                <a:gd name="connsiteX2" fmla="*/ 1371600 w 1371600"/>
                <a:gd name="connsiteY2" fmla="*/ 0 h 1143000"/>
                <a:gd name="connsiteX3" fmla="*/ 1371600 w 1371600"/>
                <a:gd name="connsiteY3" fmla="*/ 394118 h 1143000"/>
                <a:gd name="connsiteX4" fmla="*/ 599053 w 1371600"/>
                <a:gd name="connsiteY4" fmla="*/ 1022758 h 1143000"/>
                <a:gd name="connsiteX5" fmla="*/ 0 w 1371600"/>
                <a:gd name="connsiteY5" fmla="*/ 1143000 h 1143000"/>
                <a:gd name="connsiteX6" fmla="*/ 0 w 1371600"/>
                <a:gd name="connsiteY6" fmla="*/ 748882 h 1143000"/>
                <a:gd name="connsiteX7" fmla="*/ 7763 w 1371600"/>
                <a:gd name="connsiteY7" fmla="*/ 775977 h 1143000"/>
                <a:gd name="connsiteX8" fmla="*/ 586015 w 1371600"/>
                <a:gd name="connsiteY8" fmla="*/ 660029 h 1143000"/>
                <a:gd name="connsiteX9" fmla="*/ 1371600 w 1371600"/>
                <a:gd name="connsiteY9" fmla="*/ 0 h 1143000"/>
                <a:gd name="connsiteX10" fmla="*/ 591624 w 1371600"/>
                <a:gd name="connsiteY10" fmla="*/ 639710 h 1143000"/>
                <a:gd name="connsiteX11" fmla="*/ 617552 w 1371600"/>
                <a:gd name="connsiteY11" fmla="*/ 1019118 h 1143000"/>
                <a:gd name="connsiteX0" fmla="*/ 0 w 1371600"/>
                <a:gd name="connsiteY0" fmla="*/ 748882 h 1143000"/>
                <a:gd name="connsiteX1" fmla="*/ 602694 w 1371600"/>
                <a:gd name="connsiteY1" fmla="*/ 647139 h 1143000"/>
                <a:gd name="connsiteX2" fmla="*/ 606482 w 1371600"/>
                <a:gd name="connsiteY2" fmla="*/ 1011689 h 1143000"/>
                <a:gd name="connsiteX3" fmla="*/ 0 w 1371600"/>
                <a:gd name="connsiteY3" fmla="*/ 1143000 h 1143000"/>
                <a:gd name="connsiteX4" fmla="*/ 0 w 1371600"/>
                <a:gd name="connsiteY4" fmla="*/ 748882 h 1143000"/>
                <a:gd name="connsiteX0" fmla="*/ 604514 w 1371600"/>
                <a:gd name="connsiteY0" fmla="*/ 656388 h 1143000"/>
                <a:gd name="connsiteX1" fmla="*/ 1371600 w 1371600"/>
                <a:gd name="connsiteY1" fmla="*/ 0 h 1143000"/>
                <a:gd name="connsiteX2" fmla="*/ 1371600 w 1371600"/>
                <a:gd name="connsiteY2" fmla="*/ 394118 h 1143000"/>
                <a:gd name="connsiteX3" fmla="*/ 610122 w 1371600"/>
                <a:gd name="connsiteY3" fmla="*/ 1030187 h 1143000"/>
                <a:gd name="connsiteX4" fmla="*/ 604514 w 1371600"/>
                <a:gd name="connsiteY4" fmla="*/ 656388 h 1143000"/>
                <a:gd name="connsiteX0" fmla="*/ 0 w 1371600"/>
                <a:gd name="connsiteY0" fmla="*/ 748882 h 1143000"/>
                <a:gd name="connsiteX1" fmla="*/ 770727 w 1371600"/>
                <a:gd name="connsiteY1" fmla="*/ 110992 h 1143000"/>
                <a:gd name="connsiteX2" fmla="*/ 1371600 w 1371600"/>
                <a:gd name="connsiteY2" fmla="*/ 0 h 1143000"/>
                <a:gd name="connsiteX3" fmla="*/ 606334 w 1371600"/>
                <a:gd name="connsiteY3" fmla="*/ 665637 h 1143000"/>
                <a:gd name="connsiteX4" fmla="*/ 0 w 1371600"/>
                <a:gd name="connsiteY4" fmla="*/ 748882 h 1143000"/>
                <a:gd name="connsiteX0" fmla="*/ 7854 w 1371600"/>
                <a:gd name="connsiteY0" fmla="*/ 776459 h 1143000"/>
                <a:gd name="connsiteX1" fmla="*/ 770727 w 1371600"/>
                <a:gd name="connsiteY1" fmla="*/ 110992 h 1143000"/>
                <a:gd name="connsiteX2" fmla="*/ 1371600 w 1371600"/>
                <a:gd name="connsiteY2" fmla="*/ 0 h 1143000"/>
                <a:gd name="connsiteX3" fmla="*/ 1371600 w 1371600"/>
                <a:gd name="connsiteY3" fmla="*/ 394118 h 1143000"/>
                <a:gd name="connsiteX4" fmla="*/ 599053 w 1371600"/>
                <a:gd name="connsiteY4" fmla="*/ 1022758 h 1143000"/>
                <a:gd name="connsiteX5" fmla="*/ 0 w 1371600"/>
                <a:gd name="connsiteY5" fmla="*/ 1143000 h 1143000"/>
                <a:gd name="connsiteX6" fmla="*/ 7854 w 1371600"/>
                <a:gd name="connsiteY6" fmla="*/ 776459 h 1143000"/>
                <a:gd name="connsiteX7" fmla="*/ 7763 w 1371600"/>
                <a:gd name="connsiteY7" fmla="*/ 775977 h 1143000"/>
                <a:gd name="connsiteX8" fmla="*/ 586015 w 1371600"/>
                <a:gd name="connsiteY8" fmla="*/ 660029 h 1143000"/>
                <a:gd name="connsiteX9" fmla="*/ 1371600 w 1371600"/>
                <a:gd name="connsiteY9" fmla="*/ 0 h 1143000"/>
                <a:gd name="connsiteX10" fmla="*/ 591624 w 1371600"/>
                <a:gd name="connsiteY10" fmla="*/ 639710 h 1143000"/>
                <a:gd name="connsiteX11" fmla="*/ 617552 w 1371600"/>
                <a:gd name="connsiteY11" fmla="*/ 1019118 h 1143000"/>
                <a:gd name="connsiteX0" fmla="*/ 0 w 1371600"/>
                <a:gd name="connsiteY0" fmla="*/ 748882 h 1143000"/>
                <a:gd name="connsiteX1" fmla="*/ 602694 w 1371600"/>
                <a:gd name="connsiteY1" fmla="*/ 647139 h 1143000"/>
                <a:gd name="connsiteX2" fmla="*/ 606482 w 1371600"/>
                <a:gd name="connsiteY2" fmla="*/ 1011689 h 1143000"/>
                <a:gd name="connsiteX3" fmla="*/ 0 w 1371600"/>
                <a:gd name="connsiteY3" fmla="*/ 1143000 h 1143000"/>
                <a:gd name="connsiteX4" fmla="*/ 0 w 1371600"/>
                <a:gd name="connsiteY4" fmla="*/ 748882 h 1143000"/>
                <a:gd name="connsiteX0" fmla="*/ 604514 w 1371600"/>
                <a:gd name="connsiteY0" fmla="*/ 656388 h 1143000"/>
                <a:gd name="connsiteX1" fmla="*/ 1371600 w 1371600"/>
                <a:gd name="connsiteY1" fmla="*/ 0 h 1143000"/>
                <a:gd name="connsiteX2" fmla="*/ 1371600 w 1371600"/>
                <a:gd name="connsiteY2" fmla="*/ 394118 h 1143000"/>
                <a:gd name="connsiteX3" fmla="*/ 610122 w 1371600"/>
                <a:gd name="connsiteY3" fmla="*/ 1030187 h 1143000"/>
                <a:gd name="connsiteX4" fmla="*/ 604514 w 1371600"/>
                <a:gd name="connsiteY4" fmla="*/ 656388 h 1143000"/>
                <a:gd name="connsiteX0" fmla="*/ 5518 w 1371600"/>
                <a:gd name="connsiteY0" fmla="*/ 776919 h 1143000"/>
                <a:gd name="connsiteX1" fmla="*/ 770727 w 1371600"/>
                <a:gd name="connsiteY1" fmla="*/ 110992 h 1143000"/>
                <a:gd name="connsiteX2" fmla="*/ 1371600 w 1371600"/>
                <a:gd name="connsiteY2" fmla="*/ 0 h 1143000"/>
                <a:gd name="connsiteX3" fmla="*/ 606334 w 1371600"/>
                <a:gd name="connsiteY3" fmla="*/ 665637 h 1143000"/>
                <a:gd name="connsiteX4" fmla="*/ 5518 w 1371600"/>
                <a:gd name="connsiteY4" fmla="*/ 776919 h 1143000"/>
                <a:gd name="connsiteX0" fmla="*/ 7854 w 1371600"/>
                <a:gd name="connsiteY0" fmla="*/ 776459 h 1143000"/>
                <a:gd name="connsiteX1" fmla="*/ 770727 w 1371600"/>
                <a:gd name="connsiteY1" fmla="*/ 110992 h 1143000"/>
                <a:gd name="connsiteX2" fmla="*/ 1371600 w 1371600"/>
                <a:gd name="connsiteY2" fmla="*/ 0 h 1143000"/>
                <a:gd name="connsiteX3" fmla="*/ 1371600 w 1371600"/>
                <a:gd name="connsiteY3" fmla="*/ 394118 h 1143000"/>
                <a:gd name="connsiteX4" fmla="*/ 599053 w 1371600"/>
                <a:gd name="connsiteY4" fmla="*/ 1022758 h 1143000"/>
                <a:gd name="connsiteX5" fmla="*/ 0 w 1371600"/>
                <a:gd name="connsiteY5" fmla="*/ 1143000 h 1143000"/>
                <a:gd name="connsiteX6" fmla="*/ 7854 w 1371600"/>
                <a:gd name="connsiteY6" fmla="*/ 776459 h 1143000"/>
                <a:gd name="connsiteX7" fmla="*/ 7763 w 1371600"/>
                <a:gd name="connsiteY7" fmla="*/ 775977 h 1143000"/>
                <a:gd name="connsiteX8" fmla="*/ 586015 w 1371600"/>
                <a:gd name="connsiteY8" fmla="*/ 660029 h 1143000"/>
                <a:gd name="connsiteX9" fmla="*/ 1371600 w 1371600"/>
                <a:gd name="connsiteY9" fmla="*/ 0 h 1143000"/>
                <a:gd name="connsiteX10" fmla="*/ 591624 w 1371600"/>
                <a:gd name="connsiteY10" fmla="*/ 639710 h 1143000"/>
                <a:gd name="connsiteX11" fmla="*/ 617552 w 1371600"/>
                <a:gd name="connsiteY11" fmla="*/ 1019118 h 1143000"/>
                <a:gd name="connsiteX0" fmla="*/ 5059 w 1371600"/>
                <a:gd name="connsiteY0" fmla="*/ 774583 h 1143000"/>
                <a:gd name="connsiteX1" fmla="*/ 602694 w 1371600"/>
                <a:gd name="connsiteY1" fmla="*/ 647139 h 1143000"/>
                <a:gd name="connsiteX2" fmla="*/ 606482 w 1371600"/>
                <a:gd name="connsiteY2" fmla="*/ 1011689 h 1143000"/>
                <a:gd name="connsiteX3" fmla="*/ 0 w 1371600"/>
                <a:gd name="connsiteY3" fmla="*/ 1143000 h 1143000"/>
                <a:gd name="connsiteX4" fmla="*/ 5059 w 1371600"/>
                <a:gd name="connsiteY4" fmla="*/ 774583 h 1143000"/>
                <a:gd name="connsiteX0" fmla="*/ 604514 w 1371600"/>
                <a:gd name="connsiteY0" fmla="*/ 656388 h 1143000"/>
                <a:gd name="connsiteX1" fmla="*/ 1371600 w 1371600"/>
                <a:gd name="connsiteY1" fmla="*/ 0 h 1143000"/>
                <a:gd name="connsiteX2" fmla="*/ 1371600 w 1371600"/>
                <a:gd name="connsiteY2" fmla="*/ 394118 h 1143000"/>
                <a:gd name="connsiteX3" fmla="*/ 610122 w 1371600"/>
                <a:gd name="connsiteY3" fmla="*/ 1030187 h 1143000"/>
                <a:gd name="connsiteX4" fmla="*/ 604514 w 1371600"/>
                <a:gd name="connsiteY4" fmla="*/ 656388 h 1143000"/>
                <a:gd name="connsiteX0" fmla="*/ 5518 w 1371600"/>
                <a:gd name="connsiteY0" fmla="*/ 776919 h 1143000"/>
                <a:gd name="connsiteX1" fmla="*/ 770727 w 1371600"/>
                <a:gd name="connsiteY1" fmla="*/ 110992 h 1143000"/>
                <a:gd name="connsiteX2" fmla="*/ 1371600 w 1371600"/>
                <a:gd name="connsiteY2" fmla="*/ 0 h 1143000"/>
                <a:gd name="connsiteX3" fmla="*/ 606334 w 1371600"/>
                <a:gd name="connsiteY3" fmla="*/ 665637 h 1143000"/>
                <a:gd name="connsiteX4" fmla="*/ 5518 w 1371600"/>
                <a:gd name="connsiteY4" fmla="*/ 776919 h 1143000"/>
                <a:gd name="connsiteX0" fmla="*/ 7854 w 1371600"/>
                <a:gd name="connsiteY0" fmla="*/ 776459 h 1143000"/>
                <a:gd name="connsiteX1" fmla="*/ 770727 w 1371600"/>
                <a:gd name="connsiteY1" fmla="*/ 110992 h 1143000"/>
                <a:gd name="connsiteX2" fmla="*/ 1371600 w 1371600"/>
                <a:gd name="connsiteY2" fmla="*/ 0 h 1143000"/>
                <a:gd name="connsiteX3" fmla="*/ 1371600 w 1371600"/>
                <a:gd name="connsiteY3" fmla="*/ 394118 h 1143000"/>
                <a:gd name="connsiteX4" fmla="*/ 599053 w 1371600"/>
                <a:gd name="connsiteY4" fmla="*/ 1022758 h 1143000"/>
                <a:gd name="connsiteX5" fmla="*/ 0 w 1371600"/>
                <a:gd name="connsiteY5" fmla="*/ 1143000 h 1143000"/>
                <a:gd name="connsiteX6" fmla="*/ 7854 w 1371600"/>
                <a:gd name="connsiteY6" fmla="*/ 776459 h 1143000"/>
                <a:gd name="connsiteX7" fmla="*/ 7763 w 1371600"/>
                <a:gd name="connsiteY7" fmla="*/ 775977 h 1143000"/>
                <a:gd name="connsiteX8" fmla="*/ 586015 w 1371600"/>
                <a:gd name="connsiteY8" fmla="*/ 660029 h 1143000"/>
                <a:gd name="connsiteX9" fmla="*/ 1371600 w 1371600"/>
                <a:gd name="connsiteY9" fmla="*/ 0 h 1143000"/>
                <a:gd name="connsiteX10" fmla="*/ 591624 w 1371600"/>
                <a:gd name="connsiteY10" fmla="*/ 639710 h 1143000"/>
                <a:gd name="connsiteX11" fmla="*/ 617552 w 1371600"/>
                <a:gd name="connsiteY11" fmla="*/ 1019118 h 1143000"/>
                <a:gd name="connsiteX0" fmla="*/ 5059 w 1371600"/>
                <a:gd name="connsiteY0" fmla="*/ 774583 h 1143000"/>
                <a:gd name="connsiteX1" fmla="*/ 602694 w 1371600"/>
                <a:gd name="connsiteY1" fmla="*/ 647139 h 1143000"/>
                <a:gd name="connsiteX2" fmla="*/ 606482 w 1371600"/>
                <a:gd name="connsiteY2" fmla="*/ 1011689 h 1143000"/>
                <a:gd name="connsiteX3" fmla="*/ 0 w 1371600"/>
                <a:gd name="connsiteY3" fmla="*/ 1143000 h 1143000"/>
                <a:gd name="connsiteX4" fmla="*/ 5059 w 1371600"/>
                <a:gd name="connsiteY4" fmla="*/ 774583 h 1143000"/>
                <a:gd name="connsiteX0" fmla="*/ 604514 w 1371600"/>
                <a:gd name="connsiteY0" fmla="*/ 656388 h 1143000"/>
                <a:gd name="connsiteX1" fmla="*/ 1371600 w 1371600"/>
                <a:gd name="connsiteY1" fmla="*/ 0 h 1143000"/>
                <a:gd name="connsiteX2" fmla="*/ 1371600 w 1371600"/>
                <a:gd name="connsiteY2" fmla="*/ 394118 h 1143000"/>
                <a:gd name="connsiteX3" fmla="*/ 610122 w 1371600"/>
                <a:gd name="connsiteY3" fmla="*/ 1030187 h 1143000"/>
                <a:gd name="connsiteX4" fmla="*/ 604514 w 1371600"/>
                <a:gd name="connsiteY4" fmla="*/ 656388 h 1143000"/>
                <a:gd name="connsiteX0" fmla="*/ 5518 w 1371600"/>
                <a:gd name="connsiteY0" fmla="*/ 776919 h 1143000"/>
                <a:gd name="connsiteX1" fmla="*/ 770727 w 1371600"/>
                <a:gd name="connsiteY1" fmla="*/ 110992 h 1143000"/>
                <a:gd name="connsiteX2" fmla="*/ 1371600 w 1371600"/>
                <a:gd name="connsiteY2" fmla="*/ 0 h 1143000"/>
                <a:gd name="connsiteX3" fmla="*/ 606334 w 1371600"/>
                <a:gd name="connsiteY3" fmla="*/ 665637 h 1143000"/>
                <a:gd name="connsiteX4" fmla="*/ 5518 w 1371600"/>
                <a:gd name="connsiteY4" fmla="*/ 776919 h 1143000"/>
                <a:gd name="connsiteX0" fmla="*/ 7854 w 1371600"/>
                <a:gd name="connsiteY0" fmla="*/ 776459 h 1143000"/>
                <a:gd name="connsiteX1" fmla="*/ 770727 w 1371600"/>
                <a:gd name="connsiteY1" fmla="*/ 110992 h 1143000"/>
                <a:gd name="connsiteX2" fmla="*/ 1371600 w 1371600"/>
                <a:gd name="connsiteY2" fmla="*/ 0 h 1143000"/>
                <a:gd name="connsiteX3" fmla="*/ 1371600 w 1371600"/>
                <a:gd name="connsiteY3" fmla="*/ 394118 h 1143000"/>
                <a:gd name="connsiteX4" fmla="*/ 599053 w 1371600"/>
                <a:gd name="connsiteY4" fmla="*/ 1022758 h 1143000"/>
                <a:gd name="connsiteX5" fmla="*/ 60746 w 1371600"/>
                <a:gd name="connsiteY5" fmla="*/ 1131044 h 1143000"/>
                <a:gd name="connsiteX6" fmla="*/ 7854 w 1371600"/>
                <a:gd name="connsiteY6" fmla="*/ 776459 h 1143000"/>
                <a:gd name="connsiteX7" fmla="*/ 7763 w 1371600"/>
                <a:gd name="connsiteY7" fmla="*/ 775977 h 1143000"/>
                <a:gd name="connsiteX8" fmla="*/ 586015 w 1371600"/>
                <a:gd name="connsiteY8" fmla="*/ 660029 h 1143000"/>
                <a:gd name="connsiteX9" fmla="*/ 1371600 w 1371600"/>
                <a:gd name="connsiteY9" fmla="*/ 0 h 1143000"/>
                <a:gd name="connsiteX10" fmla="*/ 591624 w 1371600"/>
                <a:gd name="connsiteY10" fmla="*/ 639710 h 1143000"/>
                <a:gd name="connsiteX11" fmla="*/ 617552 w 1371600"/>
                <a:gd name="connsiteY11" fmla="*/ 1019118 h 1143000"/>
                <a:gd name="connsiteX0" fmla="*/ 35 w 1366576"/>
                <a:gd name="connsiteY0" fmla="*/ 774583 h 1131044"/>
                <a:gd name="connsiteX1" fmla="*/ 597670 w 1366576"/>
                <a:gd name="connsiteY1" fmla="*/ 647139 h 1131044"/>
                <a:gd name="connsiteX2" fmla="*/ 601458 w 1366576"/>
                <a:gd name="connsiteY2" fmla="*/ 1011689 h 1131044"/>
                <a:gd name="connsiteX3" fmla="*/ 57599 w 1366576"/>
                <a:gd name="connsiteY3" fmla="*/ 1128249 h 1131044"/>
                <a:gd name="connsiteX4" fmla="*/ 35 w 1366576"/>
                <a:gd name="connsiteY4" fmla="*/ 774583 h 1131044"/>
                <a:gd name="connsiteX0" fmla="*/ 599490 w 1366576"/>
                <a:gd name="connsiteY0" fmla="*/ 656388 h 1131044"/>
                <a:gd name="connsiteX1" fmla="*/ 1366576 w 1366576"/>
                <a:gd name="connsiteY1" fmla="*/ 0 h 1131044"/>
                <a:gd name="connsiteX2" fmla="*/ 1366576 w 1366576"/>
                <a:gd name="connsiteY2" fmla="*/ 394118 h 1131044"/>
                <a:gd name="connsiteX3" fmla="*/ 605098 w 1366576"/>
                <a:gd name="connsiteY3" fmla="*/ 1030187 h 1131044"/>
                <a:gd name="connsiteX4" fmla="*/ 599490 w 1366576"/>
                <a:gd name="connsiteY4" fmla="*/ 656388 h 1131044"/>
                <a:gd name="connsiteX0" fmla="*/ 494 w 1366576"/>
                <a:gd name="connsiteY0" fmla="*/ 776919 h 1131044"/>
                <a:gd name="connsiteX1" fmla="*/ 765703 w 1366576"/>
                <a:gd name="connsiteY1" fmla="*/ 110992 h 1131044"/>
                <a:gd name="connsiteX2" fmla="*/ 1366576 w 1366576"/>
                <a:gd name="connsiteY2" fmla="*/ 0 h 1131044"/>
                <a:gd name="connsiteX3" fmla="*/ 601310 w 1366576"/>
                <a:gd name="connsiteY3" fmla="*/ 665637 h 1131044"/>
                <a:gd name="connsiteX4" fmla="*/ 494 w 1366576"/>
                <a:gd name="connsiteY4" fmla="*/ 776919 h 1131044"/>
                <a:gd name="connsiteX0" fmla="*/ 2830 w 1366576"/>
                <a:gd name="connsiteY0" fmla="*/ 776459 h 1131044"/>
                <a:gd name="connsiteX1" fmla="*/ 765703 w 1366576"/>
                <a:gd name="connsiteY1" fmla="*/ 110992 h 1131044"/>
                <a:gd name="connsiteX2" fmla="*/ 1366576 w 1366576"/>
                <a:gd name="connsiteY2" fmla="*/ 0 h 1131044"/>
                <a:gd name="connsiteX3" fmla="*/ 1366576 w 1366576"/>
                <a:gd name="connsiteY3" fmla="*/ 394118 h 1131044"/>
                <a:gd name="connsiteX4" fmla="*/ 594029 w 1366576"/>
                <a:gd name="connsiteY4" fmla="*/ 1022758 h 1131044"/>
                <a:gd name="connsiteX5" fmla="*/ 55722 w 1366576"/>
                <a:gd name="connsiteY5" fmla="*/ 1131044 h 1131044"/>
                <a:gd name="connsiteX6" fmla="*/ 2830 w 1366576"/>
                <a:gd name="connsiteY6" fmla="*/ 776459 h 1131044"/>
                <a:gd name="connsiteX7" fmla="*/ 2739 w 1366576"/>
                <a:gd name="connsiteY7" fmla="*/ 775977 h 1131044"/>
                <a:gd name="connsiteX8" fmla="*/ 580991 w 1366576"/>
                <a:gd name="connsiteY8" fmla="*/ 660029 h 1131044"/>
                <a:gd name="connsiteX9" fmla="*/ 1366576 w 1366576"/>
                <a:gd name="connsiteY9" fmla="*/ 0 h 1131044"/>
                <a:gd name="connsiteX10" fmla="*/ 586600 w 1366576"/>
                <a:gd name="connsiteY10" fmla="*/ 639710 h 1131044"/>
                <a:gd name="connsiteX11" fmla="*/ 612528 w 1366576"/>
                <a:gd name="connsiteY11" fmla="*/ 1019118 h 1131044"/>
                <a:gd name="connsiteX0" fmla="*/ 35 w 1366576"/>
                <a:gd name="connsiteY0" fmla="*/ 774583 h 1129665"/>
                <a:gd name="connsiteX1" fmla="*/ 597670 w 1366576"/>
                <a:gd name="connsiteY1" fmla="*/ 647139 h 1129665"/>
                <a:gd name="connsiteX2" fmla="*/ 601458 w 1366576"/>
                <a:gd name="connsiteY2" fmla="*/ 1011689 h 1129665"/>
                <a:gd name="connsiteX3" fmla="*/ 57599 w 1366576"/>
                <a:gd name="connsiteY3" fmla="*/ 1128249 h 1129665"/>
                <a:gd name="connsiteX4" fmla="*/ 35 w 1366576"/>
                <a:gd name="connsiteY4" fmla="*/ 774583 h 1129665"/>
                <a:gd name="connsiteX0" fmla="*/ 599490 w 1366576"/>
                <a:gd name="connsiteY0" fmla="*/ 656388 h 1129665"/>
                <a:gd name="connsiteX1" fmla="*/ 1366576 w 1366576"/>
                <a:gd name="connsiteY1" fmla="*/ 0 h 1129665"/>
                <a:gd name="connsiteX2" fmla="*/ 1366576 w 1366576"/>
                <a:gd name="connsiteY2" fmla="*/ 394118 h 1129665"/>
                <a:gd name="connsiteX3" fmla="*/ 605098 w 1366576"/>
                <a:gd name="connsiteY3" fmla="*/ 1030187 h 1129665"/>
                <a:gd name="connsiteX4" fmla="*/ 599490 w 1366576"/>
                <a:gd name="connsiteY4" fmla="*/ 656388 h 1129665"/>
                <a:gd name="connsiteX0" fmla="*/ 494 w 1366576"/>
                <a:gd name="connsiteY0" fmla="*/ 776919 h 1129665"/>
                <a:gd name="connsiteX1" fmla="*/ 765703 w 1366576"/>
                <a:gd name="connsiteY1" fmla="*/ 110992 h 1129665"/>
                <a:gd name="connsiteX2" fmla="*/ 1366576 w 1366576"/>
                <a:gd name="connsiteY2" fmla="*/ 0 h 1129665"/>
                <a:gd name="connsiteX3" fmla="*/ 601310 w 1366576"/>
                <a:gd name="connsiteY3" fmla="*/ 665637 h 1129665"/>
                <a:gd name="connsiteX4" fmla="*/ 494 w 1366576"/>
                <a:gd name="connsiteY4" fmla="*/ 776919 h 1129665"/>
                <a:gd name="connsiteX0" fmla="*/ 2830 w 1366576"/>
                <a:gd name="connsiteY0" fmla="*/ 776459 h 1129665"/>
                <a:gd name="connsiteX1" fmla="*/ 765703 w 1366576"/>
                <a:gd name="connsiteY1" fmla="*/ 110992 h 1129665"/>
                <a:gd name="connsiteX2" fmla="*/ 1366576 w 1366576"/>
                <a:gd name="connsiteY2" fmla="*/ 0 h 1129665"/>
                <a:gd name="connsiteX3" fmla="*/ 1366576 w 1366576"/>
                <a:gd name="connsiteY3" fmla="*/ 394118 h 1129665"/>
                <a:gd name="connsiteX4" fmla="*/ 594029 w 1366576"/>
                <a:gd name="connsiteY4" fmla="*/ 1022758 h 1129665"/>
                <a:gd name="connsiteX5" fmla="*/ 62732 w 1366576"/>
                <a:gd name="connsiteY5" fmla="*/ 1129665 h 1129665"/>
                <a:gd name="connsiteX6" fmla="*/ 2830 w 1366576"/>
                <a:gd name="connsiteY6" fmla="*/ 776459 h 1129665"/>
                <a:gd name="connsiteX7" fmla="*/ 2739 w 1366576"/>
                <a:gd name="connsiteY7" fmla="*/ 775977 h 1129665"/>
                <a:gd name="connsiteX8" fmla="*/ 580991 w 1366576"/>
                <a:gd name="connsiteY8" fmla="*/ 660029 h 1129665"/>
                <a:gd name="connsiteX9" fmla="*/ 1366576 w 1366576"/>
                <a:gd name="connsiteY9" fmla="*/ 0 h 1129665"/>
                <a:gd name="connsiteX10" fmla="*/ 586600 w 1366576"/>
                <a:gd name="connsiteY10" fmla="*/ 639710 h 1129665"/>
                <a:gd name="connsiteX11" fmla="*/ 612528 w 1366576"/>
                <a:gd name="connsiteY11" fmla="*/ 1019118 h 1129665"/>
                <a:gd name="connsiteX0" fmla="*/ 35 w 1366576"/>
                <a:gd name="connsiteY0" fmla="*/ 774583 h 1129665"/>
                <a:gd name="connsiteX1" fmla="*/ 597670 w 1366576"/>
                <a:gd name="connsiteY1" fmla="*/ 647139 h 1129665"/>
                <a:gd name="connsiteX2" fmla="*/ 601458 w 1366576"/>
                <a:gd name="connsiteY2" fmla="*/ 1011689 h 1129665"/>
                <a:gd name="connsiteX3" fmla="*/ 57599 w 1366576"/>
                <a:gd name="connsiteY3" fmla="*/ 1128249 h 1129665"/>
                <a:gd name="connsiteX4" fmla="*/ 35 w 1366576"/>
                <a:gd name="connsiteY4" fmla="*/ 774583 h 1129665"/>
                <a:gd name="connsiteX0" fmla="*/ 599490 w 1366576"/>
                <a:gd name="connsiteY0" fmla="*/ 656388 h 1129665"/>
                <a:gd name="connsiteX1" fmla="*/ 1366576 w 1366576"/>
                <a:gd name="connsiteY1" fmla="*/ 0 h 1129665"/>
                <a:gd name="connsiteX2" fmla="*/ 1366576 w 1366576"/>
                <a:gd name="connsiteY2" fmla="*/ 394118 h 1129665"/>
                <a:gd name="connsiteX3" fmla="*/ 605098 w 1366576"/>
                <a:gd name="connsiteY3" fmla="*/ 1030187 h 1129665"/>
                <a:gd name="connsiteX4" fmla="*/ 599490 w 1366576"/>
                <a:gd name="connsiteY4" fmla="*/ 656388 h 1129665"/>
                <a:gd name="connsiteX0" fmla="*/ 494 w 1366576"/>
                <a:gd name="connsiteY0" fmla="*/ 776919 h 1129665"/>
                <a:gd name="connsiteX1" fmla="*/ 765703 w 1366576"/>
                <a:gd name="connsiteY1" fmla="*/ 110992 h 1129665"/>
                <a:gd name="connsiteX2" fmla="*/ 1366576 w 1366576"/>
                <a:gd name="connsiteY2" fmla="*/ 0 h 1129665"/>
                <a:gd name="connsiteX3" fmla="*/ 601310 w 1366576"/>
                <a:gd name="connsiteY3" fmla="*/ 665637 h 1129665"/>
                <a:gd name="connsiteX4" fmla="*/ 494 w 1366576"/>
                <a:gd name="connsiteY4" fmla="*/ 776919 h 1129665"/>
                <a:gd name="connsiteX0" fmla="*/ 2830 w 1366576"/>
                <a:gd name="connsiteY0" fmla="*/ 776459 h 1129665"/>
                <a:gd name="connsiteX1" fmla="*/ 765703 w 1366576"/>
                <a:gd name="connsiteY1" fmla="*/ 110992 h 1129665"/>
                <a:gd name="connsiteX2" fmla="*/ 1366576 w 1366576"/>
                <a:gd name="connsiteY2" fmla="*/ 0 h 1129665"/>
                <a:gd name="connsiteX3" fmla="*/ 1366576 w 1366576"/>
                <a:gd name="connsiteY3" fmla="*/ 394118 h 1129665"/>
                <a:gd name="connsiteX4" fmla="*/ 594029 w 1366576"/>
                <a:gd name="connsiteY4" fmla="*/ 1022758 h 1129665"/>
                <a:gd name="connsiteX5" fmla="*/ 62732 w 1366576"/>
                <a:gd name="connsiteY5" fmla="*/ 1129665 h 1129665"/>
                <a:gd name="connsiteX6" fmla="*/ 2830 w 1366576"/>
                <a:gd name="connsiteY6" fmla="*/ 776459 h 1129665"/>
                <a:gd name="connsiteX7" fmla="*/ 2739 w 1366576"/>
                <a:gd name="connsiteY7" fmla="*/ 775977 h 1129665"/>
                <a:gd name="connsiteX8" fmla="*/ 580991 w 1366576"/>
                <a:gd name="connsiteY8" fmla="*/ 660029 h 1129665"/>
                <a:gd name="connsiteX9" fmla="*/ 1366576 w 1366576"/>
                <a:gd name="connsiteY9" fmla="*/ 0 h 1129665"/>
                <a:gd name="connsiteX10" fmla="*/ 586600 w 1366576"/>
                <a:gd name="connsiteY10" fmla="*/ 639710 h 1129665"/>
                <a:gd name="connsiteX11" fmla="*/ 661593 w 1366576"/>
                <a:gd name="connsiteY11" fmla="*/ 1009461 h 1129665"/>
                <a:gd name="connsiteX0" fmla="*/ 35 w 1366576"/>
                <a:gd name="connsiteY0" fmla="*/ 774583 h 1129665"/>
                <a:gd name="connsiteX1" fmla="*/ 597670 w 1366576"/>
                <a:gd name="connsiteY1" fmla="*/ 647139 h 1129665"/>
                <a:gd name="connsiteX2" fmla="*/ 601458 w 1366576"/>
                <a:gd name="connsiteY2" fmla="*/ 1011689 h 1129665"/>
                <a:gd name="connsiteX3" fmla="*/ 57599 w 1366576"/>
                <a:gd name="connsiteY3" fmla="*/ 1128249 h 1129665"/>
                <a:gd name="connsiteX4" fmla="*/ 35 w 1366576"/>
                <a:gd name="connsiteY4" fmla="*/ 774583 h 1129665"/>
                <a:gd name="connsiteX0" fmla="*/ 599490 w 1366576"/>
                <a:gd name="connsiteY0" fmla="*/ 656388 h 1129665"/>
                <a:gd name="connsiteX1" fmla="*/ 1366576 w 1366576"/>
                <a:gd name="connsiteY1" fmla="*/ 0 h 1129665"/>
                <a:gd name="connsiteX2" fmla="*/ 1366576 w 1366576"/>
                <a:gd name="connsiteY2" fmla="*/ 394118 h 1129665"/>
                <a:gd name="connsiteX3" fmla="*/ 605098 w 1366576"/>
                <a:gd name="connsiteY3" fmla="*/ 1030187 h 1129665"/>
                <a:gd name="connsiteX4" fmla="*/ 599490 w 1366576"/>
                <a:gd name="connsiteY4" fmla="*/ 656388 h 1129665"/>
                <a:gd name="connsiteX0" fmla="*/ 494 w 1366576"/>
                <a:gd name="connsiteY0" fmla="*/ 776919 h 1129665"/>
                <a:gd name="connsiteX1" fmla="*/ 765703 w 1366576"/>
                <a:gd name="connsiteY1" fmla="*/ 110992 h 1129665"/>
                <a:gd name="connsiteX2" fmla="*/ 1366576 w 1366576"/>
                <a:gd name="connsiteY2" fmla="*/ 0 h 1129665"/>
                <a:gd name="connsiteX3" fmla="*/ 601310 w 1366576"/>
                <a:gd name="connsiteY3" fmla="*/ 665637 h 1129665"/>
                <a:gd name="connsiteX4" fmla="*/ 494 w 1366576"/>
                <a:gd name="connsiteY4" fmla="*/ 776919 h 1129665"/>
                <a:gd name="connsiteX0" fmla="*/ 2830 w 1366576"/>
                <a:gd name="connsiteY0" fmla="*/ 776459 h 1129665"/>
                <a:gd name="connsiteX1" fmla="*/ 765703 w 1366576"/>
                <a:gd name="connsiteY1" fmla="*/ 110992 h 1129665"/>
                <a:gd name="connsiteX2" fmla="*/ 1366576 w 1366576"/>
                <a:gd name="connsiteY2" fmla="*/ 0 h 1129665"/>
                <a:gd name="connsiteX3" fmla="*/ 1366576 w 1366576"/>
                <a:gd name="connsiteY3" fmla="*/ 394118 h 1129665"/>
                <a:gd name="connsiteX4" fmla="*/ 651023 w 1366576"/>
                <a:gd name="connsiteY4" fmla="*/ 1016394 h 1129665"/>
                <a:gd name="connsiteX5" fmla="*/ 62732 w 1366576"/>
                <a:gd name="connsiteY5" fmla="*/ 1129665 h 1129665"/>
                <a:gd name="connsiteX6" fmla="*/ 2830 w 1366576"/>
                <a:gd name="connsiteY6" fmla="*/ 776459 h 1129665"/>
                <a:gd name="connsiteX7" fmla="*/ 2739 w 1366576"/>
                <a:gd name="connsiteY7" fmla="*/ 775977 h 1129665"/>
                <a:gd name="connsiteX8" fmla="*/ 580991 w 1366576"/>
                <a:gd name="connsiteY8" fmla="*/ 660029 h 1129665"/>
                <a:gd name="connsiteX9" fmla="*/ 1366576 w 1366576"/>
                <a:gd name="connsiteY9" fmla="*/ 0 h 1129665"/>
                <a:gd name="connsiteX10" fmla="*/ 586600 w 1366576"/>
                <a:gd name="connsiteY10" fmla="*/ 639710 h 1129665"/>
                <a:gd name="connsiteX11" fmla="*/ 661593 w 1366576"/>
                <a:gd name="connsiteY11" fmla="*/ 1009461 h 1129665"/>
                <a:gd name="connsiteX0" fmla="*/ 35 w 1366576"/>
                <a:gd name="connsiteY0" fmla="*/ 774583 h 1129665"/>
                <a:gd name="connsiteX1" fmla="*/ 597670 w 1366576"/>
                <a:gd name="connsiteY1" fmla="*/ 647139 h 1129665"/>
                <a:gd name="connsiteX2" fmla="*/ 660291 w 1366576"/>
                <a:gd name="connsiteY2" fmla="*/ 1014672 h 1129665"/>
                <a:gd name="connsiteX3" fmla="*/ 57599 w 1366576"/>
                <a:gd name="connsiteY3" fmla="*/ 1128249 h 1129665"/>
                <a:gd name="connsiteX4" fmla="*/ 35 w 1366576"/>
                <a:gd name="connsiteY4" fmla="*/ 774583 h 1129665"/>
                <a:gd name="connsiteX0" fmla="*/ 599490 w 1366576"/>
                <a:gd name="connsiteY0" fmla="*/ 656388 h 1129665"/>
                <a:gd name="connsiteX1" fmla="*/ 1366576 w 1366576"/>
                <a:gd name="connsiteY1" fmla="*/ 0 h 1129665"/>
                <a:gd name="connsiteX2" fmla="*/ 1366576 w 1366576"/>
                <a:gd name="connsiteY2" fmla="*/ 394118 h 1129665"/>
                <a:gd name="connsiteX3" fmla="*/ 605098 w 1366576"/>
                <a:gd name="connsiteY3" fmla="*/ 1030187 h 1129665"/>
                <a:gd name="connsiteX4" fmla="*/ 599490 w 1366576"/>
                <a:gd name="connsiteY4" fmla="*/ 656388 h 1129665"/>
                <a:gd name="connsiteX0" fmla="*/ 494 w 1366576"/>
                <a:gd name="connsiteY0" fmla="*/ 776919 h 1129665"/>
                <a:gd name="connsiteX1" fmla="*/ 765703 w 1366576"/>
                <a:gd name="connsiteY1" fmla="*/ 110992 h 1129665"/>
                <a:gd name="connsiteX2" fmla="*/ 1366576 w 1366576"/>
                <a:gd name="connsiteY2" fmla="*/ 0 h 1129665"/>
                <a:gd name="connsiteX3" fmla="*/ 601310 w 1366576"/>
                <a:gd name="connsiteY3" fmla="*/ 665637 h 1129665"/>
                <a:gd name="connsiteX4" fmla="*/ 494 w 1366576"/>
                <a:gd name="connsiteY4" fmla="*/ 776919 h 1129665"/>
                <a:gd name="connsiteX0" fmla="*/ 2830 w 1366576"/>
                <a:gd name="connsiteY0" fmla="*/ 776459 h 1129665"/>
                <a:gd name="connsiteX1" fmla="*/ 765703 w 1366576"/>
                <a:gd name="connsiteY1" fmla="*/ 110992 h 1129665"/>
                <a:gd name="connsiteX2" fmla="*/ 1366576 w 1366576"/>
                <a:gd name="connsiteY2" fmla="*/ 0 h 1129665"/>
                <a:gd name="connsiteX3" fmla="*/ 1366576 w 1366576"/>
                <a:gd name="connsiteY3" fmla="*/ 394118 h 1129665"/>
                <a:gd name="connsiteX4" fmla="*/ 651023 w 1366576"/>
                <a:gd name="connsiteY4" fmla="*/ 1016394 h 1129665"/>
                <a:gd name="connsiteX5" fmla="*/ 62732 w 1366576"/>
                <a:gd name="connsiteY5" fmla="*/ 1129665 h 1129665"/>
                <a:gd name="connsiteX6" fmla="*/ 2830 w 1366576"/>
                <a:gd name="connsiteY6" fmla="*/ 776459 h 1129665"/>
                <a:gd name="connsiteX7" fmla="*/ 2739 w 1366576"/>
                <a:gd name="connsiteY7" fmla="*/ 775977 h 1129665"/>
                <a:gd name="connsiteX8" fmla="*/ 580991 w 1366576"/>
                <a:gd name="connsiteY8" fmla="*/ 660029 h 1129665"/>
                <a:gd name="connsiteX9" fmla="*/ 1366576 w 1366576"/>
                <a:gd name="connsiteY9" fmla="*/ 0 h 1129665"/>
                <a:gd name="connsiteX10" fmla="*/ 586600 w 1366576"/>
                <a:gd name="connsiteY10" fmla="*/ 639710 h 1129665"/>
                <a:gd name="connsiteX11" fmla="*/ 661593 w 1366576"/>
                <a:gd name="connsiteY11" fmla="*/ 1009461 h 1129665"/>
                <a:gd name="connsiteX0" fmla="*/ 35 w 1366576"/>
                <a:gd name="connsiteY0" fmla="*/ 774583 h 1129665"/>
                <a:gd name="connsiteX1" fmla="*/ 597670 w 1366576"/>
                <a:gd name="connsiteY1" fmla="*/ 647139 h 1129665"/>
                <a:gd name="connsiteX2" fmla="*/ 660291 w 1366576"/>
                <a:gd name="connsiteY2" fmla="*/ 1014672 h 1129665"/>
                <a:gd name="connsiteX3" fmla="*/ 57599 w 1366576"/>
                <a:gd name="connsiteY3" fmla="*/ 1128249 h 1129665"/>
                <a:gd name="connsiteX4" fmla="*/ 35 w 1366576"/>
                <a:gd name="connsiteY4" fmla="*/ 774583 h 1129665"/>
                <a:gd name="connsiteX0" fmla="*/ 599490 w 1366576"/>
                <a:gd name="connsiteY0" fmla="*/ 656388 h 1129665"/>
                <a:gd name="connsiteX1" fmla="*/ 1366576 w 1366576"/>
                <a:gd name="connsiteY1" fmla="*/ 0 h 1129665"/>
                <a:gd name="connsiteX2" fmla="*/ 1366576 w 1366576"/>
                <a:gd name="connsiteY2" fmla="*/ 394118 h 1129665"/>
                <a:gd name="connsiteX3" fmla="*/ 652286 w 1366576"/>
                <a:gd name="connsiteY3" fmla="*/ 1023326 h 1129665"/>
                <a:gd name="connsiteX4" fmla="*/ 599490 w 1366576"/>
                <a:gd name="connsiteY4" fmla="*/ 656388 h 1129665"/>
                <a:gd name="connsiteX0" fmla="*/ 494 w 1366576"/>
                <a:gd name="connsiteY0" fmla="*/ 776919 h 1129665"/>
                <a:gd name="connsiteX1" fmla="*/ 765703 w 1366576"/>
                <a:gd name="connsiteY1" fmla="*/ 110992 h 1129665"/>
                <a:gd name="connsiteX2" fmla="*/ 1366576 w 1366576"/>
                <a:gd name="connsiteY2" fmla="*/ 0 h 1129665"/>
                <a:gd name="connsiteX3" fmla="*/ 601310 w 1366576"/>
                <a:gd name="connsiteY3" fmla="*/ 665637 h 1129665"/>
                <a:gd name="connsiteX4" fmla="*/ 494 w 1366576"/>
                <a:gd name="connsiteY4" fmla="*/ 776919 h 1129665"/>
                <a:gd name="connsiteX0" fmla="*/ 2830 w 1366576"/>
                <a:gd name="connsiteY0" fmla="*/ 776459 h 1129665"/>
                <a:gd name="connsiteX1" fmla="*/ 765703 w 1366576"/>
                <a:gd name="connsiteY1" fmla="*/ 110992 h 1129665"/>
                <a:gd name="connsiteX2" fmla="*/ 1366576 w 1366576"/>
                <a:gd name="connsiteY2" fmla="*/ 0 h 1129665"/>
                <a:gd name="connsiteX3" fmla="*/ 1366576 w 1366576"/>
                <a:gd name="connsiteY3" fmla="*/ 394118 h 1129665"/>
                <a:gd name="connsiteX4" fmla="*/ 651023 w 1366576"/>
                <a:gd name="connsiteY4" fmla="*/ 1016394 h 1129665"/>
                <a:gd name="connsiteX5" fmla="*/ 62732 w 1366576"/>
                <a:gd name="connsiteY5" fmla="*/ 1129665 h 1129665"/>
                <a:gd name="connsiteX6" fmla="*/ 2830 w 1366576"/>
                <a:gd name="connsiteY6" fmla="*/ 776459 h 1129665"/>
                <a:gd name="connsiteX7" fmla="*/ 2739 w 1366576"/>
                <a:gd name="connsiteY7" fmla="*/ 775977 h 1129665"/>
                <a:gd name="connsiteX8" fmla="*/ 580991 w 1366576"/>
                <a:gd name="connsiteY8" fmla="*/ 660029 h 1129665"/>
                <a:gd name="connsiteX9" fmla="*/ 1366576 w 1366576"/>
                <a:gd name="connsiteY9" fmla="*/ 0 h 1129665"/>
                <a:gd name="connsiteX10" fmla="*/ 586600 w 1366576"/>
                <a:gd name="connsiteY10" fmla="*/ 639710 h 1129665"/>
                <a:gd name="connsiteX11" fmla="*/ 661593 w 1366576"/>
                <a:gd name="connsiteY11" fmla="*/ 1009461 h 1129665"/>
                <a:gd name="connsiteX0" fmla="*/ 35 w 1425099"/>
                <a:gd name="connsiteY0" fmla="*/ 774583 h 1129665"/>
                <a:gd name="connsiteX1" fmla="*/ 597670 w 1425099"/>
                <a:gd name="connsiteY1" fmla="*/ 647139 h 1129665"/>
                <a:gd name="connsiteX2" fmla="*/ 660291 w 1425099"/>
                <a:gd name="connsiteY2" fmla="*/ 1014672 h 1129665"/>
                <a:gd name="connsiteX3" fmla="*/ 57599 w 1425099"/>
                <a:gd name="connsiteY3" fmla="*/ 1128249 h 1129665"/>
                <a:gd name="connsiteX4" fmla="*/ 35 w 1425099"/>
                <a:gd name="connsiteY4" fmla="*/ 774583 h 1129665"/>
                <a:gd name="connsiteX0" fmla="*/ 599490 w 1425099"/>
                <a:gd name="connsiteY0" fmla="*/ 656388 h 1129665"/>
                <a:gd name="connsiteX1" fmla="*/ 1366576 w 1425099"/>
                <a:gd name="connsiteY1" fmla="*/ 0 h 1129665"/>
                <a:gd name="connsiteX2" fmla="*/ 1366576 w 1425099"/>
                <a:gd name="connsiteY2" fmla="*/ 394118 h 1129665"/>
                <a:gd name="connsiteX3" fmla="*/ 652286 w 1425099"/>
                <a:gd name="connsiteY3" fmla="*/ 1023326 h 1129665"/>
                <a:gd name="connsiteX4" fmla="*/ 599490 w 1425099"/>
                <a:gd name="connsiteY4" fmla="*/ 656388 h 1129665"/>
                <a:gd name="connsiteX0" fmla="*/ 494 w 1425099"/>
                <a:gd name="connsiteY0" fmla="*/ 776919 h 1129665"/>
                <a:gd name="connsiteX1" fmla="*/ 765703 w 1425099"/>
                <a:gd name="connsiteY1" fmla="*/ 110992 h 1129665"/>
                <a:gd name="connsiteX2" fmla="*/ 1366576 w 1425099"/>
                <a:gd name="connsiteY2" fmla="*/ 0 h 1129665"/>
                <a:gd name="connsiteX3" fmla="*/ 601310 w 1425099"/>
                <a:gd name="connsiteY3" fmla="*/ 665637 h 1129665"/>
                <a:gd name="connsiteX4" fmla="*/ 494 w 1425099"/>
                <a:gd name="connsiteY4" fmla="*/ 776919 h 1129665"/>
                <a:gd name="connsiteX0" fmla="*/ 2830 w 1425099"/>
                <a:gd name="connsiteY0" fmla="*/ 776459 h 1129665"/>
                <a:gd name="connsiteX1" fmla="*/ 765703 w 1425099"/>
                <a:gd name="connsiteY1" fmla="*/ 110992 h 1129665"/>
                <a:gd name="connsiteX2" fmla="*/ 1366576 w 1425099"/>
                <a:gd name="connsiteY2" fmla="*/ 0 h 1129665"/>
                <a:gd name="connsiteX3" fmla="*/ 1425099 w 1425099"/>
                <a:gd name="connsiteY3" fmla="*/ 346195 h 1129665"/>
                <a:gd name="connsiteX4" fmla="*/ 651023 w 1425099"/>
                <a:gd name="connsiteY4" fmla="*/ 1016394 h 1129665"/>
                <a:gd name="connsiteX5" fmla="*/ 62732 w 1425099"/>
                <a:gd name="connsiteY5" fmla="*/ 1129665 h 1129665"/>
                <a:gd name="connsiteX6" fmla="*/ 2830 w 1425099"/>
                <a:gd name="connsiteY6" fmla="*/ 776459 h 1129665"/>
                <a:gd name="connsiteX7" fmla="*/ 2739 w 1425099"/>
                <a:gd name="connsiteY7" fmla="*/ 775977 h 1129665"/>
                <a:gd name="connsiteX8" fmla="*/ 580991 w 1425099"/>
                <a:gd name="connsiteY8" fmla="*/ 660029 h 1129665"/>
                <a:gd name="connsiteX9" fmla="*/ 1366576 w 1425099"/>
                <a:gd name="connsiteY9" fmla="*/ 0 h 1129665"/>
                <a:gd name="connsiteX10" fmla="*/ 586600 w 1425099"/>
                <a:gd name="connsiteY10" fmla="*/ 639710 h 1129665"/>
                <a:gd name="connsiteX11" fmla="*/ 661593 w 1425099"/>
                <a:gd name="connsiteY11" fmla="*/ 1009461 h 1129665"/>
                <a:gd name="connsiteX0" fmla="*/ 35 w 1427436"/>
                <a:gd name="connsiteY0" fmla="*/ 774583 h 1129665"/>
                <a:gd name="connsiteX1" fmla="*/ 597670 w 1427436"/>
                <a:gd name="connsiteY1" fmla="*/ 647139 h 1129665"/>
                <a:gd name="connsiteX2" fmla="*/ 660291 w 1427436"/>
                <a:gd name="connsiteY2" fmla="*/ 1014672 h 1129665"/>
                <a:gd name="connsiteX3" fmla="*/ 57599 w 1427436"/>
                <a:gd name="connsiteY3" fmla="*/ 1128249 h 1129665"/>
                <a:gd name="connsiteX4" fmla="*/ 35 w 1427436"/>
                <a:gd name="connsiteY4" fmla="*/ 774583 h 1129665"/>
                <a:gd name="connsiteX0" fmla="*/ 599490 w 1427436"/>
                <a:gd name="connsiteY0" fmla="*/ 656388 h 1129665"/>
                <a:gd name="connsiteX1" fmla="*/ 1366576 w 1427436"/>
                <a:gd name="connsiteY1" fmla="*/ 0 h 1129665"/>
                <a:gd name="connsiteX2" fmla="*/ 1427436 w 1427436"/>
                <a:gd name="connsiteY2" fmla="*/ 345736 h 1129665"/>
                <a:gd name="connsiteX3" fmla="*/ 652286 w 1427436"/>
                <a:gd name="connsiteY3" fmla="*/ 1023326 h 1129665"/>
                <a:gd name="connsiteX4" fmla="*/ 599490 w 1427436"/>
                <a:gd name="connsiteY4" fmla="*/ 656388 h 1129665"/>
                <a:gd name="connsiteX0" fmla="*/ 494 w 1427436"/>
                <a:gd name="connsiteY0" fmla="*/ 776919 h 1129665"/>
                <a:gd name="connsiteX1" fmla="*/ 765703 w 1427436"/>
                <a:gd name="connsiteY1" fmla="*/ 110992 h 1129665"/>
                <a:gd name="connsiteX2" fmla="*/ 1366576 w 1427436"/>
                <a:gd name="connsiteY2" fmla="*/ 0 h 1129665"/>
                <a:gd name="connsiteX3" fmla="*/ 601310 w 1427436"/>
                <a:gd name="connsiteY3" fmla="*/ 665637 h 1129665"/>
                <a:gd name="connsiteX4" fmla="*/ 494 w 1427436"/>
                <a:gd name="connsiteY4" fmla="*/ 776919 h 1129665"/>
                <a:gd name="connsiteX0" fmla="*/ 2830 w 1427436"/>
                <a:gd name="connsiteY0" fmla="*/ 776459 h 1129665"/>
                <a:gd name="connsiteX1" fmla="*/ 765703 w 1427436"/>
                <a:gd name="connsiteY1" fmla="*/ 110992 h 1129665"/>
                <a:gd name="connsiteX2" fmla="*/ 1366576 w 1427436"/>
                <a:gd name="connsiteY2" fmla="*/ 0 h 1129665"/>
                <a:gd name="connsiteX3" fmla="*/ 1425099 w 1427436"/>
                <a:gd name="connsiteY3" fmla="*/ 346195 h 1129665"/>
                <a:gd name="connsiteX4" fmla="*/ 651023 w 1427436"/>
                <a:gd name="connsiteY4" fmla="*/ 1016394 h 1129665"/>
                <a:gd name="connsiteX5" fmla="*/ 62732 w 1427436"/>
                <a:gd name="connsiteY5" fmla="*/ 1129665 h 1129665"/>
                <a:gd name="connsiteX6" fmla="*/ 2830 w 1427436"/>
                <a:gd name="connsiteY6" fmla="*/ 776459 h 1129665"/>
                <a:gd name="connsiteX7" fmla="*/ 2739 w 1427436"/>
                <a:gd name="connsiteY7" fmla="*/ 775977 h 1129665"/>
                <a:gd name="connsiteX8" fmla="*/ 580991 w 1427436"/>
                <a:gd name="connsiteY8" fmla="*/ 660029 h 1129665"/>
                <a:gd name="connsiteX9" fmla="*/ 1366576 w 1427436"/>
                <a:gd name="connsiteY9" fmla="*/ 0 h 1129665"/>
                <a:gd name="connsiteX10" fmla="*/ 586600 w 1427436"/>
                <a:gd name="connsiteY10" fmla="*/ 639710 h 1129665"/>
                <a:gd name="connsiteX11" fmla="*/ 661593 w 1427436"/>
                <a:gd name="connsiteY11" fmla="*/ 1009461 h 1129665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</a:cxnLst>
              <a:rect l="l" t="t" r="r" b="b"/>
              <a:pathLst>
                <a:path w="1427436" h="1129665" stroke="0" extrusionOk="0">
                  <a:moveTo>
                    <a:pt x="35" y="774583"/>
                  </a:moveTo>
                  <a:lnTo>
                    <a:pt x="597670" y="647139"/>
                  </a:lnTo>
                  <a:cubicBezTo>
                    <a:pt x="598933" y="768656"/>
                    <a:pt x="659028" y="893155"/>
                    <a:pt x="660291" y="1014672"/>
                  </a:cubicBezTo>
                  <a:lnTo>
                    <a:pt x="57599" y="1128249"/>
                  </a:lnTo>
                  <a:cubicBezTo>
                    <a:pt x="59285" y="1005443"/>
                    <a:pt x="-1651" y="897389"/>
                    <a:pt x="35" y="774583"/>
                  </a:cubicBezTo>
                  <a:close/>
                </a:path>
                <a:path w="1427436" h="1129665" fill="darkenLess" stroke="0" extrusionOk="0">
                  <a:moveTo>
                    <a:pt x="599490" y="656388"/>
                  </a:moveTo>
                  <a:lnTo>
                    <a:pt x="1366576" y="0"/>
                  </a:lnTo>
                  <a:lnTo>
                    <a:pt x="1427436" y="345736"/>
                  </a:lnTo>
                  <a:lnTo>
                    <a:pt x="652286" y="1023326"/>
                  </a:lnTo>
                  <a:cubicBezTo>
                    <a:pt x="650417" y="898726"/>
                    <a:pt x="601359" y="780988"/>
                    <a:pt x="599490" y="656388"/>
                  </a:cubicBezTo>
                  <a:close/>
                </a:path>
                <a:path w="1427436" h="1129665" fill="lightenLess" stroke="0" extrusionOk="0">
                  <a:moveTo>
                    <a:pt x="494" y="776919"/>
                  </a:moveTo>
                  <a:lnTo>
                    <a:pt x="765703" y="110992"/>
                  </a:lnTo>
                  <a:lnTo>
                    <a:pt x="1366576" y="0"/>
                  </a:lnTo>
                  <a:lnTo>
                    <a:pt x="601310" y="665637"/>
                  </a:lnTo>
                  <a:lnTo>
                    <a:pt x="494" y="776919"/>
                  </a:lnTo>
                  <a:close/>
                </a:path>
                <a:path w="1427436" h="1129665" fill="none" extrusionOk="0">
                  <a:moveTo>
                    <a:pt x="2830" y="776459"/>
                  </a:moveTo>
                  <a:lnTo>
                    <a:pt x="765703" y="110992"/>
                  </a:lnTo>
                  <a:lnTo>
                    <a:pt x="1366576" y="0"/>
                  </a:lnTo>
                  <a:lnTo>
                    <a:pt x="1425099" y="346195"/>
                  </a:lnTo>
                  <a:lnTo>
                    <a:pt x="651023" y="1016394"/>
                  </a:lnTo>
                  <a:lnTo>
                    <a:pt x="62732" y="1129665"/>
                  </a:lnTo>
                  <a:lnTo>
                    <a:pt x="2830" y="776459"/>
                  </a:lnTo>
                  <a:close/>
                  <a:moveTo>
                    <a:pt x="2739" y="775977"/>
                  </a:moveTo>
                  <a:lnTo>
                    <a:pt x="580991" y="660029"/>
                  </a:lnTo>
                  <a:lnTo>
                    <a:pt x="1366576" y="0"/>
                  </a:lnTo>
                  <a:moveTo>
                    <a:pt x="586600" y="639710"/>
                  </a:moveTo>
                  <a:lnTo>
                    <a:pt x="661593" y="1009461"/>
                  </a:lnTo>
                </a:path>
              </a:pathLst>
            </a:custGeom>
            <a:solidFill>
              <a:schemeClr val="accent1">
                <a:alpha val="5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fr-FR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 sz="1351"/>
            </a:p>
          </xdr:txBody>
        </xdr:sp>
        <xdr:sp macro="" textlink="">
          <xdr:nvSpPr>
            <xdr:cNvPr id="9" name="Parallelogram 8">
              <a:extLst>
                <a:ext uri="{FF2B5EF4-FFF2-40B4-BE49-F238E27FC236}">
                  <a16:creationId xmlns:a16="http://schemas.microsoft.com/office/drawing/2014/main" id="{00000000-0008-0000-0000-000009000000}"/>
                </a:ext>
              </a:extLst>
            </xdr:cNvPr>
            <xdr:cNvSpPr/>
          </xdr:nvSpPr>
          <xdr:spPr>
            <a:xfrm>
              <a:off x="4352925" y="3540919"/>
              <a:ext cx="931068" cy="185737"/>
            </a:xfrm>
            <a:prstGeom prst="parallelogram">
              <a:avLst>
                <a:gd name="adj" fmla="val 169934"/>
              </a:avLst>
            </a:prstGeom>
            <a:solidFill>
              <a:schemeClr val="accent5">
                <a:lumMod val="20000"/>
                <a:lumOff val="8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fr-FR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 sz="1351"/>
            </a:p>
          </xdr:txBody>
        </xdr:sp>
        <xdr:sp macro="" textlink="">
          <xdr:nvSpPr>
            <xdr:cNvPr id="10" name="Parallelogram 9">
              <a:extLst>
                <a:ext uri="{FF2B5EF4-FFF2-40B4-BE49-F238E27FC236}">
                  <a16:creationId xmlns:a16="http://schemas.microsoft.com/office/drawing/2014/main" id="{00000000-0008-0000-0000-00000A000000}"/>
                </a:ext>
              </a:extLst>
            </xdr:cNvPr>
            <xdr:cNvSpPr/>
          </xdr:nvSpPr>
          <xdr:spPr>
            <a:xfrm>
              <a:off x="4922044" y="3231357"/>
              <a:ext cx="912019" cy="171450"/>
            </a:xfrm>
            <a:prstGeom prst="parallelogram">
              <a:avLst>
                <a:gd name="adj" fmla="val 169934"/>
              </a:avLst>
            </a:prstGeom>
            <a:solidFill>
              <a:schemeClr val="accent5">
                <a:lumMod val="20000"/>
                <a:lumOff val="8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fr-FR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 sz="1351"/>
            </a:p>
          </xdr:txBody>
        </xdr:sp>
      </xdr:grpSp>
      <xdr:sp macro="" textlink="">
        <xdr:nvSpPr>
          <xdr:cNvPr id="6" name="Parallelogram 20">
            <a:extLst>
              <a:ext uri="{FF2B5EF4-FFF2-40B4-BE49-F238E27FC236}">
                <a16:creationId xmlns:a16="http://schemas.microsoft.com/office/drawing/2014/main" id="{00000000-0008-0000-0000-000006000000}"/>
              </a:ext>
            </a:extLst>
          </xdr:cNvPr>
          <xdr:cNvSpPr/>
        </xdr:nvSpPr>
        <xdr:spPr>
          <a:xfrm>
            <a:off x="8138226" y="1569002"/>
            <a:ext cx="2550226" cy="1089326"/>
          </a:xfrm>
          <a:custGeom>
            <a:avLst/>
            <a:gdLst>
              <a:gd name="connsiteX0" fmla="*/ 0 w 2514600"/>
              <a:gd name="connsiteY0" fmla="*/ 1635592 h 1635592"/>
              <a:gd name="connsiteX1" fmla="*/ 1366799 w 2514600"/>
              <a:gd name="connsiteY1" fmla="*/ 0 h 1635592"/>
              <a:gd name="connsiteX2" fmla="*/ 2514600 w 2514600"/>
              <a:gd name="connsiteY2" fmla="*/ 0 h 1635592"/>
              <a:gd name="connsiteX3" fmla="*/ 1147801 w 2514600"/>
              <a:gd name="connsiteY3" fmla="*/ 1635592 h 1635592"/>
              <a:gd name="connsiteX4" fmla="*/ 0 w 2514600"/>
              <a:gd name="connsiteY4" fmla="*/ 1635592 h 1635592"/>
              <a:gd name="connsiteX0" fmla="*/ 0 w 2514600"/>
              <a:gd name="connsiteY0" fmla="*/ 1635592 h 1635592"/>
              <a:gd name="connsiteX1" fmla="*/ 1366799 w 2514600"/>
              <a:gd name="connsiteY1" fmla="*/ 0 h 1635592"/>
              <a:gd name="connsiteX2" fmla="*/ 2514600 w 2514600"/>
              <a:gd name="connsiteY2" fmla="*/ 0 h 1635592"/>
              <a:gd name="connsiteX3" fmla="*/ 2026575 w 2514600"/>
              <a:gd name="connsiteY3" fmla="*/ 1148704 h 1635592"/>
              <a:gd name="connsiteX4" fmla="*/ 0 w 2514600"/>
              <a:gd name="connsiteY4" fmla="*/ 1635592 h 1635592"/>
              <a:gd name="connsiteX0" fmla="*/ 0 w 2514600"/>
              <a:gd name="connsiteY0" fmla="*/ 1635592 h 1635592"/>
              <a:gd name="connsiteX1" fmla="*/ 666154 w 2514600"/>
              <a:gd name="connsiteY1" fmla="*/ 166254 h 1635592"/>
              <a:gd name="connsiteX2" fmla="*/ 2514600 w 2514600"/>
              <a:gd name="connsiteY2" fmla="*/ 0 h 1635592"/>
              <a:gd name="connsiteX3" fmla="*/ 2026575 w 2514600"/>
              <a:gd name="connsiteY3" fmla="*/ 1148704 h 1635592"/>
              <a:gd name="connsiteX4" fmla="*/ 0 w 2514600"/>
              <a:gd name="connsiteY4" fmla="*/ 1635592 h 1635592"/>
              <a:gd name="connsiteX0" fmla="*/ 0 w 2300844"/>
              <a:gd name="connsiteY0" fmla="*/ 1611842 h 1611842"/>
              <a:gd name="connsiteX1" fmla="*/ 666154 w 2300844"/>
              <a:gd name="connsiteY1" fmla="*/ 142504 h 1611842"/>
              <a:gd name="connsiteX2" fmla="*/ 2300844 w 2300844"/>
              <a:gd name="connsiteY2" fmla="*/ 0 h 1611842"/>
              <a:gd name="connsiteX3" fmla="*/ 2026575 w 2300844"/>
              <a:gd name="connsiteY3" fmla="*/ 1124954 h 1611842"/>
              <a:gd name="connsiteX4" fmla="*/ 0 w 2300844"/>
              <a:gd name="connsiteY4" fmla="*/ 1611842 h 1611842"/>
              <a:gd name="connsiteX0" fmla="*/ 0 w 2026575"/>
              <a:gd name="connsiteY0" fmla="*/ 1528715 h 1528715"/>
              <a:gd name="connsiteX1" fmla="*/ 666154 w 2026575"/>
              <a:gd name="connsiteY1" fmla="*/ 59377 h 1528715"/>
              <a:gd name="connsiteX2" fmla="*/ 1932709 w 2026575"/>
              <a:gd name="connsiteY2" fmla="*/ 0 h 1528715"/>
              <a:gd name="connsiteX3" fmla="*/ 2026575 w 2026575"/>
              <a:gd name="connsiteY3" fmla="*/ 1041827 h 1528715"/>
              <a:gd name="connsiteX4" fmla="*/ 0 w 2026575"/>
              <a:gd name="connsiteY4" fmla="*/ 1528715 h 1528715"/>
              <a:gd name="connsiteX0" fmla="*/ 0 w 2526475"/>
              <a:gd name="connsiteY0" fmla="*/ 1623717 h 1623717"/>
              <a:gd name="connsiteX1" fmla="*/ 666154 w 2526475"/>
              <a:gd name="connsiteY1" fmla="*/ 154379 h 1623717"/>
              <a:gd name="connsiteX2" fmla="*/ 2526475 w 2526475"/>
              <a:gd name="connsiteY2" fmla="*/ 0 h 1623717"/>
              <a:gd name="connsiteX3" fmla="*/ 2026575 w 2526475"/>
              <a:gd name="connsiteY3" fmla="*/ 1136829 h 1623717"/>
              <a:gd name="connsiteX4" fmla="*/ 0 w 2526475"/>
              <a:gd name="connsiteY4" fmla="*/ 1623717 h 1623717"/>
              <a:gd name="connsiteX0" fmla="*/ 0 w 2098963"/>
              <a:gd name="connsiteY0" fmla="*/ 1338709 h 1338709"/>
              <a:gd name="connsiteX1" fmla="*/ 238642 w 2098963"/>
              <a:gd name="connsiteY1" fmla="*/ 154379 h 1338709"/>
              <a:gd name="connsiteX2" fmla="*/ 2098963 w 2098963"/>
              <a:gd name="connsiteY2" fmla="*/ 0 h 1338709"/>
              <a:gd name="connsiteX3" fmla="*/ 1599063 w 2098963"/>
              <a:gd name="connsiteY3" fmla="*/ 1136829 h 1338709"/>
              <a:gd name="connsiteX4" fmla="*/ 0 w 2098963"/>
              <a:gd name="connsiteY4" fmla="*/ 1338709 h 1338709"/>
              <a:gd name="connsiteX0" fmla="*/ 0 w 2098963"/>
              <a:gd name="connsiteY0" fmla="*/ 1338709 h 1338709"/>
              <a:gd name="connsiteX1" fmla="*/ 630528 w 2098963"/>
              <a:gd name="connsiteY1" fmla="*/ 118753 h 1338709"/>
              <a:gd name="connsiteX2" fmla="*/ 2098963 w 2098963"/>
              <a:gd name="connsiteY2" fmla="*/ 0 h 1338709"/>
              <a:gd name="connsiteX3" fmla="*/ 1599063 w 2098963"/>
              <a:gd name="connsiteY3" fmla="*/ 1136829 h 1338709"/>
              <a:gd name="connsiteX4" fmla="*/ 0 w 2098963"/>
              <a:gd name="connsiteY4" fmla="*/ 1338709 h 1338709"/>
              <a:gd name="connsiteX0" fmla="*/ 0 w 2098963"/>
              <a:gd name="connsiteY0" fmla="*/ 1338709 h 1338709"/>
              <a:gd name="connsiteX1" fmla="*/ 998663 w 2098963"/>
              <a:gd name="connsiteY1" fmla="*/ 213756 h 1338709"/>
              <a:gd name="connsiteX2" fmla="*/ 2098963 w 2098963"/>
              <a:gd name="connsiteY2" fmla="*/ 0 h 1338709"/>
              <a:gd name="connsiteX3" fmla="*/ 1599063 w 2098963"/>
              <a:gd name="connsiteY3" fmla="*/ 1136829 h 1338709"/>
              <a:gd name="connsiteX4" fmla="*/ 0 w 2098963"/>
              <a:gd name="connsiteY4" fmla="*/ 1338709 h 1338709"/>
              <a:gd name="connsiteX0" fmla="*/ 0 w 2098963"/>
              <a:gd name="connsiteY0" fmla="*/ 1338709 h 1338709"/>
              <a:gd name="connsiteX1" fmla="*/ 998663 w 2098963"/>
              <a:gd name="connsiteY1" fmla="*/ 213756 h 1338709"/>
              <a:gd name="connsiteX2" fmla="*/ 2098963 w 2098963"/>
              <a:gd name="connsiteY2" fmla="*/ 0 h 1338709"/>
              <a:gd name="connsiteX3" fmla="*/ 1207178 w 2098963"/>
              <a:gd name="connsiteY3" fmla="*/ 1184330 h 1338709"/>
              <a:gd name="connsiteX4" fmla="*/ 0 w 2098963"/>
              <a:gd name="connsiteY4" fmla="*/ 1338709 h 1338709"/>
              <a:gd name="connsiteX0" fmla="*/ 0 w 2288968"/>
              <a:gd name="connsiteY0" fmla="*/ 1124953 h 1124953"/>
              <a:gd name="connsiteX1" fmla="*/ 998663 w 2288968"/>
              <a:gd name="connsiteY1" fmla="*/ 0 h 1124953"/>
              <a:gd name="connsiteX2" fmla="*/ 2288968 w 2288968"/>
              <a:gd name="connsiteY2" fmla="*/ 11875 h 1124953"/>
              <a:gd name="connsiteX3" fmla="*/ 1207178 w 2288968"/>
              <a:gd name="connsiteY3" fmla="*/ 970574 h 1124953"/>
              <a:gd name="connsiteX4" fmla="*/ 0 w 2288968"/>
              <a:gd name="connsiteY4" fmla="*/ 1124953 h 1124953"/>
              <a:gd name="connsiteX0" fmla="*/ 0 w 2229592"/>
              <a:gd name="connsiteY0" fmla="*/ 1291208 h 1291208"/>
              <a:gd name="connsiteX1" fmla="*/ 998663 w 2229592"/>
              <a:gd name="connsiteY1" fmla="*/ 166255 h 1291208"/>
              <a:gd name="connsiteX2" fmla="*/ 2229592 w 2229592"/>
              <a:gd name="connsiteY2" fmla="*/ 0 h 1291208"/>
              <a:gd name="connsiteX3" fmla="*/ 1207178 w 2229592"/>
              <a:gd name="connsiteY3" fmla="*/ 1136829 h 1291208"/>
              <a:gd name="connsiteX4" fmla="*/ 0 w 2229592"/>
              <a:gd name="connsiteY4" fmla="*/ 1291208 h 1291208"/>
              <a:gd name="connsiteX0" fmla="*/ 0 w 2229592"/>
              <a:gd name="connsiteY0" fmla="*/ 1291208 h 1291208"/>
              <a:gd name="connsiteX1" fmla="*/ 1200544 w 2229592"/>
              <a:gd name="connsiteY1" fmla="*/ 380011 h 1291208"/>
              <a:gd name="connsiteX2" fmla="*/ 2229592 w 2229592"/>
              <a:gd name="connsiteY2" fmla="*/ 0 h 1291208"/>
              <a:gd name="connsiteX3" fmla="*/ 1207178 w 2229592"/>
              <a:gd name="connsiteY3" fmla="*/ 1136829 h 1291208"/>
              <a:gd name="connsiteX4" fmla="*/ 0 w 2229592"/>
              <a:gd name="connsiteY4" fmla="*/ 1291208 h 1291208"/>
              <a:gd name="connsiteX0" fmla="*/ 0 w 2229592"/>
              <a:gd name="connsiteY0" fmla="*/ 1291208 h 1291208"/>
              <a:gd name="connsiteX1" fmla="*/ 1200544 w 2229592"/>
              <a:gd name="connsiteY1" fmla="*/ 380011 h 1291208"/>
              <a:gd name="connsiteX2" fmla="*/ 2229592 w 2229592"/>
              <a:gd name="connsiteY2" fmla="*/ 0 h 1291208"/>
              <a:gd name="connsiteX3" fmla="*/ 1373433 w 2229592"/>
              <a:gd name="connsiteY3" fmla="*/ 1006201 h 1291208"/>
              <a:gd name="connsiteX4" fmla="*/ 0 w 2229592"/>
              <a:gd name="connsiteY4" fmla="*/ 1291208 h 1291208"/>
              <a:gd name="connsiteX0" fmla="*/ 0 w 2253343"/>
              <a:gd name="connsiteY0" fmla="*/ 1124954 h 1124954"/>
              <a:gd name="connsiteX1" fmla="*/ 1200544 w 2253343"/>
              <a:gd name="connsiteY1" fmla="*/ 213757 h 1124954"/>
              <a:gd name="connsiteX2" fmla="*/ 2253343 w 2253343"/>
              <a:gd name="connsiteY2" fmla="*/ 0 h 1124954"/>
              <a:gd name="connsiteX3" fmla="*/ 1373433 w 2253343"/>
              <a:gd name="connsiteY3" fmla="*/ 839947 h 1124954"/>
              <a:gd name="connsiteX4" fmla="*/ 0 w 2253343"/>
              <a:gd name="connsiteY4" fmla="*/ 1124954 h 1124954"/>
              <a:gd name="connsiteX0" fmla="*/ 0 w 2336470"/>
              <a:gd name="connsiteY0" fmla="*/ 1089328 h 1089328"/>
              <a:gd name="connsiteX1" fmla="*/ 1200544 w 2336470"/>
              <a:gd name="connsiteY1" fmla="*/ 178131 h 1089328"/>
              <a:gd name="connsiteX2" fmla="*/ 2336470 w 2336470"/>
              <a:gd name="connsiteY2" fmla="*/ 0 h 1089328"/>
              <a:gd name="connsiteX3" fmla="*/ 1373433 w 2336470"/>
              <a:gd name="connsiteY3" fmla="*/ 804321 h 1089328"/>
              <a:gd name="connsiteX4" fmla="*/ 0 w 2336470"/>
              <a:gd name="connsiteY4" fmla="*/ 1089328 h 1089328"/>
              <a:gd name="connsiteX0" fmla="*/ 0 w 2336470"/>
              <a:gd name="connsiteY0" fmla="*/ 1089328 h 1089328"/>
              <a:gd name="connsiteX1" fmla="*/ 1200544 w 2336470"/>
              <a:gd name="connsiteY1" fmla="*/ 178131 h 1089328"/>
              <a:gd name="connsiteX2" fmla="*/ 2336470 w 2336470"/>
              <a:gd name="connsiteY2" fmla="*/ 0 h 1089328"/>
              <a:gd name="connsiteX3" fmla="*/ 1230929 w 2336470"/>
              <a:gd name="connsiteY3" fmla="*/ 875573 h 1089328"/>
              <a:gd name="connsiteX4" fmla="*/ 0 w 2336470"/>
              <a:gd name="connsiteY4" fmla="*/ 1089328 h 1089328"/>
              <a:gd name="connsiteX0" fmla="*/ 0 w 2300844"/>
              <a:gd name="connsiteY0" fmla="*/ 1148704 h 1148704"/>
              <a:gd name="connsiteX1" fmla="*/ 1164918 w 2300844"/>
              <a:gd name="connsiteY1" fmla="*/ 178131 h 1148704"/>
              <a:gd name="connsiteX2" fmla="*/ 2300844 w 2300844"/>
              <a:gd name="connsiteY2" fmla="*/ 0 h 1148704"/>
              <a:gd name="connsiteX3" fmla="*/ 1195303 w 2300844"/>
              <a:gd name="connsiteY3" fmla="*/ 875573 h 1148704"/>
              <a:gd name="connsiteX4" fmla="*/ 0 w 2300844"/>
              <a:gd name="connsiteY4" fmla="*/ 1148704 h 1148704"/>
              <a:gd name="connsiteX0" fmla="*/ 0 w 2300844"/>
              <a:gd name="connsiteY0" fmla="*/ 1148704 h 1148704"/>
              <a:gd name="connsiteX1" fmla="*/ 1164918 w 2300844"/>
              <a:gd name="connsiteY1" fmla="*/ 178131 h 1148704"/>
              <a:gd name="connsiteX2" fmla="*/ 2300844 w 2300844"/>
              <a:gd name="connsiteY2" fmla="*/ 0 h 1148704"/>
              <a:gd name="connsiteX3" fmla="*/ 1278430 w 2300844"/>
              <a:gd name="connsiteY3" fmla="*/ 863698 h 1148704"/>
              <a:gd name="connsiteX4" fmla="*/ 0 w 2300844"/>
              <a:gd name="connsiteY4" fmla="*/ 1148704 h 1148704"/>
              <a:gd name="connsiteX0" fmla="*/ 0 w 2300844"/>
              <a:gd name="connsiteY0" fmla="*/ 1148704 h 1148704"/>
              <a:gd name="connsiteX1" fmla="*/ 1164918 w 2300844"/>
              <a:gd name="connsiteY1" fmla="*/ 178131 h 1148704"/>
              <a:gd name="connsiteX2" fmla="*/ 2300844 w 2300844"/>
              <a:gd name="connsiteY2" fmla="*/ 0 h 1148704"/>
              <a:gd name="connsiteX3" fmla="*/ 1373433 w 2300844"/>
              <a:gd name="connsiteY3" fmla="*/ 899324 h 1148704"/>
              <a:gd name="connsiteX4" fmla="*/ 0 w 2300844"/>
              <a:gd name="connsiteY4" fmla="*/ 1148704 h 1148704"/>
              <a:gd name="connsiteX0" fmla="*/ 0 w 2300844"/>
              <a:gd name="connsiteY0" fmla="*/ 1148704 h 1148704"/>
              <a:gd name="connsiteX1" fmla="*/ 1164918 w 2300844"/>
              <a:gd name="connsiteY1" fmla="*/ 178131 h 1148704"/>
              <a:gd name="connsiteX2" fmla="*/ 2300844 w 2300844"/>
              <a:gd name="connsiteY2" fmla="*/ 0 h 1148704"/>
              <a:gd name="connsiteX3" fmla="*/ 1385308 w 2300844"/>
              <a:gd name="connsiteY3" fmla="*/ 863698 h 1148704"/>
              <a:gd name="connsiteX4" fmla="*/ 0 w 2300844"/>
              <a:gd name="connsiteY4" fmla="*/ 1148704 h 1148704"/>
              <a:gd name="connsiteX0" fmla="*/ 0 w 2360220"/>
              <a:gd name="connsiteY0" fmla="*/ 1148704 h 1148704"/>
              <a:gd name="connsiteX1" fmla="*/ 1164918 w 2360220"/>
              <a:gd name="connsiteY1" fmla="*/ 178131 h 1148704"/>
              <a:gd name="connsiteX2" fmla="*/ 2360220 w 2360220"/>
              <a:gd name="connsiteY2" fmla="*/ 0 h 1148704"/>
              <a:gd name="connsiteX3" fmla="*/ 1385308 w 2360220"/>
              <a:gd name="connsiteY3" fmla="*/ 863698 h 1148704"/>
              <a:gd name="connsiteX4" fmla="*/ 0 w 2360220"/>
              <a:gd name="connsiteY4" fmla="*/ 1148704 h 1148704"/>
              <a:gd name="connsiteX0" fmla="*/ 0 w 2241467"/>
              <a:gd name="connsiteY0" fmla="*/ 1041826 h 1041826"/>
              <a:gd name="connsiteX1" fmla="*/ 1046165 w 2241467"/>
              <a:gd name="connsiteY1" fmla="*/ 178131 h 1041826"/>
              <a:gd name="connsiteX2" fmla="*/ 2241467 w 2241467"/>
              <a:gd name="connsiteY2" fmla="*/ 0 h 1041826"/>
              <a:gd name="connsiteX3" fmla="*/ 1266555 w 2241467"/>
              <a:gd name="connsiteY3" fmla="*/ 863698 h 1041826"/>
              <a:gd name="connsiteX4" fmla="*/ 0 w 2241467"/>
              <a:gd name="connsiteY4" fmla="*/ 1041826 h 1041826"/>
              <a:gd name="connsiteX0" fmla="*/ 0 w 2253342"/>
              <a:gd name="connsiteY0" fmla="*/ 1124953 h 1124953"/>
              <a:gd name="connsiteX1" fmla="*/ 1058040 w 2253342"/>
              <a:gd name="connsiteY1" fmla="*/ 178131 h 1124953"/>
              <a:gd name="connsiteX2" fmla="*/ 2253342 w 2253342"/>
              <a:gd name="connsiteY2" fmla="*/ 0 h 1124953"/>
              <a:gd name="connsiteX3" fmla="*/ 1278430 w 2253342"/>
              <a:gd name="connsiteY3" fmla="*/ 863698 h 1124953"/>
              <a:gd name="connsiteX4" fmla="*/ 0 w 2253342"/>
              <a:gd name="connsiteY4" fmla="*/ 1124953 h 1124953"/>
              <a:gd name="connsiteX0" fmla="*/ 0 w 2253342"/>
              <a:gd name="connsiteY0" fmla="*/ 1124953 h 1124953"/>
              <a:gd name="connsiteX1" fmla="*/ 1058040 w 2253342"/>
              <a:gd name="connsiteY1" fmla="*/ 178131 h 1124953"/>
              <a:gd name="connsiteX2" fmla="*/ 2253342 w 2253342"/>
              <a:gd name="connsiteY2" fmla="*/ 0 h 1124953"/>
              <a:gd name="connsiteX3" fmla="*/ 1242804 w 2253342"/>
              <a:gd name="connsiteY3" fmla="*/ 804321 h 1124953"/>
              <a:gd name="connsiteX4" fmla="*/ 0 w 2253342"/>
              <a:gd name="connsiteY4" fmla="*/ 1124953 h 1124953"/>
              <a:gd name="connsiteX0" fmla="*/ 0 w 2098963"/>
              <a:gd name="connsiteY0" fmla="*/ 1231831 h 1231831"/>
              <a:gd name="connsiteX1" fmla="*/ 1058040 w 2098963"/>
              <a:gd name="connsiteY1" fmla="*/ 285009 h 1231831"/>
              <a:gd name="connsiteX2" fmla="*/ 2098963 w 2098963"/>
              <a:gd name="connsiteY2" fmla="*/ 0 h 1231831"/>
              <a:gd name="connsiteX3" fmla="*/ 1242804 w 2098963"/>
              <a:gd name="connsiteY3" fmla="*/ 911199 h 1231831"/>
              <a:gd name="connsiteX4" fmla="*/ 0 w 2098963"/>
              <a:gd name="connsiteY4" fmla="*/ 1231831 h 1231831"/>
              <a:gd name="connsiteX0" fmla="*/ 0 w 2134589"/>
              <a:gd name="connsiteY0" fmla="*/ 1184329 h 1184329"/>
              <a:gd name="connsiteX1" fmla="*/ 1058040 w 2134589"/>
              <a:gd name="connsiteY1" fmla="*/ 237507 h 1184329"/>
              <a:gd name="connsiteX2" fmla="*/ 2134589 w 2134589"/>
              <a:gd name="connsiteY2" fmla="*/ 0 h 1184329"/>
              <a:gd name="connsiteX3" fmla="*/ 1242804 w 2134589"/>
              <a:gd name="connsiteY3" fmla="*/ 863697 h 1184329"/>
              <a:gd name="connsiteX4" fmla="*/ 0 w 2134589"/>
              <a:gd name="connsiteY4" fmla="*/ 1184329 h 1184329"/>
              <a:gd name="connsiteX0" fmla="*/ 0 w 2134589"/>
              <a:gd name="connsiteY0" fmla="*/ 1184329 h 1184329"/>
              <a:gd name="connsiteX1" fmla="*/ 1188668 w 2134589"/>
              <a:gd name="connsiteY1" fmla="*/ 273133 h 1184329"/>
              <a:gd name="connsiteX2" fmla="*/ 2134589 w 2134589"/>
              <a:gd name="connsiteY2" fmla="*/ 0 h 1184329"/>
              <a:gd name="connsiteX3" fmla="*/ 1242804 w 2134589"/>
              <a:gd name="connsiteY3" fmla="*/ 863697 h 1184329"/>
              <a:gd name="connsiteX4" fmla="*/ 0 w 2134589"/>
              <a:gd name="connsiteY4" fmla="*/ 1184329 h 1184329"/>
              <a:gd name="connsiteX0" fmla="*/ 0 w 2253343"/>
              <a:gd name="connsiteY0" fmla="*/ 1136828 h 1136828"/>
              <a:gd name="connsiteX1" fmla="*/ 1188668 w 2253343"/>
              <a:gd name="connsiteY1" fmla="*/ 225632 h 1136828"/>
              <a:gd name="connsiteX2" fmla="*/ 2253343 w 2253343"/>
              <a:gd name="connsiteY2" fmla="*/ 0 h 1136828"/>
              <a:gd name="connsiteX3" fmla="*/ 1242804 w 2253343"/>
              <a:gd name="connsiteY3" fmla="*/ 816196 h 1136828"/>
              <a:gd name="connsiteX4" fmla="*/ 0 w 2253343"/>
              <a:gd name="connsiteY4" fmla="*/ 1136828 h 1136828"/>
              <a:gd name="connsiteX0" fmla="*/ 0 w 2312719"/>
              <a:gd name="connsiteY0" fmla="*/ 1089326 h 1089326"/>
              <a:gd name="connsiteX1" fmla="*/ 1248044 w 2312719"/>
              <a:gd name="connsiteY1" fmla="*/ 225632 h 1089326"/>
              <a:gd name="connsiteX2" fmla="*/ 2312719 w 2312719"/>
              <a:gd name="connsiteY2" fmla="*/ 0 h 1089326"/>
              <a:gd name="connsiteX3" fmla="*/ 1302180 w 2312719"/>
              <a:gd name="connsiteY3" fmla="*/ 816196 h 1089326"/>
              <a:gd name="connsiteX4" fmla="*/ 0 w 2312719"/>
              <a:gd name="connsiteY4" fmla="*/ 1089326 h 1089326"/>
              <a:gd name="connsiteX0" fmla="*/ 0 w 2336470"/>
              <a:gd name="connsiteY0" fmla="*/ 1089326 h 1089326"/>
              <a:gd name="connsiteX1" fmla="*/ 1271795 w 2336470"/>
              <a:gd name="connsiteY1" fmla="*/ 225632 h 1089326"/>
              <a:gd name="connsiteX2" fmla="*/ 2336470 w 2336470"/>
              <a:gd name="connsiteY2" fmla="*/ 0 h 1089326"/>
              <a:gd name="connsiteX3" fmla="*/ 1325931 w 2336470"/>
              <a:gd name="connsiteY3" fmla="*/ 816196 h 1089326"/>
              <a:gd name="connsiteX4" fmla="*/ 0 w 2336470"/>
              <a:gd name="connsiteY4" fmla="*/ 1089326 h 1089326"/>
              <a:gd name="connsiteX0" fmla="*/ 0 w 2336470"/>
              <a:gd name="connsiteY0" fmla="*/ 1089326 h 1089326"/>
              <a:gd name="connsiteX1" fmla="*/ 1271795 w 2336470"/>
              <a:gd name="connsiteY1" fmla="*/ 225632 h 1089326"/>
              <a:gd name="connsiteX2" fmla="*/ 2336470 w 2336470"/>
              <a:gd name="connsiteY2" fmla="*/ 0 h 1089326"/>
              <a:gd name="connsiteX3" fmla="*/ 1159677 w 2336470"/>
              <a:gd name="connsiteY3" fmla="*/ 839947 h 1089326"/>
              <a:gd name="connsiteX4" fmla="*/ 0 w 2336470"/>
              <a:gd name="connsiteY4" fmla="*/ 1089326 h 1089326"/>
              <a:gd name="connsiteX0" fmla="*/ 0 w 2550226"/>
              <a:gd name="connsiteY0" fmla="*/ 1089326 h 1089326"/>
              <a:gd name="connsiteX1" fmla="*/ 1271795 w 2550226"/>
              <a:gd name="connsiteY1" fmla="*/ 225632 h 1089326"/>
              <a:gd name="connsiteX2" fmla="*/ 2550226 w 2550226"/>
              <a:gd name="connsiteY2" fmla="*/ 0 h 1089326"/>
              <a:gd name="connsiteX3" fmla="*/ 1159677 w 2550226"/>
              <a:gd name="connsiteY3" fmla="*/ 839947 h 1089326"/>
              <a:gd name="connsiteX4" fmla="*/ 0 w 2550226"/>
              <a:gd name="connsiteY4" fmla="*/ 1089326 h 1089326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550226" h="1089326">
                <a:moveTo>
                  <a:pt x="0" y="1089326"/>
                </a:moveTo>
                <a:lnTo>
                  <a:pt x="1271795" y="225632"/>
                </a:lnTo>
                <a:lnTo>
                  <a:pt x="2550226" y="0"/>
                </a:lnTo>
                <a:lnTo>
                  <a:pt x="1159677" y="839947"/>
                </a:lnTo>
                <a:lnTo>
                  <a:pt x="0" y="1089326"/>
                </a:lnTo>
                <a:close/>
              </a:path>
            </a:pathLst>
          </a:custGeom>
          <a:solidFill>
            <a:schemeClr val="accent1">
              <a:alpha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fr-FR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 sz="1351"/>
          </a:p>
        </xdr:txBody>
      </xdr:sp>
      <xdr:pic>
        <xdr:nvPicPr>
          <xdr:cNvPr id="7" name="Picture 6">
            <a:extLst>
              <a:ext uri="{FF2B5EF4-FFF2-40B4-BE49-F238E27FC236}">
                <a16:creationId xmlns:a16="http://schemas.microsoft.com/office/drawing/2014/main" id="{00000000-0008-0000-0000-00000700000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>
            <a:clrChange>
              <a:clrFrom>
                <a:srgbClr val="FFFFFF"/>
              </a:clrFrom>
              <a:clrTo>
                <a:srgbClr val="FFFFFF">
                  <a:alpha val="0"/>
                </a:srgbClr>
              </a:clrTo>
            </a:clrChange>
          </a:blip>
          <a:srcRect l="-1635" t="57895" r="70252" b="7163"/>
          <a:stretch/>
        </xdr:blipFill>
        <xdr:spPr>
          <a:xfrm>
            <a:off x="7774258" y="2004626"/>
            <a:ext cx="1168817" cy="1268107"/>
          </a:xfrm>
          <a:prstGeom prst="rect">
            <a:avLst/>
          </a:prstGeom>
        </xdr:spPr>
      </xdr:pic>
    </xdr:grpSp>
    <xdr:clientData/>
  </xdr:twoCellAnchor>
  <xdr:twoCellAnchor>
    <xdr:from>
      <xdr:col>5</xdr:col>
      <xdr:colOff>13227</xdr:colOff>
      <xdr:row>8</xdr:row>
      <xdr:rowOff>99130</xdr:rowOff>
    </xdr:from>
    <xdr:to>
      <xdr:col>5</xdr:col>
      <xdr:colOff>1894114</xdr:colOff>
      <xdr:row>12</xdr:row>
      <xdr:rowOff>18309</xdr:rowOff>
    </xdr:to>
    <xdr:grpSp>
      <xdr:nvGrpSpPr>
        <xdr:cNvPr id="11" name="Group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pSpPr/>
      </xdr:nvGrpSpPr>
      <xdr:grpSpPr>
        <a:xfrm>
          <a:off x="5765655" y="4118232"/>
          <a:ext cx="1875172" cy="1316328"/>
          <a:chOff x="10447607" y="3411727"/>
          <a:chExt cx="1594011" cy="946824"/>
        </a:xfrm>
      </xdr:grpSpPr>
      <xdr:pic>
        <xdr:nvPicPr>
          <xdr:cNvPr id="12" name="Picture 11">
            <a:extLst>
              <a:ext uri="{FF2B5EF4-FFF2-40B4-BE49-F238E27FC236}">
                <a16:creationId xmlns:a16="http://schemas.microsoft.com/office/drawing/2014/main" id="{00000000-0008-0000-0000-00000C00000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>
            <a:clrChange>
              <a:clrFrom>
                <a:srgbClr val="FFFFFF"/>
              </a:clrFrom>
              <a:clrTo>
                <a:srgbClr val="FFFFFF">
                  <a:alpha val="0"/>
                </a:srgbClr>
              </a:clrTo>
            </a:clrChange>
          </a:blip>
          <a:srcRect l="65807" t="38368" r="160" b="18827"/>
          <a:stretch/>
        </xdr:blipFill>
        <xdr:spPr>
          <a:xfrm>
            <a:off x="11314327" y="3411727"/>
            <a:ext cx="727291" cy="946824"/>
          </a:xfrm>
          <a:prstGeom prst="rect">
            <a:avLst/>
          </a:prstGeom>
        </xdr:spPr>
      </xdr:pic>
      <xdr:grpSp>
        <xdr:nvGrpSpPr>
          <xdr:cNvPr id="13" name="Group 12">
            <a:extLst>
              <a:ext uri="{FF2B5EF4-FFF2-40B4-BE49-F238E27FC236}">
                <a16:creationId xmlns:a16="http://schemas.microsoft.com/office/drawing/2014/main" id="{00000000-0008-0000-0000-00000D000000}"/>
              </a:ext>
            </a:extLst>
          </xdr:cNvPr>
          <xdr:cNvGrpSpPr/>
        </xdr:nvGrpSpPr>
        <xdr:grpSpPr>
          <a:xfrm>
            <a:off x="10820347" y="3873732"/>
            <a:ext cx="587534" cy="463984"/>
            <a:chOff x="4352925" y="3097471"/>
            <a:chExt cx="1481138" cy="1129665"/>
          </a:xfrm>
        </xdr:grpSpPr>
        <xdr:sp macro="" textlink="">
          <xdr:nvSpPr>
            <xdr:cNvPr id="15" name="Cube 7">
              <a:extLst>
                <a:ext uri="{FF2B5EF4-FFF2-40B4-BE49-F238E27FC236}">
                  <a16:creationId xmlns:a16="http://schemas.microsoft.com/office/drawing/2014/main" id="{00000000-0008-0000-0000-00000F000000}"/>
                </a:ext>
              </a:extLst>
            </xdr:cNvPr>
            <xdr:cNvSpPr/>
          </xdr:nvSpPr>
          <xdr:spPr>
            <a:xfrm rot="668061">
              <a:off x="4376350" y="3097471"/>
              <a:ext cx="1427436" cy="1129665"/>
            </a:xfrm>
            <a:custGeom>
              <a:avLst/>
              <a:gdLst>
                <a:gd name="connsiteX0" fmla="*/ 0 w 1371600"/>
                <a:gd name="connsiteY0" fmla="*/ 748882 h 1143000"/>
                <a:gd name="connsiteX1" fmla="*/ 622718 w 1371600"/>
                <a:gd name="connsiteY1" fmla="*/ 748882 h 1143000"/>
                <a:gd name="connsiteX2" fmla="*/ 622718 w 1371600"/>
                <a:gd name="connsiteY2" fmla="*/ 1143000 h 1143000"/>
                <a:gd name="connsiteX3" fmla="*/ 0 w 1371600"/>
                <a:gd name="connsiteY3" fmla="*/ 1143000 h 1143000"/>
                <a:gd name="connsiteX4" fmla="*/ 0 w 1371600"/>
                <a:gd name="connsiteY4" fmla="*/ 748882 h 1143000"/>
                <a:gd name="connsiteX0" fmla="*/ 622718 w 1371600"/>
                <a:gd name="connsiteY0" fmla="*/ 748882 h 1143000"/>
                <a:gd name="connsiteX1" fmla="*/ 1371600 w 1371600"/>
                <a:gd name="connsiteY1" fmla="*/ 0 h 1143000"/>
                <a:gd name="connsiteX2" fmla="*/ 1371600 w 1371600"/>
                <a:gd name="connsiteY2" fmla="*/ 394118 h 1143000"/>
                <a:gd name="connsiteX3" fmla="*/ 622718 w 1371600"/>
                <a:gd name="connsiteY3" fmla="*/ 1143000 h 1143000"/>
                <a:gd name="connsiteX4" fmla="*/ 622718 w 1371600"/>
                <a:gd name="connsiteY4" fmla="*/ 748882 h 1143000"/>
                <a:gd name="connsiteX0" fmla="*/ 0 w 1371600"/>
                <a:gd name="connsiteY0" fmla="*/ 748882 h 1143000"/>
                <a:gd name="connsiteX1" fmla="*/ 748882 w 1371600"/>
                <a:gd name="connsiteY1" fmla="*/ 0 h 1143000"/>
                <a:gd name="connsiteX2" fmla="*/ 1371600 w 1371600"/>
                <a:gd name="connsiteY2" fmla="*/ 0 h 1143000"/>
                <a:gd name="connsiteX3" fmla="*/ 622718 w 1371600"/>
                <a:gd name="connsiteY3" fmla="*/ 748882 h 1143000"/>
                <a:gd name="connsiteX4" fmla="*/ 0 w 1371600"/>
                <a:gd name="connsiteY4" fmla="*/ 748882 h 1143000"/>
                <a:gd name="connsiteX0" fmla="*/ 0 w 1371600"/>
                <a:gd name="connsiteY0" fmla="*/ 748882 h 1143000"/>
                <a:gd name="connsiteX1" fmla="*/ 748882 w 1371600"/>
                <a:gd name="connsiteY1" fmla="*/ 0 h 1143000"/>
                <a:gd name="connsiteX2" fmla="*/ 1371600 w 1371600"/>
                <a:gd name="connsiteY2" fmla="*/ 0 h 1143000"/>
                <a:gd name="connsiteX3" fmla="*/ 1371600 w 1371600"/>
                <a:gd name="connsiteY3" fmla="*/ 394118 h 1143000"/>
                <a:gd name="connsiteX4" fmla="*/ 622718 w 1371600"/>
                <a:gd name="connsiteY4" fmla="*/ 1143000 h 1143000"/>
                <a:gd name="connsiteX5" fmla="*/ 0 w 1371600"/>
                <a:gd name="connsiteY5" fmla="*/ 1143000 h 1143000"/>
                <a:gd name="connsiteX6" fmla="*/ 0 w 1371600"/>
                <a:gd name="connsiteY6" fmla="*/ 748882 h 1143000"/>
                <a:gd name="connsiteX7" fmla="*/ 0 w 1371600"/>
                <a:gd name="connsiteY7" fmla="*/ 748882 h 1143000"/>
                <a:gd name="connsiteX8" fmla="*/ 622718 w 1371600"/>
                <a:gd name="connsiteY8" fmla="*/ 748882 h 1143000"/>
                <a:gd name="connsiteX9" fmla="*/ 1371600 w 1371600"/>
                <a:gd name="connsiteY9" fmla="*/ 0 h 1143000"/>
                <a:gd name="connsiteX10" fmla="*/ 622718 w 1371600"/>
                <a:gd name="connsiteY10" fmla="*/ 748882 h 1143000"/>
                <a:gd name="connsiteX11" fmla="*/ 622718 w 1371600"/>
                <a:gd name="connsiteY11" fmla="*/ 1143000 h 1143000"/>
                <a:gd name="connsiteX0" fmla="*/ 0 w 1371600"/>
                <a:gd name="connsiteY0" fmla="*/ 748882 h 1143000"/>
                <a:gd name="connsiteX1" fmla="*/ 622718 w 1371600"/>
                <a:gd name="connsiteY1" fmla="*/ 748882 h 1143000"/>
                <a:gd name="connsiteX2" fmla="*/ 622718 w 1371600"/>
                <a:gd name="connsiteY2" fmla="*/ 1143000 h 1143000"/>
                <a:gd name="connsiteX3" fmla="*/ 0 w 1371600"/>
                <a:gd name="connsiteY3" fmla="*/ 1143000 h 1143000"/>
                <a:gd name="connsiteX4" fmla="*/ 0 w 1371600"/>
                <a:gd name="connsiteY4" fmla="*/ 748882 h 1143000"/>
                <a:gd name="connsiteX0" fmla="*/ 622718 w 1371600"/>
                <a:gd name="connsiteY0" fmla="*/ 748882 h 1143000"/>
                <a:gd name="connsiteX1" fmla="*/ 1371600 w 1371600"/>
                <a:gd name="connsiteY1" fmla="*/ 0 h 1143000"/>
                <a:gd name="connsiteX2" fmla="*/ 1371600 w 1371600"/>
                <a:gd name="connsiteY2" fmla="*/ 394118 h 1143000"/>
                <a:gd name="connsiteX3" fmla="*/ 622718 w 1371600"/>
                <a:gd name="connsiteY3" fmla="*/ 1143000 h 1143000"/>
                <a:gd name="connsiteX4" fmla="*/ 622718 w 1371600"/>
                <a:gd name="connsiteY4" fmla="*/ 748882 h 1143000"/>
                <a:gd name="connsiteX0" fmla="*/ 0 w 1371600"/>
                <a:gd name="connsiteY0" fmla="*/ 748882 h 1143000"/>
                <a:gd name="connsiteX1" fmla="*/ 748882 w 1371600"/>
                <a:gd name="connsiteY1" fmla="*/ 0 h 1143000"/>
                <a:gd name="connsiteX2" fmla="*/ 1371600 w 1371600"/>
                <a:gd name="connsiteY2" fmla="*/ 0 h 1143000"/>
                <a:gd name="connsiteX3" fmla="*/ 622718 w 1371600"/>
                <a:gd name="connsiteY3" fmla="*/ 748882 h 1143000"/>
                <a:gd name="connsiteX4" fmla="*/ 0 w 1371600"/>
                <a:gd name="connsiteY4" fmla="*/ 748882 h 1143000"/>
                <a:gd name="connsiteX0" fmla="*/ 0 w 1371600"/>
                <a:gd name="connsiteY0" fmla="*/ 748882 h 1143000"/>
                <a:gd name="connsiteX1" fmla="*/ 770727 w 1371600"/>
                <a:gd name="connsiteY1" fmla="*/ 110992 h 1143000"/>
                <a:gd name="connsiteX2" fmla="*/ 1371600 w 1371600"/>
                <a:gd name="connsiteY2" fmla="*/ 0 h 1143000"/>
                <a:gd name="connsiteX3" fmla="*/ 1371600 w 1371600"/>
                <a:gd name="connsiteY3" fmla="*/ 394118 h 1143000"/>
                <a:gd name="connsiteX4" fmla="*/ 622718 w 1371600"/>
                <a:gd name="connsiteY4" fmla="*/ 1143000 h 1143000"/>
                <a:gd name="connsiteX5" fmla="*/ 0 w 1371600"/>
                <a:gd name="connsiteY5" fmla="*/ 1143000 h 1143000"/>
                <a:gd name="connsiteX6" fmla="*/ 0 w 1371600"/>
                <a:gd name="connsiteY6" fmla="*/ 748882 h 1143000"/>
                <a:gd name="connsiteX7" fmla="*/ 0 w 1371600"/>
                <a:gd name="connsiteY7" fmla="*/ 748882 h 1143000"/>
                <a:gd name="connsiteX8" fmla="*/ 622718 w 1371600"/>
                <a:gd name="connsiteY8" fmla="*/ 748882 h 1143000"/>
                <a:gd name="connsiteX9" fmla="*/ 1371600 w 1371600"/>
                <a:gd name="connsiteY9" fmla="*/ 0 h 1143000"/>
                <a:gd name="connsiteX10" fmla="*/ 622718 w 1371600"/>
                <a:gd name="connsiteY10" fmla="*/ 748882 h 1143000"/>
                <a:gd name="connsiteX11" fmla="*/ 622718 w 1371600"/>
                <a:gd name="connsiteY11" fmla="*/ 1143000 h 1143000"/>
                <a:gd name="connsiteX0" fmla="*/ 0 w 1371600"/>
                <a:gd name="connsiteY0" fmla="*/ 748882 h 1143000"/>
                <a:gd name="connsiteX1" fmla="*/ 622718 w 1371600"/>
                <a:gd name="connsiteY1" fmla="*/ 748882 h 1143000"/>
                <a:gd name="connsiteX2" fmla="*/ 622718 w 1371600"/>
                <a:gd name="connsiteY2" fmla="*/ 1143000 h 1143000"/>
                <a:gd name="connsiteX3" fmla="*/ 0 w 1371600"/>
                <a:gd name="connsiteY3" fmla="*/ 1143000 h 1143000"/>
                <a:gd name="connsiteX4" fmla="*/ 0 w 1371600"/>
                <a:gd name="connsiteY4" fmla="*/ 748882 h 1143000"/>
                <a:gd name="connsiteX0" fmla="*/ 622718 w 1371600"/>
                <a:gd name="connsiteY0" fmla="*/ 748882 h 1143000"/>
                <a:gd name="connsiteX1" fmla="*/ 1371600 w 1371600"/>
                <a:gd name="connsiteY1" fmla="*/ 0 h 1143000"/>
                <a:gd name="connsiteX2" fmla="*/ 1371600 w 1371600"/>
                <a:gd name="connsiteY2" fmla="*/ 394118 h 1143000"/>
                <a:gd name="connsiteX3" fmla="*/ 622718 w 1371600"/>
                <a:gd name="connsiteY3" fmla="*/ 1143000 h 1143000"/>
                <a:gd name="connsiteX4" fmla="*/ 622718 w 1371600"/>
                <a:gd name="connsiteY4" fmla="*/ 748882 h 1143000"/>
                <a:gd name="connsiteX0" fmla="*/ 0 w 1371600"/>
                <a:gd name="connsiteY0" fmla="*/ 748882 h 1143000"/>
                <a:gd name="connsiteX1" fmla="*/ 770727 w 1371600"/>
                <a:gd name="connsiteY1" fmla="*/ 110992 h 1143000"/>
                <a:gd name="connsiteX2" fmla="*/ 1371600 w 1371600"/>
                <a:gd name="connsiteY2" fmla="*/ 0 h 1143000"/>
                <a:gd name="connsiteX3" fmla="*/ 622718 w 1371600"/>
                <a:gd name="connsiteY3" fmla="*/ 748882 h 1143000"/>
                <a:gd name="connsiteX4" fmla="*/ 0 w 1371600"/>
                <a:gd name="connsiteY4" fmla="*/ 748882 h 1143000"/>
                <a:gd name="connsiteX0" fmla="*/ 0 w 1371600"/>
                <a:gd name="connsiteY0" fmla="*/ 748882 h 1143000"/>
                <a:gd name="connsiteX1" fmla="*/ 770727 w 1371600"/>
                <a:gd name="connsiteY1" fmla="*/ 110992 h 1143000"/>
                <a:gd name="connsiteX2" fmla="*/ 1371600 w 1371600"/>
                <a:gd name="connsiteY2" fmla="*/ 0 h 1143000"/>
                <a:gd name="connsiteX3" fmla="*/ 1371600 w 1371600"/>
                <a:gd name="connsiteY3" fmla="*/ 394118 h 1143000"/>
                <a:gd name="connsiteX4" fmla="*/ 622718 w 1371600"/>
                <a:gd name="connsiteY4" fmla="*/ 1143000 h 1143000"/>
                <a:gd name="connsiteX5" fmla="*/ 0 w 1371600"/>
                <a:gd name="connsiteY5" fmla="*/ 1143000 h 1143000"/>
                <a:gd name="connsiteX6" fmla="*/ 0 w 1371600"/>
                <a:gd name="connsiteY6" fmla="*/ 748882 h 1143000"/>
                <a:gd name="connsiteX7" fmla="*/ 0 w 1371600"/>
                <a:gd name="connsiteY7" fmla="*/ 748882 h 1143000"/>
                <a:gd name="connsiteX8" fmla="*/ 622718 w 1371600"/>
                <a:gd name="connsiteY8" fmla="*/ 748882 h 1143000"/>
                <a:gd name="connsiteX9" fmla="*/ 1371600 w 1371600"/>
                <a:gd name="connsiteY9" fmla="*/ 0 h 1143000"/>
                <a:gd name="connsiteX10" fmla="*/ 622718 w 1371600"/>
                <a:gd name="connsiteY10" fmla="*/ 748882 h 1143000"/>
                <a:gd name="connsiteX11" fmla="*/ 622718 w 1371600"/>
                <a:gd name="connsiteY11" fmla="*/ 1143000 h 1143000"/>
                <a:gd name="connsiteX0" fmla="*/ 0 w 1371600"/>
                <a:gd name="connsiteY0" fmla="*/ 748882 h 1143000"/>
                <a:gd name="connsiteX1" fmla="*/ 622718 w 1371600"/>
                <a:gd name="connsiteY1" fmla="*/ 748882 h 1143000"/>
                <a:gd name="connsiteX2" fmla="*/ 622718 w 1371600"/>
                <a:gd name="connsiteY2" fmla="*/ 1143000 h 1143000"/>
                <a:gd name="connsiteX3" fmla="*/ 0 w 1371600"/>
                <a:gd name="connsiteY3" fmla="*/ 1143000 h 1143000"/>
                <a:gd name="connsiteX4" fmla="*/ 0 w 1371600"/>
                <a:gd name="connsiteY4" fmla="*/ 748882 h 1143000"/>
                <a:gd name="connsiteX0" fmla="*/ 622718 w 1371600"/>
                <a:gd name="connsiteY0" fmla="*/ 748882 h 1143000"/>
                <a:gd name="connsiteX1" fmla="*/ 1371600 w 1371600"/>
                <a:gd name="connsiteY1" fmla="*/ 0 h 1143000"/>
                <a:gd name="connsiteX2" fmla="*/ 1371600 w 1371600"/>
                <a:gd name="connsiteY2" fmla="*/ 394118 h 1143000"/>
                <a:gd name="connsiteX3" fmla="*/ 622718 w 1371600"/>
                <a:gd name="connsiteY3" fmla="*/ 1143000 h 1143000"/>
                <a:gd name="connsiteX4" fmla="*/ 622718 w 1371600"/>
                <a:gd name="connsiteY4" fmla="*/ 748882 h 1143000"/>
                <a:gd name="connsiteX0" fmla="*/ 0 w 1371600"/>
                <a:gd name="connsiteY0" fmla="*/ 748882 h 1143000"/>
                <a:gd name="connsiteX1" fmla="*/ 770727 w 1371600"/>
                <a:gd name="connsiteY1" fmla="*/ 110992 h 1143000"/>
                <a:gd name="connsiteX2" fmla="*/ 1371600 w 1371600"/>
                <a:gd name="connsiteY2" fmla="*/ 0 h 1143000"/>
                <a:gd name="connsiteX3" fmla="*/ 622718 w 1371600"/>
                <a:gd name="connsiteY3" fmla="*/ 748882 h 1143000"/>
                <a:gd name="connsiteX4" fmla="*/ 0 w 1371600"/>
                <a:gd name="connsiteY4" fmla="*/ 748882 h 1143000"/>
                <a:gd name="connsiteX0" fmla="*/ 0 w 1371600"/>
                <a:gd name="connsiteY0" fmla="*/ 748882 h 1143000"/>
                <a:gd name="connsiteX1" fmla="*/ 770727 w 1371600"/>
                <a:gd name="connsiteY1" fmla="*/ 110992 h 1143000"/>
                <a:gd name="connsiteX2" fmla="*/ 1371600 w 1371600"/>
                <a:gd name="connsiteY2" fmla="*/ 0 h 1143000"/>
                <a:gd name="connsiteX3" fmla="*/ 1371600 w 1371600"/>
                <a:gd name="connsiteY3" fmla="*/ 394118 h 1143000"/>
                <a:gd name="connsiteX4" fmla="*/ 622718 w 1371600"/>
                <a:gd name="connsiteY4" fmla="*/ 1143000 h 1143000"/>
                <a:gd name="connsiteX5" fmla="*/ 0 w 1371600"/>
                <a:gd name="connsiteY5" fmla="*/ 1143000 h 1143000"/>
                <a:gd name="connsiteX6" fmla="*/ 0 w 1371600"/>
                <a:gd name="connsiteY6" fmla="*/ 748882 h 1143000"/>
                <a:gd name="connsiteX7" fmla="*/ 0 w 1371600"/>
                <a:gd name="connsiteY7" fmla="*/ 748882 h 1143000"/>
                <a:gd name="connsiteX8" fmla="*/ 622718 w 1371600"/>
                <a:gd name="connsiteY8" fmla="*/ 748882 h 1143000"/>
                <a:gd name="connsiteX9" fmla="*/ 1371600 w 1371600"/>
                <a:gd name="connsiteY9" fmla="*/ 0 h 1143000"/>
                <a:gd name="connsiteX10" fmla="*/ 591624 w 1371600"/>
                <a:gd name="connsiteY10" fmla="*/ 639710 h 1143000"/>
                <a:gd name="connsiteX11" fmla="*/ 622718 w 1371600"/>
                <a:gd name="connsiteY11" fmla="*/ 1143000 h 1143000"/>
                <a:gd name="connsiteX0" fmla="*/ 0 w 1371600"/>
                <a:gd name="connsiteY0" fmla="*/ 748882 h 1143000"/>
                <a:gd name="connsiteX1" fmla="*/ 622718 w 1371600"/>
                <a:gd name="connsiteY1" fmla="*/ 748882 h 1143000"/>
                <a:gd name="connsiteX2" fmla="*/ 622718 w 1371600"/>
                <a:gd name="connsiteY2" fmla="*/ 1143000 h 1143000"/>
                <a:gd name="connsiteX3" fmla="*/ 0 w 1371600"/>
                <a:gd name="connsiteY3" fmla="*/ 1143000 h 1143000"/>
                <a:gd name="connsiteX4" fmla="*/ 0 w 1371600"/>
                <a:gd name="connsiteY4" fmla="*/ 748882 h 1143000"/>
                <a:gd name="connsiteX0" fmla="*/ 622718 w 1371600"/>
                <a:gd name="connsiteY0" fmla="*/ 748882 h 1143000"/>
                <a:gd name="connsiteX1" fmla="*/ 1371600 w 1371600"/>
                <a:gd name="connsiteY1" fmla="*/ 0 h 1143000"/>
                <a:gd name="connsiteX2" fmla="*/ 1371600 w 1371600"/>
                <a:gd name="connsiteY2" fmla="*/ 394118 h 1143000"/>
                <a:gd name="connsiteX3" fmla="*/ 622718 w 1371600"/>
                <a:gd name="connsiteY3" fmla="*/ 1143000 h 1143000"/>
                <a:gd name="connsiteX4" fmla="*/ 622718 w 1371600"/>
                <a:gd name="connsiteY4" fmla="*/ 748882 h 1143000"/>
                <a:gd name="connsiteX0" fmla="*/ 0 w 1371600"/>
                <a:gd name="connsiteY0" fmla="*/ 748882 h 1143000"/>
                <a:gd name="connsiteX1" fmla="*/ 770727 w 1371600"/>
                <a:gd name="connsiteY1" fmla="*/ 110992 h 1143000"/>
                <a:gd name="connsiteX2" fmla="*/ 1371600 w 1371600"/>
                <a:gd name="connsiteY2" fmla="*/ 0 h 1143000"/>
                <a:gd name="connsiteX3" fmla="*/ 622718 w 1371600"/>
                <a:gd name="connsiteY3" fmla="*/ 748882 h 1143000"/>
                <a:gd name="connsiteX4" fmla="*/ 0 w 1371600"/>
                <a:gd name="connsiteY4" fmla="*/ 748882 h 1143000"/>
                <a:gd name="connsiteX0" fmla="*/ 0 w 1371600"/>
                <a:gd name="connsiteY0" fmla="*/ 748882 h 1143000"/>
                <a:gd name="connsiteX1" fmla="*/ 770727 w 1371600"/>
                <a:gd name="connsiteY1" fmla="*/ 110992 h 1143000"/>
                <a:gd name="connsiteX2" fmla="*/ 1371600 w 1371600"/>
                <a:gd name="connsiteY2" fmla="*/ 0 h 1143000"/>
                <a:gd name="connsiteX3" fmla="*/ 1371600 w 1371600"/>
                <a:gd name="connsiteY3" fmla="*/ 394118 h 1143000"/>
                <a:gd name="connsiteX4" fmla="*/ 622718 w 1371600"/>
                <a:gd name="connsiteY4" fmla="*/ 1143000 h 1143000"/>
                <a:gd name="connsiteX5" fmla="*/ 0 w 1371600"/>
                <a:gd name="connsiteY5" fmla="*/ 1143000 h 1143000"/>
                <a:gd name="connsiteX6" fmla="*/ 0 w 1371600"/>
                <a:gd name="connsiteY6" fmla="*/ 748882 h 1143000"/>
                <a:gd name="connsiteX7" fmla="*/ 0 w 1371600"/>
                <a:gd name="connsiteY7" fmla="*/ 748882 h 1143000"/>
                <a:gd name="connsiteX8" fmla="*/ 586015 w 1371600"/>
                <a:gd name="connsiteY8" fmla="*/ 660029 h 1143000"/>
                <a:gd name="connsiteX9" fmla="*/ 1371600 w 1371600"/>
                <a:gd name="connsiteY9" fmla="*/ 0 h 1143000"/>
                <a:gd name="connsiteX10" fmla="*/ 591624 w 1371600"/>
                <a:gd name="connsiteY10" fmla="*/ 639710 h 1143000"/>
                <a:gd name="connsiteX11" fmla="*/ 622718 w 1371600"/>
                <a:gd name="connsiteY11" fmla="*/ 1143000 h 1143000"/>
                <a:gd name="connsiteX0" fmla="*/ 0 w 1371600"/>
                <a:gd name="connsiteY0" fmla="*/ 748882 h 1143000"/>
                <a:gd name="connsiteX1" fmla="*/ 622718 w 1371600"/>
                <a:gd name="connsiteY1" fmla="*/ 748882 h 1143000"/>
                <a:gd name="connsiteX2" fmla="*/ 622718 w 1371600"/>
                <a:gd name="connsiteY2" fmla="*/ 1143000 h 1143000"/>
                <a:gd name="connsiteX3" fmla="*/ 0 w 1371600"/>
                <a:gd name="connsiteY3" fmla="*/ 1143000 h 1143000"/>
                <a:gd name="connsiteX4" fmla="*/ 0 w 1371600"/>
                <a:gd name="connsiteY4" fmla="*/ 748882 h 1143000"/>
                <a:gd name="connsiteX0" fmla="*/ 622718 w 1371600"/>
                <a:gd name="connsiteY0" fmla="*/ 748882 h 1143000"/>
                <a:gd name="connsiteX1" fmla="*/ 1371600 w 1371600"/>
                <a:gd name="connsiteY1" fmla="*/ 0 h 1143000"/>
                <a:gd name="connsiteX2" fmla="*/ 1371600 w 1371600"/>
                <a:gd name="connsiteY2" fmla="*/ 394118 h 1143000"/>
                <a:gd name="connsiteX3" fmla="*/ 622718 w 1371600"/>
                <a:gd name="connsiteY3" fmla="*/ 1143000 h 1143000"/>
                <a:gd name="connsiteX4" fmla="*/ 622718 w 1371600"/>
                <a:gd name="connsiteY4" fmla="*/ 748882 h 1143000"/>
                <a:gd name="connsiteX0" fmla="*/ 0 w 1371600"/>
                <a:gd name="connsiteY0" fmla="*/ 748882 h 1143000"/>
                <a:gd name="connsiteX1" fmla="*/ 770727 w 1371600"/>
                <a:gd name="connsiteY1" fmla="*/ 110992 h 1143000"/>
                <a:gd name="connsiteX2" fmla="*/ 1371600 w 1371600"/>
                <a:gd name="connsiteY2" fmla="*/ 0 h 1143000"/>
                <a:gd name="connsiteX3" fmla="*/ 606334 w 1371600"/>
                <a:gd name="connsiteY3" fmla="*/ 665637 h 1143000"/>
                <a:gd name="connsiteX4" fmla="*/ 0 w 1371600"/>
                <a:gd name="connsiteY4" fmla="*/ 748882 h 1143000"/>
                <a:gd name="connsiteX0" fmla="*/ 0 w 1371600"/>
                <a:gd name="connsiteY0" fmla="*/ 748882 h 1143000"/>
                <a:gd name="connsiteX1" fmla="*/ 770727 w 1371600"/>
                <a:gd name="connsiteY1" fmla="*/ 110992 h 1143000"/>
                <a:gd name="connsiteX2" fmla="*/ 1371600 w 1371600"/>
                <a:gd name="connsiteY2" fmla="*/ 0 h 1143000"/>
                <a:gd name="connsiteX3" fmla="*/ 1371600 w 1371600"/>
                <a:gd name="connsiteY3" fmla="*/ 394118 h 1143000"/>
                <a:gd name="connsiteX4" fmla="*/ 622718 w 1371600"/>
                <a:gd name="connsiteY4" fmla="*/ 1143000 h 1143000"/>
                <a:gd name="connsiteX5" fmla="*/ 0 w 1371600"/>
                <a:gd name="connsiteY5" fmla="*/ 1143000 h 1143000"/>
                <a:gd name="connsiteX6" fmla="*/ 0 w 1371600"/>
                <a:gd name="connsiteY6" fmla="*/ 748882 h 1143000"/>
                <a:gd name="connsiteX7" fmla="*/ 0 w 1371600"/>
                <a:gd name="connsiteY7" fmla="*/ 748882 h 1143000"/>
                <a:gd name="connsiteX8" fmla="*/ 586015 w 1371600"/>
                <a:gd name="connsiteY8" fmla="*/ 660029 h 1143000"/>
                <a:gd name="connsiteX9" fmla="*/ 1371600 w 1371600"/>
                <a:gd name="connsiteY9" fmla="*/ 0 h 1143000"/>
                <a:gd name="connsiteX10" fmla="*/ 591624 w 1371600"/>
                <a:gd name="connsiteY10" fmla="*/ 639710 h 1143000"/>
                <a:gd name="connsiteX11" fmla="*/ 622718 w 1371600"/>
                <a:gd name="connsiteY11" fmla="*/ 1143000 h 1143000"/>
                <a:gd name="connsiteX0" fmla="*/ 0 w 1371600"/>
                <a:gd name="connsiteY0" fmla="*/ 748882 h 1143000"/>
                <a:gd name="connsiteX1" fmla="*/ 622718 w 1371600"/>
                <a:gd name="connsiteY1" fmla="*/ 748882 h 1143000"/>
                <a:gd name="connsiteX2" fmla="*/ 622718 w 1371600"/>
                <a:gd name="connsiteY2" fmla="*/ 1143000 h 1143000"/>
                <a:gd name="connsiteX3" fmla="*/ 0 w 1371600"/>
                <a:gd name="connsiteY3" fmla="*/ 1143000 h 1143000"/>
                <a:gd name="connsiteX4" fmla="*/ 0 w 1371600"/>
                <a:gd name="connsiteY4" fmla="*/ 748882 h 1143000"/>
                <a:gd name="connsiteX0" fmla="*/ 604514 w 1371600"/>
                <a:gd name="connsiteY0" fmla="*/ 656388 h 1143000"/>
                <a:gd name="connsiteX1" fmla="*/ 1371600 w 1371600"/>
                <a:gd name="connsiteY1" fmla="*/ 0 h 1143000"/>
                <a:gd name="connsiteX2" fmla="*/ 1371600 w 1371600"/>
                <a:gd name="connsiteY2" fmla="*/ 394118 h 1143000"/>
                <a:gd name="connsiteX3" fmla="*/ 622718 w 1371600"/>
                <a:gd name="connsiteY3" fmla="*/ 1143000 h 1143000"/>
                <a:gd name="connsiteX4" fmla="*/ 604514 w 1371600"/>
                <a:gd name="connsiteY4" fmla="*/ 656388 h 1143000"/>
                <a:gd name="connsiteX0" fmla="*/ 0 w 1371600"/>
                <a:gd name="connsiteY0" fmla="*/ 748882 h 1143000"/>
                <a:gd name="connsiteX1" fmla="*/ 770727 w 1371600"/>
                <a:gd name="connsiteY1" fmla="*/ 110992 h 1143000"/>
                <a:gd name="connsiteX2" fmla="*/ 1371600 w 1371600"/>
                <a:gd name="connsiteY2" fmla="*/ 0 h 1143000"/>
                <a:gd name="connsiteX3" fmla="*/ 606334 w 1371600"/>
                <a:gd name="connsiteY3" fmla="*/ 665637 h 1143000"/>
                <a:gd name="connsiteX4" fmla="*/ 0 w 1371600"/>
                <a:gd name="connsiteY4" fmla="*/ 748882 h 1143000"/>
                <a:gd name="connsiteX0" fmla="*/ 0 w 1371600"/>
                <a:gd name="connsiteY0" fmla="*/ 748882 h 1143000"/>
                <a:gd name="connsiteX1" fmla="*/ 770727 w 1371600"/>
                <a:gd name="connsiteY1" fmla="*/ 110992 h 1143000"/>
                <a:gd name="connsiteX2" fmla="*/ 1371600 w 1371600"/>
                <a:gd name="connsiteY2" fmla="*/ 0 h 1143000"/>
                <a:gd name="connsiteX3" fmla="*/ 1371600 w 1371600"/>
                <a:gd name="connsiteY3" fmla="*/ 394118 h 1143000"/>
                <a:gd name="connsiteX4" fmla="*/ 622718 w 1371600"/>
                <a:gd name="connsiteY4" fmla="*/ 1143000 h 1143000"/>
                <a:gd name="connsiteX5" fmla="*/ 0 w 1371600"/>
                <a:gd name="connsiteY5" fmla="*/ 1143000 h 1143000"/>
                <a:gd name="connsiteX6" fmla="*/ 0 w 1371600"/>
                <a:gd name="connsiteY6" fmla="*/ 748882 h 1143000"/>
                <a:gd name="connsiteX7" fmla="*/ 0 w 1371600"/>
                <a:gd name="connsiteY7" fmla="*/ 748882 h 1143000"/>
                <a:gd name="connsiteX8" fmla="*/ 586015 w 1371600"/>
                <a:gd name="connsiteY8" fmla="*/ 660029 h 1143000"/>
                <a:gd name="connsiteX9" fmla="*/ 1371600 w 1371600"/>
                <a:gd name="connsiteY9" fmla="*/ 0 h 1143000"/>
                <a:gd name="connsiteX10" fmla="*/ 591624 w 1371600"/>
                <a:gd name="connsiteY10" fmla="*/ 639710 h 1143000"/>
                <a:gd name="connsiteX11" fmla="*/ 622718 w 1371600"/>
                <a:gd name="connsiteY11" fmla="*/ 1143000 h 1143000"/>
                <a:gd name="connsiteX0" fmla="*/ 0 w 1371600"/>
                <a:gd name="connsiteY0" fmla="*/ 748882 h 1143000"/>
                <a:gd name="connsiteX1" fmla="*/ 602694 w 1371600"/>
                <a:gd name="connsiteY1" fmla="*/ 647139 h 1143000"/>
                <a:gd name="connsiteX2" fmla="*/ 622718 w 1371600"/>
                <a:gd name="connsiteY2" fmla="*/ 1143000 h 1143000"/>
                <a:gd name="connsiteX3" fmla="*/ 0 w 1371600"/>
                <a:gd name="connsiteY3" fmla="*/ 1143000 h 1143000"/>
                <a:gd name="connsiteX4" fmla="*/ 0 w 1371600"/>
                <a:gd name="connsiteY4" fmla="*/ 748882 h 1143000"/>
                <a:gd name="connsiteX0" fmla="*/ 604514 w 1371600"/>
                <a:gd name="connsiteY0" fmla="*/ 656388 h 1143000"/>
                <a:gd name="connsiteX1" fmla="*/ 1371600 w 1371600"/>
                <a:gd name="connsiteY1" fmla="*/ 0 h 1143000"/>
                <a:gd name="connsiteX2" fmla="*/ 1371600 w 1371600"/>
                <a:gd name="connsiteY2" fmla="*/ 394118 h 1143000"/>
                <a:gd name="connsiteX3" fmla="*/ 622718 w 1371600"/>
                <a:gd name="connsiteY3" fmla="*/ 1143000 h 1143000"/>
                <a:gd name="connsiteX4" fmla="*/ 604514 w 1371600"/>
                <a:gd name="connsiteY4" fmla="*/ 656388 h 1143000"/>
                <a:gd name="connsiteX0" fmla="*/ 0 w 1371600"/>
                <a:gd name="connsiteY0" fmla="*/ 748882 h 1143000"/>
                <a:gd name="connsiteX1" fmla="*/ 770727 w 1371600"/>
                <a:gd name="connsiteY1" fmla="*/ 110992 h 1143000"/>
                <a:gd name="connsiteX2" fmla="*/ 1371600 w 1371600"/>
                <a:gd name="connsiteY2" fmla="*/ 0 h 1143000"/>
                <a:gd name="connsiteX3" fmla="*/ 606334 w 1371600"/>
                <a:gd name="connsiteY3" fmla="*/ 665637 h 1143000"/>
                <a:gd name="connsiteX4" fmla="*/ 0 w 1371600"/>
                <a:gd name="connsiteY4" fmla="*/ 748882 h 1143000"/>
                <a:gd name="connsiteX0" fmla="*/ 0 w 1371600"/>
                <a:gd name="connsiteY0" fmla="*/ 748882 h 1143000"/>
                <a:gd name="connsiteX1" fmla="*/ 770727 w 1371600"/>
                <a:gd name="connsiteY1" fmla="*/ 110992 h 1143000"/>
                <a:gd name="connsiteX2" fmla="*/ 1371600 w 1371600"/>
                <a:gd name="connsiteY2" fmla="*/ 0 h 1143000"/>
                <a:gd name="connsiteX3" fmla="*/ 1371600 w 1371600"/>
                <a:gd name="connsiteY3" fmla="*/ 394118 h 1143000"/>
                <a:gd name="connsiteX4" fmla="*/ 622718 w 1371600"/>
                <a:gd name="connsiteY4" fmla="*/ 1143000 h 1143000"/>
                <a:gd name="connsiteX5" fmla="*/ 0 w 1371600"/>
                <a:gd name="connsiteY5" fmla="*/ 1143000 h 1143000"/>
                <a:gd name="connsiteX6" fmla="*/ 0 w 1371600"/>
                <a:gd name="connsiteY6" fmla="*/ 748882 h 1143000"/>
                <a:gd name="connsiteX7" fmla="*/ 0 w 1371600"/>
                <a:gd name="connsiteY7" fmla="*/ 748882 h 1143000"/>
                <a:gd name="connsiteX8" fmla="*/ 586015 w 1371600"/>
                <a:gd name="connsiteY8" fmla="*/ 660029 h 1143000"/>
                <a:gd name="connsiteX9" fmla="*/ 1371600 w 1371600"/>
                <a:gd name="connsiteY9" fmla="*/ 0 h 1143000"/>
                <a:gd name="connsiteX10" fmla="*/ 591624 w 1371600"/>
                <a:gd name="connsiteY10" fmla="*/ 639710 h 1143000"/>
                <a:gd name="connsiteX11" fmla="*/ 622718 w 1371600"/>
                <a:gd name="connsiteY11" fmla="*/ 1143000 h 1143000"/>
                <a:gd name="connsiteX0" fmla="*/ 0 w 1371600"/>
                <a:gd name="connsiteY0" fmla="*/ 748882 h 1143000"/>
                <a:gd name="connsiteX1" fmla="*/ 602694 w 1371600"/>
                <a:gd name="connsiteY1" fmla="*/ 647139 h 1143000"/>
                <a:gd name="connsiteX2" fmla="*/ 622718 w 1371600"/>
                <a:gd name="connsiteY2" fmla="*/ 1143000 h 1143000"/>
                <a:gd name="connsiteX3" fmla="*/ 0 w 1371600"/>
                <a:gd name="connsiteY3" fmla="*/ 1143000 h 1143000"/>
                <a:gd name="connsiteX4" fmla="*/ 0 w 1371600"/>
                <a:gd name="connsiteY4" fmla="*/ 748882 h 1143000"/>
                <a:gd name="connsiteX0" fmla="*/ 604514 w 1371600"/>
                <a:gd name="connsiteY0" fmla="*/ 656388 h 1143000"/>
                <a:gd name="connsiteX1" fmla="*/ 1371600 w 1371600"/>
                <a:gd name="connsiteY1" fmla="*/ 0 h 1143000"/>
                <a:gd name="connsiteX2" fmla="*/ 1371600 w 1371600"/>
                <a:gd name="connsiteY2" fmla="*/ 394118 h 1143000"/>
                <a:gd name="connsiteX3" fmla="*/ 622718 w 1371600"/>
                <a:gd name="connsiteY3" fmla="*/ 1143000 h 1143000"/>
                <a:gd name="connsiteX4" fmla="*/ 604514 w 1371600"/>
                <a:gd name="connsiteY4" fmla="*/ 656388 h 1143000"/>
                <a:gd name="connsiteX0" fmla="*/ 0 w 1371600"/>
                <a:gd name="connsiteY0" fmla="*/ 748882 h 1143000"/>
                <a:gd name="connsiteX1" fmla="*/ 770727 w 1371600"/>
                <a:gd name="connsiteY1" fmla="*/ 110992 h 1143000"/>
                <a:gd name="connsiteX2" fmla="*/ 1371600 w 1371600"/>
                <a:gd name="connsiteY2" fmla="*/ 0 h 1143000"/>
                <a:gd name="connsiteX3" fmla="*/ 606334 w 1371600"/>
                <a:gd name="connsiteY3" fmla="*/ 665637 h 1143000"/>
                <a:gd name="connsiteX4" fmla="*/ 0 w 1371600"/>
                <a:gd name="connsiteY4" fmla="*/ 748882 h 1143000"/>
                <a:gd name="connsiteX0" fmla="*/ 0 w 1371600"/>
                <a:gd name="connsiteY0" fmla="*/ 748882 h 1143000"/>
                <a:gd name="connsiteX1" fmla="*/ 770727 w 1371600"/>
                <a:gd name="connsiteY1" fmla="*/ 110992 h 1143000"/>
                <a:gd name="connsiteX2" fmla="*/ 1371600 w 1371600"/>
                <a:gd name="connsiteY2" fmla="*/ 0 h 1143000"/>
                <a:gd name="connsiteX3" fmla="*/ 1371600 w 1371600"/>
                <a:gd name="connsiteY3" fmla="*/ 394118 h 1143000"/>
                <a:gd name="connsiteX4" fmla="*/ 622718 w 1371600"/>
                <a:gd name="connsiteY4" fmla="*/ 1143000 h 1143000"/>
                <a:gd name="connsiteX5" fmla="*/ 0 w 1371600"/>
                <a:gd name="connsiteY5" fmla="*/ 1143000 h 1143000"/>
                <a:gd name="connsiteX6" fmla="*/ 0 w 1371600"/>
                <a:gd name="connsiteY6" fmla="*/ 748882 h 1143000"/>
                <a:gd name="connsiteX7" fmla="*/ 0 w 1371600"/>
                <a:gd name="connsiteY7" fmla="*/ 748882 h 1143000"/>
                <a:gd name="connsiteX8" fmla="*/ 586015 w 1371600"/>
                <a:gd name="connsiteY8" fmla="*/ 660029 h 1143000"/>
                <a:gd name="connsiteX9" fmla="*/ 1371600 w 1371600"/>
                <a:gd name="connsiteY9" fmla="*/ 0 h 1143000"/>
                <a:gd name="connsiteX10" fmla="*/ 591624 w 1371600"/>
                <a:gd name="connsiteY10" fmla="*/ 639710 h 1143000"/>
                <a:gd name="connsiteX11" fmla="*/ 617552 w 1371600"/>
                <a:gd name="connsiteY11" fmla="*/ 1019118 h 1143000"/>
                <a:gd name="connsiteX0" fmla="*/ 0 w 1371600"/>
                <a:gd name="connsiteY0" fmla="*/ 748882 h 1143000"/>
                <a:gd name="connsiteX1" fmla="*/ 602694 w 1371600"/>
                <a:gd name="connsiteY1" fmla="*/ 647139 h 1143000"/>
                <a:gd name="connsiteX2" fmla="*/ 622718 w 1371600"/>
                <a:gd name="connsiteY2" fmla="*/ 1143000 h 1143000"/>
                <a:gd name="connsiteX3" fmla="*/ 0 w 1371600"/>
                <a:gd name="connsiteY3" fmla="*/ 1143000 h 1143000"/>
                <a:gd name="connsiteX4" fmla="*/ 0 w 1371600"/>
                <a:gd name="connsiteY4" fmla="*/ 748882 h 1143000"/>
                <a:gd name="connsiteX0" fmla="*/ 604514 w 1371600"/>
                <a:gd name="connsiteY0" fmla="*/ 656388 h 1143000"/>
                <a:gd name="connsiteX1" fmla="*/ 1371600 w 1371600"/>
                <a:gd name="connsiteY1" fmla="*/ 0 h 1143000"/>
                <a:gd name="connsiteX2" fmla="*/ 1371600 w 1371600"/>
                <a:gd name="connsiteY2" fmla="*/ 394118 h 1143000"/>
                <a:gd name="connsiteX3" fmla="*/ 622718 w 1371600"/>
                <a:gd name="connsiteY3" fmla="*/ 1143000 h 1143000"/>
                <a:gd name="connsiteX4" fmla="*/ 604514 w 1371600"/>
                <a:gd name="connsiteY4" fmla="*/ 656388 h 1143000"/>
                <a:gd name="connsiteX0" fmla="*/ 0 w 1371600"/>
                <a:gd name="connsiteY0" fmla="*/ 748882 h 1143000"/>
                <a:gd name="connsiteX1" fmla="*/ 770727 w 1371600"/>
                <a:gd name="connsiteY1" fmla="*/ 110992 h 1143000"/>
                <a:gd name="connsiteX2" fmla="*/ 1371600 w 1371600"/>
                <a:gd name="connsiteY2" fmla="*/ 0 h 1143000"/>
                <a:gd name="connsiteX3" fmla="*/ 606334 w 1371600"/>
                <a:gd name="connsiteY3" fmla="*/ 665637 h 1143000"/>
                <a:gd name="connsiteX4" fmla="*/ 0 w 1371600"/>
                <a:gd name="connsiteY4" fmla="*/ 748882 h 1143000"/>
                <a:gd name="connsiteX0" fmla="*/ 0 w 1371600"/>
                <a:gd name="connsiteY0" fmla="*/ 748882 h 1143000"/>
                <a:gd name="connsiteX1" fmla="*/ 770727 w 1371600"/>
                <a:gd name="connsiteY1" fmla="*/ 110992 h 1143000"/>
                <a:gd name="connsiteX2" fmla="*/ 1371600 w 1371600"/>
                <a:gd name="connsiteY2" fmla="*/ 0 h 1143000"/>
                <a:gd name="connsiteX3" fmla="*/ 1371600 w 1371600"/>
                <a:gd name="connsiteY3" fmla="*/ 394118 h 1143000"/>
                <a:gd name="connsiteX4" fmla="*/ 599053 w 1371600"/>
                <a:gd name="connsiteY4" fmla="*/ 1022758 h 1143000"/>
                <a:gd name="connsiteX5" fmla="*/ 0 w 1371600"/>
                <a:gd name="connsiteY5" fmla="*/ 1143000 h 1143000"/>
                <a:gd name="connsiteX6" fmla="*/ 0 w 1371600"/>
                <a:gd name="connsiteY6" fmla="*/ 748882 h 1143000"/>
                <a:gd name="connsiteX7" fmla="*/ 0 w 1371600"/>
                <a:gd name="connsiteY7" fmla="*/ 748882 h 1143000"/>
                <a:gd name="connsiteX8" fmla="*/ 586015 w 1371600"/>
                <a:gd name="connsiteY8" fmla="*/ 660029 h 1143000"/>
                <a:gd name="connsiteX9" fmla="*/ 1371600 w 1371600"/>
                <a:gd name="connsiteY9" fmla="*/ 0 h 1143000"/>
                <a:gd name="connsiteX10" fmla="*/ 591624 w 1371600"/>
                <a:gd name="connsiteY10" fmla="*/ 639710 h 1143000"/>
                <a:gd name="connsiteX11" fmla="*/ 617552 w 1371600"/>
                <a:gd name="connsiteY11" fmla="*/ 1019118 h 1143000"/>
                <a:gd name="connsiteX0" fmla="*/ 0 w 1371600"/>
                <a:gd name="connsiteY0" fmla="*/ 748882 h 1143000"/>
                <a:gd name="connsiteX1" fmla="*/ 602694 w 1371600"/>
                <a:gd name="connsiteY1" fmla="*/ 647139 h 1143000"/>
                <a:gd name="connsiteX2" fmla="*/ 622718 w 1371600"/>
                <a:gd name="connsiteY2" fmla="*/ 1143000 h 1143000"/>
                <a:gd name="connsiteX3" fmla="*/ 0 w 1371600"/>
                <a:gd name="connsiteY3" fmla="*/ 1143000 h 1143000"/>
                <a:gd name="connsiteX4" fmla="*/ 0 w 1371600"/>
                <a:gd name="connsiteY4" fmla="*/ 748882 h 1143000"/>
                <a:gd name="connsiteX0" fmla="*/ 604514 w 1371600"/>
                <a:gd name="connsiteY0" fmla="*/ 656388 h 1143000"/>
                <a:gd name="connsiteX1" fmla="*/ 1371600 w 1371600"/>
                <a:gd name="connsiteY1" fmla="*/ 0 h 1143000"/>
                <a:gd name="connsiteX2" fmla="*/ 1371600 w 1371600"/>
                <a:gd name="connsiteY2" fmla="*/ 394118 h 1143000"/>
                <a:gd name="connsiteX3" fmla="*/ 610122 w 1371600"/>
                <a:gd name="connsiteY3" fmla="*/ 1030187 h 1143000"/>
                <a:gd name="connsiteX4" fmla="*/ 604514 w 1371600"/>
                <a:gd name="connsiteY4" fmla="*/ 656388 h 1143000"/>
                <a:gd name="connsiteX0" fmla="*/ 0 w 1371600"/>
                <a:gd name="connsiteY0" fmla="*/ 748882 h 1143000"/>
                <a:gd name="connsiteX1" fmla="*/ 770727 w 1371600"/>
                <a:gd name="connsiteY1" fmla="*/ 110992 h 1143000"/>
                <a:gd name="connsiteX2" fmla="*/ 1371600 w 1371600"/>
                <a:gd name="connsiteY2" fmla="*/ 0 h 1143000"/>
                <a:gd name="connsiteX3" fmla="*/ 606334 w 1371600"/>
                <a:gd name="connsiteY3" fmla="*/ 665637 h 1143000"/>
                <a:gd name="connsiteX4" fmla="*/ 0 w 1371600"/>
                <a:gd name="connsiteY4" fmla="*/ 748882 h 1143000"/>
                <a:gd name="connsiteX0" fmla="*/ 0 w 1371600"/>
                <a:gd name="connsiteY0" fmla="*/ 748882 h 1143000"/>
                <a:gd name="connsiteX1" fmla="*/ 770727 w 1371600"/>
                <a:gd name="connsiteY1" fmla="*/ 110992 h 1143000"/>
                <a:gd name="connsiteX2" fmla="*/ 1371600 w 1371600"/>
                <a:gd name="connsiteY2" fmla="*/ 0 h 1143000"/>
                <a:gd name="connsiteX3" fmla="*/ 1371600 w 1371600"/>
                <a:gd name="connsiteY3" fmla="*/ 394118 h 1143000"/>
                <a:gd name="connsiteX4" fmla="*/ 599053 w 1371600"/>
                <a:gd name="connsiteY4" fmla="*/ 1022758 h 1143000"/>
                <a:gd name="connsiteX5" fmla="*/ 0 w 1371600"/>
                <a:gd name="connsiteY5" fmla="*/ 1143000 h 1143000"/>
                <a:gd name="connsiteX6" fmla="*/ 0 w 1371600"/>
                <a:gd name="connsiteY6" fmla="*/ 748882 h 1143000"/>
                <a:gd name="connsiteX7" fmla="*/ 0 w 1371600"/>
                <a:gd name="connsiteY7" fmla="*/ 748882 h 1143000"/>
                <a:gd name="connsiteX8" fmla="*/ 586015 w 1371600"/>
                <a:gd name="connsiteY8" fmla="*/ 660029 h 1143000"/>
                <a:gd name="connsiteX9" fmla="*/ 1371600 w 1371600"/>
                <a:gd name="connsiteY9" fmla="*/ 0 h 1143000"/>
                <a:gd name="connsiteX10" fmla="*/ 591624 w 1371600"/>
                <a:gd name="connsiteY10" fmla="*/ 639710 h 1143000"/>
                <a:gd name="connsiteX11" fmla="*/ 617552 w 1371600"/>
                <a:gd name="connsiteY11" fmla="*/ 1019118 h 1143000"/>
                <a:gd name="connsiteX0" fmla="*/ 0 w 1371600"/>
                <a:gd name="connsiteY0" fmla="*/ 748882 h 1143000"/>
                <a:gd name="connsiteX1" fmla="*/ 602694 w 1371600"/>
                <a:gd name="connsiteY1" fmla="*/ 647139 h 1143000"/>
                <a:gd name="connsiteX2" fmla="*/ 606482 w 1371600"/>
                <a:gd name="connsiteY2" fmla="*/ 1011689 h 1143000"/>
                <a:gd name="connsiteX3" fmla="*/ 0 w 1371600"/>
                <a:gd name="connsiteY3" fmla="*/ 1143000 h 1143000"/>
                <a:gd name="connsiteX4" fmla="*/ 0 w 1371600"/>
                <a:gd name="connsiteY4" fmla="*/ 748882 h 1143000"/>
                <a:gd name="connsiteX0" fmla="*/ 604514 w 1371600"/>
                <a:gd name="connsiteY0" fmla="*/ 656388 h 1143000"/>
                <a:gd name="connsiteX1" fmla="*/ 1371600 w 1371600"/>
                <a:gd name="connsiteY1" fmla="*/ 0 h 1143000"/>
                <a:gd name="connsiteX2" fmla="*/ 1371600 w 1371600"/>
                <a:gd name="connsiteY2" fmla="*/ 394118 h 1143000"/>
                <a:gd name="connsiteX3" fmla="*/ 610122 w 1371600"/>
                <a:gd name="connsiteY3" fmla="*/ 1030187 h 1143000"/>
                <a:gd name="connsiteX4" fmla="*/ 604514 w 1371600"/>
                <a:gd name="connsiteY4" fmla="*/ 656388 h 1143000"/>
                <a:gd name="connsiteX0" fmla="*/ 0 w 1371600"/>
                <a:gd name="connsiteY0" fmla="*/ 748882 h 1143000"/>
                <a:gd name="connsiteX1" fmla="*/ 770727 w 1371600"/>
                <a:gd name="connsiteY1" fmla="*/ 110992 h 1143000"/>
                <a:gd name="connsiteX2" fmla="*/ 1371600 w 1371600"/>
                <a:gd name="connsiteY2" fmla="*/ 0 h 1143000"/>
                <a:gd name="connsiteX3" fmla="*/ 606334 w 1371600"/>
                <a:gd name="connsiteY3" fmla="*/ 665637 h 1143000"/>
                <a:gd name="connsiteX4" fmla="*/ 0 w 1371600"/>
                <a:gd name="connsiteY4" fmla="*/ 748882 h 1143000"/>
                <a:gd name="connsiteX0" fmla="*/ 0 w 1371600"/>
                <a:gd name="connsiteY0" fmla="*/ 748882 h 1143000"/>
                <a:gd name="connsiteX1" fmla="*/ 770727 w 1371600"/>
                <a:gd name="connsiteY1" fmla="*/ 110992 h 1143000"/>
                <a:gd name="connsiteX2" fmla="*/ 1371600 w 1371600"/>
                <a:gd name="connsiteY2" fmla="*/ 0 h 1143000"/>
                <a:gd name="connsiteX3" fmla="*/ 1371600 w 1371600"/>
                <a:gd name="connsiteY3" fmla="*/ 394118 h 1143000"/>
                <a:gd name="connsiteX4" fmla="*/ 599053 w 1371600"/>
                <a:gd name="connsiteY4" fmla="*/ 1022758 h 1143000"/>
                <a:gd name="connsiteX5" fmla="*/ 0 w 1371600"/>
                <a:gd name="connsiteY5" fmla="*/ 1143000 h 1143000"/>
                <a:gd name="connsiteX6" fmla="*/ 0 w 1371600"/>
                <a:gd name="connsiteY6" fmla="*/ 748882 h 1143000"/>
                <a:gd name="connsiteX7" fmla="*/ 0 w 1371600"/>
                <a:gd name="connsiteY7" fmla="*/ 748882 h 1143000"/>
                <a:gd name="connsiteX8" fmla="*/ 586015 w 1371600"/>
                <a:gd name="connsiteY8" fmla="*/ 660029 h 1143000"/>
                <a:gd name="connsiteX9" fmla="*/ 1371600 w 1371600"/>
                <a:gd name="connsiteY9" fmla="*/ 0 h 1143000"/>
                <a:gd name="connsiteX10" fmla="*/ 591624 w 1371600"/>
                <a:gd name="connsiteY10" fmla="*/ 639710 h 1143000"/>
                <a:gd name="connsiteX11" fmla="*/ 617552 w 1371600"/>
                <a:gd name="connsiteY11" fmla="*/ 1019118 h 1143000"/>
                <a:gd name="connsiteX0" fmla="*/ 0 w 1371600"/>
                <a:gd name="connsiteY0" fmla="*/ 748882 h 1143000"/>
                <a:gd name="connsiteX1" fmla="*/ 602694 w 1371600"/>
                <a:gd name="connsiteY1" fmla="*/ 647139 h 1143000"/>
                <a:gd name="connsiteX2" fmla="*/ 606482 w 1371600"/>
                <a:gd name="connsiteY2" fmla="*/ 1011689 h 1143000"/>
                <a:gd name="connsiteX3" fmla="*/ 0 w 1371600"/>
                <a:gd name="connsiteY3" fmla="*/ 1143000 h 1143000"/>
                <a:gd name="connsiteX4" fmla="*/ 0 w 1371600"/>
                <a:gd name="connsiteY4" fmla="*/ 748882 h 1143000"/>
                <a:gd name="connsiteX0" fmla="*/ 604514 w 1371600"/>
                <a:gd name="connsiteY0" fmla="*/ 656388 h 1143000"/>
                <a:gd name="connsiteX1" fmla="*/ 1371600 w 1371600"/>
                <a:gd name="connsiteY1" fmla="*/ 0 h 1143000"/>
                <a:gd name="connsiteX2" fmla="*/ 1371600 w 1371600"/>
                <a:gd name="connsiteY2" fmla="*/ 394118 h 1143000"/>
                <a:gd name="connsiteX3" fmla="*/ 610122 w 1371600"/>
                <a:gd name="connsiteY3" fmla="*/ 1030187 h 1143000"/>
                <a:gd name="connsiteX4" fmla="*/ 604514 w 1371600"/>
                <a:gd name="connsiteY4" fmla="*/ 656388 h 1143000"/>
                <a:gd name="connsiteX0" fmla="*/ 0 w 1371600"/>
                <a:gd name="connsiteY0" fmla="*/ 748882 h 1143000"/>
                <a:gd name="connsiteX1" fmla="*/ 770727 w 1371600"/>
                <a:gd name="connsiteY1" fmla="*/ 110992 h 1143000"/>
                <a:gd name="connsiteX2" fmla="*/ 1371600 w 1371600"/>
                <a:gd name="connsiteY2" fmla="*/ 0 h 1143000"/>
                <a:gd name="connsiteX3" fmla="*/ 606334 w 1371600"/>
                <a:gd name="connsiteY3" fmla="*/ 665637 h 1143000"/>
                <a:gd name="connsiteX4" fmla="*/ 0 w 1371600"/>
                <a:gd name="connsiteY4" fmla="*/ 748882 h 1143000"/>
                <a:gd name="connsiteX0" fmla="*/ 0 w 1371600"/>
                <a:gd name="connsiteY0" fmla="*/ 748882 h 1143000"/>
                <a:gd name="connsiteX1" fmla="*/ 770727 w 1371600"/>
                <a:gd name="connsiteY1" fmla="*/ 110992 h 1143000"/>
                <a:gd name="connsiteX2" fmla="*/ 1371600 w 1371600"/>
                <a:gd name="connsiteY2" fmla="*/ 0 h 1143000"/>
                <a:gd name="connsiteX3" fmla="*/ 1371600 w 1371600"/>
                <a:gd name="connsiteY3" fmla="*/ 394118 h 1143000"/>
                <a:gd name="connsiteX4" fmla="*/ 599053 w 1371600"/>
                <a:gd name="connsiteY4" fmla="*/ 1022758 h 1143000"/>
                <a:gd name="connsiteX5" fmla="*/ 0 w 1371600"/>
                <a:gd name="connsiteY5" fmla="*/ 1143000 h 1143000"/>
                <a:gd name="connsiteX6" fmla="*/ 0 w 1371600"/>
                <a:gd name="connsiteY6" fmla="*/ 748882 h 1143000"/>
                <a:gd name="connsiteX7" fmla="*/ 5462 w 1371600"/>
                <a:gd name="connsiteY7" fmla="*/ 776629 h 1143000"/>
                <a:gd name="connsiteX8" fmla="*/ 586015 w 1371600"/>
                <a:gd name="connsiteY8" fmla="*/ 660029 h 1143000"/>
                <a:gd name="connsiteX9" fmla="*/ 1371600 w 1371600"/>
                <a:gd name="connsiteY9" fmla="*/ 0 h 1143000"/>
                <a:gd name="connsiteX10" fmla="*/ 591624 w 1371600"/>
                <a:gd name="connsiteY10" fmla="*/ 639710 h 1143000"/>
                <a:gd name="connsiteX11" fmla="*/ 617552 w 1371600"/>
                <a:gd name="connsiteY11" fmla="*/ 1019118 h 1143000"/>
                <a:gd name="connsiteX0" fmla="*/ 0 w 1371600"/>
                <a:gd name="connsiteY0" fmla="*/ 748882 h 1143000"/>
                <a:gd name="connsiteX1" fmla="*/ 602694 w 1371600"/>
                <a:gd name="connsiteY1" fmla="*/ 647139 h 1143000"/>
                <a:gd name="connsiteX2" fmla="*/ 606482 w 1371600"/>
                <a:gd name="connsiteY2" fmla="*/ 1011689 h 1143000"/>
                <a:gd name="connsiteX3" fmla="*/ 0 w 1371600"/>
                <a:gd name="connsiteY3" fmla="*/ 1143000 h 1143000"/>
                <a:gd name="connsiteX4" fmla="*/ 0 w 1371600"/>
                <a:gd name="connsiteY4" fmla="*/ 748882 h 1143000"/>
                <a:gd name="connsiteX0" fmla="*/ 604514 w 1371600"/>
                <a:gd name="connsiteY0" fmla="*/ 656388 h 1143000"/>
                <a:gd name="connsiteX1" fmla="*/ 1371600 w 1371600"/>
                <a:gd name="connsiteY1" fmla="*/ 0 h 1143000"/>
                <a:gd name="connsiteX2" fmla="*/ 1371600 w 1371600"/>
                <a:gd name="connsiteY2" fmla="*/ 394118 h 1143000"/>
                <a:gd name="connsiteX3" fmla="*/ 610122 w 1371600"/>
                <a:gd name="connsiteY3" fmla="*/ 1030187 h 1143000"/>
                <a:gd name="connsiteX4" fmla="*/ 604514 w 1371600"/>
                <a:gd name="connsiteY4" fmla="*/ 656388 h 1143000"/>
                <a:gd name="connsiteX0" fmla="*/ 0 w 1371600"/>
                <a:gd name="connsiteY0" fmla="*/ 748882 h 1143000"/>
                <a:gd name="connsiteX1" fmla="*/ 770727 w 1371600"/>
                <a:gd name="connsiteY1" fmla="*/ 110992 h 1143000"/>
                <a:gd name="connsiteX2" fmla="*/ 1371600 w 1371600"/>
                <a:gd name="connsiteY2" fmla="*/ 0 h 1143000"/>
                <a:gd name="connsiteX3" fmla="*/ 606334 w 1371600"/>
                <a:gd name="connsiteY3" fmla="*/ 665637 h 1143000"/>
                <a:gd name="connsiteX4" fmla="*/ 0 w 1371600"/>
                <a:gd name="connsiteY4" fmla="*/ 748882 h 1143000"/>
                <a:gd name="connsiteX0" fmla="*/ 0 w 1371600"/>
                <a:gd name="connsiteY0" fmla="*/ 748882 h 1143000"/>
                <a:gd name="connsiteX1" fmla="*/ 770727 w 1371600"/>
                <a:gd name="connsiteY1" fmla="*/ 110992 h 1143000"/>
                <a:gd name="connsiteX2" fmla="*/ 1371600 w 1371600"/>
                <a:gd name="connsiteY2" fmla="*/ 0 h 1143000"/>
                <a:gd name="connsiteX3" fmla="*/ 1371600 w 1371600"/>
                <a:gd name="connsiteY3" fmla="*/ 394118 h 1143000"/>
                <a:gd name="connsiteX4" fmla="*/ 599053 w 1371600"/>
                <a:gd name="connsiteY4" fmla="*/ 1022758 h 1143000"/>
                <a:gd name="connsiteX5" fmla="*/ 0 w 1371600"/>
                <a:gd name="connsiteY5" fmla="*/ 1143000 h 1143000"/>
                <a:gd name="connsiteX6" fmla="*/ 0 w 1371600"/>
                <a:gd name="connsiteY6" fmla="*/ 748882 h 1143000"/>
                <a:gd name="connsiteX7" fmla="*/ 9104 w 1371600"/>
                <a:gd name="connsiteY7" fmla="*/ 795128 h 1143000"/>
                <a:gd name="connsiteX8" fmla="*/ 586015 w 1371600"/>
                <a:gd name="connsiteY8" fmla="*/ 660029 h 1143000"/>
                <a:gd name="connsiteX9" fmla="*/ 1371600 w 1371600"/>
                <a:gd name="connsiteY9" fmla="*/ 0 h 1143000"/>
                <a:gd name="connsiteX10" fmla="*/ 591624 w 1371600"/>
                <a:gd name="connsiteY10" fmla="*/ 639710 h 1143000"/>
                <a:gd name="connsiteX11" fmla="*/ 617552 w 1371600"/>
                <a:gd name="connsiteY11" fmla="*/ 1019118 h 1143000"/>
                <a:gd name="connsiteX0" fmla="*/ 0 w 1371600"/>
                <a:gd name="connsiteY0" fmla="*/ 748882 h 1143000"/>
                <a:gd name="connsiteX1" fmla="*/ 602694 w 1371600"/>
                <a:gd name="connsiteY1" fmla="*/ 647139 h 1143000"/>
                <a:gd name="connsiteX2" fmla="*/ 606482 w 1371600"/>
                <a:gd name="connsiteY2" fmla="*/ 1011689 h 1143000"/>
                <a:gd name="connsiteX3" fmla="*/ 0 w 1371600"/>
                <a:gd name="connsiteY3" fmla="*/ 1143000 h 1143000"/>
                <a:gd name="connsiteX4" fmla="*/ 0 w 1371600"/>
                <a:gd name="connsiteY4" fmla="*/ 748882 h 1143000"/>
                <a:gd name="connsiteX0" fmla="*/ 604514 w 1371600"/>
                <a:gd name="connsiteY0" fmla="*/ 656388 h 1143000"/>
                <a:gd name="connsiteX1" fmla="*/ 1371600 w 1371600"/>
                <a:gd name="connsiteY1" fmla="*/ 0 h 1143000"/>
                <a:gd name="connsiteX2" fmla="*/ 1371600 w 1371600"/>
                <a:gd name="connsiteY2" fmla="*/ 394118 h 1143000"/>
                <a:gd name="connsiteX3" fmla="*/ 610122 w 1371600"/>
                <a:gd name="connsiteY3" fmla="*/ 1030187 h 1143000"/>
                <a:gd name="connsiteX4" fmla="*/ 604514 w 1371600"/>
                <a:gd name="connsiteY4" fmla="*/ 656388 h 1143000"/>
                <a:gd name="connsiteX0" fmla="*/ 0 w 1371600"/>
                <a:gd name="connsiteY0" fmla="*/ 748882 h 1143000"/>
                <a:gd name="connsiteX1" fmla="*/ 770727 w 1371600"/>
                <a:gd name="connsiteY1" fmla="*/ 110992 h 1143000"/>
                <a:gd name="connsiteX2" fmla="*/ 1371600 w 1371600"/>
                <a:gd name="connsiteY2" fmla="*/ 0 h 1143000"/>
                <a:gd name="connsiteX3" fmla="*/ 606334 w 1371600"/>
                <a:gd name="connsiteY3" fmla="*/ 665637 h 1143000"/>
                <a:gd name="connsiteX4" fmla="*/ 0 w 1371600"/>
                <a:gd name="connsiteY4" fmla="*/ 748882 h 1143000"/>
                <a:gd name="connsiteX0" fmla="*/ 0 w 1371600"/>
                <a:gd name="connsiteY0" fmla="*/ 748882 h 1143000"/>
                <a:gd name="connsiteX1" fmla="*/ 770727 w 1371600"/>
                <a:gd name="connsiteY1" fmla="*/ 110992 h 1143000"/>
                <a:gd name="connsiteX2" fmla="*/ 1371600 w 1371600"/>
                <a:gd name="connsiteY2" fmla="*/ 0 h 1143000"/>
                <a:gd name="connsiteX3" fmla="*/ 1371600 w 1371600"/>
                <a:gd name="connsiteY3" fmla="*/ 394118 h 1143000"/>
                <a:gd name="connsiteX4" fmla="*/ 599053 w 1371600"/>
                <a:gd name="connsiteY4" fmla="*/ 1022758 h 1143000"/>
                <a:gd name="connsiteX5" fmla="*/ 0 w 1371600"/>
                <a:gd name="connsiteY5" fmla="*/ 1143000 h 1143000"/>
                <a:gd name="connsiteX6" fmla="*/ 0 w 1371600"/>
                <a:gd name="connsiteY6" fmla="*/ 748882 h 1143000"/>
                <a:gd name="connsiteX7" fmla="*/ 7763 w 1371600"/>
                <a:gd name="connsiteY7" fmla="*/ 775977 h 1143000"/>
                <a:gd name="connsiteX8" fmla="*/ 586015 w 1371600"/>
                <a:gd name="connsiteY8" fmla="*/ 660029 h 1143000"/>
                <a:gd name="connsiteX9" fmla="*/ 1371600 w 1371600"/>
                <a:gd name="connsiteY9" fmla="*/ 0 h 1143000"/>
                <a:gd name="connsiteX10" fmla="*/ 591624 w 1371600"/>
                <a:gd name="connsiteY10" fmla="*/ 639710 h 1143000"/>
                <a:gd name="connsiteX11" fmla="*/ 617552 w 1371600"/>
                <a:gd name="connsiteY11" fmla="*/ 1019118 h 1143000"/>
                <a:gd name="connsiteX0" fmla="*/ 0 w 1371600"/>
                <a:gd name="connsiteY0" fmla="*/ 748882 h 1143000"/>
                <a:gd name="connsiteX1" fmla="*/ 602694 w 1371600"/>
                <a:gd name="connsiteY1" fmla="*/ 647139 h 1143000"/>
                <a:gd name="connsiteX2" fmla="*/ 606482 w 1371600"/>
                <a:gd name="connsiteY2" fmla="*/ 1011689 h 1143000"/>
                <a:gd name="connsiteX3" fmla="*/ 0 w 1371600"/>
                <a:gd name="connsiteY3" fmla="*/ 1143000 h 1143000"/>
                <a:gd name="connsiteX4" fmla="*/ 0 w 1371600"/>
                <a:gd name="connsiteY4" fmla="*/ 748882 h 1143000"/>
                <a:gd name="connsiteX0" fmla="*/ 604514 w 1371600"/>
                <a:gd name="connsiteY0" fmla="*/ 656388 h 1143000"/>
                <a:gd name="connsiteX1" fmla="*/ 1371600 w 1371600"/>
                <a:gd name="connsiteY1" fmla="*/ 0 h 1143000"/>
                <a:gd name="connsiteX2" fmla="*/ 1371600 w 1371600"/>
                <a:gd name="connsiteY2" fmla="*/ 394118 h 1143000"/>
                <a:gd name="connsiteX3" fmla="*/ 610122 w 1371600"/>
                <a:gd name="connsiteY3" fmla="*/ 1030187 h 1143000"/>
                <a:gd name="connsiteX4" fmla="*/ 604514 w 1371600"/>
                <a:gd name="connsiteY4" fmla="*/ 656388 h 1143000"/>
                <a:gd name="connsiteX0" fmla="*/ 0 w 1371600"/>
                <a:gd name="connsiteY0" fmla="*/ 748882 h 1143000"/>
                <a:gd name="connsiteX1" fmla="*/ 770727 w 1371600"/>
                <a:gd name="connsiteY1" fmla="*/ 110992 h 1143000"/>
                <a:gd name="connsiteX2" fmla="*/ 1371600 w 1371600"/>
                <a:gd name="connsiteY2" fmla="*/ 0 h 1143000"/>
                <a:gd name="connsiteX3" fmla="*/ 606334 w 1371600"/>
                <a:gd name="connsiteY3" fmla="*/ 665637 h 1143000"/>
                <a:gd name="connsiteX4" fmla="*/ 0 w 1371600"/>
                <a:gd name="connsiteY4" fmla="*/ 748882 h 1143000"/>
                <a:gd name="connsiteX0" fmla="*/ 7854 w 1371600"/>
                <a:gd name="connsiteY0" fmla="*/ 776459 h 1143000"/>
                <a:gd name="connsiteX1" fmla="*/ 770727 w 1371600"/>
                <a:gd name="connsiteY1" fmla="*/ 110992 h 1143000"/>
                <a:gd name="connsiteX2" fmla="*/ 1371600 w 1371600"/>
                <a:gd name="connsiteY2" fmla="*/ 0 h 1143000"/>
                <a:gd name="connsiteX3" fmla="*/ 1371600 w 1371600"/>
                <a:gd name="connsiteY3" fmla="*/ 394118 h 1143000"/>
                <a:gd name="connsiteX4" fmla="*/ 599053 w 1371600"/>
                <a:gd name="connsiteY4" fmla="*/ 1022758 h 1143000"/>
                <a:gd name="connsiteX5" fmla="*/ 0 w 1371600"/>
                <a:gd name="connsiteY5" fmla="*/ 1143000 h 1143000"/>
                <a:gd name="connsiteX6" fmla="*/ 7854 w 1371600"/>
                <a:gd name="connsiteY6" fmla="*/ 776459 h 1143000"/>
                <a:gd name="connsiteX7" fmla="*/ 7763 w 1371600"/>
                <a:gd name="connsiteY7" fmla="*/ 775977 h 1143000"/>
                <a:gd name="connsiteX8" fmla="*/ 586015 w 1371600"/>
                <a:gd name="connsiteY8" fmla="*/ 660029 h 1143000"/>
                <a:gd name="connsiteX9" fmla="*/ 1371600 w 1371600"/>
                <a:gd name="connsiteY9" fmla="*/ 0 h 1143000"/>
                <a:gd name="connsiteX10" fmla="*/ 591624 w 1371600"/>
                <a:gd name="connsiteY10" fmla="*/ 639710 h 1143000"/>
                <a:gd name="connsiteX11" fmla="*/ 617552 w 1371600"/>
                <a:gd name="connsiteY11" fmla="*/ 1019118 h 1143000"/>
                <a:gd name="connsiteX0" fmla="*/ 0 w 1371600"/>
                <a:gd name="connsiteY0" fmla="*/ 748882 h 1143000"/>
                <a:gd name="connsiteX1" fmla="*/ 602694 w 1371600"/>
                <a:gd name="connsiteY1" fmla="*/ 647139 h 1143000"/>
                <a:gd name="connsiteX2" fmla="*/ 606482 w 1371600"/>
                <a:gd name="connsiteY2" fmla="*/ 1011689 h 1143000"/>
                <a:gd name="connsiteX3" fmla="*/ 0 w 1371600"/>
                <a:gd name="connsiteY3" fmla="*/ 1143000 h 1143000"/>
                <a:gd name="connsiteX4" fmla="*/ 0 w 1371600"/>
                <a:gd name="connsiteY4" fmla="*/ 748882 h 1143000"/>
                <a:gd name="connsiteX0" fmla="*/ 604514 w 1371600"/>
                <a:gd name="connsiteY0" fmla="*/ 656388 h 1143000"/>
                <a:gd name="connsiteX1" fmla="*/ 1371600 w 1371600"/>
                <a:gd name="connsiteY1" fmla="*/ 0 h 1143000"/>
                <a:gd name="connsiteX2" fmla="*/ 1371600 w 1371600"/>
                <a:gd name="connsiteY2" fmla="*/ 394118 h 1143000"/>
                <a:gd name="connsiteX3" fmla="*/ 610122 w 1371600"/>
                <a:gd name="connsiteY3" fmla="*/ 1030187 h 1143000"/>
                <a:gd name="connsiteX4" fmla="*/ 604514 w 1371600"/>
                <a:gd name="connsiteY4" fmla="*/ 656388 h 1143000"/>
                <a:gd name="connsiteX0" fmla="*/ 5518 w 1371600"/>
                <a:gd name="connsiteY0" fmla="*/ 776919 h 1143000"/>
                <a:gd name="connsiteX1" fmla="*/ 770727 w 1371600"/>
                <a:gd name="connsiteY1" fmla="*/ 110992 h 1143000"/>
                <a:gd name="connsiteX2" fmla="*/ 1371600 w 1371600"/>
                <a:gd name="connsiteY2" fmla="*/ 0 h 1143000"/>
                <a:gd name="connsiteX3" fmla="*/ 606334 w 1371600"/>
                <a:gd name="connsiteY3" fmla="*/ 665637 h 1143000"/>
                <a:gd name="connsiteX4" fmla="*/ 5518 w 1371600"/>
                <a:gd name="connsiteY4" fmla="*/ 776919 h 1143000"/>
                <a:gd name="connsiteX0" fmla="*/ 7854 w 1371600"/>
                <a:gd name="connsiteY0" fmla="*/ 776459 h 1143000"/>
                <a:gd name="connsiteX1" fmla="*/ 770727 w 1371600"/>
                <a:gd name="connsiteY1" fmla="*/ 110992 h 1143000"/>
                <a:gd name="connsiteX2" fmla="*/ 1371600 w 1371600"/>
                <a:gd name="connsiteY2" fmla="*/ 0 h 1143000"/>
                <a:gd name="connsiteX3" fmla="*/ 1371600 w 1371600"/>
                <a:gd name="connsiteY3" fmla="*/ 394118 h 1143000"/>
                <a:gd name="connsiteX4" fmla="*/ 599053 w 1371600"/>
                <a:gd name="connsiteY4" fmla="*/ 1022758 h 1143000"/>
                <a:gd name="connsiteX5" fmla="*/ 0 w 1371600"/>
                <a:gd name="connsiteY5" fmla="*/ 1143000 h 1143000"/>
                <a:gd name="connsiteX6" fmla="*/ 7854 w 1371600"/>
                <a:gd name="connsiteY6" fmla="*/ 776459 h 1143000"/>
                <a:gd name="connsiteX7" fmla="*/ 7763 w 1371600"/>
                <a:gd name="connsiteY7" fmla="*/ 775977 h 1143000"/>
                <a:gd name="connsiteX8" fmla="*/ 586015 w 1371600"/>
                <a:gd name="connsiteY8" fmla="*/ 660029 h 1143000"/>
                <a:gd name="connsiteX9" fmla="*/ 1371600 w 1371600"/>
                <a:gd name="connsiteY9" fmla="*/ 0 h 1143000"/>
                <a:gd name="connsiteX10" fmla="*/ 591624 w 1371600"/>
                <a:gd name="connsiteY10" fmla="*/ 639710 h 1143000"/>
                <a:gd name="connsiteX11" fmla="*/ 617552 w 1371600"/>
                <a:gd name="connsiteY11" fmla="*/ 1019118 h 1143000"/>
                <a:gd name="connsiteX0" fmla="*/ 5059 w 1371600"/>
                <a:gd name="connsiteY0" fmla="*/ 774583 h 1143000"/>
                <a:gd name="connsiteX1" fmla="*/ 602694 w 1371600"/>
                <a:gd name="connsiteY1" fmla="*/ 647139 h 1143000"/>
                <a:gd name="connsiteX2" fmla="*/ 606482 w 1371600"/>
                <a:gd name="connsiteY2" fmla="*/ 1011689 h 1143000"/>
                <a:gd name="connsiteX3" fmla="*/ 0 w 1371600"/>
                <a:gd name="connsiteY3" fmla="*/ 1143000 h 1143000"/>
                <a:gd name="connsiteX4" fmla="*/ 5059 w 1371600"/>
                <a:gd name="connsiteY4" fmla="*/ 774583 h 1143000"/>
                <a:gd name="connsiteX0" fmla="*/ 604514 w 1371600"/>
                <a:gd name="connsiteY0" fmla="*/ 656388 h 1143000"/>
                <a:gd name="connsiteX1" fmla="*/ 1371600 w 1371600"/>
                <a:gd name="connsiteY1" fmla="*/ 0 h 1143000"/>
                <a:gd name="connsiteX2" fmla="*/ 1371600 w 1371600"/>
                <a:gd name="connsiteY2" fmla="*/ 394118 h 1143000"/>
                <a:gd name="connsiteX3" fmla="*/ 610122 w 1371600"/>
                <a:gd name="connsiteY3" fmla="*/ 1030187 h 1143000"/>
                <a:gd name="connsiteX4" fmla="*/ 604514 w 1371600"/>
                <a:gd name="connsiteY4" fmla="*/ 656388 h 1143000"/>
                <a:gd name="connsiteX0" fmla="*/ 5518 w 1371600"/>
                <a:gd name="connsiteY0" fmla="*/ 776919 h 1143000"/>
                <a:gd name="connsiteX1" fmla="*/ 770727 w 1371600"/>
                <a:gd name="connsiteY1" fmla="*/ 110992 h 1143000"/>
                <a:gd name="connsiteX2" fmla="*/ 1371600 w 1371600"/>
                <a:gd name="connsiteY2" fmla="*/ 0 h 1143000"/>
                <a:gd name="connsiteX3" fmla="*/ 606334 w 1371600"/>
                <a:gd name="connsiteY3" fmla="*/ 665637 h 1143000"/>
                <a:gd name="connsiteX4" fmla="*/ 5518 w 1371600"/>
                <a:gd name="connsiteY4" fmla="*/ 776919 h 1143000"/>
                <a:gd name="connsiteX0" fmla="*/ 7854 w 1371600"/>
                <a:gd name="connsiteY0" fmla="*/ 776459 h 1143000"/>
                <a:gd name="connsiteX1" fmla="*/ 770727 w 1371600"/>
                <a:gd name="connsiteY1" fmla="*/ 110992 h 1143000"/>
                <a:gd name="connsiteX2" fmla="*/ 1371600 w 1371600"/>
                <a:gd name="connsiteY2" fmla="*/ 0 h 1143000"/>
                <a:gd name="connsiteX3" fmla="*/ 1371600 w 1371600"/>
                <a:gd name="connsiteY3" fmla="*/ 394118 h 1143000"/>
                <a:gd name="connsiteX4" fmla="*/ 599053 w 1371600"/>
                <a:gd name="connsiteY4" fmla="*/ 1022758 h 1143000"/>
                <a:gd name="connsiteX5" fmla="*/ 0 w 1371600"/>
                <a:gd name="connsiteY5" fmla="*/ 1143000 h 1143000"/>
                <a:gd name="connsiteX6" fmla="*/ 7854 w 1371600"/>
                <a:gd name="connsiteY6" fmla="*/ 776459 h 1143000"/>
                <a:gd name="connsiteX7" fmla="*/ 7763 w 1371600"/>
                <a:gd name="connsiteY7" fmla="*/ 775977 h 1143000"/>
                <a:gd name="connsiteX8" fmla="*/ 586015 w 1371600"/>
                <a:gd name="connsiteY8" fmla="*/ 660029 h 1143000"/>
                <a:gd name="connsiteX9" fmla="*/ 1371600 w 1371600"/>
                <a:gd name="connsiteY9" fmla="*/ 0 h 1143000"/>
                <a:gd name="connsiteX10" fmla="*/ 591624 w 1371600"/>
                <a:gd name="connsiteY10" fmla="*/ 639710 h 1143000"/>
                <a:gd name="connsiteX11" fmla="*/ 617552 w 1371600"/>
                <a:gd name="connsiteY11" fmla="*/ 1019118 h 1143000"/>
                <a:gd name="connsiteX0" fmla="*/ 5059 w 1371600"/>
                <a:gd name="connsiteY0" fmla="*/ 774583 h 1143000"/>
                <a:gd name="connsiteX1" fmla="*/ 602694 w 1371600"/>
                <a:gd name="connsiteY1" fmla="*/ 647139 h 1143000"/>
                <a:gd name="connsiteX2" fmla="*/ 606482 w 1371600"/>
                <a:gd name="connsiteY2" fmla="*/ 1011689 h 1143000"/>
                <a:gd name="connsiteX3" fmla="*/ 0 w 1371600"/>
                <a:gd name="connsiteY3" fmla="*/ 1143000 h 1143000"/>
                <a:gd name="connsiteX4" fmla="*/ 5059 w 1371600"/>
                <a:gd name="connsiteY4" fmla="*/ 774583 h 1143000"/>
                <a:gd name="connsiteX0" fmla="*/ 604514 w 1371600"/>
                <a:gd name="connsiteY0" fmla="*/ 656388 h 1143000"/>
                <a:gd name="connsiteX1" fmla="*/ 1371600 w 1371600"/>
                <a:gd name="connsiteY1" fmla="*/ 0 h 1143000"/>
                <a:gd name="connsiteX2" fmla="*/ 1371600 w 1371600"/>
                <a:gd name="connsiteY2" fmla="*/ 394118 h 1143000"/>
                <a:gd name="connsiteX3" fmla="*/ 610122 w 1371600"/>
                <a:gd name="connsiteY3" fmla="*/ 1030187 h 1143000"/>
                <a:gd name="connsiteX4" fmla="*/ 604514 w 1371600"/>
                <a:gd name="connsiteY4" fmla="*/ 656388 h 1143000"/>
                <a:gd name="connsiteX0" fmla="*/ 5518 w 1371600"/>
                <a:gd name="connsiteY0" fmla="*/ 776919 h 1143000"/>
                <a:gd name="connsiteX1" fmla="*/ 770727 w 1371600"/>
                <a:gd name="connsiteY1" fmla="*/ 110992 h 1143000"/>
                <a:gd name="connsiteX2" fmla="*/ 1371600 w 1371600"/>
                <a:gd name="connsiteY2" fmla="*/ 0 h 1143000"/>
                <a:gd name="connsiteX3" fmla="*/ 606334 w 1371600"/>
                <a:gd name="connsiteY3" fmla="*/ 665637 h 1143000"/>
                <a:gd name="connsiteX4" fmla="*/ 5518 w 1371600"/>
                <a:gd name="connsiteY4" fmla="*/ 776919 h 1143000"/>
                <a:gd name="connsiteX0" fmla="*/ 7854 w 1371600"/>
                <a:gd name="connsiteY0" fmla="*/ 776459 h 1143000"/>
                <a:gd name="connsiteX1" fmla="*/ 770727 w 1371600"/>
                <a:gd name="connsiteY1" fmla="*/ 110992 h 1143000"/>
                <a:gd name="connsiteX2" fmla="*/ 1371600 w 1371600"/>
                <a:gd name="connsiteY2" fmla="*/ 0 h 1143000"/>
                <a:gd name="connsiteX3" fmla="*/ 1371600 w 1371600"/>
                <a:gd name="connsiteY3" fmla="*/ 394118 h 1143000"/>
                <a:gd name="connsiteX4" fmla="*/ 599053 w 1371600"/>
                <a:gd name="connsiteY4" fmla="*/ 1022758 h 1143000"/>
                <a:gd name="connsiteX5" fmla="*/ 60746 w 1371600"/>
                <a:gd name="connsiteY5" fmla="*/ 1131044 h 1143000"/>
                <a:gd name="connsiteX6" fmla="*/ 7854 w 1371600"/>
                <a:gd name="connsiteY6" fmla="*/ 776459 h 1143000"/>
                <a:gd name="connsiteX7" fmla="*/ 7763 w 1371600"/>
                <a:gd name="connsiteY7" fmla="*/ 775977 h 1143000"/>
                <a:gd name="connsiteX8" fmla="*/ 586015 w 1371600"/>
                <a:gd name="connsiteY8" fmla="*/ 660029 h 1143000"/>
                <a:gd name="connsiteX9" fmla="*/ 1371600 w 1371600"/>
                <a:gd name="connsiteY9" fmla="*/ 0 h 1143000"/>
                <a:gd name="connsiteX10" fmla="*/ 591624 w 1371600"/>
                <a:gd name="connsiteY10" fmla="*/ 639710 h 1143000"/>
                <a:gd name="connsiteX11" fmla="*/ 617552 w 1371600"/>
                <a:gd name="connsiteY11" fmla="*/ 1019118 h 1143000"/>
                <a:gd name="connsiteX0" fmla="*/ 35 w 1366576"/>
                <a:gd name="connsiteY0" fmla="*/ 774583 h 1131044"/>
                <a:gd name="connsiteX1" fmla="*/ 597670 w 1366576"/>
                <a:gd name="connsiteY1" fmla="*/ 647139 h 1131044"/>
                <a:gd name="connsiteX2" fmla="*/ 601458 w 1366576"/>
                <a:gd name="connsiteY2" fmla="*/ 1011689 h 1131044"/>
                <a:gd name="connsiteX3" fmla="*/ 57599 w 1366576"/>
                <a:gd name="connsiteY3" fmla="*/ 1128249 h 1131044"/>
                <a:gd name="connsiteX4" fmla="*/ 35 w 1366576"/>
                <a:gd name="connsiteY4" fmla="*/ 774583 h 1131044"/>
                <a:gd name="connsiteX0" fmla="*/ 599490 w 1366576"/>
                <a:gd name="connsiteY0" fmla="*/ 656388 h 1131044"/>
                <a:gd name="connsiteX1" fmla="*/ 1366576 w 1366576"/>
                <a:gd name="connsiteY1" fmla="*/ 0 h 1131044"/>
                <a:gd name="connsiteX2" fmla="*/ 1366576 w 1366576"/>
                <a:gd name="connsiteY2" fmla="*/ 394118 h 1131044"/>
                <a:gd name="connsiteX3" fmla="*/ 605098 w 1366576"/>
                <a:gd name="connsiteY3" fmla="*/ 1030187 h 1131044"/>
                <a:gd name="connsiteX4" fmla="*/ 599490 w 1366576"/>
                <a:gd name="connsiteY4" fmla="*/ 656388 h 1131044"/>
                <a:gd name="connsiteX0" fmla="*/ 494 w 1366576"/>
                <a:gd name="connsiteY0" fmla="*/ 776919 h 1131044"/>
                <a:gd name="connsiteX1" fmla="*/ 765703 w 1366576"/>
                <a:gd name="connsiteY1" fmla="*/ 110992 h 1131044"/>
                <a:gd name="connsiteX2" fmla="*/ 1366576 w 1366576"/>
                <a:gd name="connsiteY2" fmla="*/ 0 h 1131044"/>
                <a:gd name="connsiteX3" fmla="*/ 601310 w 1366576"/>
                <a:gd name="connsiteY3" fmla="*/ 665637 h 1131044"/>
                <a:gd name="connsiteX4" fmla="*/ 494 w 1366576"/>
                <a:gd name="connsiteY4" fmla="*/ 776919 h 1131044"/>
                <a:gd name="connsiteX0" fmla="*/ 2830 w 1366576"/>
                <a:gd name="connsiteY0" fmla="*/ 776459 h 1131044"/>
                <a:gd name="connsiteX1" fmla="*/ 765703 w 1366576"/>
                <a:gd name="connsiteY1" fmla="*/ 110992 h 1131044"/>
                <a:gd name="connsiteX2" fmla="*/ 1366576 w 1366576"/>
                <a:gd name="connsiteY2" fmla="*/ 0 h 1131044"/>
                <a:gd name="connsiteX3" fmla="*/ 1366576 w 1366576"/>
                <a:gd name="connsiteY3" fmla="*/ 394118 h 1131044"/>
                <a:gd name="connsiteX4" fmla="*/ 594029 w 1366576"/>
                <a:gd name="connsiteY4" fmla="*/ 1022758 h 1131044"/>
                <a:gd name="connsiteX5" fmla="*/ 55722 w 1366576"/>
                <a:gd name="connsiteY5" fmla="*/ 1131044 h 1131044"/>
                <a:gd name="connsiteX6" fmla="*/ 2830 w 1366576"/>
                <a:gd name="connsiteY6" fmla="*/ 776459 h 1131044"/>
                <a:gd name="connsiteX7" fmla="*/ 2739 w 1366576"/>
                <a:gd name="connsiteY7" fmla="*/ 775977 h 1131044"/>
                <a:gd name="connsiteX8" fmla="*/ 580991 w 1366576"/>
                <a:gd name="connsiteY8" fmla="*/ 660029 h 1131044"/>
                <a:gd name="connsiteX9" fmla="*/ 1366576 w 1366576"/>
                <a:gd name="connsiteY9" fmla="*/ 0 h 1131044"/>
                <a:gd name="connsiteX10" fmla="*/ 586600 w 1366576"/>
                <a:gd name="connsiteY10" fmla="*/ 639710 h 1131044"/>
                <a:gd name="connsiteX11" fmla="*/ 612528 w 1366576"/>
                <a:gd name="connsiteY11" fmla="*/ 1019118 h 1131044"/>
                <a:gd name="connsiteX0" fmla="*/ 35 w 1366576"/>
                <a:gd name="connsiteY0" fmla="*/ 774583 h 1129665"/>
                <a:gd name="connsiteX1" fmla="*/ 597670 w 1366576"/>
                <a:gd name="connsiteY1" fmla="*/ 647139 h 1129665"/>
                <a:gd name="connsiteX2" fmla="*/ 601458 w 1366576"/>
                <a:gd name="connsiteY2" fmla="*/ 1011689 h 1129665"/>
                <a:gd name="connsiteX3" fmla="*/ 57599 w 1366576"/>
                <a:gd name="connsiteY3" fmla="*/ 1128249 h 1129665"/>
                <a:gd name="connsiteX4" fmla="*/ 35 w 1366576"/>
                <a:gd name="connsiteY4" fmla="*/ 774583 h 1129665"/>
                <a:gd name="connsiteX0" fmla="*/ 599490 w 1366576"/>
                <a:gd name="connsiteY0" fmla="*/ 656388 h 1129665"/>
                <a:gd name="connsiteX1" fmla="*/ 1366576 w 1366576"/>
                <a:gd name="connsiteY1" fmla="*/ 0 h 1129665"/>
                <a:gd name="connsiteX2" fmla="*/ 1366576 w 1366576"/>
                <a:gd name="connsiteY2" fmla="*/ 394118 h 1129665"/>
                <a:gd name="connsiteX3" fmla="*/ 605098 w 1366576"/>
                <a:gd name="connsiteY3" fmla="*/ 1030187 h 1129665"/>
                <a:gd name="connsiteX4" fmla="*/ 599490 w 1366576"/>
                <a:gd name="connsiteY4" fmla="*/ 656388 h 1129665"/>
                <a:gd name="connsiteX0" fmla="*/ 494 w 1366576"/>
                <a:gd name="connsiteY0" fmla="*/ 776919 h 1129665"/>
                <a:gd name="connsiteX1" fmla="*/ 765703 w 1366576"/>
                <a:gd name="connsiteY1" fmla="*/ 110992 h 1129665"/>
                <a:gd name="connsiteX2" fmla="*/ 1366576 w 1366576"/>
                <a:gd name="connsiteY2" fmla="*/ 0 h 1129665"/>
                <a:gd name="connsiteX3" fmla="*/ 601310 w 1366576"/>
                <a:gd name="connsiteY3" fmla="*/ 665637 h 1129665"/>
                <a:gd name="connsiteX4" fmla="*/ 494 w 1366576"/>
                <a:gd name="connsiteY4" fmla="*/ 776919 h 1129665"/>
                <a:gd name="connsiteX0" fmla="*/ 2830 w 1366576"/>
                <a:gd name="connsiteY0" fmla="*/ 776459 h 1129665"/>
                <a:gd name="connsiteX1" fmla="*/ 765703 w 1366576"/>
                <a:gd name="connsiteY1" fmla="*/ 110992 h 1129665"/>
                <a:gd name="connsiteX2" fmla="*/ 1366576 w 1366576"/>
                <a:gd name="connsiteY2" fmla="*/ 0 h 1129665"/>
                <a:gd name="connsiteX3" fmla="*/ 1366576 w 1366576"/>
                <a:gd name="connsiteY3" fmla="*/ 394118 h 1129665"/>
                <a:gd name="connsiteX4" fmla="*/ 594029 w 1366576"/>
                <a:gd name="connsiteY4" fmla="*/ 1022758 h 1129665"/>
                <a:gd name="connsiteX5" fmla="*/ 62732 w 1366576"/>
                <a:gd name="connsiteY5" fmla="*/ 1129665 h 1129665"/>
                <a:gd name="connsiteX6" fmla="*/ 2830 w 1366576"/>
                <a:gd name="connsiteY6" fmla="*/ 776459 h 1129665"/>
                <a:gd name="connsiteX7" fmla="*/ 2739 w 1366576"/>
                <a:gd name="connsiteY7" fmla="*/ 775977 h 1129665"/>
                <a:gd name="connsiteX8" fmla="*/ 580991 w 1366576"/>
                <a:gd name="connsiteY8" fmla="*/ 660029 h 1129665"/>
                <a:gd name="connsiteX9" fmla="*/ 1366576 w 1366576"/>
                <a:gd name="connsiteY9" fmla="*/ 0 h 1129665"/>
                <a:gd name="connsiteX10" fmla="*/ 586600 w 1366576"/>
                <a:gd name="connsiteY10" fmla="*/ 639710 h 1129665"/>
                <a:gd name="connsiteX11" fmla="*/ 612528 w 1366576"/>
                <a:gd name="connsiteY11" fmla="*/ 1019118 h 1129665"/>
                <a:gd name="connsiteX0" fmla="*/ 35 w 1366576"/>
                <a:gd name="connsiteY0" fmla="*/ 774583 h 1129665"/>
                <a:gd name="connsiteX1" fmla="*/ 597670 w 1366576"/>
                <a:gd name="connsiteY1" fmla="*/ 647139 h 1129665"/>
                <a:gd name="connsiteX2" fmla="*/ 601458 w 1366576"/>
                <a:gd name="connsiteY2" fmla="*/ 1011689 h 1129665"/>
                <a:gd name="connsiteX3" fmla="*/ 57599 w 1366576"/>
                <a:gd name="connsiteY3" fmla="*/ 1128249 h 1129665"/>
                <a:gd name="connsiteX4" fmla="*/ 35 w 1366576"/>
                <a:gd name="connsiteY4" fmla="*/ 774583 h 1129665"/>
                <a:gd name="connsiteX0" fmla="*/ 599490 w 1366576"/>
                <a:gd name="connsiteY0" fmla="*/ 656388 h 1129665"/>
                <a:gd name="connsiteX1" fmla="*/ 1366576 w 1366576"/>
                <a:gd name="connsiteY1" fmla="*/ 0 h 1129665"/>
                <a:gd name="connsiteX2" fmla="*/ 1366576 w 1366576"/>
                <a:gd name="connsiteY2" fmla="*/ 394118 h 1129665"/>
                <a:gd name="connsiteX3" fmla="*/ 605098 w 1366576"/>
                <a:gd name="connsiteY3" fmla="*/ 1030187 h 1129665"/>
                <a:gd name="connsiteX4" fmla="*/ 599490 w 1366576"/>
                <a:gd name="connsiteY4" fmla="*/ 656388 h 1129665"/>
                <a:gd name="connsiteX0" fmla="*/ 494 w 1366576"/>
                <a:gd name="connsiteY0" fmla="*/ 776919 h 1129665"/>
                <a:gd name="connsiteX1" fmla="*/ 765703 w 1366576"/>
                <a:gd name="connsiteY1" fmla="*/ 110992 h 1129665"/>
                <a:gd name="connsiteX2" fmla="*/ 1366576 w 1366576"/>
                <a:gd name="connsiteY2" fmla="*/ 0 h 1129665"/>
                <a:gd name="connsiteX3" fmla="*/ 601310 w 1366576"/>
                <a:gd name="connsiteY3" fmla="*/ 665637 h 1129665"/>
                <a:gd name="connsiteX4" fmla="*/ 494 w 1366576"/>
                <a:gd name="connsiteY4" fmla="*/ 776919 h 1129665"/>
                <a:gd name="connsiteX0" fmla="*/ 2830 w 1366576"/>
                <a:gd name="connsiteY0" fmla="*/ 776459 h 1129665"/>
                <a:gd name="connsiteX1" fmla="*/ 765703 w 1366576"/>
                <a:gd name="connsiteY1" fmla="*/ 110992 h 1129665"/>
                <a:gd name="connsiteX2" fmla="*/ 1366576 w 1366576"/>
                <a:gd name="connsiteY2" fmla="*/ 0 h 1129665"/>
                <a:gd name="connsiteX3" fmla="*/ 1366576 w 1366576"/>
                <a:gd name="connsiteY3" fmla="*/ 394118 h 1129665"/>
                <a:gd name="connsiteX4" fmla="*/ 594029 w 1366576"/>
                <a:gd name="connsiteY4" fmla="*/ 1022758 h 1129665"/>
                <a:gd name="connsiteX5" fmla="*/ 62732 w 1366576"/>
                <a:gd name="connsiteY5" fmla="*/ 1129665 h 1129665"/>
                <a:gd name="connsiteX6" fmla="*/ 2830 w 1366576"/>
                <a:gd name="connsiteY6" fmla="*/ 776459 h 1129665"/>
                <a:gd name="connsiteX7" fmla="*/ 2739 w 1366576"/>
                <a:gd name="connsiteY7" fmla="*/ 775977 h 1129665"/>
                <a:gd name="connsiteX8" fmla="*/ 580991 w 1366576"/>
                <a:gd name="connsiteY8" fmla="*/ 660029 h 1129665"/>
                <a:gd name="connsiteX9" fmla="*/ 1366576 w 1366576"/>
                <a:gd name="connsiteY9" fmla="*/ 0 h 1129665"/>
                <a:gd name="connsiteX10" fmla="*/ 586600 w 1366576"/>
                <a:gd name="connsiteY10" fmla="*/ 639710 h 1129665"/>
                <a:gd name="connsiteX11" fmla="*/ 661593 w 1366576"/>
                <a:gd name="connsiteY11" fmla="*/ 1009461 h 1129665"/>
                <a:gd name="connsiteX0" fmla="*/ 35 w 1366576"/>
                <a:gd name="connsiteY0" fmla="*/ 774583 h 1129665"/>
                <a:gd name="connsiteX1" fmla="*/ 597670 w 1366576"/>
                <a:gd name="connsiteY1" fmla="*/ 647139 h 1129665"/>
                <a:gd name="connsiteX2" fmla="*/ 601458 w 1366576"/>
                <a:gd name="connsiteY2" fmla="*/ 1011689 h 1129665"/>
                <a:gd name="connsiteX3" fmla="*/ 57599 w 1366576"/>
                <a:gd name="connsiteY3" fmla="*/ 1128249 h 1129665"/>
                <a:gd name="connsiteX4" fmla="*/ 35 w 1366576"/>
                <a:gd name="connsiteY4" fmla="*/ 774583 h 1129665"/>
                <a:gd name="connsiteX0" fmla="*/ 599490 w 1366576"/>
                <a:gd name="connsiteY0" fmla="*/ 656388 h 1129665"/>
                <a:gd name="connsiteX1" fmla="*/ 1366576 w 1366576"/>
                <a:gd name="connsiteY1" fmla="*/ 0 h 1129665"/>
                <a:gd name="connsiteX2" fmla="*/ 1366576 w 1366576"/>
                <a:gd name="connsiteY2" fmla="*/ 394118 h 1129665"/>
                <a:gd name="connsiteX3" fmla="*/ 605098 w 1366576"/>
                <a:gd name="connsiteY3" fmla="*/ 1030187 h 1129665"/>
                <a:gd name="connsiteX4" fmla="*/ 599490 w 1366576"/>
                <a:gd name="connsiteY4" fmla="*/ 656388 h 1129665"/>
                <a:gd name="connsiteX0" fmla="*/ 494 w 1366576"/>
                <a:gd name="connsiteY0" fmla="*/ 776919 h 1129665"/>
                <a:gd name="connsiteX1" fmla="*/ 765703 w 1366576"/>
                <a:gd name="connsiteY1" fmla="*/ 110992 h 1129665"/>
                <a:gd name="connsiteX2" fmla="*/ 1366576 w 1366576"/>
                <a:gd name="connsiteY2" fmla="*/ 0 h 1129665"/>
                <a:gd name="connsiteX3" fmla="*/ 601310 w 1366576"/>
                <a:gd name="connsiteY3" fmla="*/ 665637 h 1129665"/>
                <a:gd name="connsiteX4" fmla="*/ 494 w 1366576"/>
                <a:gd name="connsiteY4" fmla="*/ 776919 h 1129665"/>
                <a:gd name="connsiteX0" fmla="*/ 2830 w 1366576"/>
                <a:gd name="connsiteY0" fmla="*/ 776459 h 1129665"/>
                <a:gd name="connsiteX1" fmla="*/ 765703 w 1366576"/>
                <a:gd name="connsiteY1" fmla="*/ 110992 h 1129665"/>
                <a:gd name="connsiteX2" fmla="*/ 1366576 w 1366576"/>
                <a:gd name="connsiteY2" fmla="*/ 0 h 1129665"/>
                <a:gd name="connsiteX3" fmla="*/ 1366576 w 1366576"/>
                <a:gd name="connsiteY3" fmla="*/ 394118 h 1129665"/>
                <a:gd name="connsiteX4" fmla="*/ 651023 w 1366576"/>
                <a:gd name="connsiteY4" fmla="*/ 1016394 h 1129665"/>
                <a:gd name="connsiteX5" fmla="*/ 62732 w 1366576"/>
                <a:gd name="connsiteY5" fmla="*/ 1129665 h 1129665"/>
                <a:gd name="connsiteX6" fmla="*/ 2830 w 1366576"/>
                <a:gd name="connsiteY6" fmla="*/ 776459 h 1129665"/>
                <a:gd name="connsiteX7" fmla="*/ 2739 w 1366576"/>
                <a:gd name="connsiteY7" fmla="*/ 775977 h 1129665"/>
                <a:gd name="connsiteX8" fmla="*/ 580991 w 1366576"/>
                <a:gd name="connsiteY8" fmla="*/ 660029 h 1129665"/>
                <a:gd name="connsiteX9" fmla="*/ 1366576 w 1366576"/>
                <a:gd name="connsiteY9" fmla="*/ 0 h 1129665"/>
                <a:gd name="connsiteX10" fmla="*/ 586600 w 1366576"/>
                <a:gd name="connsiteY10" fmla="*/ 639710 h 1129665"/>
                <a:gd name="connsiteX11" fmla="*/ 661593 w 1366576"/>
                <a:gd name="connsiteY11" fmla="*/ 1009461 h 1129665"/>
                <a:gd name="connsiteX0" fmla="*/ 35 w 1366576"/>
                <a:gd name="connsiteY0" fmla="*/ 774583 h 1129665"/>
                <a:gd name="connsiteX1" fmla="*/ 597670 w 1366576"/>
                <a:gd name="connsiteY1" fmla="*/ 647139 h 1129665"/>
                <a:gd name="connsiteX2" fmla="*/ 660291 w 1366576"/>
                <a:gd name="connsiteY2" fmla="*/ 1014672 h 1129665"/>
                <a:gd name="connsiteX3" fmla="*/ 57599 w 1366576"/>
                <a:gd name="connsiteY3" fmla="*/ 1128249 h 1129665"/>
                <a:gd name="connsiteX4" fmla="*/ 35 w 1366576"/>
                <a:gd name="connsiteY4" fmla="*/ 774583 h 1129665"/>
                <a:gd name="connsiteX0" fmla="*/ 599490 w 1366576"/>
                <a:gd name="connsiteY0" fmla="*/ 656388 h 1129665"/>
                <a:gd name="connsiteX1" fmla="*/ 1366576 w 1366576"/>
                <a:gd name="connsiteY1" fmla="*/ 0 h 1129665"/>
                <a:gd name="connsiteX2" fmla="*/ 1366576 w 1366576"/>
                <a:gd name="connsiteY2" fmla="*/ 394118 h 1129665"/>
                <a:gd name="connsiteX3" fmla="*/ 605098 w 1366576"/>
                <a:gd name="connsiteY3" fmla="*/ 1030187 h 1129665"/>
                <a:gd name="connsiteX4" fmla="*/ 599490 w 1366576"/>
                <a:gd name="connsiteY4" fmla="*/ 656388 h 1129665"/>
                <a:gd name="connsiteX0" fmla="*/ 494 w 1366576"/>
                <a:gd name="connsiteY0" fmla="*/ 776919 h 1129665"/>
                <a:gd name="connsiteX1" fmla="*/ 765703 w 1366576"/>
                <a:gd name="connsiteY1" fmla="*/ 110992 h 1129665"/>
                <a:gd name="connsiteX2" fmla="*/ 1366576 w 1366576"/>
                <a:gd name="connsiteY2" fmla="*/ 0 h 1129665"/>
                <a:gd name="connsiteX3" fmla="*/ 601310 w 1366576"/>
                <a:gd name="connsiteY3" fmla="*/ 665637 h 1129665"/>
                <a:gd name="connsiteX4" fmla="*/ 494 w 1366576"/>
                <a:gd name="connsiteY4" fmla="*/ 776919 h 1129665"/>
                <a:gd name="connsiteX0" fmla="*/ 2830 w 1366576"/>
                <a:gd name="connsiteY0" fmla="*/ 776459 h 1129665"/>
                <a:gd name="connsiteX1" fmla="*/ 765703 w 1366576"/>
                <a:gd name="connsiteY1" fmla="*/ 110992 h 1129665"/>
                <a:gd name="connsiteX2" fmla="*/ 1366576 w 1366576"/>
                <a:gd name="connsiteY2" fmla="*/ 0 h 1129665"/>
                <a:gd name="connsiteX3" fmla="*/ 1366576 w 1366576"/>
                <a:gd name="connsiteY3" fmla="*/ 394118 h 1129665"/>
                <a:gd name="connsiteX4" fmla="*/ 651023 w 1366576"/>
                <a:gd name="connsiteY4" fmla="*/ 1016394 h 1129665"/>
                <a:gd name="connsiteX5" fmla="*/ 62732 w 1366576"/>
                <a:gd name="connsiteY5" fmla="*/ 1129665 h 1129665"/>
                <a:gd name="connsiteX6" fmla="*/ 2830 w 1366576"/>
                <a:gd name="connsiteY6" fmla="*/ 776459 h 1129665"/>
                <a:gd name="connsiteX7" fmla="*/ 2739 w 1366576"/>
                <a:gd name="connsiteY7" fmla="*/ 775977 h 1129665"/>
                <a:gd name="connsiteX8" fmla="*/ 580991 w 1366576"/>
                <a:gd name="connsiteY8" fmla="*/ 660029 h 1129665"/>
                <a:gd name="connsiteX9" fmla="*/ 1366576 w 1366576"/>
                <a:gd name="connsiteY9" fmla="*/ 0 h 1129665"/>
                <a:gd name="connsiteX10" fmla="*/ 586600 w 1366576"/>
                <a:gd name="connsiteY10" fmla="*/ 639710 h 1129665"/>
                <a:gd name="connsiteX11" fmla="*/ 661593 w 1366576"/>
                <a:gd name="connsiteY11" fmla="*/ 1009461 h 1129665"/>
                <a:gd name="connsiteX0" fmla="*/ 35 w 1366576"/>
                <a:gd name="connsiteY0" fmla="*/ 774583 h 1129665"/>
                <a:gd name="connsiteX1" fmla="*/ 597670 w 1366576"/>
                <a:gd name="connsiteY1" fmla="*/ 647139 h 1129665"/>
                <a:gd name="connsiteX2" fmla="*/ 660291 w 1366576"/>
                <a:gd name="connsiteY2" fmla="*/ 1014672 h 1129665"/>
                <a:gd name="connsiteX3" fmla="*/ 57599 w 1366576"/>
                <a:gd name="connsiteY3" fmla="*/ 1128249 h 1129665"/>
                <a:gd name="connsiteX4" fmla="*/ 35 w 1366576"/>
                <a:gd name="connsiteY4" fmla="*/ 774583 h 1129665"/>
                <a:gd name="connsiteX0" fmla="*/ 599490 w 1366576"/>
                <a:gd name="connsiteY0" fmla="*/ 656388 h 1129665"/>
                <a:gd name="connsiteX1" fmla="*/ 1366576 w 1366576"/>
                <a:gd name="connsiteY1" fmla="*/ 0 h 1129665"/>
                <a:gd name="connsiteX2" fmla="*/ 1366576 w 1366576"/>
                <a:gd name="connsiteY2" fmla="*/ 394118 h 1129665"/>
                <a:gd name="connsiteX3" fmla="*/ 652286 w 1366576"/>
                <a:gd name="connsiteY3" fmla="*/ 1023326 h 1129665"/>
                <a:gd name="connsiteX4" fmla="*/ 599490 w 1366576"/>
                <a:gd name="connsiteY4" fmla="*/ 656388 h 1129665"/>
                <a:gd name="connsiteX0" fmla="*/ 494 w 1366576"/>
                <a:gd name="connsiteY0" fmla="*/ 776919 h 1129665"/>
                <a:gd name="connsiteX1" fmla="*/ 765703 w 1366576"/>
                <a:gd name="connsiteY1" fmla="*/ 110992 h 1129665"/>
                <a:gd name="connsiteX2" fmla="*/ 1366576 w 1366576"/>
                <a:gd name="connsiteY2" fmla="*/ 0 h 1129665"/>
                <a:gd name="connsiteX3" fmla="*/ 601310 w 1366576"/>
                <a:gd name="connsiteY3" fmla="*/ 665637 h 1129665"/>
                <a:gd name="connsiteX4" fmla="*/ 494 w 1366576"/>
                <a:gd name="connsiteY4" fmla="*/ 776919 h 1129665"/>
                <a:gd name="connsiteX0" fmla="*/ 2830 w 1366576"/>
                <a:gd name="connsiteY0" fmla="*/ 776459 h 1129665"/>
                <a:gd name="connsiteX1" fmla="*/ 765703 w 1366576"/>
                <a:gd name="connsiteY1" fmla="*/ 110992 h 1129665"/>
                <a:gd name="connsiteX2" fmla="*/ 1366576 w 1366576"/>
                <a:gd name="connsiteY2" fmla="*/ 0 h 1129665"/>
                <a:gd name="connsiteX3" fmla="*/ 1366576 w 1366576"/>
                <a:gd name="connsiteY3" fmla="*/ 394118 h 1129665"/>
                <a:gd name="connsiteX4" fmla="*/ 651023 w 1366576"/>
                <a:gd name="connsiteY4" fmla="*/ 1016394 h 1129665"/>
                <a:gd name="connsiteX5" fmla="*/ 62732 w 1366576"/>
                <a:gd name="connsiteY5" fmla="*/ 1129665 h 1129665"/>
                <a:gd name="connsiteX6" fmla="*/ 2830 w 1366576"/>
                <a:gd name="connsiteY6" fmla="*/ 776459 h 1129665"/>
                <a:gd name="connsiteX7" fmla="*/ 2739 w 1366576"/>
                <a:gd name="connsiteY7" fmla="*/ 775977 h 1129665"/>
                <a:gd name="connsiteX8" fmla="*/ 580991 w 1366576"/>
                <a:gd name="connsiteY8" fmla="*/ 660029 h 1129665"/>
                <a:gd name="connsiteX9" fmla="*/ 1366576 w 1366576"/>
                <a:gd name="connsiteY9" fmla="*/ 0 h 1129665"/>
                <a:gd name="connsiteX10" fmla="*/ 586600 w 1366576"/>
                <a:gd name="connsiteY10" fmla="*/ 639710 h 1129665"/>
                <a:gd name="connsiteX11" fmla="*/ 661593 w 1366576"/>
                <a:gd name="connsiteY11" fmla="*/ 1009461 h 1129665"/>
                <a:gd name="connsiteX0" fmla="*/ 35 w 1425099"/>
                <a:gd name="connsiteY0" fmla="*/ 774583 h 1129665"/>
                <a:gd name="connsiteX1" fmla="*/ 597670 w 1425099"/>
                <a:gd name="connsiteY1" fmla="*/ 647139 h 1129665"/>
                <a:gd name="connsiteX2" fmla="*/ 660291 w 1425099"/>
                <a:gd name="connsiteY2" fmla="*/ 1014672 h 1129665"/>
                <a:gd name="connsiteX3" fmla="*/ 57599 w 1425099"/>
                <a:gd name="connsiteY3" fmla="*/ 1128249 h 1129665"/>
                <a:gd name="connsiteX4" fmla="*/ 35 w 1425099"/>
                <a:gd name="connsiteY4" fmla="*/ 774583 h 1129665"/>
                <a:gd name="connsiteX0" fmla="*/ 599490 w 1425099"/>
                <a:gd name="connsiteY0" fmla="*/ 656388 h 1129665"/>
                <a:gd name="connsiteX1" fmla="*/ 1366576 w 1425099"/>
                <a:gd name="connsiteY1" fmla="*/ 0 h 1129665"/>
                <a:gd name="connsiteX2" fmla="*/ 1366576 w 1425099"/>
                <a:gd name="connsiteY2" fmla="*/ 394118 h 1129665"/>
                <a:gd name="connsiteX3" fmla="*/ 652286 w 1425099"/>
                <a:gd name="connsiteY3" fmla="*/ 1023326 h 1129665"/>
                <a:gd name="connsiteX4" fmla="*/ 599490 w 1425099"/>
                <a:gd name="connsiteY4" fmla="*/ 656388 h 1129665"/>
                <a:gd name="connsiteX0" fmla="*/ 494 w 1425099"/>
                <a:gd name="connsiteY0" fmla="*/ 776919 h 1129665"/>
                <a:gd name="connsiteX1" fmla="*/ 765703 w 1425099"/>
                <a:gd name="connsiteY1" fmla="*/ 110992 h 1129665"/>
                <a:gd name="connsiteX2" fmla="*/ 1366576 w 1425099"/>
                <a:gd name="connsiteY2" fmla="*/ 0 h 1129665"/>
                <a:gd name="connsiteX3" fmla="*/ 601310 w 1425099"/>
                <a:gd name="connsiteY3" fmla="*/ 665637 h 1129665"/>
                <a:gd name="connsiteX4" fmla="*/ 494 w 1425099"/>
                <a:gd name="connsiteY4" fmla="*/ 776919 h 1129665"/>
                <a:gd name="connsiteX0" fmla="*/ 2830 w 1425099"/>
                <a:gd name="connsiteY0" fmla="*/ 776459 h 1129665"/>
                <a:gd name="connsiteX1" fmla="*/ 765703 w 1425099"/>
                <a:gd name="connsiteY1" fmla="*/ 110992 h 1129665"/>
                <a:gd name="connsiteX2" fmla="*/ 1366576 w 1425099"/>
                <a:gd name="connsiteY2" fmla="*/ 0 h 1129665"/>
                <a:gd name="connsiteX3" fmla="*/ 1425099 w 1425099"/>
                <a:gd name="connsiteY3" fmla="*/ 346195 h 1129665"/>
                <a:gd name="connsiteX4" fmla="*/ 651023 w 1425099"/>
                <a:gd name="connsiteY4" fmla="*/ 1016394 h 1129665"/>
                <a:gd name="connsiteX5" fmla="*/ 62732 w 1425099"/>
                <a:gd name="connsiteY5" fmla="*/ 1129665 h 1129665"/>
                <a:gd name="connsiteX6" fmla="*/ 2830 w 1425099"/>
                <a:gd name="connsiteY6" fmla="*/ 776459 h 1129665"/>
                <a:gd name="connsiteX7" fmla="*/ 2739 w 1425099"/>
                <a:gd name="connsiteY7" fmla="*/ 775977 h 1129665"/>
                <a:gd name="connsiteX8" fmla="*/ 580991 w 1425099"/>
                <a:gd name="connsiteY8" fmla="*/ 660029 h 1129665"/>
                <a:gd name="connsiteX9" fmla="*/ 1366576 w 1425099"/>
                <a:gd name="connsiteY9" fmla="*/ 0 h 1129665"/>
                <a:gd name="connsiteX10" fmla="*/ 586600 w 1425099"/>
                <a:gd name="connsiteY10" fmla="*/ 639710 h 1129665"/>
                <a:gd name="connsiteX11" fmla="*/ 661593 w 1425099"/>
                <a:gd name="connsiteY11" fmla="*/ 1009461 h 1129665"/>
                <a:gd name="connsiteX0" fmla="*/ 35 w 1427436"/>
                <a:gd name="connsiteY0" fmla="*/ 774583 h 1129665"/>
                <a:gd name="connsiteX1" fmla="*/ 597670 w 1427436"/>
                <a:gd name="connsiteY1" fmla="*/ 647139 h 1129665"/>
                <a:gd name="connsiteX2" fmla="*/ 660291 w 1427436"/>
                <a:gd name="connsiteY2" fmla="*/ 1014672 h 1129665"/>
                <a:gd name="connsiteX3" fmla="*/ 57599 w 1427436"/>
                <a:gd name="connsiteY3" fmla="*/ 1128249 h 1129665"/>
                <a:gd name="connsiteX4" fmla="*/ 35 w 1427436"/>
                <a:gd name="connsiteY4" fmla="*/ 774583 h 1129665"/>
                <a:gd name="connsiteX0" fmla="*/ 599490 w 1427436"/>
                <a:gd name="connsiteY0" fmla="*/ 656388 h 1129665"/>
                <a:gd name="connsiteX1" fmla="*/ 1366576 w 1427436"/>
                <a:gd name="connsiteY1" fmla="*/ 0 h 1129665"/>
                <a:gd name="connsiteX2" fmla="*/ 1427436 w 1427436"/>
                <a:gd name="connsiteY2" fmla="*/ 345736 h 1129665"/>
                <a:gd name="connsiteX3" fmla="*/ 652286 w 1427436"/>
                <a:gd name="connsiteY3" fmla="*/ 1023326 h 1129665"/>
                <a:gd name="connsiteX4" fmla="*/ 599490 w 1427436"/>
                <a:gd name="connsiteY4" fmla="*/ 656388 h 1129665"/>
                <a:gd name="connsiteX0" fmla="*/ 494 w 1427436"/>
                <a:gd name="connsiteY0" fmla="*/ 776919 h 1129665"/>
                <a:gd name="connsiteX1" fmla="*/ 765703 w 1427436"/>
                <a:gd name="connsiteY1" fmla="*/ 110992 h 1129665"/>
                <a:gd name="connsiteX2" fmla="*/ 1366576 w 1427436"/>
                <a:gd name="connsiteY2" fmla="*/ 0 h 1129665"/>
                <a:gd name="connsiteX3" fmla="*/ 601310 w 1427436"/>
                <a:gd name="connsiteY3" fmla="*/ 665637 h 1129665"/>
                <a:gd name="connsiteX4" fmla="*/ 494 w 1427436"/>
                <a:gd name="connsiteY4" fmla="*/ 776919 h 1129665"/>
                <a:gd name="connsiteX0" fmla="*/ 2830 w 1427436"/>
                <a:gd name="connsiteY0" fmla="*/ 776459 h 1129665"/>
                <a:gd name="connsiteX1" fmla="*/ 765703 w 1427436"/>
                <a:gd name="connsiteY1" fmla="*/ 110992 h 1129665"/>
                <a:gd name="connsiteX2" fmla="*/ 1366576 w 1427436"/>
                <a:gd name="connsiteY2" fmla="*/ 0 h 1129665"/>
                <a:gd name="connsiteX3" fmla="*/ 1425099 w 1427436"/>
                <a:gd name="connsiteY3" fmla="*/ 346195 h 1129665"/>
                <a:gd name="connsiteX4" fmla="*/ 651023 w 1427436"/>
                <a:gd name="connsiteY4" fmla="*/ 1016394 h 1129665"/>
                <a:gd name="connsiteX5" fmla="*/ 62732 w 1427436"/>
                <a:gd name="connsiteY5" fmla="*/ 1129665 h 1129665"/>
                <a:gd name="connsiteX6" fmla="*/ 2830 w 1427436"/>
                <a:gd name="connsiteY6" fmla="*/ 776459 h 1129665"/>
                <a:gd name="connsiteX7" fmla="*/ 2739 w 1427436"/>
                <a:gd name="connsiteY7" fmla="*/ 775977 h 1129665"/>
                <a:gd name="connsiteX8" fmla="*/ 580991 w 1427436"/>
                <a:gd name="connsiteY8" fmla="*/ 660029 h 1129665"/>
                <a:gd name="connsiteX9" fmla="*/ 1366576 w 1427436"/>
                <a:gd name="connsiteY9" fmla="*/ 0 h 1129665"/>
                <a:gd name="connsiteX10" fmla="*/ 586600 w 1427436"/>
                <a:gd name="connsiteY10" fmla="*/ 639710 h 1129665"/>
                <a:gd name="connsiteX11" fmla="*/ 661593 w 1427436"/>
                <a:gd name="connsiteY11" fmla="*/ 1009461 h 1129665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</a:cxnLst>
              <a:rect l="l" t="t" r="r" b="b"/>
              <a:pathLst>
                <a:path w="1427436" h="1129665" stroke="0" extrusionOk="0">
                  <a:moveTo>
                    <a:pt x="35" y="774583"/>
                  </a:moveTo>
                  <a:lnTo>
                    <a:pt x="597670" y="647139"/>
                  </a:lnTo>
                  <a:cubicBezTo>
                    <a:pt x="598933" y="768656"/>
                    <a:pt x="659028" y="893155"/>
                    <a:pt x="660291" y="1014672"/>
                  </a:cubicBezTo>
                  <a:lnTo>
                    <a:pt x="57599" y="1128249"/>
                  </a:lnTo>
                  <a:cubicBezTo>
                    <a:pt x="59285" y="1005443"/>
                    <a:pt x="-1651" y="897389"/>
                    <a:pt x="35" y="774583"/>
                  </a:cubicBezTo>
                  <a:close/>
                </a:path>
                <a:path w="1427436" h="1129665" fill="darkenLess" stroke="0" extrusionOk="0">
                  <a:moveTo>
                    <a:pt x="599490" y="656388"/>
                  </a:moveTo>
                  <a:lnTo>
                    <a:pt x="1366576" y="0"/>
                  </a:lnTo>
                  <a:lnTo>
                    <a:pt x="1427436" y="345736"/>
                  </a:lnTo>
                  <a:lnTo>
                    <a:pt x="652286" y="1023326"/>
                  </a:lnTo>
                  <a:cubicBezTo>
                    <a:pt x="650417" y="898726"/>
                    <a:pt x="601359" y="780988"/>
                    <a:pt x="599490" y="656388"/>
                  </a:cubicBezTo>
                  <a:close/>
                </a:path>
                <a:path w="1427436" h="1129665" fill="lightenLess" stroke="0" extrusionOk="0">
                  <a:moveTo>
                    <a:pt x="494" y="776919"/>
                  </a:moveTo>
                  <a:lnTo>
                    <a:pt x="765703" y="110992"/>
                  </a:lnTo>
                  <a:lnTo>
                    <a:pt x="1366576" y="0"/>
                  </a:lnTo>
                  <a:lnTo>
                    <a:pt x="601310" y="665637"/>
                  </a:lnTo>
                  <a:lnTo>
                    <a:pt x="494" y="776919"/>
                  </a:lnTo>
                  <a:close/>
                </a:path>
                <a:path w="1427436" h="1129665" fill="none" extrusionOk="0">
                  <a:moveTo>
                    <a:pt x="2830" y="776459"/>
                  </a:moveTo>
                  <a:lnTo>
                    <a:pt x="765703" y="110992"/>
                  </a:lnTo>
                  <a:lnTo>
                    <a:pt x="1366576" y="0"/>
                  </a:lnTo>
                  <a:lnTo>
                    <a:pt x="1425099" y="346195"/>
                  </a:lnTo>
                  <a:lnTo>
                    <a:pt x="651023" y="1016394"/>
                  </a:lnTo>
                  <a:lnTo>
                    <a:pt x="62732" y="1129665"/>
                  </a:lnTo>
                  <a:lnTo>
                    <a:pt x="2830" y="776459"/>
                  </a:lnTo>
                  <a:close/>
                  <a:moveTo>
                    <a:pt x="2739" y="775977"/>
                  </a:moveTo>
                  <a:lnTo>
                    <a:pt x="580991" y="660029"/>
                  </a:lnTo>
                  <a:lnTo>
                    <a:pt x="1366576" y="0"/>
                  </a:lnTo>
                  <a:moveTo>
                    <a:pt x="586600" y="639710"/>
                  </a:moveTo>
                  <a:lnTo>
                    <a:pt x="661593" y="1009461"/>
                  </a:lnTo>
                </a:path>
              </a:pathLst>
            </a:custGeom>
            <a:solidFill>
              <a:schemeClr val="accent1">
                <a:alpha val="5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fr-FR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 sz="1351"/>
            </a:p>
          </xdr:txBody>
        </xdr:sp>
        <xdr:sp macro="" textlink="">
          <xdr:nvSpPr>
            <xdr:cNvPr id="16" name="Parallelogram 15">
              <a:extLst>
                <a:ext uri="{FF2B5EF4-FFF2-40B4-BE49-F238E27FC236}">
                  <a16:creationId xmlns:a16="http://schemas.microsoft.com/office/drawing/2014/main" id="{00000000-0008-0000-0000-000010000000}"/>
                </a:ext>
              </a:extLst>
            </xdr:cNvPr>
            <xdr:cNvSpPr/>
          </xdr:nvSpPr>
          <xdr:spPr>
            <a:xfrm>
              <a:off x="4352925" y="3540919"/>
              <a:ext cx="931068" cy="185737"/>
            </a:xfrm>
            <a:prstGeom prst="parallelogram">
              <a:avLst>
                <a:gd name="adj" fmla="val 169934"/>
              </a:avLst>
            </a:prstGeom>
            <a:solidFill>
              <a:schemeClr val="accent5">
                <a:lumMod val="20000"/>
                <a:lumOff val="8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fr-FR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 sz="1351"/>
            </a:p>
          </xdr:txBody>
        </xdr:sp>
        <xdr:sp macro="" textlink="">
          <xdr:nvSpPr>
            <xdr:cNvPr id="17" name="Parallelogram 16">
              <a:extLst>
                <a:ext uri="{FF2B5EF4-FFF2-40B4-BE49-F238E27FC236}">
                  <a16:creationId xmlns:a16="http://schemas.microsoft.com/office/drawing/2014/main" id="{00000000-0008-0000-0000-000011000000}"/>
                </a:ext>
              </a:extLst>
            </xdr:cNvPr>
            <xdr:cNvSpPr/>
          </xdr:nvSpPr>
          <xdr:spPr>
            <a:xfrm>
              <a:off x="4922044" y="3231357"/>
              <a:ext cx="912019" cy="171450"/>
            </a:xfrm>
            <a:prstGeom prst="parallelogram">
              <a:avLst>
                <a:gd name="adj" fmla="val 169934"/>
              </a:avLst>
            </a:prstGeom>
            <a:solidFill>
              <a:schemeClr val="accent5">
                <a:lumMod val="20000"/>
                <a:lumOff val="8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fr-FR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 sz="1351"/>
            </a:p>
          </xdr:txBody>
        </xdr:sp>
      </xdr:grpSp>
      <xdr:sp macro="" textlink="">
        <xdr:nvSpPr>
          <xdr:cNvPr id="14" name="Parallelogram 20">
            <a:extLst>
              <a:ext uri="{FF2B5EF4-FFF2-40B4-BE49-F238E27FC236}">
                <a16:creationId xmlns:a16="http://schemas.microsoft.com/office/drawing/2014/main" id="{00000000-0008-0000-0000-00000E000000}"/>
              </a:ext>
            </a:extLst>
          </xdr:cNvPr>
          <xdr:cNvSpPr/>
        </xdr:nvSpPr>
        <xdr:spPr>
          <a:xfrm>
            <a:off x="10447607" y="3710805"/>
            <a:ext cx="1027063" cy="473943"/>
          </a:xfrm>
          <a:custGeom>
            <a:avLst/>
            <a:gdLst>
              <a:gd name="connsiteX0" fmla="*/ 0 w 2514600"/>
              <a:gd name="connsiteY0" fmla="*/ 1635592 h 1635592"/>
              <a:gd name="connsiteX1" fmla="*/ 1366799 w 2514600"/>
              <a:gd name="connsiteY1" fmla="*/ 0 h 1635592"/>
              <a:gd name="connsiteX2" fmla="*/ 2514600 w 2514600"/>
              <a:gd name="connsiteY2" fmla="*/ 0 h 1635592"/>
              <a:gd name="connsiteX3" fmla="*/ 1147801 w 2514600"/>
              <a:gd name="connsiteY3" fmla="*/ 1635592 h 1635592"/>
              <a:gd name="connsiteX4" fmla="*/ 0 w 2514600"/>
              <a:gd name="connsiteY4" fmla="*/ 1635592 h 1635592"/>
              <a:gd name="connsiteX0" fmla="*/ 0 w 2514600"/>
              <a:gd name="connsiteY0" fmla="*/ 1635592 h 1635592"/>
              <a:gd name="connsiteX1" fmla="*/ 1366799 w 2514600"/>
              <a:gd name="connsiteY1" fmla="*/ 0 h 1635592"/>
              <a:gd name="connsiteX2" fmla="*/ 2514600 w 2514600"/>
              <a:gd name="connsiteY2" fmla="*/ 0 h 1635592"/>
              <a:gd name="connsiteX3" fmla="*/ 2026575 w 2514600"/>
              <a:gd name="connsiteY3" fmla="*/ 1148704 h 1635592"/>
              <a:gd name="connsiteX4" fmla="*/ 0 w 2514600"/>
              <a:gd name="connsiteY4" fmla="*/ 1635592 h 1635592"/>
              <a:gd name="connsiteX0" fmla="*/ 0 w 2514600"/>
              <a:gd name="connsiteY0" fmla="*/ 1635592 h 1635592"/>
              <a:gd name="connsiteX1" fmla="*/ 666154 w 2514600"/>
              <a:gd name="connsiteY1" fmla="*/ 166254 h 1635592"/>
              <a:gd name="connsiteX2" fmla="*/ 2514600 w 2514600"/>
              <a:gd name="connsiteY2" fmla="*/ 0 h 1635592"/>
              <a:gd name="connsiteX3" fmla="*/ 2026575 w 2514600"/>
              <a:gd name="connsiteY3" fmla="*/ 1148704 h 1635592"/>
              <a:gd name="connsiteX4" fmla="*/ 0 w 2514600"/>
              <a:gd name="connsiteY4" fmla="*/ 1635592 h 1635592"/>
              <a:gd name="connsiteX0" fmla="*/ 0 w 2300844"/>
              <a:gd name="connsiteY0" fmla="*/ 1611842 h 1611842"/>
              <a:gd name="connsiteX1" fmla="*/ 666154 w 2300844"/>
              <a:gd name="connsiteY1" fmla="*/ 142504 h 1611842"/>
              <a:gd name="connsiteX2" fmla="*/ 2300844 w 2300844"/>
              <a:gd name="connsiteY2" fmla="*/ 0 h 1611842"/>
              <a:gd name="connsiteX3" fmla="*/ 2026575 w 2300844"/>
              <a:gd name="connsiteY3" fmla="*/ 1124954 h 1611842"/>
              <a:gd name="connsiteX4" fmla="*/ 0 w 2300844"/>
              <a:gd name="connsiteY4" fmla="*/ 1611842 h 1611842"/>
              <a:gd name="connsiteX0" fmla="*/ 0 w 2026575"/>
              <a:gd name="connsiteY0" fmla="*/ 1528715 h 1528715"/>
              <a:gd name="connsiteX1" fmla="*/ 666154 w 2026575"/>
              <a:gd name="connsiteY1" fmla="*/ 59377 h 1528715"/>
              <a:gd name="connsiteX2" fmla="*/ 1932709 w 2026575"/>
              <a:gd name="connsiteY2" fmla="*/ 0 h 1528715"/>
              <a:gd name="connsiteX3" fmla="*/ 2026575 w 2026575"/>
              <a:gd name="connsiteY3" fmla="*/ 1041827 h 1528715"/>
              <a:gd name="connsiteX4" fmla="*/ 0 w 2026575"/>
              <a:gd name="connsiteY4" fmla="*/ 1528715 h 1528715"/>
              <a:gd name="connsiteX0" fmla="*/ 0 w 2526475"/>
              <a:gd name="connsiteY0" fmla="*/ 1623717 h 1623717"/>
              <a:gd name="connsiteX1" fmla="*/ 666154 w 2526475"/>
              <a:gd name="connsiteY1" fmla="*/ 154379 h 1623717"/>
              <a:gd name="connsiteX2" fmla="*/ 2526475 w 2526475"/>
              <a:gd name="connsiteY2" fmla="*/ 0 h 1623717"/>
              <a:gd name="connsiteX3" fmla="*/ 2026575 w 2526475"/>
              <a:gd name="connsiteY3" fmla="*/ 1136829 h 1623717"/>
              <a:gd name="connsiteX4" fmla="*/ 0 w 2526475"/>
              <a:gd name="connsiteY4" fmla="*/ 1623717 h 1623717"/>
              <a:gd name="connsiteX0" fmla="*/ 0 w 2098963"/>
              <a:gd name="connsiteY0" fmla="*/ 1338709 h 1338709"/>
              <a:gd name="connsiteX1" fmla="*/ 238642 w 2098963"/>
              <a:gd name="connsiteY1" fmla="*/ 154379 h 1338709"/>
              <a:gd name="connsiteX2" fmla="*/ 2098963 w 2098963"/>
              <a:gd name="connsiteY2" fmla="*/ 0 h 1338709"/>
              <a:gd name="connsiteX3" fmla="*/ 1599063 w 2098963"/>
              <a:gd name="connsiteY3" fmla="*/ 1136829 h 1338709"/>
              <a:gd name="connsiteX4" fmla="*/ 0 w 2098963"/>
              <a:gd name="connsiteY4" fmla="*/ 1338709 h 1338709"/>
              <a:gd name="connsiteX0" fmla="*/ 0 w 2098963"/>
              <a:gd name="connsiteY0" fmla="*/ 1338709 h 1338709"/>
              <a:gd name="connsiteX1" fmla="*/ 630528 w 2098963"/>
              <a:gd name="connsiteY1" fmla="*/ 118753 h 1338709"/>
              <a:gd name="connsiteX2" fmla="*/ 2098963 w 2098963"/>
              <a:gd name="connsiteY2" fmla="*/ 0 h 1338709"/>
              <a:gd name="connsiteX3" fmla="*/ 1599063 w 2098963"/>
              <a:gd name="connsiteY3" fmla="*/ 1136829 h 1338709"/>
              <a:gd name="connsiteX4" fmla="*/ 0 w 2098963"/>
              <a:gd name="connsiteY4" fmla="*/ 1338709 h 1338709"/>
              <a:gd name="connsiteX0" fmla="*/ 0 w 2098963"/>
              <a:gd name="connsiteY0" fmla="*/ 1338709 h 1338709"/>
              <a:gd name="connsiteX1" fmla="*/ 998663 w 2098963"/>
              <a:gd name="connsiteY1" fmla="*/ 213756 h 1338709"/>
              <a:gd name="connsiteX2" fmla="*/ 2098963 w 2098963"/>
              <a:gd name="connsiteY2" fmla="*/ 0 h 1338709"/>
              <a:gd name="connsiteX3" fmla="*/ 1599063 w 2098963"/>
              <a:gd name="connsiteY3" fmla="*/ 1136829 h 1338709"/>
              <a:gd name="connsiteX4" fmla="*/ 0 w 2098963"/>
              <a:gd name="connsiteY4" fmla="*/ 1338709 h 1338709"/>
              <a:gd name="connsiteX0" fmla="*/ 0 w 2098963"/>
              <a:gd name="connsiteY0" fmla="*/ 1338709 h 1338709"/>
              <a:gd name="connsiteX1" fmla="*/ 998663 w 2098963"/>
              <a:gd name="connsiteY1" fmla="*/ 213756 h 1338709"/>
              <a:gd name="connsiteX2" fmla="*/ 2098963 w 2098963"/>
              <a:gd name="connsiteY2" fmla="*/ 0 h 1338709"/>
              <a:gd name="connsiteX3" fmla="*/ 1207178 w 2098963"/>
              <a:gd name="connsiteY3" fmla="*/ 1184330 h 1338709"/>
              <a:gd name="connsiteX4" fmla="*/ 0 w 2098963"/>
              <a:gd name="connsiteY4" fmla="*/ 1338709 h 1338709"/>
              <a:gd name="connsiteX0" fmla="*/ 0 w 2288968"/>
              <a:gd name="connsiteY0" fmla="*/ 1124953 h 1124953"/>
              <a:gd name="connsiteX1" fmla="*/ 998663 w 2288968"/>
              <a:gd name="connsiteY1" fmla="*/ 0 h 1124953"/>
              <a:gd name="connsiteX2" fmla="*/ 2288968 w 2288968"/>
              <a:gd name="connsiteY2" fmla="*/ 11875 h 1124953"/>
              <a:gd name="connsiteX3" fmla="*/ 1207178 w 2288968"/>
              <a:gd name="connsiteY3" fmla="*/ 970574 h 1124953"/>
              <a:gd name="connsiteX4" fmla="*/ 0 w 2288968"/>
              <a:gd name="connsiteY4" fmla="*/ 1124953 h 1124953"/>
              <a:gd name="connsiteX0" fmla="*/ 0 w 2229592"/>
              <a:gd name="connsiteY0" fmla="*/ 1291208 h 1291208"/>
              <a:gd name="connsiteX1" fmla="*/ 998663 w 2229592"/>
              <a:gd name="connsiteY1" fmla="*/ 166255 h 1291208"/>
              <a:gd name="connsiteX2" fmla="*/ 2229592 w 2229592"/>
              <a:gd name="connsiteY2" fmla="*/ 0 h 1291208"/>
              <a:gd name="connsiteX3" fmla="*/ 1207178 w 2229592"/>
              <a:gd name="connsiteY3" fmla="*/ 1136829 h 1291208"/>
              <a:gd name="connsiteX4" fmla="*/ 0 w 2229592"/>
              <a:gd name="connsiteY4" fmla="*/ 1291208 h 1291208"/>
              <a:gd name="connsiteX0" fmla="*/ 0 w 2229592"/>
              <a:gd name="connsiteY0" fmla="*/ 1291208 h 1291208"/>
              <a:gd name="connsiteX1" fmla="*/ 1200544 w 2229592"/>
              <a:gd name="connsiteY1" fmla="*/ 380011 h 1291208"/>
              <a:gd name="connsiteX2" fmla="*/ 2229592 w 2229592"/>
              <a:gd name="connsiteY2" fmla="*/ 0 h 1291208"/>
              <a:gd name="connsiteX3" fmla="*/ 1207178 w 2229592"/>
              <a:gd name="connsiteY3" fmla="*/ 1136829 h 1291208"/>
              <a:gd name="connsiteX4" fmla="*/ 0 w 2229592"/>
              <a:gd name="connsiteY4" fmla="*/ 1291208 h 1291208"/>
              <a:gd name="connsiteX0" fmla="*/ 0 w 2229592"/>
              <a:gd name="connsiteY0" fmla="*/ 1291208 h 1291208"/>
              <a:gd name="connsiteX1" fmla="*/ 1200544 w 2229592"/>
              <a:gd name="connsiteY1" fmla="*/ 380011 h 1291208"/>
              <a:gd name="connsiteX2" fmla="*/ 2229592 w 2229592"/>
              <a:gd name="connsiteY2" fmla="*/ 0 h 1291208"/>
              <a:gd name="connsiteX3" fmla="*/ 1373433 w 2229592"/>
              <a:gd name="connsiteY3" fmla="*/ 1006201 h 1291208"/>
              <a:gd name="connsiteX4" fmla="*/ 0 w 2229592"/>
              <a:gd name="connsiteY4" fmla="*/ 1291208 h 1291208"/>
              <a:gd name="connsiteX0" fmla="*/ 0 w 2253343"/>
              <a:gd name="connsiteY0" fmla="*/ 1124954 h 1124954"/>
              <a:gd name="connsiteX1" fmla="*/ 1200544 w 2253343"/>
              <a:gd name="connsiteY1" fmla="*/ 213757 h 1124954"/>
              <a:gd name="connsiteX2" fmla="*/ 2253343 w 2253343"/>
              <a:gd name="connsiteY2" fmla="*/ 0 h 1124954"/>
              <a:gd name="connsiteX3" fmla="*/ 1373433 w 2253343"/>
              <a:gd name="connsiteY3" fmla="*/ 839947 h 1124954"/>
              <a:gd name="connsiteX4" fmla="*/ 0 w 2253343"/>
              <a:gd name="connsiteY4" fmla="*/ 1124954 h 1124954"/>
              <a:gd name="connsiteX0" fmla="*/ 0 w 2336470"/>
              <a:gd name="connsiteY0" fmla="*/ 1089328 h 1089328"/>
              <a:gd name="connsiteX1" fmla="*/ 1200544 w 2336470"/>
              <a:gd name="connsiteY1" fmla="*/ 178131 h 1089328"/>
              <a:gd name="connsiteX2" fmla="*/ 2336470 w 2336470"/>
              <a:gd name="connsiteY2" fmla="*/ 0 h 1089328"/>
              <a:gd name="connsiteX3" fmla="*/ 1373433 w 2336470"/>
              <a:gd name="connsiteY3" fmla="*/ 804321 h 1089328"/>
              <a:gd name="connsiteX4" fmla="*/ 0 w 2336470"/>
              <a:gd name="connsiteY4" fmla="*/ 1089328 h 1089328"/>
              <a:gd name="connsiteX0" fmla="*/ 0 w 2336470"/>
              <a:gd name="connsiteY0" fmla="*/ 1089328 h 1089328"/>
              <a:gd name="connsiteX1" fmla="*/ 1200544 w 2336470"/>
              <a:gd name="connsiteY1" fmla="*/ 178131 h 1089328"/>
              <a:gd name="connsiteX2" fmla="*/ 2336470 w 2336470"/>
              <a:gd name="connsiteY2" fmla="*/ 0 h 1089328"/>
              <a:gd name="connsiteX3" fmla="*/ 1230929 w 2336470"/>
              <a:gd name="connsiteY3" fmla="*/ 875573 h 1089328"/>
              <a:gd name="connsiteX4" fmla="*/ 0 w 2336470"/>
              <a:gd name="connsiteY4" fmla="*/ 1089328 h 1089328"/>
              <a:gd name="connsiteX0" fmla="*/ 0 w 2300844"/>
              <a:gd name="connsiteY0" fmla="*/ 1148704 h 1148704"/>
              <a:gd name="connsiteX1" fmla="*/ 1164918 w 2300844"/>
              <a:gd name="connsiteY1" fmla="*/ 178131 h 1148704"/>
              <a:gd name="connsiteX2" fmla="*/ 2300844 w 2300844"/>
              <a:gd name="connsiteY2" fmla="*/ 0 h 1148704"/>
              <a:gd name="connsiteX3" fmla="*/ 1195303 w 2300844"/>
              <a:gd name="connsiteY3" fmla="*/ 875573 h 1148704"/>
              <a:gd name="connsiteX4" fmla="*/ 0 w 2300844"/>
              <a:gd name="connsiteY4" fmla="*/ 1148704 h 1148704"/>
              <a:gd name="connsiteX0" fmla="*/ 0 w 2300844"/>
              <a:gd name="connsiteY0" fmla="*/ 1148704 h 1148704"/>
              <a:gd name="connsiteX1" fmla="*/ 1164918 w 2300844"/>
              <a:gd name="connsiteY1" fmla="*/ 178131 h 1148704"/>
              <a:gd name="connsiteX2" fmla="*/ 2300844 w 2300844"/>
              <a:gd name="connsiteY2" fmla="*/ 0 h 1148704"/>
              <a:gd name="connsiteX3" fmla="*/ 1278430 w 2300844"/>
              <a:gd name="connsiteY3" fmla="*/ 863698 h 1148704"/>
              <a:gd name="connsiteX4" fmla="*/ 0 w 2300844"/>
              <a:gd name="connsiteY4" fmla="*/ 1148704 h 1148704"/>
              <a:gd name="connsiteX0" fmla="*/ 0 w 2300844"/>
              <a:gd name="connsiteY0" fmla="*/ 1148704 h 1148704"/>
              <a:gd name="connsiteX1" fmla="*/ 1164918 w 2300844"/>
              <a:gd name="connsiteY1" fmla="*/ 178131 h 1148704"/>
              <a:gd name="connsiteX2" fmla="*/ 2300844 w 2300844"/>
              <a:gd name="connsiteY2" fmla="*/ 0 h 1148704"/>
              <a:gd name="connsiteX3" fmla="*/ 1373433 w 2300844"/>
              <a:gd name="connsiteY3" fmla="*/ 899324 h 1148704"/>
              <a:gd name="connsiteX4" fmla="*/ 0 w 2300844"/>
              <a:gd name="connsiteY4" fmla="*/ 1148704 h 1148704"/>
              <a:gd name="connsiteX0" fmla="*/ 0 w 2300844"/>
              <a:gd name="connsiteY0" fmla="*/ 1148704 h 1148704"/>
              <a:gd name="connsiteX1" fmla="*/ 1164918 w 2300844"/>
              <a:gd name="connsiteY1" fmla="*/ 178131 h 1148704"/>
              <a:gd name="connsiteX2" fmla="*/ 2300844 w 2300844"/>
              <a:gd name="connsiteY2" fmla="*/ 0 h 1148704"/>
              <a:gd name="connsiteX3" fmla="*/ 1385308 w 2300844"/>
              <a:gd name="connsiteY3" fmla="*/ 863698 h 1148704"/>
              <a:gd name="connsiteX4" fmla="*/ 0 w 2300844"/>
              <a:gd name="connsiteY4" fmla="*/ 1148704 h 1148704"/>
              <a:gd name="connsiteX0" fmla="*/ 0 w 2360220"/>
              <a:gd name="connsiteY0" fmla="*/ 1148704 h 1148704"/>
              <a:gd name="connsiteX1" fmla="*/ 1164918 w 2360220"/>
              <a:gd name="connsiteY1" fmla="*/ 178131 h 1148704"/>
              <a:gd name="connsiteX2" fmla="*/ 2360220 w 2360220"/>
              <a:gd name="connsiteY2" fmla="*/ 0 h 1148704"/>
              <a:gd name="connsiteX3" fmla="*/ 1385308 w 2360220"/>
              <a:gd name="connsiteY3" fmla="*/ 863698 h 1148704"/>
              <a:gd name="connsiteX4" fmla="*/ 0 w 2360220"/>
              <a:gd name="connsiteY4" fmla="*/ 1148704 h 1148704"/>
              <a:gd name="connsiteX0" fmla="*/ 0 w 2241467"/>
              <a:gd name="connsiteY0" fmla="*/ 1041826 h 1041826"/>
              <a:gd name="connsiteX1" fmla="*/ 1046165 w 2241467"/>
              <a:gd name="connsiteY1" fmla="*/ 178131 h 1041826"/>
              <a:gd name="connsiteX2" fmla="*/ 2241467 w 2241467"/>
              <a:gd name="connsiteY2" fmla="*/ 0 h 1041826"/>
              <a:gd name="connsiteX3" fmla="*/ 1266555 w 2241467"/>
              <a:gd name="connsiteY3" fmla="*/ 863698 h 1041826"/>
              <a:gd name="connsiteX4" fmla="*/ 0 w 2241467"/>
              <a:gd name="connsiteY4" fmla="*/ 1041826 h 1041826"/>
              <a:gd name="connsiteX0" fmla="*/ 0 w 2253342"/>
              <a:gd name="connsiteY0" fmla="*/ 1124953 h 1124953"/>
              <a:gd name="connsiteX1" fmla="*/ 1058040 w 2253342"/>
              <a:gd name="connsiteY1" fmla="*/ 178131 h 1124953"/>
              <a:gd name="connsiteX2" fmla="*/ 2253342 w 2253342"/>
              <a:gd name="connsiteY2" fmla="*/ 0 h 1124953"/>
              <a:gd name="connsiteX3" fmla="*/ 1278430 w 2253342"/>
              <a:gd name="connsiteY3" fmla="*/ 863698 h 1124953"/>
              <a:gd name="connsiteX4" fmla="*/ 0 w 2253342"/>
              <a:gd name="connsiteY4" fmla="*/ 1124953 h 1124953"/>
              <a:gd name="connsiteX0" fmla="*/ 0 w 2253342"/>
              <a:gd name="connsiteY0" fmla="*/ 1124953 h 1124953"/>
              <a:gd name="connsiteX1" fmla="*/ 1058040 w 2253342"/>
              <a:gd name="connsiteY1" fmla="*/ 178131 h 1124953"/>
              <a:gd name="connsiteX2" fmla="*/ 2253342 w 2253342"/>
              <a:gd name="connsiteY2" fmla="*/ 0 h 1124953"/>
              <a:gd name="connsiteX3" fmla="*/ 1242804 w 2253342"/>
              <a:gd name="connsiteY3" fmla="*/ 804321 h 1124953"/>
              <a:gd name="connsiteX4" fmla="*/ 0 w 2253342"/>
              <a:gd name="connsiteY4" fmla="*/ 1124953 h 1124953"/>
              <a:gd name="connsiteX0" fmla="*/ 0 w 2098963"/>
              <a:gd name="connsiteY0" fmla="*/ 1231831 h 1231831"/>
              <a:gd name="connsiteX1" fmla="*/ 1058040 w 2098963"/>
              <a:gd name="connsiteY1" fmla="*/ 285009 h 1231831"/>
              <a:gd name="connsiteX2" fmla="*/ 2098963 w 2098963"/>
              <a:gd name="connsiteY2" fmla="*/ 0 h 1231831"/>
              <a:gd name="connsiteX3" fmla="*/ 1242804 w 2098963"/>
              <a:gd name="connsiteY3" fmla="*/ 911199 h 1231831"/>
              <a:gd name="connsiteX4" fmla="*/ 0 w 2098963"/>
              <a:gd name="connsiteY4" fmla="*/ 1231831 h 1231831"/>
              <a:gd name="connsiteX0" fmla="*/ 0 w 2134589"/>
              <a:gd name="connsiteY0" fmla="*/ 1184329 h 1184329"/>
              <a:gd name="connsiteX1" fmla="*/ 1058040 w 2134589"/>
              <a:gd name="connsiteY1" fmla="*/ 237507 h 1184329"/>
              <a:gd name="connsiteX2" fmla="*/ 2134589 w 2134589"/>
              <a:gd name="connsiteY2" fmla="*/ 0 h 1184329"/>
              <a:gd name="connsiteX3" fmla="*/ 1242804 w 2134589"/>
              <a:gd name="connsiteY3" fmla="*/ 863697 h 1184329"/>
              <a:gd name="connsiteX4" fmla="*/ 0 w 2134589"/>
              <a:gd name="connsiteY4" fmla="*/ 1184329 h 1184329"/>
              <a:gd name="connsiteX0" fmla="*/ 0 w 2134589"/>
              <a:gd name="connsiteY0" fmla="*/ 1184329 h 1184329"/>
              <a:gd name="connsiteX1" fmla="*/ 1188668 w 2134589"/>
              <a:gd name="connsiteY1" fmla="*/ 273133 h 1184329"/>
              <a:gd name="connsiteX2" fmla="*/ 2134589 w 2134589"/>
              <a:gd name="connsiteY2" fmla="*/ 0 h 1184329"/>
              <a:gd name="connsiteX3" fmla="*/ 1242804 w 2134589"/>
              <a:gd name="connsiteY3" fmla="*/ 863697 h 1184329"/>
              <a:gd name="connsiteX4" fmla="*/ 0 w 2134589"/>
              <a:gd name="connsiteY4" fmla="*/ 1184329 h 1184329"/>
              <a:gd name="connsiteX0" fmla="*/ 0 w 2253343"/>
              <a:gd name="connsiteY0" fmla="*/ 1136828 h 1136828"/>
              <a:gd name="connsiteX1" fmla="*/ 1188668 w 2253343"/>
              <a:gd name="connsiteY1" fmla="*/ 225632 h 1136828"/>
              <a:gd name="connsiteX2" fmla="*/ 2253343 w 2253343"/>
              <a:gd name="connsiteY2" fmla="*/ 0 h 1136828"/>
              <a:gd name="connsiteX3" fmla="*/ 1242804 w 2253343"/>
              <a:gd name="connsiteY3" fmla="*/ 816196 h 1136828"/>
              <a:gd name="connsiteX4" fmla="*/ 0 w 2253343"/>
              <a:gd name="connsiteY4" fmla="*/ 1136828 h 1136828"/>
              <a:gd name="connsiteX0" fmla="*/ 0 w 2312719"/>
              <a:gd name="connsiteY0" fmla="*/ 1089326 h 1089326"/>
              <a:gd name="connsiteX1" fmla="*/ 1248044 w 2312719"/>
              <a:gd name="connsiteY1" fmla="*/ 225632 h 1089326"/>
              <a:gd name="connsiteX2" fmla="*/ 2312719 w 2312719"/>
              <a:gd name="connsiteY2" fmla="*/ 0 h 1089326"/>
              <a:gd name="connsiteX3" fmla="*/ 1302180 w 2312719"/>
              <a:gd name="connsiteY3" fmla="*/ 816196 h 1089326"/>
              <a:gd name="connsiteX4" fmla="*/ 0 w 2312719"/>
              <a:gd name="connsiteY4" fmla="*/ 1089326 h 1089326"/>
              <a:gd name="connsiteX0" fmla="*/ 0 w 2336470"/>
              <a:gd name="connsiteY0" fmla="*/ 1089326 h 1089326"/>
              <a:gd name="connsiteX1" fmla="*/ 1271795 w 2336470"/>
              <a:gd name="connsiteY1" fmla="*/ 225632 h 1089326"/>
              <a:gd name="connsiteX2" fmla="*/ 2336470 w 2336470"/>
              <a:gd name="connsiteY2" fmla="*/ 0 h 1089326"/>
              <a:gd name="connsiteX3" fmla="*/ 1325931 w 2336470"/>
              <a:gd name="connsiteY3" fmla="*/ 816196 h 1089326"/>
              <a:gd name="connsiteX4" fmla="*/ 0 w 2336470"/>
              <a:gd name="connsiteY4" fmla="*/ 1089326 h 1089326"/>
              <a:gd name="connsiteX0" fmla="*/ 0 w 2336470"/>
              <a:gd name="connsiteY0" fmla="*/ 1089326 h 1089326"/>
              <a:gd name="connsiteX1" fmla="*/ 1271795 w 2336470"/>
              <a:gd name="connsiteY1" fmla="*/ 225632 h 1089326"/>
              <a:gd name="connsiteX2" fmla="*/ 2336470 w 2336470"/>
              <a:gd name="connsiteY2" fmla="*/ 0 h 1089326"/>
              <a:gd name="connsiteX3" fmla="*/ 1159677 w 2336470"/>
              <a:gd name="connsiteY3" fmla="*/ 839947 h 1089326"/>
              <a:gd name="connsiteX4" fmla="*/ 0 w 2336470"/>
              <a:gd name="connsiteY4" fmla="*/ 1089326 h 1089326"/>
              <a:gd name="connsiteX0" fmla="*/ 0 w 2550226"/>
              <a:gd name="connsiteY0" fmla="*/ 1089326 h 1089326"/>
              <a:gd name="connsiteX1" fmla="*/ 1271795 w 2550226"/>
              <a:gd name="connsiteY1" fmla="*/ 225632 h 1089326"/>
              <a:gd name="connsiteX2" fmla="*/ 2550226 w 2550226"/>
              <a:gd name="connsiteY2" fmla="*/ 0 h 1089326"/>
              <a:gd name="connsiteX3" fmla="*/ 1159677 w 2550226"/>
              <a:gd name="connsiteY3" fmla="*/ 839947 h 1089326"/>
              <a:gd name="connsiteX4" fmla="*/ 0 w 2550226"/>
              <a:gd name="connsiteY4" fmla="*/ 1089326 h 1089326"/>
              <a:gd name="connsiteX0" fmla="*/ 0 w 2550226"/>
              <a:gd name="connsiteY0" fmla="*/ 1089326 h 1089326"/>
              <a:gd name="connsiteX1" fmla="*/ 1271795 w 2550226"/>
              <a:gd name="connsiteY1" fmla="*/ 225632 h 1089326"/>
              <a:gd name="connsiteX2" fmla="*/ 2550226 w 2550226"/>
              <a:gd name="connsiteY2" fmla="*/ 0 h 1089326"/>
              <a:gd name="connsiteX3" fmla="*/ 1369942 w 2550226"/>
              <a:gd name="connsiteY3" fmla="*/ 1079567 h 1089326"/>
              <a:gd name="connsiteX4" fmla="*/ 0 w 2550226"/>
              <a:gd name="connsiteY4" fmla="*/ 1089326 h 1089326"/>
              <a:gd name="connsiteX0" fmla="*/ 0 w 2550226"/>
              <a:gd name="connsiteY0" fmla="*/ 1089326 h 1089326"/>
              <a:gd name="connsiteX1" fmla="*/ 618867 w 2550226"/>
              <a:gd name="connsiteY1" fmla="*/ 152704 h 1089326"/>
              <a:gd name="connsiteX2" fmla="*/ 2550226 w 2550226"/>
              <a:gd name="connsiteY2" fmla="*/ 0 h 1089326"/>
              <a:gd name="connsiteX3" fmla="*/ 1369942 w 2550226"/>
              <a:gd name="connsiteY3" fmla="*/ 1079567 h 1089326"/>
              <a:gd name="connsiteX4" fmla="*/ 0 w 2550226"/>
              <a:gd name="connsiteY4" fmla="*/ 1089326 h 1089326"/>
              <a:gd name="connsiteX0" fmla="*/ 0 w 1952630"/>
              <a:gd name="connsiteY0" fmla="*/ 964307 h 964307"/>
              <a:gd name="connsiteX1" fmla="*/ 618867 w 1952630"/>
              <a:gd name="connsiteY1" fmla="*/ 27685 h 964307"/>
              <a:gd name="connsiteX2" fmla="*/ 1952630 w 1952630"/>
              <a:gd name="connsiteY2" fmla="*/ 0 h 964307"/>
              <a:gd name="connsiteX3" fmla="*/ 1369942 w 1952630"/>
              <a:gd name="connsiteY3" fmla="*/ 954548 h 964307"/>
              <a:gd name="connsiteX4" fmla="*/ 0 w 1952630"/>
              <a:gd name="connsiteY4" fmla="*/ 964307 h 964307"/>
              <a:gd name="connsiteX0" fmla="*/ 0 w 1952630"/>
              <a:gd name="connsiteY0" fmla="*/ 964307 h 964307"/>
              <a:gd name="connsiteX1" fmla="*/ 1044930 w 1952630"/>
              <a:gd name="connsiteY1" fmla="*/ 337156 h 964307"/>
              <a:gd name="connsiteX2" fmla="*/ 1952630 w 1952630"/>
              <a:gd name="connsiteY2" fmla="*/ 0 h 964307"/>
              <a:gd name="connsiteX3" fmla="*/ 1369942 w 1952630"/>
              <a:gd name="connsiteY3" fmla="*/ 954548 h 964307"/>
              <a:gd name="connsiteX4" fmla="*/ 0 w 1952630"/>
              <a:gd name="connsiteY4" fmla="*/ 964307 h 964307"/>
              <a:gd name="connsiteX0" fmla="*/ 0 w 2312294"/>
              <a:gd name="connsiteY0" fmla="*/ 641942 h 641942"/>
              <a:gd name="connsiteX1" fmla="*/ 1044930 w 2312294"/>
              <a:gd name="connsiteY1" fmla="*/ 14791 h 641942"/>
              <a:gd name="connsiteX2" fmla="*/ 2312294 w 2312294"/>
              <a:gd name="connsiteY2" fmla="*/ 0 h 641942"/>
              <a:gd name="connsiteX3" fmla="*/ 1369942 w 2312294"/>
              <a:gd name="connsiteY3" fmla="*/ 632183 h 641942"/>
              <a:gd name="connsiteX4" fmla="*/ 0 w 2312294"/>
              <a:gd name="connsiteY4" fmla="*/ 641942 h 641942"/>
              <a:gd name="connsiteX0" fmla="*/ 0 w 2351027"/>
              <a:gd name="connsiteY0" fmla="*/ 627151 h 627151"/>
              <a:gd name="connsiteX1" fmla="*/ 1044930 w 2351027"/>
              <a:gd name="connsiteY1" fmla="*/ 0 h 627151"/>
              <a:gd name="connsiteX2" fmla="*/ 2351027 w 2351027"/>
              <a:gd name="connsiteY2" fmla="*/ 210865 h 627151"/>
              <a:gd name="connsiteX3" fmla="*/ 1369942 w 2351027"/>
              <a:gd name="connsiteY3" fmla="*/ 617392 h 627151"/>
              <a:gd name="connsiteX4" fmla="*/ 0 w 2351027"/>
              <a:gd name="connsiteY4" fmla="*/ 627151 h 627151"/>
              <a:gd name="connsiteX0" fmla="*/ 0 w 2351027"/>
              <a:gd name="connsiteY0" fmla="*/ 416287 h 416287"/>
              <a:gd name="connsiteX1" fmla="*/ 1133463 w 2351027"/>
              <a:gd name="connsiteY1" fmla="*/ 34134 h 416287"/>
              <a:gd name="connsiteX2" fmla="*/ 2351027 w 2351027"/>
              <a:gd name="connsiteY2" fmla="*/ 1 h 416287"/>
              <a:gd name="connsiteX3" fmla="*/ 1369942 w 2351027"/>
              <a:gd name="connsiteY3" fmla="*/ 406528 h 416287"/>
              <a:gd name="connsiteX4" fmla="*/ 0 w 2351027"/>
              <a:gd name="connsiteY4" fmla="*/ 416287 h 416287"/>
              <a:gd name="connsiteX0" fmla="*/ 0 w 2351027"/>
              <a:gd name="connsiteY0" fmla="*/ 1123594 h 1123594"/>
              <a:gd name="connsiteX1" fmla="*/ 679733 w 2351027"/>
              <a:gd name="connsiteY1" fmla="*/ 0 h 1123594"/>
              <a:gd name="connsiteX2" fmla="*/ 2351027 w 2351027"/>
              <a:gd name="connsiteY2" fmla="*/ 707308 h 1123594"/>
              <a:gd name="connsiteX3" fmla="*/ 1369942 w 2351027"/>
              <a:gd name="connsiteY3" fmla="*/ 1113835 h 1123594"/>
              <a:gd name="connsiteX4" fmla="*/ 0 w 2351027"/>
              <a:gd name="connsiteY4" fmla="*/ 1123594 h 1123594"/>
              <a:gd name="connsiteX0" fmla="*/ 0 w 2002429"/>
              <a:gd name="connsiteY0" fmla="*/ 1123594 h 1123594"/>
              <a:gd name="connsiteX1" fmla="*/ 679733 w 2002429"/>
              <a:gd name="connsiteY1" fmla="*/ 0 h 1123594"/>
              <a:gd name="connsiteX2" fmla="*/ 2002429 w 2002429"/>
              <a:gd name="connsiteY2" fmla="*/ 17445 h 1123594"/>
              <a:gd name="connsiteX3" fmla="*/ 1369942 w 2002429"/>
              <a:gd name="connsiteY3" fmla="*/ 1113835 h 1123594"/>
              <a:gd name="connsiteX4" fmla="*/ 0 w 2002429"/>
              <a:gd name="connsiteY4" fmla="*/ 1123594 h 1123594"/>
              <a:gd name="connsiteX0" fmla="*/ 0 w 1548699"/>
              <a:gd name="connsiteY0" fmla="*/ 1123594 h 1123594"/>
              <a:gd name="connsiteX1" fmla="*/ 679733 w 1548699"/>
              <a:gd name="connsiteY1" fmla="*/ 0 h 1123594"/>
              <a:gd name="connsiteX2" fmla="*/ 1548699 w 1548699"/>
              <a:gd name="connsiteY2" fmla="*/ 17445 h 1123594"/>
              <a:gd name="connsiteX3" fmla="*/ 1369942 w 1548699"/>
              <a:gd name="connsiteY3" fmla="*/ 1113835 h 1123594"/>
              <a:gd name="connsiteX4" fmla="*/ 0 w 1548699"/>
              <a:gd name="connsiteY4" fmla="*/ 1123594 h 1123594"/>
              <a:gd name="connsiteX0" fmla="*/ 0 w 1698098"/>
              <a:gd name="connsiteY0" fmla="*/ 1123594 h 1123594"/>
              <a:gd name="connsiteX1" fmla="*/ 679733 w 1698098"/>
              <a:gd name="connsiteY1" fmla="*/ 0 h 1123594"/>
              <a:gd name="connsiteX2" fmla="*/ 1698098 w 1698098"/>
              <a:gd name="connsiteY2" fmla="*/ 43235 h 1123594"/>
              <a:gd name="connsiteX3" fmla="*/ 1369942 w 1698098"/>
              <a:gd name="connsiteY3" fmla="*/ 1113835 h 1123594"/>
              <a:gd name="connsiteX4" fmla="*/ 0 w 1698098"/>
              <a:gd name="connsiteY4" fmla="*/ 1123594 h 1123594"/>
              <a:gd name="connsiteX0" fmla="*/ 0 w 1864097"/>
              <a:gd name="connsiteY0" fmla="*/ 1123594 h 1123594"/>
              <a:gd name="connsiteX1" fmla="*/ 679733 w 1864097"/>
              <a:gd name="connsiteY1" fmla="*/ 0 h 1123594"/>
              <a:gd name="connsiteX2" fmla="*/ 1864097 w 1864097"/>
              <a:gd name="connsiteY2" fmla="*/ 17445 h 1123594"/>
              <a:gd name="connsiteX3" fmla="*/ 1369942 w 1864097"/>
              <a:gd name="connsiteY3" fmla="*/ 1113835 h 1123594"/>
              <a:gd name="connsiteX4" fmla="*/ 0 w 1864097"/>
              <a:gd name="connsiteY4" fmla="*/ 1123594 h 1123594"/>
              <a:gd name="connsiteX0" fmla="*/ 0 w 2234828"/>
              <a:gd name="connsiteY0" fmla="*/ 1123594 h 1123594"/>
              <a:gd name="connsiteX1" fmla="*/ 679733 w 2234828"/>
              <a:gd name="connsiteY1" fmla="*/ 0 h 1123594"/>
              <a:gd name="connsiteX2" fmla="*/ 2234828 w 2234828"/>
              <a:gd name="connsiteY2" fmla="*/ 4551 h 1123594"/>
              <a:gd name="connsiteX3" fmla="*/ 1369942 w 2234828"/>
              <a:gd name="connsiteY3" fmla="*/ 1113835 h 1123594"/>
              <a:gd name="connsiteX4" fmla="*/ 0 w 2234828"/>
              <a:gd name="connsiteY4" fmla="*/ 1123594 h 1123594"/>
              <a:gd name="connsiteX0" fmla="*/ 0 w 2445093"/>
              <a:gd name="connsiteY0" fmla="*/ 1138385 h 1138385"/>
              <a:gd name="connsiteX1" fmla="*/ 679733 w 2445093"/>
              <a:gd name="connsiteY1" fmla="*/ 14791 h 1138385"/>
              <a:gd name="connsiteX2" fmla="*/ 2445093 w 2445093"/>
              <a:gd name="connsiteY2" fmla="*/ 0 h 1138385"/>
              <a:gd name="connsiteX3" fmla="*/ 1369942 w 2445093"/>
              <a:gd name="connsiteY3" fmla="*/ 1128626 h 1138385"/>
              <a:gd name="connsiteX4" fmla="*/ 0 w 2445093"/>
              <a:gd name="connsiteY4" fmla="*/ 1138385 h 1138385"/>
              <a:gd name="connsiteX0" fmla="*/ 0 w 2328894"/>
              <a:gd name="connsiteY0" fmla="*/ 1123594 h 1123594"/>
              <a:gd name="connsiteX1" fmla="*/ 679733 w 2328894"/>
              <a:gd name="connsiteY1" fmla="*/ 0 h 1123594"/>
              <a:gd name="connsiteX2" fmla="*/ 2328894 w 2328894"/>
              <a:gd name="connsiteY2" fmla="*/ 262443 h 1123594"/>
              <a:gd name="connsiteX3" fmla="*/ 1369942 w 2328894"/>
              <a:gd name="connsiteY3" fmla="*/ 1113835 h 1123594"/>
              <a:gd name="connsiteX4" fmla="*/ 0 w 2328894"/>
              <a:gd name="connsiteY4" fmla="*/ 1123594 h 1123594"/>
              <a:gd name="connsiteX0" fmla="*/ 0 w 2328894"/>
              <a:gd name="connsiteY0" fmla="*/ 861151 h 861151"/>
              <a:gd name="connsiteX1" fmla="*/ 1210929 w 2328894"/>
              <a:gd name="connsiteY1" fmla="*/ 8344 h 861151"/>
              <a:gd name="connsiteX2" fmla="*/ 2328894 w 2328894"/>
              <a:gd name="connsiteY2" fmla="*/ 0 h 861151"/>
              <a:gd name="connsiteX3" fmla="*/ 1369942 w 2328894"/>
              <a:gd name="connsiteY3" fmla="*/ 851392 h 861151"/>
              <a:gd name="connsiteX4" fmla="*/ 0 w 2328894"/>
              <a:gd name="connsiteY4" fmla="*/ 861151 h 861151"/>
              <a:gd name="connsiteX0" fmla="*/ 0 w 2046696"/>
              <a:gd name="connsiteY0" fmla="*/ 970755 h 970755"/>
              <a:gd name="connsiteX1" fmla="*/ 1210929 w 2046696"/>
              <a:gd name="connsiteY1" fmla="*/ 117948 h 970755"/>
              <a:gd name="connsiteX2" fmla="*/ 2046696 w 2046696"/>
              <a:gd name="connsiteY2" fmla="*/ 0 h 970755"/>
              <a:gd name="connsiteX3" fmla="*/ 1369942 w 2046696"/>
              <a:gd name="connsiteY3" fmla="*/ 960996 h 970755"/>
              <a:gd name="connsiteX4" fmla="*/ 0 w 2046696"/>
              <a:gd name="connsiteY4" fmla="*/ 970755 h 970755"/>
              <a:gd name="connsiteX0" fmla="*/ 0 w 2046696"/>
              <a:gd name="connsiteY0" fmla="*/ 970755 h 970755"/>
              <a:gd name="connsiteX1" fmla="*/ 912131 w 2046696"/>
              <a:gd name="connsiteY1" fmla="*/ 8344 h 970755"/>
              <a:gd name="connsiteX2" fmla="*/ 2046696 w 2046696"/>
              <a:gd name="connsiteY2" fmla="*/ 0 h 970755"/>
              <a:gd name="connsiteX3" fmla="*/ 1369942 w 2046696"/>
              <a:gd name="connsiteY3" fmla="*/ 960996 h 970755"/>
              <a:gd name="connsiteX4" fmla="*/ 0 w 2046696"/>
              <a:gd name="connsiteY4" fmla="*/ 970755 h 970755"/>
              <a:gd name="connsiteX0" fmla="*/ 0 w 2111985"/>
              <a:gd name="connsiteY0" fmla="*/ 962411 h 962411"/>
              <a:gd name="connsiteX1" fmla="*/ 912131 w 2111985"/>
              <a:gd name="connsiteY1" fmla="*/ 0 h 962411"/>
              <a:gd name="connsiteX2" fmla="*/ 2111985 w 2111985"/>
              <a:gd name="connsiteY2" fmla="*/ 4551 h 962411"/>
              <a:gd name="connsiteX3" fmla="*/ 1369942 w 2111985"/>
              <a:gd name="connsiteY3" fmla="*/ 952652 h 962411"/>
              <a:gd name="connsiteX4" fmla="*/ 0 w 2111985"/>
              <a:gd name="connsiteY4" fmla="*/ 962411 h 962411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111985" h="962411">
                <a:moveTo>
                  <a:pt x="0" y="962411"/>
                </a:moveTo>
                <a:lnTo>
                  <a:pt x="912131" y="0"/>
                </a:lnTo>
                <a:lnTo>
                  <a:pt x="2111985" y="4551"/>
                </a:lnTo>
                <a:lnTo>
                  <a:pt x="1369942" y="952652"/>
                </a:lnTo>
                <a:lnTo>
                  <a:pt x="0" y="962411"/>
                </a:lnTo>
                <a:close/>
              </a:path>
            </a:pathLst>
          </a:custGeom>
          <a:solidFill>
            <a:schemeClr val="accent1">
              <a:alpha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fr-FR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 sz="1351"/>
          </a:p>
        </xdr:txBody>
      </xdr:sp>
    </xdr:grpSp>
    <xdr:clientData/>
  </xdr:twoCellAnchor>
  <xdr:twoCellAnchor editAs="oneCell">
    <xdr:from>
      <xdr:col>5</xdr:col>
      <xdr:colOff>734785</xdr:colOff>
      <xdr:row>23</xdr:row>
      <xdr:rowOff>217716</xdr:rowOff>
    </xdr:from>
    <xdr:to>
      <xdr:col>10</xdr:col>
      <xdr:colOff>478427</xdr:colOff>
      <xdr:row>29</xdr:row>
      <xdr:rowOff>363693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27321" y="10477502"/>
          <a:ext cx="7415893" cy="3689821"/>
        </a:xfrm>
        <a:prstGeom prst="rect">
          <a:avLst/>
        </a:prstGeom>
      </xdr:spPr>
    </xdr:pic>
    <xdr:clientData/>
  </xdr:twoCellAnchor>
  <xdr:twoCellAnchor editAs="oneCell">
    <xdr:from>
      <xdr:col>6</xdr:col>
      <xdr:colOff>299356</xdr:colOff>
      <xdr:row>16</xdr:row>
      <xdr:rowOff>136325</xdr:rowOff>
    </xdr:from>
    <xdr:to>
      <xdr:col>8</xdr:col>
      <xdr:colOff>744582</xdr:colOff>
      <xdr:row>19</xdr:row>
      <xdr:rowOff>870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000999" y="6477254"/>
          <a:ext cx="2898322" cy="1796759"/>
        </a:xfrm>
        <a:prstGeom prst="rect">
          <a:avLst/>
        </a:prstGeom>
      </xdr:spPr>
    </xdr:pic>
    <xdr:clientData/>
  </xdr:twoCellAnchor>
  <xdr:oneCellAnchor>
    <xdr:from>
      <xdr:col>9</xdr:col>
      <xdr:colOff>2302164</xdr:colOff>
      <xdr:row>16</xdr:row>
      <xdr:rowOff>244928</xdr:rowOff>
    </xdr:from>
    <xdr:ext cx="3180631" cy="1700893"/>
    <xdr:pic>
      <xdr:nvPicPr>
        <xdr:cNvPr id="22" name="Picture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215093" y="6585857"/>
          <a:ext cx="3180631" cy="1700893"/>
        </a:xfrm>
        <a:prstGeom prst="rect">
          <a:avLst/>
        </a:prstGeom>
      </xdr:spPr>
    </xdr:pic>
    <xdr:clientData/>
  </xdr:oneCellAnchor>
  <xdr:twoCellAnchor editAs="oneCell">
    <xdr:from>
      <xdr:col>5</xdr:col>
      <xdr:colOff>1199881</xdr:colOff>
      <xdr:row>30</xdr:row>
      <xdr:rowOff>206287</xdr:rowOff>
    </xdr:from>
    <xdr:to>
      <xdr:col>9</xdr:col>
      <xdr:colOff>2037261</xdr:colOff>
      <xdr:row>38</xdr:row>
      <xdr:rowOff>58547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792417" y="14221644"/>
          <a:ext cx="6161583" cy="4019856"/>
        </a:xfrm>
        <a:prstGeom prst="rect">
          <a:avLst/>
        </a:prstGeom>
      </xdr:spPr>
    </xdr:pic>
    <xdr:clientData/>
  </xdr:twoCellAnchor>
  <xdr:twoCellAnchor editAs="oneCell">
    <xdr:from>
      <xdr:col>6</xdr:col>
      <xdr:colOff>81640</xdr:colOff>
      <xdr:row>19</xdr:row>
      <xdr:rowOff>530678</xdr:rowOff>
    </xdr:from>
    <xdr:to>
      <xdr:col>8</xdr:col>
      <xdr:colOff>725549</xdr:colOff>
      <xdr:row>22</xdr:row>
      <xdr:rowOff>326843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783283" y="8803821"/>
          <a:ext cx="3093195" cy="1592036"/>
        </a:xfrm>
        <a:prstGeom prst="rect">
          <a:avLst/>
        </a:prstGeom>
      </xdr:spPr>
    </xdr:pic>
    <xdr:clientData/>
  </xdr:twoCellAnchor>
  <xdr:twoCellAnchor editAs="oneCell">
    <xdr:from>
      <xdr:col>9</xdr:col>
      <xdr:colOff>2286282</xdr:colOff>
      <xdr:row>19</xdr:row>
      <xdr:rowOff>368467</xdr:rowOff>
    </xdr:from>
    <xdr:to>
      <xdr:col>13</xdr:col>
      <xdr:colOff>136073</xdr:colOff>
      <xdr:row>22</xdr:row>
      <xdr:rowOff>301533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3199211" y="8641610"/>
          <a:ext cx="2870826" cy="172703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9"/>
  <sheetViews>
    <sheetView tabSelected="1" zoomScale="85" zoomScaleNormal="85" workbookViewId="0">
      <pane ySplit="1" topLeftCell="A2" activePane="bottomLeft" state="frozen"/>
      <selection pane="bottomLeft" activeCell="E5" sqref="E5"/>
    </sheetView>
  </sheetViews>
  <sheetFormatPr defaultColWidth="10.33203125" defaultRowHeight="13.8" x14ac:dyDescent="0.3"/>
  <cols>
    <col min="1" max="1" width="3.5546875" style="1" customWidth="1"/>
    <col min="2" max="2" width="11.6640625" style="1" customWidth="1"/>
    <col min="3" max="3" width="24.33203125" style="1" customWidth="1"/>
    <col min="4" max="4" width="27.109375" style="1" customWidth="1"/>
    <col min="5" max="5" width="17.109375" style="1" customWidth="1"/>
    <col min="6" max="6" width="31.5546875" style="1" customWidth="1"/>
    <col min="7" max="7" width="19.109375" style="1" customWidth="1"/>
    <col min="8" max="8" width="17.5546875" style="1" customWidth="1"/>
    <col min="9" max="9" width="11.44140625" style="1" customWidth="1"/>
    <col min="10" max="10" width="35.109375" style="1" customWidth="1"/>
    <col min="11" max="11" width="17.44140625" style="1" customWidth="1"/>
    <col min="12" max="19" width="11.33203125" style="1" customWidth="1"/>
    <col min="20" max="16384" width="10.33203125" style="1"/>
  </cols>
  <sheetData>
    <row r="1" spans="1:15" ht="61.2" x14ac:dyDescent="0.3">
      <c r="A1" s="83" t="s">
        <v>112</v>
      </c>
      <c r="B1" s="83"/>
      <c r="C1" s="83"/>
      <c r="D1" s="83"/>
      <c r="E1" s="83"/>
      <c r="F1" s="83"/>
      <c r="G1" s="83"/>
      <c r="H1" s="83"/>
      <c r="I1" s="83"/>
      <c r="J1" s="83"/>
      <c r="K1" s="83"/>
    </row>
    <row r="2" spans="1:15" ht="14.4" thickBot="1" x14ac:dyDescent="0.35"/>
    <row r="3" spans="1:15" ht="70.5" customHeight="1" thickBot="1" x14ac:dyDescent="0.35">
      <c r="B3" s="97" t="s">
        <v>8</v>
      </c>
      <c r="C3" s="98"/>
      <c r="D3" s="98"/>
      <c r="E3" s="98"/>
      <c r="F3" s="99"/>
      <c r="G3" s="3"/>
    </row>
    <row r="4" spans="1:15" ht="26.25" customHeight="1" thickBot="1" x14ac:dyDescent="0.35">
      <c r="B4" s="49" t="s">
        <v>92</v>
      </c>
      <c r="C4" s="46"/>
      <c r="D4" s="47" t="s">
        <v>91</v>
      </c>
      <c r="E4" s="48" t="s">
        <v>90</v>
      </c>
      <c r="F4" s="47" t="s">
        <v>54</v>
      </c>
      <c r="G4" s="18"/>
      <c r="H4" s="18"/>
    </row>
    <row r="5" spans="1:15" ht="54.75" customHeight="1" x14ac:dyDescent="0.3">
      <c r="B5" s="94" t="s">
        <v>9</v>
      </c>
      <c r="C5" s="38" t="s">
        <v>52</v>
      </c>
      <c r="D5" s="33" t="s">
        <v>53</v>
      </c>
      <c r="E5" s="7" t="s">
        <v>107</v>
      </c>
      <c r="F5" s="6" t="s">
        <v>113</v>
      </c>
      <c r="G5" s="3"/>
    </row>
    <row r="6" spans="1:15" ht="30" customHeight="1" x14ac:dyDescent="0.3">
      <c r="B6" s="95"/>
      <c r="C6" s="39"/>
      <c r="D6" s="32" t="s">
        <v>2</v>
      </c>
      <c r="E6" s="8">
        <v>1.5</v>
      </c>
      <c r="F6" s="10" t="s">
        <v>13</v>
      </c>
    </row>
    <row r="7" spans="1:15" ht="30" customHeight="1" x14ac:dyDescent="0.3">
      <c r="B7" s="95"/>
      <c r="C7" s="40" t="s">
        <v>56</v>
      </c>
      <c r="D7" s="32" t="s">
        <v>3</v>
      </c>
      <c r="E7" s="8">
        <v>0.4</v>
      </c>
      <c r="F7" s="5" t="s">
        <v>14</v>
      </c>
      <c r="G7" s="2"/>
    </row>
    <row r="8" spans="1:15" ht="30" customHeight="1" x14ac:dyDescent="0.3">
      <c r="B8" s="95"/>
      <c r="C8" s="40" t="s">
        <v>57</v>
      </c>
      <c r="D8" s="32" t="s">
        <v>20</v>
      </c>
      <c r="E8" s="8">
        <v>1.1399999999999999</v>
      </c>
      <c r="F8" s="10" t="s">
        <v>21</v>
      </c>
      <c r="G8" s="2"/>
    </row>
    <row r="9" spans="1:15" ht="36" customHeight="1" thickBot="1" x14ac:dyDescent="0.35">
      <c r="B9" s="96"/>
      <c r="C9" s="41" t="s">
        <v>63</v>
      </c>
      <c r="D9" s="44" t="s">
        <v>87</v>
      </c>
      <c r="E9" s="34">
        <v>0</v>
      </c>
      <c r="F9" s="35" t="s">
        <v>88</v>
      </c>
      <c r="G9" s="2"/>
    </row>
    <row r="10" spans="1:15" s="3" customFormat="1" ht="20.25" customHeight="1" x14ac:dyDescent="0.3">
      <c r="B10" s="94" t="s">
        <v>10</v>
      </c>
      <c r="C10" s="42"/>
      <c r="D10" s="33" t="s">
        <v>4</v>
      </c>
      <c r="E10" s="7">
        <v>200</v>
      </c>
      <c r="F10" s="36"/>
    </row>
    <row r="11" spans="1:15" s="3" customFormat="1" ht="19.5" customHeight="1" x14ac:dyDescent="0.3">
      <c r="B11" s="95"/>
      <c r="C11" s="39"/>
      <c r="D11" s="32" t="s">
        <v>5</v>
      </c>
      <c r="E11" s="8">
        <v>150</v>
      </c>
      <c r="F11" s="5"/>
    </row>
    <row r="12" spans="1:15" ht="34.5" customHeight="1" x14ac:dyDescent="0.3">
      <c r="B12" s="95"/>
      <c r="C12" s="39"/>
      <c r="D12" s="32" t="s">
        <v>6</v>
      </c>
      <c r="E12" s="8">
        <v>0</v>
      </c>
      <c r="F12" s="5"/>
    </row>
    <row r="13" spans="1:15" ht="19.5" customHeight="1" thickBot="1" x14ac:dyDescent="0.35">
      <c r="B13" s="100"/>
      <c r="C13" s="43"/>
      <c r="D13" s="37" t="s">
        <v>7</v>
      </c>
      <c r="E13" s="9">
        <v>0</v>
      </c>
      <c r="F13" s="4"/>
    </row>
    <row r="14" spans="1:15" ht="19.5" customHeight="1" x14ac:dyDescent="0.3">
      <c r="B14" s="16"/>
      <c r="D14" s="17"/>
      <c r="E14" s="27"/>
      <c r="F14" s="28"/>
      <c r="G14" s="29"/>
      <c r="H14" s="30"/>
      <c r="I14" s="31"/>
      <c r="J14" s="30"/>
      <c r="K14" s="18"/>
      <c r="L14" s="18"/>
      <c r="M14" s="18"/>
      <c r="N14" s="18"/>
      <c r="O14" s="18"/>
    </row>
    <row r="15" spans="1:15" ht="19.5" customHeight="1" x14ac:dyDescent="0.3"/>
    <row r="16" spans="1:15" ht="14.4" thickBot="1" x14ac:dyDescent="0.35"/>
    <row r="17" spans="2:26" ht="79.5" customHeight="1" thickBot="1" x14ac:dyDescent="0.35">
      <c r="B17" s="91" t="s">
        <v>93</v>
      </c>
      <c r="C17" s="92"/>
      <c r="D17" s="92"/>
      <c r="E17" s="93"/>
      <c r="F17" s="62" t="s">
        <v>97</v>
      </c>
      <c r="G17" s="63"/>
      <c r="H17" s="57"/>
      <c r="I17" s="58"/>
      <c r="J17" s="58"/>
      <c r="K17" s="58"/>
      <c r="L17" s="58"/>
      <c r="M17" s="58"/>
      <c r="N17" s="58"/>
      <c r="O17" s="58"/>
      <c r="P17" s="58"/>
      <c r="Q17" s="58"/>
      <c r="R17" s="58"/>
      <c r="S17" s="58"/>
    </row>
    <row r="18" spans="2:26" ht="36" customHeight="1" x14ac:dyDescent="0.3">
      <c r="B18" s="84" t="s">
        <v>38</v>
      </c>
      <c r="C18" s="12" t="s">
        <v>33</v>
      </c>
      <c r="D18" s="68" t="s">
        <v>26</v>
      </c>
      <c r="E18" s="60">
        <f>IF($E$9&lt;&gt;0,"N/A",F18)</f>
        <v>1.3930915239266186</v>
      </c>
      <c r="F18" s="64">
        <f>2*($E$8+'ST SHEET'!$D$3+$E$11/1000)*TAN(RADIANS('ST SHEET'!$D$7/2+$E$13+$E$12))+(2*$E$10/1000)</f>
        <v>1.3930915239266186</v>
      </c>
      <c r="G18" s="15"/>
      <c r="H18" s="57"/>
      <c r="I18" s="51"/>
      <c r="J18" s="52"/>
      <c r="K18" s="52"/>
      <c r="L18" s="52"/>
      <c r="M18" s="52"/>
      <c r="N18" s="52"/>
      <c r="O18" s="52"/>
      <c r="P18" s="52"/>
      <c r="Q18" s="52"/>
      <c r="R18" s="50"/>
      <c r="S18" s="50"/>
      <c r="T18" s="15"/>
      <c r="U18" s="15"/>
      <c r="V18" s="15"/>
      <c r="W18" s="15"/>
      <c r="X18" s="15"/>
    </row>
    <row r="19" spans="2:26" ht="36" customHeight="1" x14ac:dyDescent="0.3">
      <c r="B19" s="85"/>
      <c r="C19" s="13" t="s">
        <v>34</v>
      </c>
      <c r="D19" s="69" t="s">
        <v>27</v>
      </c>
      <c r="E19" s="60">
        <f>IF($E$9&lt;&gt;0,"N/A",F19)</f>
        <v>1.4153615549046643</v>
      </c>
      <c r="F19" s="64">
        <f>2*($E$8+'ST SHEET'!$D$4+$E$11/1000)*TAN(RADIANS('ST SHEET'!$D$8/2+$E$13+$E$12))+(2*$E$10/1000)</f>
        <v>1.4153615549046643</v>
      </c>
      <c r="G19" s="15"/>
      <c r="H19" s="57"/>
      <c r="I19" s="51"/>
      <c r="J19" s="52"/>
      <c r="K19" s="52"/>
      <c r="L19" s="52"/>
      <c r="M19" s="52"/>
      <c r="N19" s="52"/>
      <c r="O19" s="52"/>
      <c r="P19" s="52"/>
      <c r="Q19" s="52"/>
      <c r="R19" s="50"/>
      <c r="S19" s="50"/>
      <c r="T19" s="15"/>
      <c r="U19" s="15"/>
      <c r="V19" s="15"/>
      <c r="W19" s="15"/>
      <c r="X19" s="15"/>
    </row>
    <row r="20" spans="2:26" ht="46.8" x14ac:dyDescent="0.3">
      <c r="B20" s="85"/>
      <c r="C20" s="13" t="s">
        <v>67</v>
      </c>
      <c r="D20" s="69" t="s">
        <v>71</v>
      </c>
      <c r="E20" s="60" t="str">
        <f>IF($E$9=0,"N/A",F20)</f>
        <v>N/A</v>
      </c>
      <c r="F20" s="65">
        <f>($E$8+'ST SHEET'!$D$3+$E$11/1000)*(TAN(RADIANS('ST SHEET'!$D$7/2-($E$9-$E$13)))/COS(RADIANS($E$9-$E$13))+SIN(RADIANS($E$9-$E$13)))+($E$10/1000)</f>
        <v>0.69654576196330931</v>
      </c>
      <c r="G20" s="89" t="s">
        <v>95</v>
      </c>
      <c r="H20" s="89"/>
      <c r="I20" s="89"/>
      <c r="J20" s="52"/>
      <c r="K20" s="90" t="s">
        <v>96</v>
      </c>
      <c r="L20" s="90"/>
      <c r="M20" s="90"/>
      <c r="N20" s="90"/>
      <c r="O20" s="90"/>
      <c r="P20" s="52"/>
      <c r="Q20" s="52"/>
      <c r="R20" s="50"/>
      <c r="S20" s="50"/>
      <c r="T20" s="15"/>
      <c r="U20" s="15"/>
      <c r="V20" s="15"/>
      <c r="W20" s="15"/>
      <c r="X20" s="15"/>
    </row>
    <row r="21" spans="2:26" ht="31.2" x14ac:dyDescent="0.3">
      <c r="B21" s="85"/>
      <c r="C21" s="13" t="s">
        <v>69</v>
      </c>
      <c r="D21" s="69" t="s">
        <v>72</v>
      </c>
      <c r="E21" s="60" t="str">
        <f t="shared" ref="E21:E23" si="0">IF($E$9=0,"N/A",F21)</f>
        <v>N/A</v>
      </c>
      <c r="F21" s="64">
        <f>($E$8+'ST SHEET'!$D$3+$E$11/1000)*(TAN(RADIANS('ST SHEET'!$D$7/2+$E$9+$E$13))/COS(RADIANS($E$9+$E$13))-SIN(RADIANS($E$9+$E$13)))+($E$10/1000)</f>
        <v>0.69654576196330931</v>
      </c>
      <c r="P21" s="52"/>
      <c r="Q21" s="52"/>
      <c r="R21" s="50"/>
      <c r="S21" s="50"/>
      <c r="T21" s="50"/>
      <c r="U21" s="50"/>
      <c r="V21" s="50"/>
      <c r="W21" s="50"/>
      <c r="X21" s="50"/>
      <c r="Y21" s="52"/>
      <c r="Z21" s="52"/>
    </row>
    <row r="22" spans="2:26" ht="46.8" x14ac:dyDescent="0.3">
      <c r="B22" s="85"/>
      <c r="C22" s="13" t="s">
        <v>68</v>
      </c>
      <c r="D22" s="69" t="s">
        <v>73</v>
      </c>
      <c r="E22" s="60" t="str">
        <f t="shared" si="0"/>
        <v>N/A</v>
      </c>
      <c r="F22" s="65">
        <f>($E$8+'ST SHEET'!$D$4+$E$11/1000)*(TAN(RADIANS('ST SHEET'!$D$8/2-($E$9-$E$13)))/COS(RADIANS($E$9-$E$13))+SIN(RADIANS($E$9-$E$13)))+($E$10/1000)</f>
        <v>0.70768077745233215</v>
      </c>
      <c r="P22" s="52"/>
      <c r="Q22" s="52"/>
      <c r="R22" s="50"/>
      <c r="S22" s="50"/>
      <c r="T22" s="51"/>
      <c r="U22" s="27"/>
      <c r="V22" s="55"/>
      <c r="W22" s="52"/>
      <c r="X22" s="50"/>
      <c r="Y22" s="50"/>
      <c r="Z22" s="52"/>
    </row>
    <row r="23" spans="2:26" ht="31.2" x14ac:dyDescent="0.3">
      <c r="B23" s="85"/>
      <c r="C23" s="13" t="s">
        <v>70</v>
      </c>
      <c r="D23" s="69" t="s">
        <v>74</v>
      </c>
      <c r="E23" s="60" t="str">
        <f t="shared" si="0"/>
        <v>N/A</v>
      </c>
      <c r="F23" s="64">
        <f>($E$8+'ST SHEET'!$D$4+$E$11/1000)*(TAN(RADIANS('ST SHEET'!$D$8/2+$E$9+$E$13))/COS(RADIANS($E$9+$E$13))-SIN(RADIANS($E$9+$E$13)))+($E$10/1000)</f>
        <v>0.70768077745233215</v>
      </c>
      <c r="G23" s="57"/>
      <c r="H23" s="57"/>
      <c r="I23" s="51"/>
      <c r="J23" s="27"/>
      <c r="K23" s="52"/>
      <c r="L23" s="52"/>
      <c r="M23" s="52"/>
      <c r="N23" s="52"/>
      <c r="O23" s="52"/>
      <c r="P23" s="53"/>
      <c r="Q23" s="54"/>
      <c r="R23" s="50"/>
      <c r="S23" s="50"/>
      <c r="T23" s="59"/>
      <c r="U23" s="27"/>
      <c r="V23" s="55"/>
      <c r="W23" s="52"/>
      <c r="X23" s="50"/>
      <c r="Y23" s="50"/>
      <c r="Z23" s="52"/>
    </row>
    <row r="24" spans="2:26" ht="57" customHeight="1" x14ac:dyDescent="0.3">
      <c r="B24" s="85"/>
      <c r="C24" s="13" t="s">
        <v>60</v>
      </c>
      <c r="D24" s="70" t="s">
        <v>32</v>
      </c>
      <c r="E24" s="60">
        <f>F24</f>
        <v>1.5957734605843585</v>
      </c>
      <c r="F24" s="65">
        <f>IF('ST SHEET'!$D$9-$F$18/2-$F$19/2 &lt;=0, "Gasket Can NOT be placed", 'ST SHEET'!$D$9-$F$18/2-$F$19/2)</f>
        <v>1.5957734605843585</v>
      </c>
      <c r="G24" s="15"/>
      <c r="H24" s="57"/>
      <c r="I24" s="51"/>
      <c r="J24" s="52"/>
      <c r="K24" s="52"/>
      <c r="L24" s="52"/>
      <c r="M24" s="52"/>
      <c r="N24" s="52"/>
      <c r="O24" s="52"/>
      <c r="P24" s="52"/>
      <c r="Q24" s="52"/>
      <c r="R24" s="50"/>
      <c r="S24" s="50"/>
      <c r="T24" s="59"/>
      <c r="U24" s="27"/>
      <c r="V24" s="55"/>
      <c r="W24" s="52"/>
      <c r="X24" s="50"/>
      <c r="Y24" s="50"/>
      <c r="Z24" s="52"/>
    </row>
    <row r="25" spans="2:26" ht="36" customHeight="1" x14ac:dyDescent="0.3">
      <c r="B25" s="85"/>
      <c r="C25" s="13" t="s">
        <v>35</v>
      </c>
      <c r="D25" s="69" t="s">
        <v>28</v>
      </c>
      <c r="E25" s="60">
        <f t="shared" ref="E25:E26" si="1">F25</f>
        <v>1.5285276348487296</v>
      </c>
      <c r="F25" s="64">
        <f>2*($E$8+'ST SHEET'!$D$3+$E$11/1000)*TAN(RADIANS('ST SHEET'!$D$7/2+$E$13))+2*$E$7*TAN(ASIN((SIN(RADIANS('ST SHEET'!$D$7/2+$E$13))/$E$6)))+(2*$E$10/1000)</f>
        <v>1.5285276348487296</v>
      </c>
      <c r="G25" s="15"/>
      <c r="H25" s="57"/>
      <c r="I25" s="51"/>
      <c r="J25" s="52"/>
      <c r="K25" s="52"/>
      <c r="L25" s="52"/>
      <c r="M25" s="52"/>
      <c r="N25" s="52"/>
      <c r="O25" s="52"/>
      <c r="P25" s="52"/>
      <c r="Q25" s="52"/>
      <c r="R25" s="50"/>
      <c r="S25" s="50"/>
      <c r="T25" s="15"/>
      <c r="U25" s="15"/>
      <c r="V25" s="15"/>
      <c r="W25" s="15"/>
      <c r="X25" s="15"/>
    </row>
    <row r="26" spans="2:26" ht="36" customHeight="1" x14ac:dyDescent="0.3">
      <c r="B26" s="85"/>
      <c r="C26" s="13" t="s">
        <v>36</v>
      </c>
      <c r="D26" s="69" t="s">
        <v>29</v>
      </c>
      <c r="E26" s="60">
        <f t="shared" si="1"/>
        <v>1.5320168134232897</v>
      </c>
      <c r="F26" s="64">
        <f>2*($E$8+'ST SHEET'!$D$4+$E$11/1000)*TAN(RADIANS('ST SHEET'!$D$8/2+$E$13+$E$12))+2*$E$7*TAN(ASIN((SIN(RADIANS('ST SHEET'!$D$8/2+$E$13))/$E$6)))+(2*$E$10/1000)</f>
        <v>1.5320168134232897</v>
      </c>
      <c r="G26" s="15"/>
      <c r="H26" s="57"/>
      <c r="I26" s="51"/>
      <c r="J26" s="52"/>
      <c r="K26" s="52"/>
      <c r="L26" s="52"/>
      <c r="M26" s="52"/>
      <c r="N26" s="52"/>
      <c r="O26" s="52"/>
      <c r="P26" s="52"/>
      <c r="Q26" s="52"/>
      <c r="R26" s="50"/>
      <c r="S26" s="50"/>
      <c r="T26" s="15"/>
      <c r="U26" s="15"/>
      <c r="V26" s="15"/>
      <c r="W26" s="15"/>
      <c r="X26" s="15"/>
    </row>
    <row r="27" spans="2:26" ht="46.8" x14ac:dyDescent="0.3">
      <c r="B27" s="85"/>
      <c r="C27" s="13" t="s">
        <v>64</v>
      </c>
      <c r="D27" s="69" t="s">
        <v>75</v>
      </c>
      <c r="E27" s="60" t="str">
        <f t="shared" ref="E27:E34" si="2">IF($E$9=0,"N/A",F27)</f>
        <v>N/A</v>
      </c>
      <c r="F27" s="64">
        <f>$F$20+$E$7*TAN(ASIN((SIN(RADIANS('ST SHEET'!$D$7/2-($E$9-$E$13))/$E$6))))</f>
        <v>0.76467952795495031</v>
      </c>
      <c r="G27" s="57"/>
      <c r="H27" s="57"/>
      <c r="I27" s="51"/>
      <c r="J27" s="52"/>
      <c r="K27" s="52"/>
      <c r="L27" s="52"/>
      <c r="M27" s="52"/>
      <c r="N27" s="52"/>
      <c r="O27" s="52"/>
      <c r="P27" s="52"/>
      <c r="Q27" s="52"/>
      <c r="R27" s="50"/>
      <c r="S27" s="50"/>
      <c r="T27" s="15"/>
      <c r="U27" s="15"/>
      <c r="V27" s="15"/>
      <c r="W27" s="15"/>
      <c r="X27" s="15"/>
    </row>
    <row r="28" spans="2:26" ht="31.2" x14ac:dyDescent="0.3">
      <c r="B28" s="85"/>
      <c r="C28" s="13" t="s">
        <v>89</v>
      </c>
      <c r="D28" s="69" t="s">
        <v>76</v>
      </c>
      <c r="E28" s="60" t="str">
        <f t="shared" si="2"/>
        <v>N/A</v>
      </c>
      <c r="F28" s="64">
        <f>$F$21+$E$7*TAN(ASIN((SIN(RADIANS('ST SHEET'!$D$7/2+($E$9+$E$13))/$E$6))))</f>
        <v>0.76467952795495031</v>
      </c>
      <c r="G28" s="57"/>
      <c r="H28" s="57"/>
      <c r="I28" s="51"/>
      <c r="J28" s="52"/>
      <c r="K28" s="52"/>
      <c r="L28" s="52"/>
      <c r="M28" s="52"/>
      <c r="N28" s="52"/>
      <c r="O28" s="52"/>
      <c r="P28" s="52"/>
      <c r="Q28" s="52"/>
      <c r="R28" s="50"/>
      <c r="S28" s="50"/>
      <c r="T28" s="15"/>
      <c r="U28" s="15"/>
      <c r="V28" s="15"/>
      <c r="W28" s="15"/>
      <c r="X28" s="15"/>
    </row>
    <row r="29" spans="2:26" ht="57" customHeight="1" x14ac:dyDescent="0.3">
      <c r="B29" s="85"/>
      <c r="C29" s="13" t="s">
        <v>65</v>
      </c>
      <c r="D29" s="69" t="s">
        <v>77</v>
      </c>
      <c r="E29" s="60" t="str">
        <f t="shared" si="2"/>
        <v>N/A</v>
      </c>
      <c r="F29" s="64">
        <f>$F$22+$E$7*TAN(ASIN((SIN(RADIANS('ST SHEET'!$D$8/2-($E$9-$E$13)))/$E$6)))</f>
        <v>0.76600840671164472</v>
      </c>
      <c r="G29" s="57"/>
      <c r="H29" s="57"/>
      <c r="I29" s="51"/>
      <c r="J29" s="52"/>
      <c r="K29" s="52"/>
      <c r="L29" s="52"/>
      <c r="M29" s="52"/>
      <c r="N29" s="52"/>
      <c r="O29" s="52"/>
      <c r="P29" s="52"/>
      <c r="Q29" s="52"/>
      <c r="R29" s="50"/>
      <c r="S29" s="50"/>
      <c r="T29" s="15"/>
      <c r="U29" s="15"/>
      <c r="V29" s="15"/>
      <c r="W29" s="15"/>
      <c r="X29" s="15"/>
    </row>
    <row r="30" spans="2:26" ht="31.2" x14ac:dyDescent="0.3">
      <c r="B30" s="85"/>
      <c r="C30" s="13" t="s">
        <v>66</v>
      </c>
      <c r="D30" s="69" t="s">
        <v>78</v>
      </c>
      <c r="E30" s="60" t="str">
        <f t="shared" si="2"/>
        <v>N/A</v>
      </c>
      <c r="F30" s="64">
        <f>$F$23+$E$7*TAN(ASIN((SIN(RADIANS('ST SHEET'!$D$8/2+($E$9+$E$13)))/$E$6)))</f>
        <v>0.76600840671164472</v>
      </c>
      <c r="G30" s="57"/>
      <c r="H30" s="57"/>
      <c r="I30" s="51"/>
      <c r="J30" s="52"/>
      <c r="K30" s="52"/>
      <c r="L30" s="52"/>
      <c r="M30" s="52"/>
      <c r="N30" s="52"/>
      <c r="O30" s="52"/>
      <c r="P30" s="52"/>
      <c r="Q30" s="52"/>
      <c r="R30" s="50"/>
      <c r="S30" s="50"/>
      <c r="T30" s="15"/>
      <c r="U30" s="15"/>
      <c r="V30" s="15"/>
      <c r="W30" s="15"/>
      <c r="X30" s="15"/>
    </row>
    <row r="31" spans="2:26" ht="62.4" x14ac:dyDescent="0.3">
      <c r="B31" s="85"/>
      <c r="C31" s="13" t="s">
        <v>79</v>
      </c>
      <c r="D31" s="69" t="s">
        <v>82</v>
      </c>
      <c r="E31" s="60" t="str">
        <f t="shared" si="2"/>
        <v>N/A</v>
      </c>
      <c r="F31" s="64">
        <f>(F21-F20)/2</f>
        <v>0</v>
      </c>
      <c r="G31" s="57"/>
      <c r="H31" s="57"/>
      <c r="I31" s="51"/>
      <c r="J31" s="27"/>
      <c r="K31" s="52"/>
      <c r="L31" s="52"/>
      <c r="M31" s="52"/>
      <c r="N31" s="52"/>
      <c r="O31" s="52"/>
      <c r="P31" s="53"/>
      <c r="Q31" s="54"/>
      <c r="R31" s="50"/>
      <c r="S31" s="50"/>
      <c r="T31" s="15"/>
      <c r="U31" s="15"/>
      <c r="V31" s="15"/>
      <c r="W31" s="15"/>
      <c r="X31" s="15"/>
    </row>
    <row r="32" spans="2:26" ht="62.4" x14ac:dyDescent="0.3">
      <c r="B32" s="85"/>
      <c r="C32" s="13" t="s">
        <v>80</v>
      </c>
      <c r="D32" s="69" t="s">
        <v>81</v>
      </c>
      <c r="E32" s="60" t="str">
        <f t="shared" si="2"/>
        <v>N/A</v>
      </c>
      <c r="F32" s="64">
        <f>(F23-F22)/2</f>
        <v>0</v>
      </c>
      <c r="G32" s="57"/>
      <c r="H32" s="57"/>
      <c r="I32" s="51"/>
      <c r="J32" s="27"/>
      <c r="K32" s="52"/>
      <c r="L32" s="52"/>
      <c r="M32" s="52"/>
      <c r="N32" s="52"/>
      <c r="O32" s="52"/>
      <c r="P32" s="53"/>
      <c r="Q32" s="54"/>
      <c r="R32" s="50"/>
      <c r="S32" s="50"/>
      <c r="T32" s="15"/>
      <c r="U32" s="15"/>
      <c r="V32" s="15"/>
      <c r="W32" s="15"/>
      <c r="X32" s="15"/>
    </row>
    <row r="33" spans="2:24" ht="43.5" customHeight="1" x14ac:dyDescent="0.3">
      <c r="B33" s="85"/>
      <c r="C33" s="13" t="s">
        <v>83</v>
      </c>
      <c r="D33" s="69" t="s">
        <v>85</v>
      </c>
      <c r="E33" s="60" t="str">
        <f t="shared" si="2"/>
        <v>N/A</v>
      </c>
      <c r="F33" s="64">
        <f>E8-'ST SHEET'!D10*SIN(RADIANS(E9+E13))/2</f>
        <v>1.1399999999999999</v>
      </c>
      <c r="G33" s="57"/>
      <c r="H33" s="57"/>
      <c r="I33" s="52"/>
      <c r="J33" s="27"/>
      <c r="K33" s="52"/>
      <c r="L33" s="52"/>
      <c r="M33" s="52"/>
      <c r="N33" s="52"/>
      <c r="O33" s="52"/>
      <c r="P33" s="53"/>
      <c r="Q33" s="54"/>
      <c r="R33" s="50"/>
      <c r="S33" s="50"/>
      <c r="T33" s="15"/>
      <c r="U33" s="15"/>
      <c r="V33" s="15"/>
      <c r="W33" s="15"/>
      <c r="X33" s="15"/>
    </row>
    <row r="34" spans="2:24" ht="43.5" customHeight="1" thickBot="1" x14ac:dyDescent="0.35">
      <c r="B34" s="86"/>
      <c r="C34" s="45" t="s">
        <v>84</v>
      </c>
      <c r="D34" s="71" t="s">
        <v>86</v>
      </c>
      <c r="E34" s="61" t="str">
        <f t="shared" si="2"/>
        <v>N/A</v>
      </c>
      <c r="F34" s="65">
        <f>E8+'ST SHEET'!D10*SIN(RADIANS(E9+E13))/2</f>
        <v>1.1399999999999999</v>
      </c>
      <c r="G34" s="57"/>
      <c r="H34" s="57"/>
      <c r="I34" s="52"/>
      <c r="J34" s="27"/>
      <c r="K34" s="52"/>
      <c r="L34" s="52"/>
      <c r="M34" s="52"/>
      <c r="N34" s="52"/>
      <c r="O34" s="52"/>
      <c r="P34" s="55"/>
      <c r="Q34" s="56"/>
      <c r="R34" s="50"/>
      <c r="S34" s="50"/>
      <c r="T34" s="15"/>
      <c r="U34" s="15"/>
      <c r="V34" s="15"/>
      <c r="W34" s="15"/>
      <c r="X34" s="15"/>
    </row>
    <row r="35" spans="2:24" ht="43.5" customHeight="1" x14ac:dyDescent="0.3">
      <c r="B35" s="87" t="s">
        <v>37</v>
      </c>
      <c r="C35" s="12" t="s">
        <v>59</v>
      </c>
      <c r="D35" s="72" t="s">
        <v>30</v>
      </c>
      <c r="E35" s="67">
        <f>F35</f>
        <v>4.5302722241360094</v>
      </c>
      <c r="F35" s="64">
        <f>($F$25/2)+'ST SHEET'!$D$9+($F$26/2)</f>
        <v>4.5302722241360094</v>
      </c>
      <c r="G35" s="57"/>
      <c r="H35" s="57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</row>
    <row r="36" spans="2:24" ht="43.5" customHeight="1" thickBot="1" x14ac:dyDescent="0.35">
      <c r="B36" s="88"/>
      <c r="C36" s="14" t="s">
        <v>94</v>
      </c>
      <c r="D36" s="73" t="s">
        <v>31</v>
      </c>
      <c r="E36" s="66">
        <f>F36</f>
        <v>1.5320168134232894</v>
      </c>
      <c r="F36" s="64">
        <f>MAX(F27+F28,F29+F30)</f>
        <v>1.5320168134232894</v>
      </c>
      <c r="G36" s="57"/>
      <c r="H36" s="57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</row>
    <row r="37" spans="2:24" x14ac:dyDescent="0.3"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</row>
    <row r="38" spans="2:24" x14ac:dyDescent="0.3"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</row>
    <row r="39" spans="2:24" x14ac:dyDescent="0.3"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</row>
  </sheetData>
  <mergeCells count="9">
    <mergeCell ref="A1:K1"/>
    <mergeCell ref="B18:B34"/>
    <mergeCell ref="B35:B36"/>
    <mergeCell ref="G20:I20"/>
    <mergeCell ref="K20:O20"/>
    <mergeCell ref="B17:E17"/>
    <mergeCell ref="B5:B9"/>
    <mergeCell ref="B3:F3"/>
    <mergeCell ref="B10:B13"/>
  </mergeCells>
  <conditionalFormatting sqref="E18:E30">
    <cfRule type="expression" dxfId="0" priority="1">
      <formula>"N/A"=$E$18</formula>
    </cfRule>
  </conditionalFormatting>
  <pageMargins left="0.7" right="0.7" top="0.75" bottom="0.75" header="0.3" footer="0.3"/>
  <pageSetup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'ST SHEET'!$E$2:$L$2</xm:f>
          </x14:formula1>
          <xm:sqref>E5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67B13-58EB-4B61-A4D8-4B7A0EB4BC4C}">
  <dimension ref="A1:L10"/>
  <sheetViews>
    <sheetView zoomScaleNormal="100" workbookViewId="0">
      <selection activeCell="N11" sqref="N11"/>
    </sheetView>
  </sheetViews>
  <sheetFormatPr defaultRowHeight="14.4" x14ac:dyDescent="0.3"/>
  <cols>
    <col min="2" max="2" width="20.109375" bestFit="1" customWidth="1"/>
    <col min="3" max="3" width="20.109375" hidden="1" customWidth="1"/>
    <col min="4" max="12" width="16.44140625" customWidth="1"/>
  </cols>
  <sheetData>
    <row r="1" spans="1:12" ht="72.599999999999994" customHeight="1" thickBot="1" x14ac:dyDescent="0.35">
      <c r="A1" s="101" t="s">
        <v>55</v>
      </c>
      <c r="B1" s="101"/>
      <c r="C1" s="101"/>
      <c r="D1" s="101"/>
      <c r="E1" s="101"/>
      <c r="F1" s="101"/>
      <c r="G1" s="101"/>
      <c r="H1" s="101"/>
      <c r="I1" s="1"/>
      <c r="J1" s="1"/>
      <c r="K1" s="1"/>
      <c r="L1" s="1"/>
    </row>
    <row r="2" spans="1:12" ht="18.600000000000001" thickBot="1" x14ac:dyDescent="0.35">
      <c r="A2" s="11"/>
      <c r="B2" s="26" t="s">
        <v>54</v>
      </c>
      <c r="C2" s="26">
        <v>1</v>
      </c>
      <c r="D2" s="26" t="str">
        <f>HLOOKUP('CUSTOMER SHEET'!$E$5,$E$2:$L$10,C2,FALSE)</f>
        <v>VL53L4CX</v>
      </c>
      <c r="E2" s="81" t="s">
        <v>110</v>
      </c>
      <c r="F2" s="77" t="s">
        <v>111</v>
      </c>
      <c r="G2" s="74" t="s">
        <v>109</v>
      </c>
      <c r="H2" s="81" t="s">
        <v>104</v>
      </c>
      <c r="I2" s="77" t="s">
        <v>108</v>
      </c>
      <c r="J2" s="77" t="s">
        <v>105</v>
      </c>
      <c r="K2" s="74" t="s">
        <v>106</v>
      </c>
      <c r="L2" s="77" t="s">
        <v>107</v>
      </c>
    </row>
    <row r="3" spans="1:12" ht="55.2" x14ac:dyDescent="0.3">
      <c r="A3" s="24" t="s">
        <v>15</v>
      </c>
      <c r="B3" s="25" t="s">
        <v>11</v>
      </c>
      <c r="C3" s="25">
        <v>2</v>
      </c>
      <c r="D3" s="24">
        <f>HLOOKUP('CUSTOMER SHEET'!$E$5,$E$2:$L$10,C3,FALSE)</f>
        <v>0.63</v>
      </c>
      <c r="E3" s="82">
        <v>0.71</v>
      </c>
      <c r="F3" s="78">
        <v>0.71</v>
      </c>
      <c r="G3" s="75">
        <v>0.63</v>
      </c>
      <c r="H3" s="82">
        <v>1.2709999999999999</v>
      </c>
      <c r="I3" s="78">
        <v>1.2709999999999999</v>
      </c>
      <c r="J3" s="78">
        <v>0.63</v>
      </c>
      <c r="K3" s="75">
        <v>0.63</v>
      </c>
      <c r="L3" s="78">
        <v>0.63</v>
      </c>
    </row>
    <row r="4" spans="1:12" ht="55.2" x14ac:dyDescent="0.3">
      <c r="A4" s="19" t="s">
        <v>17</v>
      </c>
      <c r="B4" s="21" t="s">
        <v>12</v>
      </c>
      <c r="C4" s="21">
        <v>3</v>
      </c>
      <c r="D4" s="19">
        <f>HLOOKUP('CUSTOMER SHEET'!$E$5,$E$2:$L$10,C4,FALSE)</f>
        <v>1</v>
      </c>
      <c r="E4" s="82">
        <v>1</v>
      </c>
      <c r="F4" s="78">
        <v>1</v>
      </c>
      <c r="G4" s="75">
        <v>1</v>
      </c>
      <c r="H4" s="82">
        <v>1.498</v>
      </c>
      <c r="I4" s="78">
        <v>1.498</v>
      </c>
      <c r="J4" s="78">
        <v>1</v>
      </c>
      <c r="K4" s="75">
        <v>1</v>
      </c>
      <c r="L4" s="78">
        <v>1</v>
      </c>
    </row>
    <row r="5" spans="1:12" ht="18" x14ac:dyDescent="0.3">
      <c r="A5" s="19" t="s">
        <v>18</v>
      </c>
      <c r="B5" s="21" t="s">
        <v>24</v>
      </c>
      <c r="C5" s="21">
        <v>4</v>
      </c>
      <c r="D5" s="19">
        <f>HLOOKUP('CUSTOMER SHEET'!$E$5,$E$2:$L$10,C5,FALSE)</f>
        <v>0.38</v>
      </c>
      <c r="E5" s="82">
        <v>0.5</v>
      </c>
      <c r="F5" s="78">
        <v>0.5</v>
      </c>
      <c r="G5" s="75">
        <v>0.4</v>
      </c>
      <c r="H5" s="82">
        <v>0.84</v>
      </c>
      <c r="I5" s="78">
        <v>0.84</v>
      </c>
      <c r="J5" s="78">
        <v>0.43</v>
      </c>
      <c r="K5" s="75">
        <v>0.38</v>
      </c>
      <c r="L5" s="78">
        <v>0.38</v>
      </c>
    </row>
    <row r="6" spans="1:12" ht="18" x14ac:dyDescent="0.3">
      <c r="A6" s="19" t="s">
        <v>19</v>
      </c>
      <c r="B6" s="22" t="s">
        <v>25</v>
      </c>
      <c r="C6" s="22">
        <v>5</v>
      </c>
      <c r="D6" s="19">
        <f>HLOOKUP('CUSTOMER SHEET'!$E$5,$E$2:$L$10,C6,FALSE)</f>
        <v>0.22</v>
      </c>
      <c r="E6" s="82">
        <v>0.3</v>
      </c>
      <c r="F6" s="78">
        <v>0.3</v>
      </c>
      <c r="G6" s="75">
        <v>0.2</v>
      </c>
      <c r="H6" s="82">
        <v>1.08</v>
      </c>
      <c r="I6" s="78">
        <v>1.08</v>
      </c>
      <c r="J6" s="78">
        <v>0.22</v>
      </c>
      <c r="K6" s="75">
        <v>0.22</v>
      </c>
      <c r="L6" s="78">
        <v>0.22</v>
      </c>
    </row>
    <row r="7" spans="1:12" ht="18" x14ac:dyDescent="0.3">
      <c r="A7" s="19" t="s">
        <v>16</v>
      </c>
      <c r="B7" s="22" t="s">
        <v>0</v>
      </c>
      <c r="C7" s="22">
        <v>6</v>
      </c>
      <c r="D7" s="19">
        <f>HLOOKUP('CUSTOMER SHEET'!$E$5,$E$2:$L$10,C7,FALSE)</f>
        <v>29</v>
      </c>
      <c r="E7" s="82">
        <v>25</v>
      </c>
      <c r="F7" s="78">
        <v>25</v>
      </c>
      <c r="G7" s="75">
        <v>35</v>
      </c>
      <c r="H7" s="82">
        <v>36.5</v>
      </c>
      <c r="I7" s="78">
        <v>36.5</v>
      </c>
      <c r="J7" s="78">
        <v>35</v>
      </c>
      <c r="K7" s="75">
        <v>29</v>
      </c>
      <c r="L7" s="78">
        <v>29</v>
      </c>
    </row>
    <row r="8" spans="1:12" ht="18" x14ac:dyDescent="0.3">
      <c r="A8" s="19" t="s">
        <v>23</v>
      </c>
      <c r="B8" s="22" t="s">
        <v>1</v>
      </c>
      <c r="C8" s="22">
        <v>7</v>
      </c>
      <c r="D8" s="19">
        <f>HLOOKUP('CUSTOMER SHEET'!$E$5,$E$2:$L$10,C8,FALSE)</f>
        <v>25</v>
      </c>
      <c r="E8" s="82">
        <v>25</v>
      </c>
      <c r="F8" s="78">
        <v>25</v>
      </c>
      <c r="G8" s="75">
        <v>25</v>
      </c>
      <c r="H8" s="82">
        <v>39.6</v>
      </c>
      <c r="I8" s="78">
        <v>39.6</v>
      </c>
      <c r="J8" s="78">
        <v>25</v>
      </c>
      <c r="K8" s="75">
        <v>25</v>
      </c>
      <c r="L8" s="78">
        <v>25</v>
      </c>
    </row>
    <row r="9" spans="1:12" ht="41.4" x14ac:dyDescent="0.3">
      <c r="A9" s="19" t="s">
        <v>22</v>
      </c>
      <c r="B9" s="21" t="s">
        <v>58</v>
      </c>
      <c r="C9" s="21">
        <v>8</v>
      </c>
      <c r="D9" s="19">
        <f>HLOOKUP('CUSTOMER SHEET'!$E$5,$E$2:$L$10,C9,FALSE)</f>
        <v>3</v>
      </c>
      <c r="E9" s="82">
        <v>3.32</v>
      </c>
      <c r="F9" s="78">
        <v>3.32</v>
      </c>
      <c r="G9" s="75">
        <v>3</v>
      </c>
      <c r="H9" s="82">
        <v>3.02</v>
      </c>
      <c r="I9" s="78">
        <v>3.02</v>
      </c>
      <c r="J9" s="78">
        <v>3</v>
      </c>
      <c r="K9" s="75">
        <v>3</v>
      </c>
      <c r="L9" s="78">
        <v>3</v>
      </c>
    </row>
    <row r="10" spans="1:12" ht="18.600000000000001" thickBot="1" x14ac:dyDescent="0.35">
      <c r="A10" s="20" t="s">
        <v>61</v>
      </c>
      <c r="B10" s="23" t="s">
        <v>62</v>
      </c>
      <c r="C10" s="23">
        <v>9</v>
      </c>
      <c r="D10" s="20">
        <f>HLOOKUP('CUSTOMER SHEET'!$E$5,$E$2:$L$10,C10,FALSE)</f>
        <v>2.4</v>
      </c>
      <c r="E10" s="80">
        <v>2.8</v>
      </c>
      <c r="F10" s="79">
        <v>2.8</v>
      </c>
      <c r="G10" s="76">
        <v>2.4</v>
      </c>
      <c r="H10" s="80">
        <v>2.5</v>
      </c>
      <c r="I10" s="79">
        <v>2.5</v>
      </c>
      <c r="J10" s="79">
        <v>2.4</v>
      </c>
      <c r="K10" s="80">
        <v>2.4</v>
      </c>
      <c r="L10" s="79">
        <v>2.4</v>
      </c>
    </row>
  </sheetData>
  <mergeCells count="1">
    <mergeCell ref="A1:H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"/>
  <sheetViews>
    <sheetView workbookViewId="0"/>
  </sheetViews>
  <sheetFormatPr defaultRowHeight="14.4" x14ac:dyDescent="0.3"/>
  <sheetData/>
  <pageMargins left="0.7" right="0.7" top="0.75" bottom="0.75" header="0.3" footer="0.3"/>
  <pageSetup paperSize="9" orientation="portrait" r:id="rId1"/>
  <customProperties>
    <customPr name="DCFIdentifier" r:id="rId2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"/>
  <sheetViews>
    <sheetView workbookViewId="0"/>
  </sheetViews>
  <sheetFormatPr defaultRowHeight="14.4" x14ac:dyDescent="0.3"/>
  <sheetData>
    <row r="1" spans="1:7" x14ac:dyDescent="0.3">
      <c r="A1" t="s">
        <v>39</v>
      </c>
      <c r="B1" t="s">
        <v>40</v>
      </c>
      <c r="C1" t="s">
        <v>41</v>
      </c>
      <c r="D1" t="s">
        <v>42</v>
      </c>
      <c r="E1" t="s">
        <v>43</v>
      </c>
      <c r="F1" t="s">
        <v>44</v>
      </c>
      <c r="G1" t="s">
        <v>45</v>
      </c>
    </row>
    <row r="2" spans="1:7" x14ac:dyDescent="0.3">
      <c r="A2" t="s">
        <v>46</v>
      </c>
      <c r="B2" t="s">
        <v>47</v>
      </c>
      <c r="C2" t="s">
        <v>48</v>
      </c>
      <c r="D2" t="s">
        <v>49</v>
      </c>
      <c r="E2" t="s">
        <v>50</v>
      </c>
      <c r="F2">
        <v>21</v>
      </c>
      <c r="G2" t="s">
        <v>51</v>
      </c>
    </row>
    <row r="3" spans="1:7" x14ac:dyDescent="0.3">
      <c r="A3" t="s">
        <v>98</v>
      </c>
      <c r="B3" t="s">
        <v>99</v>
      </c>
      <c r="C3" t="s">
        <v>100</v>
      </c>
      <c r="D3" t="s">
        <v>101</v>
      </c>
      <c r="E3" t="s">
        <v>102</v>
      </c>
      <c r="F3">
        <v>15</v>
      </c>
      <c r="G3" t="s">
        <v>103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CUSTOMER SHEET</vt:lpstr>
      <vt:lpstr>ST SHEET</vt:lpstr>
      <vt:lpstr>Classified as UnClassified</vt:lpstr>
    </vt:vector>
  </TitlesOfParts>
  <Company>STMicroelectronics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Arnaud DELEULE</dc:creator>
  <cp:lastModifiedBy>Thomas VIART</cp:lastModifiedBy>
  <dcterms:created xsi:type="dcterms:W3CDTF">2018-04-10T18:54:28Z</dcterms:created>
  <dcterms:modified xsi:type="dcterms:W3CDTF">2021-12-16T14:32:37Z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f8c7287-838c-46dd-b281-b1140229e67a_Enabled">
    <vt:lpwstr>true</vt:lpwstr>
  </property>
  <property fmtid="{D5CDD505-2E9C-101B-9397-08002B2CF9AE}" pid="3" name="MSIP_Label_cf8c7287-838c-46dd-b281-b1140229e67a_SetDate">
    <vt:lpwstr>2021-11-25T11:01:08Z</vt:lpwstr>
  </property>
  <property fmtid="{D5CDD505-2E9C-101B-9397-08002B2CF9AE}" pid="4" name="MSIP_Label_cf8c7287-838c-46dd-b281-b1140229e67a_Method">
    <vt:lpwstr>Privileged</vt:lpwstr>
  </property>
  <property fmtid="{D5CDD505-2E9C-101B-9397-08002B2CF9AE}" pid="5" name="MSIP_Label_cf8c7287-838c-46dd-b281-b1140229e67a_Name">
    <vt:lpwstr>cf8c7287-838c-46dd-b281-b1140229e67a</vt:lpwstr>
  </property>
  <property fmtid="{D5CDD505-2E9C-101B-9397-08002B2CF9AE}" pid="6" name="MSIP_Label_cf8c7287-838c-46dd-b281-b1140229e67a_SiteId">
    <vt:lpwstr>75e027c9-20d5-47d5-b82f-77d7cd041e8f</vt:lpwstr>
  </property>
  <property fmtid="{D5CDD505-2E9C-101B-9397-08002B2CF9AE}" pid="7" name="MSIP_Label_cf8c7287-838c-46dd-b281-b1140229e67a_ActionId">
    <vt:lpwstr>329a2562-9eb4-4b98-aff6-f51bdc2c1371</vt:lpwstr>
  </property>
  <property fmtid="{D5CDD505-2E9C-101B-9397-08002B2CF9AE}" pid="8" name="MSIP_Label_cf8c7287-838c-46dd-b281-b1140229e67a_ContentBits">
    <vt:lpwstr>0</vt:lpwstr>
  </property>
</Properties>
</file>