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en\Desktop\Afstuderen\thesis_stock_prediction_repo\code\imputationExperiment\"/>
    </mc:Choice>
  </mc:AlternateContent>
  <xr:revisionPtr revIDLastSave="0" documentId="13_ncr:1_{1A5D5F81-CBB9-4432-86B3-4FD4651C8533}" xr6:coauthVersionLast="47" xr6:coauthVersionMax="47" xr10:uidLastSave="{00000000-0000-0000-0000-000000000000}"/>
  <bookViews>
    <workbookView xWindow="3630" yWindow="0" windowWidth="21600" windowHeight="11385" firstSheet="1" activeTab="4" xr2:uid="{C28E17DC-67F8-4148-B879-84FD1B20D75B}"/>
  </bookViews>
  <sheets>
    <sheet name="Experiment optimization" sheetId="1" r:id="rId1"/>
    <sheet name="Experiment_1vs20ahead." sheetId="2" r:id="rId2"/>
    <sheet name="ImputationMethodsSparse" sheetId="3" r:id="rId3"/>
    <sheet name="Imputationmethod2D" sheetId="4" r:id="rId4"/>
    <sheet name="ImputationBoxplo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4" l="1"/>
  <c r="L57" i="4" s="1"/>
  <c r="K60" i="4"/>
  <c r="L60" i="4" s="1"/>
  <c r="K86" i="4"/>
  <c r="K85" i="4"/>
  <c r="L85" i="4" s="1"/>
  <c r="K84" i="4"/>
  <c r="L84" i="4" s="1"/>
  <c r="K83" i="4"/>
  <c r="L83" i="4" s="1"/>
  <c r="K82" i="4"/>
  <c r="K80" i="4"/>
  <c r="L80" i="4" s="1"/>
  <c r="K79" i="4"/>
  <c r="L79" i="4" s="1"/>
  <c r="K78" i="4"/>
  <c r="L78" i="4" s="1"/>
  <c r="K77" i="4"/>
  <c r="K76" i="4"/>
  <c r="L76" i="4" s="1"/>
  <c r="K66" i="4"/>
  <c r="L66" i="4" s="1"/>
  <c r="K65" i="4"/>
  <c r="L65" i="4" s="1"/>
  <c r="K64" i="4"/>
  <c r="L64" i="4" s="1"/>
  <c r="K62" i="4"/>
  <c r="L62" i="4" s="1"/>
  <c r="K61" i="4"/>
  <c r="L61" i="4" s="1"/>
  <c r="K58" i="4"/>
  <c r="L58" i="4" s="1"/>
  <c r="K56" i="4"/>
  <c r="L56" i="4" s="1"/>
  <c r="P46" i="3"/>
  <c r="P45" i="3"/>
  <c r="P44" i="3"/>
  <c r="P43" i="3"/>
  <c r="P42" i="3"/>
  <c r="P40" i="3"/>
  <c r="P39" i="3"/>
  <c r="P38" i="3"/>
  <c r="P37" i="3"/>
  <c r="P36" i="3"/>
  <c r="P34" i="3"/>
  <c r="P33" i="3"/>
  <c r="P32" i="3"/>
  <c r="P31" i="3"/>
  <c r="P30" i="3"/>
  <c r="O34" i="3"/>
  <c r="O33" i="3"/>
  <c r="O32" i="3"/>
  <c r="O31" i="3"/>
  <c r="O30" i="3"/>
  <c r="O44" i="3"/>
  <c r="O45" i="3"/>
  <c r="O46" i="3"/>
  <c r="O43" i="3"/>
  <c r="O42" i="3"/>
  <c r="O38" i="3"/>
  <c r="O39" i="3"/>
  <c r="O40" i="3"/>
  <c r="O37" i="3"/>
  <c r="O36" i="3"/>
  <c r="O24" i="3"/>
  <c r="P26" i="3"/>
  <c r="P25" i="3"/>
  <c r="P24" i="3"/>
  <c r="P23" i="3"/>
  <c r="O26" i="3"/>
  <c r="O25" i="3"/>
  <c r="O23" i="3"/>
  <c r="P21" i="3"/>
  <c r="P20" i="3"/>
  <c r="P19" i="3"/>
  <c r="P18" i="3"/>
  <c r="O21" i="3"/>
  <c r="O20" i="3"/>
  <c r="O19" i="3"/>
  <c r="O18" i="3"/>
  <c r="P15" i="3"/>
  <c r="P16" i="3"/>
  <c r="P14" i="3"/>
  <c r="P13" i="3"/>
  <c r="O15" i="3"/>
  <c r="O16" i="3"/>
  <c r="O14" i="3"/>
  <c r="O13" i="3"/>
  <c r="K72" i="4" l="1"/>
  <c r="L72" i="4" s="1"/>
  <c r="K71" i="4"/>
  <c r="L71" i="4" s="1"/>
  <c r="K70" i="4"/>
  <c r="L70" i="4" s="1"/>
  <c r="K74" i="4"/>
  <c r="L74" i="4" s="1"/>
  <c r="L77" i="4"/>
  <c r="L82" i="4"/>
  <c r="L86" i="4"/>
  <c r="K73" i="4"/>
  <c r="L73" i="4" s="1"/>
</calcChain>
</file>

<file path=xl/sharedStrings.xml><?xml version="1.0" encoding="utf-8"?>
<sst xmlns="http://schemas.openxmlformats.org/spreadsheetml/2006/main" count="646" uniqueCount="242">
  <si>
    <t>Data</t>
  </si>
  <si>
    <t>Dimensions</t>
  </si>
  <si>
    <t>1D</t>
  </si>
  <si>
    <t>Seed</t>
  </si>
  <si>
    <t>2D</t>
  </si>
  <si>
    <t>./data/parameters_LSTM_1Dvs2D/2D_noisy_sin_period126_year7_lag30_seed3.csv</t>
  </si>
  <si>
    <t>Experiment</t>
  </si>
  <si>
    <t>HYPER11</t>
  </si>
  <si>
    <t>./data/parameters_LSTM_1Dvs2D/2D_noisy_sin_period126_year7_lag30_seed5.csv</t>
  </si>
  <si>
    <t>HYPER12</t>
  </si>
  <si>
    <t>./data/parameters_LSTM_1Dvs2D/2D_noisy_sin_period126_year7_lag30_seed4.csv</t>
  </si>
  <si>
    <t>HYPER13</t>
  </si>
  <si>
    <t>./data/parameters_LSTM_1Dvs2D/2D_noisy_sin_period126_year7_lag30_seed2.csv</t>
  </si>
  <si>
    <t>HYPER14</t>
  </si>
  <si>
    <t>./data/parameters_LSTM_1Dvs2D/2D_noisy_sin_period126_year7_lag30_seed1.csv</t>
  </si>
  <si>
    <t>HYPER-15</t>
  </si>
  <si>
    <t>./data/parameters_LSTM_1Dvs2D/1D_noisy_sin_period126_year7_seed1.csv</t>
  </si>
  <si>
    <t>./data/parameters_LSTM_1Dvs2D/1D_noisy_sin_period126_year7_seed2.csv</t>
  </si>
  <si>
    <t>HYPER17</t>
  </si>
  <si>
    <t>./data/parameters_LSTM_1Dvs2D/1D_noisy_sin_period126_year7_seed3.csv</t>
  </si>
  <si>
    <t>HYPER18</t>
  </si>
  <si>
    <t>./data/parameters_LSTM_1Dvs2D/1D_noisy_sin_period126_year7_seed4.csv</t>
  </si>
  <si>
    <t>HYPER19</t>
  </si>
  <si>
    <t>HYPER20</t>
  </si>
  <si>
    <t>./data/parameters_LSTM_1Dvs2D/1D_noisy_sin_period126_year7_seed5.csv</t>
  </si>
  <si>
    <t>HYPER16</t>
  </si>
  <si>
    <t>Best parameters</t>
  </si>
  <si>
    <t>{'tw': 460, 'ep': 22, 'lr': 0.004189667142821885, 'hls': 27, 'optimizer': 'SGD', 'loss': 'MSELoss', 'stacked': 2, 'dropout': 0.08602018900129944}</t>
  </si>
  <si>
    <t>smape_score</t>
  </si>
  <si>
    <t>{'tw': 247, 'ep': 24, 'lr': 0.005134110672000415, 'hls': 86, 'optimizer': 'RMSprop', 'loss': 'MSELoss', 'stacked': 1, 'dropout': 0.2856511813790969}</t>
  </si>
  <si>
    <t>{'tw': 554, 'ep': 24, 'lr': 0.005888343916918849, 'hls': 87, 'optimizer': 'RMSprop', 'loss': 'MSELoss', 'stacked': 1, 'dropout': 0.5892303934943035}</t>
  </si>
  <si>
    <t>{'tw': 207, 'ep': 21, 'lr': 0.0002477208974160524, 'hls': 63, 'optimizer': 'RMSprop', 'loss': 'MSELoss', 'stacked': 2, 'dropout': 0.1315800881135999}</t>
  </si>
  <si>
    <t>{'tw': 376, 'ep': 15, 'lr': 0.0025915162890000963, 'hls': 8, 'optimizer': 'Adam', 'loss': 'MSELoss', 'stacked': 2, 'dropout': 0.30350744057697443}</t>
  </si>
  <si>
    <t>{'tw': 302, 'ep': 23, 'lr': 0.003677226160390331, 'hls': 5, 'optimizer': 'RMSprop', 'loss': 'MSELoss', 'stacked': 2, 'dropout': 0.31968312394364323}</t>
  </si>
  <si>
    <t>{'tw': 143, 'ep': 22, 'lr': 0.008783181730397417, 'hls': 83, 'optimizer': 'SGD', 'loss': 'MSELoss', 'stacked': 2, 'dropout': 0.6058490586730793}</t>
  </si>
  <si>
    <t>{'tw': 535, 'ep': 15, 'lr': 0.008379796406589536, 'hls': 66, 'optimizer': 'SGD', 'loss': 'MSELoss', 'stacked': 1, 'dropout': 0.4054032952807443}</t>
  </si>
  <si>
    <t>{'tw': 519, 'ep': 19, 'lr': 0.007960433399783657, 'hls': 48, 'optimizer': 'SGD', 'loss': 'MSELoss', 'stacked': 2, 'dropout': 0.3212608642282821}</t>
  </si>
  <si>
    <t xml:space="preserve">ran out of time this was 15 hours. </t>
  </si>
  <si>
    <t>{'tw': 440, 'ep': 18, 'lr': 0.0006422216570413538, 'hls': 82, 'optimizer': 'SGD', 'loss': 'MSELoss', 'stacked': 2, 'dropout': 0.4551682979985361}</t>
  </si>
  <si>
    <t>1-step ahead</t>
  </si>
  <si>
    <t>20, recursive steps</t>
  </si>
  <si>
    <t>20-step ahead, direct</t>
  </si>
  <si>
    <t>VSKAH-20</t>
  </si>
  <si>
    <t> VSKAH-19</t>
  </si>
  <si>
    <t>VSKAH-18</t>
  </si>
  <si>
    <t>VSKAH-17</t>
  </si>
  <si>
    <t>VSKAH-16</t>
  </si>
  <si>
    <t>VSKAH-14</t>
  </si>
  <si>
    <t> VSKAH-13</t>
  </si>
  <si>
    <t>VSKAH-12</t>
  </si>
  <si>
    <t> VSKAH-11</t>
  </si>
  <si>
    <t>VSKAH-10</t>
  </si>
  <si>
    <t>VSKAH-9</t>
  </si>
  <si>
    <t> VSKAH-8</t>
  </si>
  <si>
    <t> VSKAH-7</t>
  </si>
  <si>
    <t>VSKAH-6</t>
  </si>
  <si>
    <t>VSKAH-5</t>
  </si>
  <si>
    <t>Find reasonable parameters for the timeseries:</t>
  </si>
  <si>
    <t>seed</t>
  </si>
  <si>
    <t>smape</t>
  </si>
  <si>
    <t>best_parameters</t>
  </si>
  <si>
    <t>./data/univariate_missingness/noisy_sin_period126_seasonalperiod628_year7_missing33_seed1.csv</t>
  </si>
  <si>
    <t>{'tw': 447, 'ep': 16, 'lr': 2.474813339627685e-05, 'hls': 52, 'optimizer': 'RMSprop', 'loss': 'MSELoss', 'stacked': 2, 'dropout': 0.24344566823341277}</t>
  </si>
  <si>
    <t>./data/univariate_missingness/noisy_sin_period126_year7_missing33_seed1.csv</t>
  </si>
  <si>
    <t>{'tw': 353, 'ep': 16, 'lr': 0.0003377117284859461, 'hls': 29, 'optimizer': 'RMSprop', 'loss': 'MSELoss', 'stacked': 2, 'dropout': 0.29702635328607285}</t>
  </si>
  <si>
    <t>./data/univariate_missingness/noisy_sin_period126_year7_missing33_seed2.csv</t>
  </si>
  <si>
    <t>CLUS-46</t>
  </si>
  <si>
    <t>CLUS-47</t>
  </si>
  <si>
    <t>{'tw': 20, 'ep': 9, 'lr': 0.0017060758564065377, 'hls': 16, 'optimizer': 'Adam', 'loss': 'MSELoss', 'stacked': 2, 'dropout': 0.19781050221237603}</t>
  </si>
  <si>
    <t>./data/univariate_missingness/noisy_sin_period126_seasonalperiod628_year7_missing33_seed2.csv</t>
  </si>
  <si>
    <t>CLUS-48</t>
  </si>
  <si>
    <t>CLUS-49</t>
  </si>
  <si>
    <t>{'tw': 386, 'ep': 7, 'lr': 0.002214728988306277, 'hls': 21, 'optimizer': 'Adam', 'loss': 'MSELoss', 'stacked': 1, 'dropout': 0.06739706932780046}</t>
  </si>
  <si>
    <t>Below the imputation methods are applied to the regular and random missingness of these series</t>
  </si>
  <si>
    <t>Missingness</t>
  </si>
  <si>
    <t>Random</t>
  </si>
  <si>
    <t>Regular</t>
  </si>
  <si>
    <t>imputation</t>
  </si>
  <si>
    <t>forwardfill</t>
  </si>
  <si>
    <t>globalmean</t>
  </si>
  <si>
    <t>meanlast30</t>
  </si>
  <si>
    <t>linearfit30</t>
  </si>
  <si>
    <t>cubicfit30</t>
  </si>
  <si>
    <t>MIS-22</t>
  </si>
  <si>
    <t>MIS-21</t>
  </si>
  <si>
    <t>MIS-20</t>
  </si>
  <si>
    <t>MIS-19</t>
  </si>
  <si>
    <t>MIS-18</t>
  </si>
  <si>
    <t>MIS-17</t>
  </si>
  <si>
    <t>MIS-16</t>
  </si>
  <si>
    <t>MIS-15</t>
  </si>
  <si>
    <t>MIS-14</t>
  </si>
  <si>
    <t>MIS-13</t>
  </si>
  <si>
    <t>MIS-23</t>
  </si>
  <si>
    <t>MIS-24</t>
  </si>
  <si>
    <t>MIS-25</t>
  </si>
  <si>
    <t>MIS-27</t>
  </si>
  <si>
    <t>MIS-28</t>
  </si>
  <si>
    <t>MIS-29</t>
  </si>
  <si>
    <t>MIS-30</t>
  </si>
  <si>
    <t>MIS-31</t>
  </si>
  <si>
    <t>MIS-32</t>
  </si>
  <si>
    <t>MIS-33</t>
  </si>
  <si>
    <t>MIS-34</t>
  </si>
  <si>
    <t>MIS-35</t>
  </si>
  <si>
    <t>MIS-36</t>
  </si>
  <si>
    <t>MIS-37</t>
  </si>
  <si>
    <t>MIS-38</t>
  </si>
  <si>
    <t>MIS-39</t>
  </si>
  <si>
    <t>MIS-40</t>
  </si>
  <si>
    <t>MIS-41</t>
  </si>
  <si>
    <t>MIS-42</t>
  </si>
  <si>
    <t>MIS-43</t>
  </si>
  <si>
    <t>MIS-46</t>
  </si>
  <si>
    <t>MIS-44</t>
  </si>
  <si>
    <t>MIS-45</t>
  </si>
  <si>
    <t>MIS-47</t>
  </si>
  <si>
    <t>MIS-48</t>
  </si>
  <si>
    <t>MIS-49</t>
  </si>
  <si>
    <t>MIS-50</t>
  </si>
  <si>
    <t>MIS-51</t>
  </si>
  <si>
    <t>MIS-52</t>
  </si>
  <si>
    <t>MIS-53</t>
  </si>
  <si>
    <t>Average Error per time series</t>
  </si>
  <si>
    <t>Avg error(smape)</t>
  </si>
  <si>
    <t>Acc error</t>
  </si>
  <si>
    <t>noisy_sin_period126_year7_missing33_seed1.csv</t>
  </si>
  <si>
    <t>noisy_sin_period126_year7_missing33_seed2.csv</t>
  </si>
  <si>
    <t>noisy_sin_period126_seasonalperiod628_year7_missing33_seed1.csv</t>
  </si>
  <si>
    <t>noisy_sin_period126_seasonalperiod628_year7_missing33_seed2.csv</t>
  </si>
  <si>
    <t>All</t>
  </si>
  <si>
    <t xml:space="preserve">Imputation method </t>
  </si>
  <si>
    <t>Average Error per imputation method</t>
  </si>
  <si>
    <t>below is done some analysis</t>
  </si>
  <si>
    <t>Here are all imputation methods and prediction of the data: noisy_sin_period126_seasonalperiod628_year7_missing33_seed2.csv with random missingness</t>
  </si>
  <si>
    <t>Forwardfill</t>
  </si>
  <si>
    <t>Globalmean</t>
  </si>
  <si>
    <t>Linearfit30</t>
  </si>
  <si>
    <t>MeanLast30</t>
  </si>
  <si>
    <t>Cubicfit30</t>
  </si>
  <si>
    <t>./data/CocaCola/KO_Shifted_30ahead.csv</t>
  </si>
  <si>
    <t>./data/Apple/AAPL_Shifted_30ahead.csv</t>
  </si>
  <si>
    <t>./data/Microsoft/MSFT_Shifted_30ahead.csv</t>
  </si>
  <si>
    <t>{'tw': 322, 'ep': 47, 'lr': 0.005895333408680029, 'hls': 17, 'optimizer': 'SGD', 'loss': 'MSELoss', 'stacked': 1, 'dropout': 0.49433128249917385}</t>
  </si>
  <si>
    <t>{'tw': 494, 'ep': 44, 'lr': 0.007756435942074922, 'hls': 33, 'optimizer': 'Adam', 'loss': 'MSELoss', 'stacked': 1, 'dropout': 0.42641130680858885}</t>
  </si>
  <si>
    <t>{'tw': 558, 'ep': 10, 'lr': 0.0007495918820257744, 'hls': 26, 'optimizer': 'RMSprop', 'loss': 'MSELoss', 'stacked': 2, 'dropout': 0.10524289330444167}</t>
  </si>
  <si>
    <t>STOC-35</t>
  </si>
  <si>
    <t>STOC-33</t>
  </si>
  <si>
    <t>STOC-34</t>
  </si>
  <si>
    <t>33 of 90</t>
  </si>
  <si>
    <t>MSFT</t>
  </si>
  <si>
    <t>AAPL</t>
  </si>
  <si>
    <t>KO</t>
  </si>
  <si>
    <t>STOC-44</t>
  </si>
  <si>
    <t>STOC-45</t>
  </si>
  <si>
    <t>STOC-46</t>
  </si>
  <si>
    <t>STOC-47</t>
  </si>
  <si>
    <t>STOC-48</t>
  </si>
  <si>
    <t>STOC-50</t>
  </si>
  <si>
    <t>STOC-51</t>
  </si>
  <si>
    <t>STOC-53</t>
  </si>
  <si>
    <t>STOC-54</t>
  </si>
  <si>
    <t>STOC-55</t>
  </si>
  <si>
    <t>STOC-59</t>
  </si>
  <si>
    <t>STOC-60</t>
  </si>
  <si>
    <t>STOC-61</t>
  </si>
  <si>
    <t>STOC-63</t>
  </si>
  <si>
    <t>STOC-66</t>
  </si>
  <si>
    <t>STOC-67</t>
  </si>
  <si>
    <t>STOC-68</t>
  </si>
  <si>
    <t>STOC-69</t>
  </si>
  <si>
    <t>STOC-70</t>
  </si>
  <si>
    <t>STOC-71</t>
  </si>
  <si>
    <t>STOC-72</t>
  </si>
  <si>
    <t>STOC-74</t>
  </si>
  <si>
    <t>STOC-75</t>
  </si>
  <si>
    <t>STOC-76</t>
  </si>
  <si>
    <t>STOC-88</t>
  </si>
  <si>
    <t>STOC-89</t>
  </si>
  <si>
    <t>STOC-90</t>
  </si>
  <si>
    <t>STOC-91</t>
  </si>
  <si>
    <t>STOC-92</t>
  </si>
  <si>
    <t>STOC-94</t>
  </si>
  <si>
    <t>Accum error</t>
  </si>
  <si>
    <t>Experiment name</t>
  </si>
  <si>
    <t>stock</t>
  </si>
  <si>
    <t>imputation method</t>
  </si>
  <si>
    <t>CocaCola</t>
  </si>
  <si>
    <t>IM-15</t>
  </si>
  <si>
    <t>Wextrapolatecubic</t>
  </si>
  <si>
    <t>IM-16</t>
  </si>
  <si>
    <t>Gmean</t>
  </si>
  <si>
    <t>IM-17</t>
  </si>
  <si>
    <t>IM-18</t>
  </si>
  <si>
    <t>Wextrapolatelinear</t>
  </si>
  <si>
    <t>IM-19</t>
  </si>
  <si>
    <t>Wmean</t>
  </si>
  <si>
    <t>IM-20</t>
  </si>
  <si>
    <t>IM-21</t>
  </si>
  <si>
    <t>IM-22</t>
  </si>
  <si>
    <t>IM-23</t>
  </si>
  <si>
    <t>IM-24</t>
  </si>
  <si>
    <t>IM-25</t>
  </si>
  <si>
    <t>IM-26</t>
  </si>
  <si>
    <t>IM-27</t>
  </si>
  <si>
    <t>IM-28</t>
  </si>
  <si>
    <t>IM-29</t>
  </si>
  <si>
    <t>IM-30</t>
  </si>
  <si>
    <t>IM-31</t>
  </si>
  <si>
    <t>IM-32</t>
  </si>
  <si>
    <t>IM-33</t>
  </si>
  <si>
    <t>IM-34</t>
  </si>
  <si>
    <t>IM-35</t>
  </si>
  <si>
    <t>IM-36</t>
  </si>
  <si>
    <t>IM-37</t>
  </si>
  <si>
    <t>IM-38</t>
  </si>
  <si>
    <t>IM-39</t>
  </si>
  <si>
    <t>IM-40</t>
  </si>
  <si>
    <t>IM-41</t>
  </si>
  <si>
    <t>IM-42</t>
  </si>
  <si>
    <t>IM-43</t>
  </si>
  <si>
    <t>IM-44</t>
  </si>
  <si>
    <t>IM-45</t>
  </si>
  <si>
    <t>IM-46</t>
  </si>
  <si>
    <t>IM-47</t>
  </si>
  <si>
    <t>IM-48</t>
  </si>
  <si>
    <t>IM-49</t>
  </si>
  <si>
    <t>IM-50</t>
  </si>
  <si>
    <t>IM-51</t>
  </si>
  <si>
    <t>IM-52</t>
  </si>
  <si>
    <t>IM-53</t>
  </si>
  <si>
    <t>IM-54</t>
  </si>
  <si>
    <t>IM-55</t>
  </si>
  <si>
    <t>IM-56</t>
  </si>
  <si>
    <t>IM-57</t>
  </si>
  <si>
    <t>IM-58</t>
  </si>
  <si>
    <t>IM-59</t>
  </si>
  <si>
    <t>IM-60</t>
  </si>
  <si>
    <t>IM-61</t>
  </si>
  <si>
    <t>IM-62</t>
  </si>
  <si>
    <t>IM-63</t>
  </si>
  <si>
    <t>IM-64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</si>
</sst>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Source Sans Pro"/>
      <family val="2"/>
    </font>
    <font>
      <sz val="11"/>
      <color rgb="FF333333"/>
      <name val="Courier New"/>
      <family val="3"/>
    </font>
    <font>
      <sz val="11"/>
      <color rgb="FF333333"/>
      <name val="Source Sans Pro"/>
      <family val="2"/>
    </font>
    <font>
      <sz val="11"/>
      <name val="Calibri"/>
      <family val="2"/>
      <scheme val="minor"/>
    </font>
    <font>
      <sz val="12"/>
      <name val="Source Sans Pro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 applyFill="1"/>
    <xf numFmtId="0" fontId="4" fillId="0" borderId="0" xfId="0" applyFont="1" applyAlignment="1">
      <alignment vertical="center" wrapText="1"/>
    </xf>
    <xf numFmtId="0" fontId="7" fillId="0" borderId="0" xfId="0" applyFont="1" applyFill="1"/>
    <xf numFmtId="0" fontId="0" fillId="0" borderId="0" xfId="0" applyFont="1" applyFill="1"/>
    <xf numFmtId="0" fontId="0" fillId="3" borderId="0" xfId="0" applyFill="1"/>
    <xf numFmtId="0" fontId="4" fillId="4" borderId="3" xfId="0" applyFont="1" applyFill="1" applyBorder="1"/>
    <xf numFmtId="0" fontId="4" fillId="4" borderId="4" xfId="0" applyFont="1" applyFill="1" applyBorder="1"/>
    <xf numFmtId="0" fontId="0" fillId="4" borderId="4" xfId="0" applyFill="1" applyBorder="1"/>
    <xf numFmtId="0" fontId="4" fillId="4" borderId="5" xfId="0" applyFont="1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5" borderId="0" xfId="0" applyFill="1"/>
    <xf numFmtId="0" fontId="4" fillId="5" borderId="0" xfId="0" applyFont="1" applyFill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4" fillId="6" borderId="12" xfId="0" applyFont="1" applyFill="1" applyBorder="1"/>
    <xf numFmtId="0" fontId="0" fillId="6" borderId="12" xfId="0" applyFont="1" applyFill="1" applyBorder="1"/>
    <xf numFmtId="0" fontId="0" fillId="6" borderId="12" xfId="0" applyFill="1" applyBorder="1"/>
    <xf numFmtId="0" fontId="0" fillId="6" borderId="8" xfId="0" applyFill="1" applyBorder="1"/>
    <xf numFmtId="0" fontId="4" fillId="6" borderId="0" xfId="0" applyFont="1" applyFill="1" applyBorder="1"/>
    <xf numFmtId="0" fontId="0" fillId="6" borderId="0" xfId="0" applyFont="1" applyFill="1" applyBorder="1"/>
    <xf numFmtId="0" fontId="0" fillId="6" borderId="0" xfId="0" applyFill="1" applyBorder="1"/>
    <xf numFmtId="0" fontId="1" fillId="6" borderId="8" xfId="0" applyFont="1" applyFill="1" applyBorder="1"/>
    <xf numFmtId="0" fontId="0" fillId="6" borderId="10" xfId="0" applyFill="1" applyBorder="1"/>
    <xf numFmtId="0" fontId="4" fillId="6" borderId="1" xfId="0" applyFont="1" applyFill="1" applyBorder="1"/>
    <xf numFmtId="0" fontId="0" fillId="6" borderId="1" xfId="0" applyFont="1" applyFill="1" applyBorder="1"/>
    <xf numFmtId="0" fontId="0" fillId="6" borderId="1" xfId="0" applyFill="1" applyBorder="1"/>
    <xf numFmtId="0" fontId="4" fillId="6" borderId="4" xfId="0" applyFont="1" applyFill="1" applyBorder="1"/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8" fillId="3" borderId="2" xfId="0" applyFont="1" applyFill="1" applyBorder="1"/>
    <xf numFmtId="0" fontId="10" fillId="3" borderId="0" xfId="0" applyFont="1" applyFill="1"/>
    <xf numFmtId="0" fontId="11" fillId="3" borderId="0" xfId="0" applyFont="1" applyFill="1"/>
    <xf numFmtId="0" fontId="0" fillId="8" borderId="0" xfId="0" applyFill="1"/>
    <xf numFmtId="0" fontId="4" fillId="8" borderId="0" xfId="0" applyFont="1" applyFill="1"/>
    <xf numFmtId="0" fontId="0" fillId="5" borderId="0" xfId="0" applyFont="1" applyFill="1"/>
    <xf numFmtId="0" fontId="12" fillId="5" borderId="0" xfId="0" applyFont="1" applyFill="1"/>
    <xf numFmtId="0" fontId="2" fillId="5" borderId="0" xfId="0" applyFont="1" applyFill="1"/>
    <xf numFmtId="0" fontId="2" fillId="0" borderId="0" xfId="0" applyFont="1" applyFill="1"/>
    <xf numFmtId="0" fontId="4" fillId="0" borderId="0" xfId="0" applyFont="1" applyFill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4" fillId="0" borderId="0" xfId="0" applyFont="1"/>
    <xf numFmtId="0" fontId="4" fillId="6" borderId="13" xfId="0" applyFon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357512</xdr:colOff>
      <xdr:row>56</xdr:row>
      <xdr:rowOff>58239</xdr:rowOff>
    </xdr:from>
    <xdr:to>
      <xdr:col>43</xdr:col>
      <xdr:colOff>14654</xdr:colOff>
      <xdr:row>68</xdr:row>
      <xdr:rowOff>108224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760F1-BAE0-4FF9-B453-7D1B549B0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6493" y="10799508"/>
          <a:ext cx="9387296" cy="2335985"/>
        </a:xfrm>
        <a:prstGeom prst="rect">
          <a:avLst/>
        </a:prstGeom>
      </xdr:spPr>
    </xdr:pic>
    <xdr:clientData/>
  </xdr:twoCellAnchor>
  <xdr:twoCellAnchor editAs="oneCell">
    <xdr:from>
      <xdr:col>27</xdr:col>
      <xdr:colOff>108856</xdr:colOff>
      <xdr:row>1</xdr:row>
      <xdr:rowOff>163287</xdr:rowOff>
    </xdr:from>
    <xdr:to>
      <xdr:col>44</xdr:col>
      <xdr:colOff>124277</xdr:colOff>
      <xdr:row>14</xdr:row>
      <xdr:rowOff>117230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A55557-E9C5-48DC-958E-06EB0D023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47837" y="353787"/>
          <a:ext cx="10353709" cy="2467078"/>
        </a:xfrm>
        <a:prstGeom prst="rect">
          <a:avLst/>
        </a:prstGeom>
      </xdr:spPr>
    </xdr:pic>
    <xdr:clientData/>
  </xdr:twoCellAnchor>
  <xdr:twoCellAnchor editAs="oneCell">
    <xdr:from>
      <xdr:col>27</xdr:col>
      <xdr:colOff>124559</xdr:colOff>
      <xdr:row>15</xdr:row>
      <xdr:rowOff>87923</xdr:rowOff>
    </xdr:from>
    <xdr:to>
      <xdr:col>44</xdr:col>
      <xdr:colOff>95251</xdr:colOff>
      <xdr:row>27</xdr:row>
      <xdr:rowOff>169525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CFEA04-4885-4A28-B0C6-1382099F8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63540" y="2989385"/>
          <a:ext cx="10308980" cy="2396909"/>
        </a:xfrm>
        <a:prstGeom prst="rect">
          <a:avLst/>
        </a:prstGeom>
      </xdr:spPr>
    </xdr:pic>
    <xdr:clientData/>
  </xdr:twoCellAnchor>
  <xdr:twoCellAnchor editAs="oneCell">
    <xdr:from>
      <xdr:col>27</xdr:col>
      <xdr:colOff>74543</xdr:colOff>
      <xdr:row>28</xdr:row>
      <xdr:rowOff>41414</xdr:rowOff>
    </xdr:from>
    <xdr:to>
      <xdr:col>43</xdr:col>
      <xdr:colOff>542192</xdr:colOff>
      <xdr:row>40</xdr:row>
      <xdr:rowOff>59188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72A2EF-85C5-4CD5-AA3B-01A9DE826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13524" y="5448683"/>
          <a:ext cx="10197803" cy="2303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280149</xdr:colOff>
      <xdr:row>41</xdr:row>
      <xdr:rowOff>89648</xdr:rowOff>
    </xdr:from>
    <xdr:to>
      <xdr:col>43</xdr:col>
      <xdr:colOff>446943</xdr:colOff>
      <xdr:row>53</xdr:row>
      <xdr:rowOff>120659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EEB113-85ED-4983-A2BF-28A0172A3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019130" y="7973417"/>
          <a:ext cx="9896948" cy="2317011"/>
        </a:xfrm>
        <a:prstGeom prst="rect">
          <a:avLst/>
        </a:prstGeom>
      </xdr:spPr>
    </xdr:pic>
    <xdr:clientData/>
  </xdr:twoCellAnchor>
  <xdr:twoCellAnchor editAs="oneCell">
    <xdr:from>
      <xdr:col>27</xdr:col>
      <xdr:colOff>300402</xdr:colOff>
      <xdr:row>71</xdr:row>
      <xdr:rowOff>65941</xdr:rowOff>
    </xdr:from>
    <xdr:to>
      <xdr:col>42</xdr:col>
      <xdr:colOff>596265</xdr:colOff>
      <xdr:row>81</xdr:row>
      <xdr:rowOff>131884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005C06-1630-4207-B04B-887E1AB31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039383" y="13664710"/>
          <a:ext cx="9417882" cy="1970943"/>
        </a:xfrm>
        <a:prstGeom prst="rect">
          <a:avLst/>
        </a:prstGeom>
      </xdr:spPr>
    </xdr:pic>
    <xdr:clientData/>
  </xdr:twoCellAnchor>
  <xdr:twoCellAnchor editAs="oneCell">
    <xdr:from>
      <xdr:col>27</xdr:col>
      <xdr:colOff>235658</xdr:colOff>
      <xdr:row>94</xdr:row>
      <xdr:rowOff>158307</xdr:rowOff>
    </xdr:from>
    <xdr:to>
      <xdr:col>43</xdr:col>
      <xdr:colOff>340340</xdr:colOff>
      <xdr:row>107</xdr:row>
      <xdr:rowOff>92546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FA214E8-33A6-4555-B521-421F09DE7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18022" y="18238489"/>
          <a:ext cx="9802863" cy="2410739"/>
        </a:xfrm>
        <a:prstGeom prst="rect">
          <a:avLst/>
        </a:prstGeom>
      </xdr:spPr>
    </xdr:pic>
    <xdr:clientData/>
  </xdr:twoCellAnchor>
  <xdr:twoCellAnchor editAs="oneCell">
    <xdr:from>
      <xdr:col>27</xdr:col>
      <xdr:colOff>311940</xdr:colOff>
      <xdr:row>83</xdr:row>
      <xdr:rowOff>61230</xdr:rowOff>
    </xdr:from>
    <xdr:to>
      <xdr:col>43</xdr:col>
      <xdr:colOff>381073</xdr:colOff>
      <xdr:row>94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69F4C3-1B69-4E25-B15B-9833653FF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086090" y="15967980"/>
          <a:ext cx="9822733" cy="204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578355</xdr:colOff>
      <xdr:row>5</xdr:row>
      <xdr:rowOff>47625</xdr:rowOff>
    </xdr:from>
    <xdr:to>
      <xdr:col>34</xdr:col>
      <xdr:colOff>53239</xdr:colOff>
      <xdr:row>10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34BB79-6181-4AAD-BCC6-416D5DB31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90630" y="1000125"/>
          <a:ext cx="4351684" cy="10572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27</xdr:row>
      <xdr:rowOff>152401</xdr:rowOff>
    </xdr:from>
    <xdr:to>
      <xdr:col>34</xdr:col>
      <xdr:colOff>211444</xdr:colOff>
      <xdr:row>33</xdr:row>
      <xdr:rowOff>87419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F16438-9DA3-426A-B7E9-384917C6A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21875" y="5391151"/>
          <a:ext cx="4478644" cy="1078018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9525</xdr:rowOff>
    </xdr:from>
    <xdr:to>
      <xdr:col>34</xdr:col>
      <xdr:colOff>59756</xdr:colOff>
      <xdr:row>16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0FE278-53C7-4DF9-9BDD-830D01F2A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21875" y="2105025"/>
          <a:ext cx="4326956" cy="103822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133349</xdr:rowOff>
    </xdr:from>
    <xdr:to>
      <xdr:col>34</xdr:col>
      <xdr:colOff>59244</xdr:colOff>
      <xdr:row>21</xdr:row>
      <xdr:rowOff>180974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A7F34A-E645-467F-B5B9-B8963B2CD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21875" y="3228974"/>
          <a:ext cx="4326444" cy="1038225"/>
        </a:xfrm>
        <a:prstGeom prst="rect">
          <a:avLst/>
        </a:prstGeom>
      </xdr:spPr>
    </xdr:pic>
    <xdr:clientData/>
  </xdr:twoCellAnchor>
  <xdr:twoCellAnchor editAs="oneCell">
    <xdr:from>
      <xdr:col>26</xdr:col>
      <xdr:colOff>571500</xdr:colOff>
      <xdr:row>22</xdr:row>
      <xdr:rowOff>1</xdr:rowOff>
    </xdr:from>
    <xdr:to>
      <xdr:col>34</xdr:col>
      <xdr:colOff>93048</xdr:colOff>
      <xdr:row>27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D52C26-4FBB-456C-B2EF-2C1482713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583775" y="4286251"/>
          <a:ext cx="4398348" cy="1076324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56028</xdr:colOff>
      <xdr:row>5</xdr:row>
      <xdr:rowOff>85726</xdr:rowOff>
    </xdr:from>
    <xdr:to>
      <xdr:col>26</xdr:col>
      <xdr:colOff>525725</xdr:colOff>
      <xdr:row>10</xdr:row>
      <xdr:rowOff>144965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88D0D0-8DB1-46F2-A951-7206EB1A3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81793" y="1038226"/>
          <a:ext cx="4100403" cy="1011739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514349</xdr:colOff>
      <xdr:row>28</xdr:row>
      <xdr:rowOff>19050</xdr:rowOff>
    </xdr:from>
    <xdr:to>
      <xdr:col>26</xdr:col>
      <xdr:colOff>497140</xdr:colOff>
      <xdr:row>33</xdr:row>
      <xdr:rowOff>125212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41AFAC-90EE-416D-9A91-E91C587D1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59424" y="5448300"/>
          <a:ext cx="4249991" cy="1058662"/>
        </a:xfrm>
        <a:prstGeom prst="rect">
          <a:avLst/>
        </a:prstGeom>
      </xdr:spPr>
    </xdr:pic>
    <xdr:clientData/>
  </xdr:twoCellAnchor>
  <xdr:twoCellAnchor editAs="oneCell">
    <xdr:from>
      <xdr:col>19</xdr:col>
      <xdr:colOff>523874</xdr:colOff>
      <xdr:row>21</xdr:row>
      <xdr:rowOff>85726</xdr:rowOff>
    </xdr:from>
    <xdr:to>
      <xdr:col>26</xdr:col>
      <xdr:colOff>601907</xdr:colOff>
      <xdr:row>27</xdr:row>
      <xdr:rowOff>39203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0CDDE73-B93D-400B-9ED0-1B156DA58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68949" y="4171951"/>
          <a:ext cx="4345233" cy="1106002"/>
        </a:xfrm>
        <a:prstGeom prst="rect">
          <a:avLst/>
        </a:prstGeom>
      </xdr:spPr>
    </xdr:pic>
    <xdr:clientData/>
  </xdr:twoCellAnchor>
  <xdr:twoCellAnchor editAs="oneCell">
    <xdr:from>
      <xdr:col>19</xdr:col>
      <xdr:colOff>533400</xdr:colOff>
      <xdr:row>15</xdr:row>
      <xdr:rowOff>142876</xdr:rowOff>
    </xdr:from>
    <xdr:to>
      <xdr:col>27</xdr:col>
      <xdr:colOff>49462</xdr:colOff>
      <xdr:row>21</xdr:row>
      <xdr:rowOff>39342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05534E6-05CC-48D1-B016-D0B3AA5B4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8475" y="3038476"/>
          <a:ext cx="4392862" cy="1087091"/>
        </a:xfrm>
        <a:prstGeom prst="rect">
          <a:avLst/>
        </a:prstGeom>
      </xdr:spPr>
    </xdr:pic>
    <xdr:clientData/>
  </xdr:twoCellAnchor>
  <xdr:twoCellAnchor editAs="oneCell">
    <xdr:from>
      <xdr:col>19</xdr:col>
      <xdr:colOff>588818</xdr:colOff>
      <xdr:row>10</xdr:row>
      <xdr:rowOff>155864</xdr:rowOff>
    </xdr:from>
    <xdr:to>
      <xdr:col>26</xdr:col>
      <xdr:colOff>339553</xdr:colOff>
      <xdr:row>15</xdr:row>
      <xdr:rowOff>87980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811B7A-91D2-4855-92B5-298F67782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106409" y="2060864"/>
          <a:ext cx="3993689" cy="953889"/>
        </a:xfrm>
        <a:prstGeom prst="rect">
          <a:avLst/>
        </a:prstGeom>
      </xdr:spPr>
    </xdr:pic>
    <xdr:clientData/>
  </xdr:twoCellAnchor>
  <xdr:twoCellAnchor editAs="oneCell">
    <xdr:from>
      <xdr:col>13</xdr:col>
      <xdr:colOff>582706</xdr:colOff>
      <xdr:row>5</xdr:row>
      <xdr:rowOff>134473</xdr:rowOff>
    </xdr:from>
    <xdr:to>
      <xdr:col>19</xdr:col>
      <xdr:colOff>405248</xdr:colOff>
      <xdr:row>10</xdr:row>
      <xdr:rowOff>35275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3D93940-AA5B-483D-B108-BA8EF0B8E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615147" y="1086973"/>
          <a:ext cx="3453248" cy="853302"/>
        </a:xfrm>
        <a:prstGeom prst="rect">
          <a:avLst/>
        </a:prstGeom>
      </xdr:spPr>
    </xdr:pic>
    <xdr:clientData/>
  </xdr:twoCellAnchor>
  <xdr:twoCellAnchor editAs="oneCell">
    <xdr:from>
      <xdr:col>13</xdr:col>
      <xdr:colOff>593912</xdr:colOff>
      <xdr:row>28</xdr:row>
      <xdr:rowOff>99836</xdr:rowOff>
    </xdr:from>
    <xdr:to>
      <xdr:col>19</xdr:col>
      <xdr:colOff>302411</xdr:colOff>
      <xdr:row>32</xdr:row>
      <xdr:rowOff>165997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5E91A5F-BF41-437E-90AD-CB4053DA1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26353" y="5545895"/>
          <a:ext cx="3339205" cy="82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571499</xdr:colOff>
      <xdr:row>22</xdr:row>
      <xdr:rowOff>11207</xdr:rowOff>
    </xdr:from>
    <xdr:to>
      <xdr:col>19</xdr:col>
      <xdr:colOff>440542</xdr:colOff>
      <xdr:row>26</xdr:row>
      <xdr:rowOff>117165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5728D2-D530-4361-ACA3-8CDFF1791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03940" y="4314266"/>
          <a:ext cx="3499749" cy="867958"/>
        </a:xfrm>
        <a:prstGeom prst="rect">
          <a:avLst/>
        </a:prstGeom>
      </xdr:spPr>
    </xdr:pic>
    <xdr:clientData/>
  </xdr:twoCellAnchor>
  <xdr:twoCellAnchor editAs="oneCell">
    <xdr:from>
      <xdr:col>13</xdr:col>
      <xdr:colOff>526676</xdr:colOff>
      <xdr:row>11</xdr:row>
      <xdr:rowOff>89648</xdr:rowOff>
    </xdr:from>
    <xdr:to>
      <xdr:col>19</xdr:col>
      <xdr:colOff>323445</xdr:colOff>
      <xdr:row>15</xdr:row>
      <xdr:rowOff>101251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E255423-3382-4175-B1DA-D5B8811C5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59117" y="2185148"/>
          <a:ext cx="3427475" cy="818427"/>
        </a:xfrm>
        <a:prstGeom prst="rect">
          <a:avLst/>
        </a:prstGeom>
      </xdr:spPr>
    </xdr:pic>
    <xdr:clientData/>
  </xdr:twoCellAnchor>
  <xdr:twoCellAnchor editAs="oneCell">
    <xdr:from>
      <xdr:col>13</xdr:col>
      <xdr:colOff>537882</xdr:colOff>
      <xdr:row>16</xdr:row>
      <xdr:rowOff>33616</xdr:rowOff>
    </xdr:from>
    <xdr:to>
      <xdr:col>19</xdr:col>
      <xdr:colOff>349217</xdr:colOff>
      <xdr:row>20</xdr:row>
      <xdr:rowOff>68577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8BCD7A8-9C2C-4E05-A428-014CF7D63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70323" y="3137645"/>
          <a:ext cx="34420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375047</xdr:colOff>
      <xdr:row>38</xdr:row>
      <xdr:rowOff>94341</xdr:rowOff>
    </xdr:from>
    <xdr:to>
      <xdr:col>10</xdr:col>
      <xdr:colOff>597484</xdr:colOff>
      <xdr:row>44</xdr:row>
      <xdr:rowOff>125718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F86B4-40BD-44DC-923A-7229BEAA8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1516" y="7333341"/>
          <a:ext cx="2651312" cy="1174377"/>
        </a:xfrm>
        <a:prstGeom prst="rect">
          <a:avLst/>
        </a:prstGeom>
      </xdr:spPr>
    </xdr:pic>
    <xdr:clientData/>
  </xdr:twoCellAnchor>
  <xdr:twoCellAnchor editAs="oneCell">
    <xdr:from>
      <xdr:col>6</xdr:col>
      <xdr:colOff>380101</xdr:colOff>
      <xdr:row>50</xdr:row>
      <xdr:rowOff>52766</xdr:rowOff>
    </xdr:from>
    <xdr:to>
      <xdr:col>11</xdr:col>
      <xdr:colOff>234</xdr:colOff>
      <xdr:row>56</xdr:row>
      <xdr:rowOff>95251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4BFB9-25D2-4323-BEB9-136D73E7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6570" y="9577766"/>
          <a:ext cx="2656227" cy="1185485"/>
        </a:xfrm>
        <a:prstGeom prst="rect">
          <a:avLst/>
        </a:prstGeom>
      </xdr:spPr>
    </xdr:pic>
    <xdr:clientData/>
  </xdr:twoCellAnchor>
  <xdr:twoCellAnchor editAs="oneCell">
    <xdr:from>
      <xdr:col>6</xdr:col>
      <xdr:colOff>404813</xdr:colOff>
      <xdr:row>32</xdr:row>
      <xdr:rowOff>136461</xdr:rowOff>
    </xdr:from>
    <xdr:to>
      <xdr:col>10</xdr:col>
      <xdr:colOff>522012</xdr:colOff>
      <xdr:row>38</xdr:row>
      <xdr:rowOff>129644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08B293-D702-4411-A307-CCE1E2383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1282" y="6232461"/>
          <a:ext cx="2546074" cy="1136183"/>
        </a:xfrm>
        <a:prstGeom prst="rect">
          <a:avLst/>
        </a:prstGeom>
      </xdr:spPr>
    </xdr:pic>
    <xdr:clientData/>
  </xdr:twoCellAnchor>
  <xdr:twoCellAnchor editAs="oneCell">
    <xdr:from>
      <xdr:col>6</xdr:col>
      <xdr:colOff>369094</xdr:colOff>
      <xdr:row>44</xdr:row>
      <xdr:rowOff>62838</xdr:rowOff>
    </xdr:from>
    <xdr:to>
      <xdr:col>11</xdr:col>
      <xdr:colOff>17860</xdr:colOff>
      <xdr:row>50</xdr:row>
      <xdr:rowOff>113109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AC37D1-3D98-48B7-ADD0-F0DA698D0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5563" y="8444838"/>
          <a:ext cx="2684860" cy="1193271"/>
        </a:xfrm>
        <a:prstGeom prst="rect">
          <a:avLst/>
        </a:prstGeom>
      </xdr:spPr>
    </xdr:pic>
    <xdr:clientData/>
  </xdr:twoCellAnchor>
  <xdr:twoCellAnchor editAs="oneCell">
    <xdr:from>
      <xdr:col>6</xdr:col>
      <xdr:colOff>324466</xdr:colOff>
      <xdr:row>15</xdr:row>
      <xdr:rowOff>53546</xdr:rowOff>
    </xdr:from>
    <xdr:to>
      <xdr:col>10</xdr:col>
      <xdr:colOff>599237</xdr:colOff>
      <xdr:row>21</xdr:row>
      <xdr:rowOff>111673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9E1D91-F825-4175-BE97-8360F2BE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67914" y="2911046"/>
          <a:ext cx="2718426" cy="1201127"/>
        </a:xfrm>
        <a:prstGeom prst="rect">
          <a:avLst/>
        </a:prstGeom>
      </xdr:spPr>
    </xdr:pic>
    <xdr:clientData/>
  </xdr:twoCellAnchor>
  <xdr:twoCellAnchor editAs="oneCell">
    <xdr:from>
      <xdr:col>6</xdr:col>
      <xdr:colOff>378022</xdr:colOff>
      <xdr:row>26</xdr:row>
      <xdr:rowOff>160734</xdr:rowOff>
    </xdr:from>
    <xdr:to>
      <xdr:col>10</xdr:col>
      <xdr:colOff>600193</xdr:colOff>
      <xdr:row>33</xdr:row>
      <xdr:rowOff>5477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EC3375-02DA-488C-8E1F-CD6A655A7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4491" y="5113734"/>
          <a:ext cx="2651046" cy="1178243"/>
        </a:xfrm>
        <a:prstGeom prst="rect">
          <a:avLst/>
        </a:prstGeom>
      </xdr:spPr>
    </xdr:pic>
    <xdr:clientData/>
  </xdr:twoCellAnchor>
  <xdr:twoCellAnchor editAs="oneCell">
    <xdr:from>
      <xdr:col>6</xdr:col>
      <xdr:colOff>313051</xdr:colOff>
      <xdr:row>9</xdr:row>
      <xdr:rowOff>52815</xdr:rowOff>
    </xdr:from>
    <xdr:to>
      <xdr:col>11</xdr:col>
      <xdr:colOff>1040</xdr:colOff>
      <xdr:row>15</xdr:row>
      <xdr:rowOff>117585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206D6B7-8464-48E0-8DB8-2F846E044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56499" y="1767315"/>
          <a:ext cx="2734894" cy="1207770"/>
        </a:xfrm>
        <a:prstGeom prst="rect">
          <a:avLst/>
        </a:prstGeom>
      </xdr:spPr>
    </xdr:pic>
    <xdr:clientData/>
  </xdr:twoCellAnchor>
  <xdr:twoCellAnchor editAs="oneCell">
    <xdr:from>
      <xdr:col>6</xdr:col>
      <xdr:colOff>367664</xdr:colOff>
      <xdr:row>21</xdr:row>
      <xdr:rowOff>57908</xdr:rowOff>
    </xdr:from>
    <xdr:to>
      <xdr:col>10</xdr:col>
      <xdr:colOff>592661</xdr:colOff>
      <xdr:row>27</xdr:row>
      <xdr:rowOff>98534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0E27CD-E3A4-42A2-999A-D213C00A6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11112" y="4058408"/>
          <a:ext cx="2668652" cy="1183626"/>
        </a:xfrm>
        <a:prstGeom prst="rect">
          <a:avLst/>
        </a:prstGeom>
      </xdr:spPr>
    </xdr:pic>
    <xdr:clientData/>
  </xdr:twoCellAnchor>
  <xdr:twoCellAnchor editAs="oneCell">
    <xdr:from>
      <xdr:col>17</xdr:col>
      <xdr:colOff>12815</xdr:colOff>
      <xdr:row>12</xdr:row>
      <xdr:rowOff>103909</xdr:rowOff>
    </xdr:from>
    <xdr:to>
      <xdr:col>30</xdr:col>
      <xdr:colOff>63819</xdr:colOff>
      <xdr:row>23</xdr:row>
      <xdr:rowOff>145550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1E15DE-60E5-4741-89C7-90666445D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38815" y="2389909"/>
          <a:ext cx="8016502" cy="213714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25</xdr:row>
      <xdr:rowOff>38100</xdr:rowOff>
    </xdr:from>
    <xdr:to>
      <xdr:col>29</xdr:col>
      <xdr:colOff>170891</xdr:colOff>
      <xdr:row>36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3522F45-66FF-4DCF-B35A-B67DE95A9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583150" y="4800600"/>
          <a:ext cx="7552766" cy="2152650"/>
        </a:xfrm>
        <a:prstGeom prst="rect">
          <a:avLst/>
        </a:prstGeom>
      </xdr:spPr>
    </xdr:pic>
    <xdr:clientData/>
  </xdr:twoCellAnchor>
  <xdr:twoCellAnchor editAs="oneCell">
    <xdr:from>
      <xdr:col>16</xdr:col>
      <xdr:colOff>581024</xdr:colOff>
      <xdr:row>37</xdr:row>
      <xdr:rowOff>180976</xdr:rowOff>
    </xdr:from>
    <xdr:to>
      <xdr:col>30</xdr:col>
      <xdr:colOff>190500</xdr:colOff>
      <xdr:row>48</xdr:row>
      <xdr:rowOff>141015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6CF82D-5326-4971-BFC7-B9430F3E5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535524" y="7229476"/>
          <a:ext cx="8229601" cy="2055539"/>
        </a:xfrm>
        <a:prstGeom prst="rect">
          <a:avLst/>
        </a:prstGeom>
      </xdr:spPr>
    </xdr:pic>
    <xdr:clientData/>
  </xdr:twoCellAnchor>
  <xdr:twoCellAnchor editAs="oneCell">
    <xdr:from>
      <xdr:col>16</xdr:col>
      <xdr:colOff>581025</xdr:colOff>
      <xdr:row>50</xdr:row>
      <xdr:rowOff>0</xdr:rowOff>
    </xdr:from>
    <xdr:to>
      <xdr:col>30</xdr:col>
      <xdr:colOff>180746</xdr:colOff>
      <xdr:row>61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55ECAA4-AF13-41B3-BB76-6D9E8410B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535525" y="9525000"/>
          <a:ext cx="8219846" cy="2171700"/>
        </a:xfrm>
        <a:prstGeom prst="rect">
          <a:avLst/>
        </a:prstGeom>
      </xdr:spPr>
    </xdr:pic>
    <xdr:clientData/>
  </xdr:twoCellAnchor>
  <xdr:twoCellAnchor editAs="oneCell">
    <xdr:from>
      <xdr:col>16</xdr:col>
      <xdr:colOff>583936</xdr:colOff>
      <xdr:row>63</xdr:row>
      <xdr:rowOff>66676</xdr:rowOff>
    </xdr:from>
    <xdr:to>
      <xdr:col>30</xdr:col>
      <xdr:colOff>300254</xdr:colOff>
      <xdr:row>74</xdr:row>
      <xdr:rowOff>66675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154D58-661F-48A7-A28A-99D7BB110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538436" y="12068176"/>
          <a:ext cx="8336443" cy="20954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139147</xdr:colOff>
      <xdr:row>7</xdr:row>
      <xdr:rowOff>118856</xdr:rowOff>
    </xdr:from>
    <xdr:to>
      <xdr:col>13</xdr:col>
      <xdr:colOff>136507</xdr:colOff>
      <xdr:row>21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A5A9F-8F1E-43E1-8041-264DC1482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7783" y="1504311"/>
          <a:ext cx="14936767" cy="278540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13</xdr:col>
      <xdr:colOff>0</xdr:colOff>
      <xdr:row>35</xdr:row>
      <xdr:rowOff>178867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2F874F-1B59-4604-A6C2-C320AE05B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7618" y="4291853"/>
          <a:ext cx="14937441" cy="26553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12</xdr:col>
      <xdr:colOff>567498</xdr:colOff>
      <xdr:row>50</xdr:row>
      <xdr:rowOff>7691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9B7442-7540-4B57-821E-C0510FB1F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7618" y="6958853"/>
          <a:ext cx="14892617" cy="2674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8116-9A2B-4951-96F2-8674C14DD538}">
  <dimension ref="A3:AA97"/>
  <sheetViews>
    <sheetView topLeftCell="Y1" zoomScale="115" zoomScaleNormal="115" workbookViewId="0">
      <selection activeCell="H17" sqref="H17"/>
    </sheetView>
  </sheetViews>
  <sheetFormatPr defaultRowHeight="15" x14ac:dyDescent="0.25"/>
  <cols>
    <col min="2" max="2" width="11.7109375" bestFit="1" customWidth="1"/>
    <col min="3" max="3" width="84" bestFit="1" customWidth="1"/>
    <col min="4" max="4" width="11.42578125" bestFit="1" customWidth="1"/>
  </cols>
  <sheetData>
    <row r="3" spans="1:27" x14ac:dyDescent="0.25">
      <c r="AA3">
        <v>1</v>
      </c>
    </row>
    <row r="7" spans="1:27" x14ac:dyDescent="0.25">
      <c r="G7" s="2" t="s">
        <v>26</v>
      </c>
    </row>
    <row r="8" spans="1:27" x14ac:dyDescent="0.25">
      <c r="B8" t="s">
        <v>6</v>
      </c>
      <c r="C8" t="s">
        <v>0</v>
      </c>
      <c r="D8" t="s">
        <v>1</v>
      </c>
      <c r="E8" t="s">
        <v>3</v>
      </c>
      <c r="F8" t="s">
        <v>28</v>
      </c>
    </row>
    <row r="9" spans="1:27" s="4" customFormat="1" ht="15.75" x14ac:dyDescent="0.25">
      <c r="A9" s="4">
        <v>1</v>
      </c>
      <c r="B9" s="4" t="s">
        <v>25</v>
      </c>
      <c r="C9" s="5" t="s">
        <v>16</v>
      </c>
      <c r="D9" s="4" t="s">
        <v>2</v>
      </c>
      <c r="E9" s="4">
        <v>1</v>
      </c>
      <c r="F9" s="4">
        <v>0.28999999999999998</v>
      </c>
      <c r="G9" s="5" t="s">
        <v>29</v>
      </c>
    </row>
    <row r="10" spans="1:27" s="4" customFormat="1" ht="15.75" x14ac:dyDescent="0.25">
      <c r="A10" s="4">
        <v>2</v>
      </c>
      <c r="B10" s="4" t="s">
        <v>18</v>
      </c>
      <c r="C10" s="5" t="s">
        <v>17</v>
      </c>
      <c r="D10" s="4" t="s">
        <v>2</v>
      </c>
      <c r="E10" s="4">
        <v>2</v>
      </c>
      <c r="F10" s="4">
        <v>0.35</v>
      </c>
      <c r="G10" s="6" t="s">
        <v>27</v>
      </c>
    </row>
    <row r="11" spans="1:27" ht="15.75" x14ac:dyDescent="0.25">
      <c r="A11" s="4">
        <v>3</v>
      </c>
      <c r="B11" t="s">
        <v>20</v>
      </c>
      <c r="C11" s="1" t="s">
        <v>19</v>
      </c>
      <c r="D11" t="s">
        <v>2</v>
      </c>
      <c r="E11">
        <v>3</v>
      </c>
      <c r="F11">
        <v>0.59</v>
      </c>
      <c r="G11" s="3" t="s">
        <v>30</v>
      </c>
    </row>
    <row r="12" spans="1:27" s="4" customFormat="1" ht="15.75" x14ac:dyDescent="0.25">
      <c r="A12" s="4">
        <v>4</v>
      </c>
      <c r="B12" s="4" t="s">
        <v>22</v>
      </c>
      <c r="C12" s="5" t="s">
        <v>21</v>
      </c>
      <c r="D12" s="4" t="s">
        <v>2</v>
      </c>
      <c r="E12" s="4">
        <v>4</v>
      </c>
      <c r="F12" s="7">
        <v>0.42229299999999997</v>
      </c>
      <c r="G12" s="5" t="s">
        <v>31</v>
      </c>
    </row>
    <row r="13" spans="1:27" ht="15.75" x14ac:dyDescent="0.25">
      <c r="A13" s="4">
        <v>5</v>
      </c>
      <c r="B13" t="s">
        <v>23</v>
      </c>
      <c r="C13" s="1" t="s">
        <v>24</v>
      </c>
      <c r="D13" t="s">
        <v>2</v>
      </c>
      <c r="E13">
        <v>5</v>
      </c>
      <c r="F13">
        <v>1.03</v>
      </c>
      <c r="G13" s="1" t="s">
        <v>32</v>
      </c>
    </row>
    <row r="15" spans="1:27" ht="15.75" x14ac:dyDescent="0.25">
      <c r="A15" s="4">
        <v>6</v>
      </c>
      <c r="B15" t="s">
        <v>15</v>
      </c>
      <c r="C15" s="1" t="s">
        <v>14</v>
      </c>
      <c r="D15" t="s">
        <v>4</v>
      </c>
      <c r="E15">
        <v>1</v>
      </c>
      <c r="F15">
        <v>0.14000000000000001</v>
      </c>
      <c r="G15" s="1" t="s">
        <v>33</v>
      </c>
    </row>
    <row r="16" spans="1:27" ht="15.75" x14ac:dyDescent="0.25">
      <c r="A16" s="4">
        <v>7</v>
      </c>
      <c r="B16" t="s">
        <v>13</v>
      </c>
      <c r="C16" s="1" t="s">
        <v>12</v>
      </c>
      <c r="D16" t="s">
        <v>4</v>
      </c>
      <c r="E16">
        <v>2</v>
      </c>
      <c r="F16">
        <v>0.22</v>
      </c>
      <c r="G16" s="3" t="s">
        <v>36</v>
      </c>
      <c r="Z16" t="s">
        <v>37</v>
      </c>
      <c r="AA16">
        <v>2</v>
      </c>
    </row>
    <row r="17" spans="1:27" ht="15.75" x14ac:dyDescent="0.25">
      <c r="A17" s="4">
        <v>8</v>
      </c>
      <c r="B17" t="s">
        <v>7</v>
      </c>
      <c r="C17" s="1" t="s">
        <v>5</v>
      </c>
      <c r="D17" t="s">
        <v>4</v>
      </c>
      <c r="E17">
        <v>3</v>
      </c>
      <c r="F17">
        <v>0.33</v>
      </c>
      <c r="G17" s="1" t="s">
        <v>35</v>
      </c>
    </row>
    <row r="18" spans="1:27" ht="15.75" x14ac:dyDescent="0.25">
      <c r="A18" s="4">
        <v>9</v>
      </c>
      <c r="B18" t="s">
        <v>11</v>
      </c>
      <c r="C18" s="1" t="s">
        <v>10</v>
      </c>
      <c r="D18" t="s">
        <v>4</v>
      </c>
      <c r="E18">
        <v>4</v>
      </c>
      <c r="F18">
        <v>0.12</v>
      </c>
      <c r="G18" s="3" t="s">
        <v>38</v>
      </c>
    </row>
    <row r="19" spans="1:27" ht="15.75" x14ac:dyDescent="0.25">
      <c r="A19" s="4">
        <v>10</v>
      </c>
      <c r="B19" t="s">
        <v>9</v>
      </c>
      <c r="C19" s="1" t="s">
        <v>8</v>
      </c>
      <c r="D19" t="s">
        <v>4</v>
      </c>
      <c r="E19">
        <v>5</v>
      </c>
      <c r="F19">
        <v>0.67</v>
      </c>
      <c r="G19" s="1" t="s">
        <v>34</v>
      </c>
    </row>
    <row r="29" spans="1:27" x14ac:dyDescent="0.25">
      <c r="AA29">
        <v>3</v>
      </c>
    </row>
    <row r="42" spans="27:27" x14ac:dyDescent="0.25">
      <c r="AA42">
        <v>4</v>
      </c>
    </row>
    <row r="59" spans="27:27" x14ac:dyDescent="0.25">
      <c r="AA59">
        <v>5</v>
      </c>
    </row>
    <row r="72" spans="27:27" x14ac:dyDescent="0.25">
      <c r="AA72">
        <v>6</v>
      </c>
    </row>
    <row r="85" spans="27:27" x14ac:dyDescent="0.25">
      <c r="AA85">
        <v>8</v>
      </c>
    </row>
    <row r="97" spans="27:27" x14ac:dyDescent="0.25">
      <c r="AA97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99E1-4210-49FE-99DB-6E66D2F02502}">
  <dimension ref="A10:J22"/>
  <sheetViews>
    <sheetView topLeftCell="B2" zoomScale="130" zoomScaleNormal="130" workbookViewId="0">
      <selection activeCell="D29" sqref="D29"/>
    </sheetView>
  </sheetViews>
  <sheetFormatPr defaultRowHeight="15" x14ac:dyDescent="0.25"/>
  <cols>
    <col min="1" max="1" width="9.140625" style="10"/>
    <col min="2" max="2" width="12.42578125" style="10" bestFit="1" customWidth="1"/>
    <col min="3" max="3" width="19.85546875" style="10" bestFit="1" customWidth="1"/>
    <col min="4" max="4" width="17.5703125" style="10" bestFit="1" customWidth="1"/>
    <col min="5" max="5" width="41.140625" style="10" customWidth="1"/>
    <col min="6" max="7" width="9.140625" style="10"/>
    <col min="8" max="8" width="12.42578125" style="10" bestFit="1" customWidth="1"/>
    <col min="9" max="9" width="19.85546875" style="10" bestFit="1" customWidth="1"/>
    <col min="10" max="10" width="17.5703125" style="10" bestFit="1" customWidth="1"/>
    <col min="11" max="16384" width="9.140625" style="10"/>
  </cols>
  <sheetData>
    <row r="10" spans="1:10" x14ac:dyDescent="0.25">
      <c r="B10" s="12" t="s">
        <v>6</v>
      </c>
    </row>
    <row r="11" spans="1:10" x14ac:dyDescent="0.25">
      <c r="A11" s="8"/>
      <c r="B11" s="13" t="s">
        <v>39</v>
      </c>
      <c r="C11" s="13" t="s">
        <v>41</v>
      </c>
      <c r="D11" s="13" t="s">
        <v>40</v>
      </c>
      <c r="E11" s="8" t="s">
        <v>0</v>
      </c>
      <c r="F11" s="8" t="s">
        <v>1</v>
      </c>
      <c r="G11" s="8" t="s">
        <v>3</v>
      </c>
      <c r="H11" s="13" t="s">
        <v>39</v>
      </c>
      <c r="I11" s="13" t="s">
        <v>41</v>
      </c>
      <c r="J11" s="13" t="s">
        <v>40</v>
      </c>
    </row>
    <row r="12" spans="1:10" ht="15.75" x14ac:dyDescent="0.25">
      <c r="A12" s="8">
        <v>1</v>
      </c>
      <c r="B12" s="10" t="s">
        <v>52</v>
      </c>
      <c r="C12" s="8" t="s">
        <v>47</v>
      </c>
      <c r="D12" s="11" t="s">
        <v>42</v>
      </c>
      <c r="E12" s="9" t="s">
        <v>16</v>
      </c>
      <c r="F12" s="8" t="s">
        <v>2</v>
      </c>
      <c r="G12" s="8">
        <v>1</v>
      </c>
      <c r="H12" s="10">
        <v>2.4E-2</v>
      </c>
      <c r="I12" s="10">
        <v>4.1000000000000002E-2</v>
      </c>
      <c r="J12" s="10">
        <v>9.4E-2</v>
      </c>
    </row>
    <row r="13" spans="1:10" ht="15.75" x14ac:dyDescent="0.25">
      <c r="A13" s="8">
        <v>2</v>
      </c>
      <c r="B13" s="10" t="s">
        <v>55</v>
      </c>
      <c r="C13" s="8" t="s">
        <v>51</v>
      </c>
      <c r="D13" s="8" t="s">
        <v>44</v>
      </c>
      <c r="E13" s="9" t="s">
        <v>17</v>
      </c>
      <c r="F13" s="8" t="s">
        <v>2</v>
      </c>
      <c r="G13" s="8">
        <v>2</v>
      </c>
      <c r="H13" s="10">
        <v>1.2999999999999999E-2</v>
      </c>
      <c r="I13" s="10">
        <v>3.5000000000000003E-2</v>
      </c>
      <c r="J13" s="10">
        <v>5.3999999999999999E-2</v>
      </c>
    </row>
    <row r="14" spans="1:10" ht="15.75" x14ac:dyDescent="0.25">
      <c r="A14" s="8">
        <v>3</v>
      </c>
      <c r="B14" s="10" t="s">
        <v>56</v>
      </c>
      <c r="C14" s="8" t="s">
        <v>50</v>
      </c>
      <c r="D14" s="8" t="s">
        <v>45</v>
      </c>
      <c r="E14" s="9" t="s">
        <v>19</v>
      </c>
      <c r="F14" s="8" t="s">
        <v>2</v>
      </c>
      <c r="G14" s="8">
        <v>3</v>
      </c>
      <c r="H14" s="10">
        <v>0.27</v>
      </c>
      <c r="I14" s="10">
        <v>0.6</v>
      </c>
      <c r="J14" s="10">
        <v>1.1100000000000001</v>
      </c>
    </row>
    <row r="15" spans="1:10" ht="15.75" x14ac:dyDescent="0.25">
      <c r="A15" s="8">
        <v>4</v>
      </c>
      <c r="B15" s="10" t="s">
        <v>54</v>
      </c>
      <c r="C15" s="8" t="s">
        <v>49</v>
      </c>
      <c r="D15" s="8" t="s">
        <v>46</v>
      </c>
      <c r="E15" s="9" t="s">
        <v>21</v>
      </c>
      <c r="F15" s="8" t="s">
        <v>2</v>
      </c>
      <c r="G15" s="8">
        <v>4</v>
      </c>
      <c r="H15" s="10">
        <v>7.1999999999999998E-3</v>
      </c>
      <c r="I15" s="10">
        <v>0.12</v>
      </c>
      <c r="J15" s="10">
        <v>4.2000000000000003E-2</v>
      </c>
    </row>
    <row r="16" spans="1:10" ht="15.75" x14ac:dyDescent="0.25">
      <c r="A16" s="8">
        <v>5</v>
      </c>
      <c r="B16" s="10" t="s">
        <v>53</v>
      </c>
      <c r="C16" s="8" t="s">
        <v>48</v>
      </c>
      <c r="D16" s="8" t="s">
        <v>43</v>
      </c>
      <c r="E16" s="9" t="s">
        <v>24</v>
      </c>
      <c r="F16" s="8" t="s">
        <v>2</v>
      </c>
      <c r="G16" s="8">
        <v>5</v>
      </c>
      <c r="H16" s="10">
        <v>7.2399999999999999E-3</v>
      </c>
      <c r="I16" s="10">
        <v>0.16</v>
      </c>
      <c r="J16" s="10">
        <v>0.35</v>
      </c>
    </row>
    <row r="17" spans="1:7" x14ac:dyDescent="0.25">
      <c r="A17" s="8"/>
      <c r="B17" s="8"/>
      <c r="C17" s="8"/>
      <c r="D17" s="8"/>
      <c r="E17" s="8"/>
      <c r="F17" s="8"/>
      <c r="G17" s="8"/>
    </row>
    <row r="18" spans="1:7" ht="15.75" x14ac:dyDescent="0.25">
      <c r="A18" s="8"/>
      <c r="B18" s="8"/>
      <c r="C18" s="8"/>
      <c r="D18" s="8"/>
      <c r="E18" s="9"/>
      <c r="F18" s="8"/>
      <c r="G18" s="8"/>
    </row>
    <row r="19" spans="1:7" ht="15.75" x14ac:dyDescent="0.25">
      <c r="A19" s="8"/>
      <c r="B19" s="8"/>
      <c r="C19" s="8"/>
      <c r="D19" s="8"/>
      <c r="E19" s="9"/>
      <c r="F19" s="8"/>
      <c r="G19" s="8"/>
    </row>
    <row r="20" spans="1:7" ht="15.75" x14ac:dyDescent="0.25">
      <c r="A20" s="8"/>
      <c r="B20" s="8"/>
      <c r="C20" s="8"/>
      <c r="D20" s="8"/>
      <c r="E20" s="9"/>
      <c r="F20" s="8"/>
      <c r="G20" s="8"/>
    </row>
    <row r="21" spans="1:7" ht="15.75" x14ac:dyDescent="0.25">
      <c r="A21" s="8"/>
      <c r="B21" s="8"/>
      <c r="C21" s="8"/>
      <c r="D21" s="8"/>
      <c r="E21" s="9"/>
      <c r="F21" s="8"/>
      <c r="G21" s="8"/>
    </row>
    <row r="22" spans="1:7" ht="15.75" x14ac:dyDescent="0.25">
      <c r="A22" s="8"/>
      <c r="B22" s="8"/>
      <c r="C22" s="8"/>
      <c r="D22" s="8"/>
      <c r="E22" s="9"/>
      <c r="F22" s="8"/>
      <c r="G22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FA69-FE6D-45B9-B001-F7FB350EE110}">
  <dimension ref="A2:R63"/>
  <sheetViews>
    <sheetView topLeftCell="A4" zoomScale="85" zoomScaleNormal="85" workbookViewId="0">
      <selection activeCell="B35" sqref="B35"/>
    </sheetView>
  </sheetViews>
  <sheetFormatPr defaultRowHeight="15" x14ac:dyDescent="0.25"/>
  <cols>
    <col min="1" max="1" width="38.85546875" customWidth="1"/>
    <col min="2" max="2" width="11.28515625" bestFit="1" customWidth="1"/>
    <col min="3" max="3" width="36.85546875" customWidth="1"/>
    <col min="4" max="4" width="11.85546875" bestFit="1" customWidth="1"/>
    <col min="5" max="5" width="12.28515625" bestFit="1" customWidth="1"/>
    <col min="13" max="13" width="71.28515625" bestFit="1" customWidth="1"/>
    <col min="14" max="14" width="11.85546875" bestFit="1" customWidth="1"/>
    <col min="16" max="16" width="16.5703125" bestFit="1" customWidth="1"/>
    <col min="18" max="18" width="10.42578125" customWidth="1"/>
  </cols>
  <sheetData>
    <row r="2" spans="1:18" x14ac:dyDescent="0.25">
      <c r="A2" s="2" t="s">
        <v>57</v>
      </c>
      <c r="C2" s="2"/>
    </row>
    <row r="3" spans="1:18" x14ac:dyDescent="0.25">
      <c r="A3" s="24"/>
      <c r="B3" s="47" t="s">
        <v>6</v>
      </c>
      <c r="C3" s="46" t="s">
        <v>0</v>
      </c>
      <c r="D3" s="47" t="s">
        <v>58</v>
      </c>
      <c r="E3" s="47" t="s">
        <v>59</v>
      </c>
      <c r="F3" s="47" t="s">
        <v>60</v>
      </c>
      <c r="G3" s="47"/>
      <c r="H3" s="24"/>
      <c r="I3" s="24"/>
      <c r="J3" s="24"/>
      <c r="K3" s="24"/>
      <c r="L3" s="24"/>
      <c r="M3" s="24"/>
    </row>
    <row r="4" spans="1:18" x14ac:dyDescent="0.25">
      <c r="A4" s="24">
        <v>1</v>
      </c>
      <c r="B4" s="24" t="s">
        <v>66</v>
      </c>
      <c r="C4" s="25" t="s">
        <v>63</v>
      </c>
      <c r="D4" s="24">
        <v>1</v>
      </c>
      <c r="E4" s="24">
        <v>0.31</v>
      </c>
      <c r="F4" s="25" t="s">
        <v>64</v>
      </c>
      <c r="G4" s="24"/>
      <c r="H4" s="24"/>
      <c r="I4" s="24"/>
      <c r="J4" s="24"/>
      <c r="K4" s="24"/>
      <c r="L4" s="24"/>
      <c r="M4" s="24"/>
    </row>
    <row r="5" spans="1:18" x14ac:dyDescent="0.25">
      <c r="A5" s="24">
        <v>2</v>
      </c>
      <c r="B5" s="24" t="s">
        <v>67</v>
      </c>
      <c r="C5" s="25" t="s">
        <v>65</v>
      </c>
      <c r="D5" s="24">
        <v>2</v>
      </c>
      <c r="E5" s="24">
        <v>0.49</v>
      </c>
      <c r="F5" s="25" t="s">
        <v>68</v>
      </c>
      <c r="G5" s="24"/>
      <c r="H5" s="24"/>
      <c r="I5" s="24"/>
      <c r="J5" s="24"/>
      <c r="K5" s="24"/>
      <c r="L5" s="24"/>
      <c r="M5" s="24"/>
    </row>
    <row r="6" spans="1:18" x14ac:dyDescent="0.25">
      <c r="A6" s="24">
        <v>3</v>
      </c>
      <c r="B6" s="24" t="s">
        <v>71</v>
      </c>
      <c r="C6" s="25" t="s">
        <v>61</v>
      </c>
      <c r="D6" s="24">
        <v>1</v>
      </c>
      <c r="E6" s="24">
        <v>0.67</v>
      </c>
      <c r="F6" s="24" t="s">
        <v>62</v>
      </c>
      <c r="G6" s="24"/>
      <c r="H6" s="24"/>
      <c r="I6" s="24"/>
      <c r="J6" s="24"/>
      <c r="K6" s="24"/>
      <c r="L6" s="24"/>
      <c r="M6" s="24"/>
    </row>
    <row r="7" spans="1:18" x14ac:dyDescent="0.25">
      <c r="A7" s="24">
        <v>4</v>
      </c>
      <c r="B7" s="24" t="s">
        <v>70</v>
      </c>
      <c r="C7" s="25" t="s">
        <v>69</v>
      </c>
      <c r="D7" s="24">
        <v>2</v>
      </c>
      <c r="E7" s="24">
        <v>0.4</v>
      </c>
      <c r="F7" s="24" t="s">
        <v>72</v>
      </c>
      <c r="G7" s="24"/>
      <c r="H7" s="24"/>
      <c r="I7" s="24"/>
      <c r="J7" s="24"/>
      <c r="K7" s="24"/>
      <c r="L7" s="24"/>
      <c r="M7" s="24"/>
    </row>
    <row r="10" spans="1:18" x14ac:dyDescent="0.25">
      <c r="M10" s="2" t="s">
        <v>133</v>
      </c>
      <c r="R10" s="2" t="s">
        <v>134</v>
      </c>
    </row>
    <row r="11" spans="1:18" x14ac:dyDescent="0.25">
      <c r="A11" s="2" t="s">
        <v>73</v>
      </c>
      <c r="M11" s="49" t="s">
        <v>123</v>
      </c>
      <c r="N11" s="14"/>
      <c r="O11" s="14"/>
      <c r="P11" s="14"/>
    </row>
    <row r="12" spans="1:18" x14ac:dyDescent="0.25">
      <c r="A12" s="43"/>
      <c r="B12" s="44" t="s">
        <v>6</v>
      </c>
      <c r="C12" s="45" t="s">
        <v>0</v>
      </c>
      <c r="D12" s="44" t="s">
        <v>74</v>
      </c>
      <c r="E12" s="44" t="s">
        <v>77</v>
      </c>
      <c r="F12" s="44" t="s">
        <v>59</v>
      </c>
      <c r="M12" s="48" t="s">
        <v>0</v>
      </c>
      <c r="N12" s="48" t="s">
        <v>74</v>
      </c>
      <c r="O12" s="48" t="s">
        <v>125</v>
      </c>
      <c r="P12" s="48" t="s">
        <v>124</v>
      </c>
      <c r="R12" s="2" t="s">
        <v>135</v>
      </c>
    </row>
    <row r="13" spans="1:18" x14ac:dyDescent="0.25">
      <c r="A13" s="26">
        <v>1</v>
      </c>
      <c r="B13" s="29" t="s">
        <v>87</v>
      </c>
      <c r="C13" s="30" t="s">
        <v>63</v>
      </c>
      <c r="D13" s="31" t="s">
        <v>76</v>
      </c>
      <c r="E13" s="32" t="s">
        <v>78</v>
      </c>
      <c r="F13" s="26">
        <v>0.09</v>
      </c>
      <c r="M13" s="15" t="s">
        <v>126</v>
      </c>
      <c r="N13" s="19" t="s">
        <v>130</v>
      </c>
      <c r="O13" s="19">
        <f>SUM(F13:F22)</f>
        <v>2.0699999999999998</v>
      </c>
      <c r="P13" s="19">
        <f>O13/10</f>
        <v>0.20699999999999999</v>
      </c>
    </row>
    <row r="14" spans="1:18" x14ac:dyDescent="0.25">
      <c r="A14" s="27">
        <v>2</v>
      </c>
      <c r="B14" s="33" t="s">
        <v>86</v>
      </c>
      <c r="C14" s="34" t="s">
        <v>63</v>
      </c>
      <c r="D14" s="35" t="s">
        <v>76</v>
      </c>
      <c r="E14" s="36" t="s">
        <v>79</v>
      </c>
      <c r="F14" s="27">
        <v>1.17</v>
      </c>
      <c r="M14" s="16" t="s">
        <v>127</v>
      </c>
      <c r="N14" s="17" t="s">
        <v>130</v>
      </c>
      <c r="O14" s="17">
        <f>SUM(F24:F33)</f>
        <v>1.347</v>
      </c>
      <c r="P14" s="17">
        <f>O14/10</f>
        <v>0.13469999999999999</v>
      </c>
    </row>
    <row r="15" spans="1:18" x14ac:dyDescent="0.25">
      <c r="A15" s="27">
        <v>3</v>
      </c>
      <c r="B15" s="33" t="s">
        <v>85</v>
      </c>
      <c r="C15" s="34" t="s">
        <v>63</v>
      </c>
      <c r="D15" s="35" t="s">
        <v>76</v>
      </c>
      <c r="E15" s="36" t="s">
        <v>80</v>
      </c>
      <c r="F15" s="27">
        <v>0.43</v>
      </c>
      <c r="M15" s="16" t="s">
        <v>128</v>
      </c>
      <c r="N15" s="17" t="s">
        <v>130</v>
      </c>
      <c r="O15" s="17">
        <f>SUM(F35:F44)</f>
        <v>2.3860000000000001</v>
      </c>
      <c r="P15" s="17">
        <f>O15/10</f>
        <v>0.23860000000000001</v>
      </c>
    </row>
    <row r="16" spans="1:18" x14ac:dyDescent="0.25">
      <c r="A16" s="27">
        <v>4</v>
      </c>
      <c r="B16" s="33" t="s">
        <v>84</v>
      </c>
      <c r="C16" s="34" t="s">
        <v>63</v>
      </c>
      <c r="D16" s="35" t="s">
        <v>76</v>
      </c>
      <c r="E16" s="36" t="s">
        <v>81</v>
      </c>
      <c r="F16" s="27">
        <v>3.3000000000000002E-2</v>
      </c>
      <c r="M16" s="16" t="s">
        <v>129</v>
      </c>
      <c r="N16" s="17" t="s">
        <v>130</v>
      </c>
      <c r="O16" s="17">
        <f>SUM(F46:F55)</f>
        <v>6.69</v>
      </c>
      <c r="P16" s="17">
        <f>O16/10</f>
        <v>0.66900000000000004</v>
      </c>
    </row>
    <row r="17" spans="1:18" x14ac:dyDescent="0.25">
      <c r="A17" s="27">
        <v>5</v>
      </c>
      <c r="B17" s="33" t="s">
        <v>83</v>
      </c>
      <c r="C17" s="34" t="s">
        <v>63</v>
      </c>
      <c r="D17" s="35" t="s">
        <v>76</v>
      </c>
      <c r="E17" s="36" t="s">
        <v>82</v>
      </c>
      <c r="F17" s="27">
        <v>3.5000000000000003E-2</v>
      </c>
      <c r="M17" s="17"/>
      <c r="N17" s="17"/>
      <c r="O17" s="17"/>
      <c r="P17" s="17"/>
    </row>
    <row r="18" spans="1:18" x14ac:dyDescent="0.25">
      <c r="A18" s="27">
        <v>6</v>
      </c>
      <c r="B18" s="33" t="s">
        <v>92</v>
      </c>
      <c r="C18" s="34" t="s">
        <v>63</v>
      </c>
      <c r="D18" s="35" t="s">
        <v>75</v>
      </c>
      <c r="E18" s="36" t="s">
        <v>78</v>
      </c>
      <c r="F18" s="27">
        <v>8.5000000000000006E-2</v>
      </c>
      <c r="M18" s="16" t="s">
        <v>126</v>
      </c>
      <c r="N18" s="17" t="s">
        <v>76</v>
      </c>
      <c r="O18" s="17">
        <f>SUM(F13:F17)</f>
        <v>1.7579999999999998</v>
      </c>
      <c r="P18" s="17">
        <f>O18/5</f>
        <v>0.35159999999999997</v>
      </c>
    </row>
    <row r="19" spans="1:18" x14ac:dyDescent="0.25">
      <c r="A19" s="27">
        <v>7</v>
      </c>
      <c r="B19" s="33" t="s">
        <v>91</v>
      </c>
      <c r="C19" s="34" t="s">
        <v>63</v>
      </c>
      <c r="D19" s="35" t="s">
        <v>75</v>
      </c>
      <c r="E19" s="36" t="s">
        <v>79</v>
      </c>
      <c r="F19" s="42">
        <v>9.9000000000000005E-2</v>
      </c>
      <c r="M19" s="16" t="s">
        <v>127</v>
      </c>
      <c r="N19" s="17" t="s">
        <v>76</v>
      </c>
      <c r="O19" s="17">
        <f>SUM(F24:F28)</f>
        <v>0.9910000000000001</v>
      </c>
      <c r="P19" s="17">
        <f>O19/5</f>
        <v>0.19820000000000002</v>
      </c>
    </row>
    <row r="20" spans="1:18" x14ac:dyDescent="0.25">
      <c r="A20" s="27">
        <v>8</v>
      </c>
      <c r="B20" s="33" t="s">
        <v>89</v>
      </c>
      <c r="C20" s="34" t="s">
        <v>63</v>
      </c>
      <c r="D20" s="35" t="s">
        <v>75</v>
      </c>
      <c r="E20" s="36" t="s">
        <v>80</v>
      </c>
      <c r="F20" s="42">
        <v>5.7000000000000002E-2</v>
      </c>
      <c r="M20" s="16" t="s">
        <v>128</v>
      </c>
      <c r="N20" s="17" t="s">
        <v>76</v>
      </c>
      <c r="O20" s="17">
        <f>SUM(F35:F39)</f>
        <v>1.7220000000000002</v>
      </c>
      <c r="P20" s="17">
        <f>O20/5</f>
        <v>0.34440000000000004</v>
      </c>
    </row>
    <row r="21" spans="1:18" x14ac:dyDescent="0.25">
      <c r="A21" s="27">
        <v>9</v>
      </c>
      <c r="B21" s="33" t="s">
        <v>90</v>
      </c>
      <c r="C21" s="34" t="s">
        <v>63</v>
      </c>
      <c r="D21" s="35" t="s">
        <v>75</v>
      </c>
      <c r="E21" s="36" t="s">
        <v>81</v>
      </c>
      <c r="F21" s="27">
        <v>3.5999999999999997E-2</v>
      </c>
      <c r="M21" s="16" t="s">
        <v>129</v>
      </c>
      <c r="N21" s="17" t="s">
        <v>76</v>
      </c>
      <c r="O21" s="17">
        <f>SUM(F46:F50)</f>
        <v>4.13</v>
      </c>
      <c r="P21" s="17">
        <f>O21/5</f>
        <v>0.82599999999999996</v>
      </c>
    </row>
    <row r="22" spans="1:18" x14ac:dyDescent="0.25">
      <c r="A22" s="27">
        <v>10</v>
      </c>
      <c r="B22" s="33" t="s">
        <v>88</v>
      </c>
      <c r="C22" s="34" t="s">
        <v>63</v>
      </c>
      <c r="D22" s="35" t="s">
        <v>75</v>
      </c>
      <c r="E22" s="36" t="s">
        <v>82</v>
      </c>
      <c r="F22" s="42">
        <v>3.5000000000000003E-2</v>
      </c>
      <c r="M22" s="17"/>
      <c r="N22" s="17"/>
      <c r="O22" s="17"/>
      <c r="P22" s="17"/>
    </row>
    <row r="23" spans="1:18" x14ac:dyDescent="0.25">
      <c r="A23" s="27"/>
      <c r="B23" s="37"/>
      <c r="C23" s="36"/>
      <c r="D23" s="36"/>
      <c r="E23" s="36"/>
      <c r="F23" s="27"/>
      <c r="M23" s="16" t="s">
        <v>126</v>
      </c>
      <c r="N23" s="17" t="s">
        <v>75</v>
      </c>
      <c r="O23" s="17">
        <f>SUM(F18:F22)</f>
        <v>0.31199999999999994</v>
      </c>
      <c r="P23" s="17">
        <f>O23/5</f>
        <v>6.239999999999999E-2</v>
      </c>
    </row>
    <row r="24" spans="1:18" x14ac:dyDescent="0.25">
      <c r="A24" s="27">
        <v>11</v>
      </c>
      <c r="B24" s="33" t="s">
        <v>98</v>
      </c>
      <c r="C24" s="34" t="s">
        <v>65</v>
      </c>
      <c r="D24" s="35" t="s">
        <v>76</v>
      </c>
      <c r="E24" s="36" t="s">
        <v>78</v>
      </c>
      <c r="F24" s="27">
        <v>6.0999999999999999E-2</v>
      </c>
      <c r="M24" s="16" t="s">
        <v>127</v>
      </c>
      <c r="N24" s="17" t="s">
        <v>75</v>
      </c>
      <c r="O24" s="17">
        <f>SUM(F29:F33)</f>
        <v>0.35599999999999998</v>
      </c>
      <c r="P24" s="17">
        <f>O24/5</f>
        <v>7.1199999999999999E-2</v>
      </c>
    </row>
    <row r="25" spans="1:18" x14ac:dyDescent="0.25">
      <c r="A25" s="27">
        <v>12</v>
      </c>
      <c r="B25" s="33" t="s">
        <v>99</v>
      </c>
      <c r="C25" s="34" t="s">
        <v>65</v>
      </c>
      <c r="D25" s="35" t="s">
        <v>76</v>
      </c>
      <c r="E25" s="36" t="s">
        <v>79</v>
      </c>
      <c r="F25" s="27">
        <v>0.1</v>
      </c>
      <c r="M25" s="16" t="s">
        <v>128</v>
      </c>
      <c r="N25" s="17" t="s">
        <v>75</v>
      </c>
      <c r="O25" s="17">
        <f>SUM(F40:F44)</f>
        <v>0.66399999999999992</v>
      </c>
      <c r="P25" s="17">
        <f>O25/5</f>
        <v>0.13279999999999997</v>
      </c>
      <c r="R25" s="2" t="s">
        <v>136</v>
      </c>
    </row>
    <row r="26" spans="1:18" x14ac:dyDescent="0.25">
      <c r="A26" s="27">
        <v>13</v>
      </c>
      <c r="B26" s="33" t="s">
        <v>100</v>
      </c>
      <c r="C26" s="34" t="s">
        <v>65</v>
      </c>
      <c r="D26" s="35" t="s">
        <v>76</v>
      </c>
      <c r="E26" s="36" t="s">
        <v>80</v>
      </c>
      <c r="F26" s="27">
        <v>0.53900000000000003</v>
      </c>
      <c r="M26" s="18" t="s">
        <v>129</v>
      </c>
      <c r="N26" s="20" t="s">
        <v>75</v>
      </c>
      <c r="O26" s="20">
        <f>SUM(F51:F55)</f>
        <v>2.5599999999999996</v>
      </c>
      <c r="P26" s="20">
        <f>O26/5</f>
        <v>0.5119999999999999</v>
      </c>
    </row>
    <row r="27" spans="1:18" x14ac:dyDescent="0.25">
      <c r="A27" s="27">
        <v>14</v>
      </c>
      <c r="B27" s="33" t="s">
        <v>101</v>
      </c>
      <c r="C27" s="34" t="s">
        <v>65</v>
      </c>
      <c r="D27" s="35" t="s">
        <v>76</v>
      </c>
      <c r="E27" s="36" t="s">
        <v>81</v>
      </c>
      <c r="F27" s="27">
        <v>0.16300000000000001</v>
      </c>
    </row>
    <row r="28" spans="1:18" x14ac:dyDescent="0.25">
      <c r="A28" s="27">
        <v>15</v>
      </c>
      <c r="B28" s="33" t="s">
        <v>102</v>
      </c>
      <c r="C28" s="34" t="s">
        <v>65</v>
      </c>
      <c r="D28" s="35" t="s">
        <v>76</v>
      </c>
      <c r="E28" s="36" t="s">
        <v>82</v>
      </c>
      <c r="F28" s="27">
        <v>0.128</v>
      </c>
      <c r="M28" s="50" t="s">
        <v>132</v>
      </c>
      <c r="N28" s="14"/>
      <c r="O28" s="14"/>
      <c r="P28" s="14"/>
    </row>
    <row r="29" spans="1:18" x14ac:dyDescent="0.25">
      <c r="A29" s="27">
        <v>16</v>
      </c>
      <c r="B29" s="33" t="s">
        <v>93</v>
      </c>
      <c r="C29" s="34" t="s">
        <v>65</v>
      </c>
      <c r="D29" s="35" t="s">
        <v>75</v>
      </c>
      <c r="E29" s="36" t="s">
        <v>78</v>
      </c>
      <c r="F29" s="27">
        <v>6.0999999999999999E-2</v>
      </c>
      <c r="M29" s="48" t="s">
        <v>131</v>
      </c>
      <c r="N29" s="48" t="s">
        <v>74</v>
      </c>
      <c r="O29" s="48" t="s">
        <v>125</v>
      </c>
      <c r="P29" s="48" t="s">
        <v>124</v>
      </c>
    </row>
    <row r="30" spans="1:18" x14ac:dyDescent="0.25">
      <c r="A30" s="27">
        <v>17</v>
      </c>
      <c r="B30" s="33" t="s">
        <v>94</v>
      </c>
      <c r="C30" s="34" t="s">
        <v>65</v>
      </c>
      <c r="D30" s="35" t="s">
        <v>75</v>
      </c>
      <c r="E30" s="36" t="s">
        <v>79</v>
      </c>
      <c r="F30" s="27">
        <v>0.05</v>
      </c>
      <c r="M30" s="19" t="s">
        <v>78</v>
      </c>
      <c r="N30" s="19" t="s">
        <v>130</v>
      </c>
      <c r="O30" s="19">
        <f>O36+O42</f>
        <v>1.91</v>
      </c>
      <c r="P30" s="21">
        <f>O30/8</f>
        <v>0.23874999999999999</v>
      </c>
    </row>
    <row r="31" spans="1:18" x14ac:dyDescent="0.25">
      <c r="A31" s="27">
        <v>18</v>
      </c>
      <c r="B31" s="33" t="s">
        <v>95</v>
      </c>
      <c r="C31" s="34" t="s">
        <v>65</v>
      </c>
      <c r="D31" s="35" t="s">
        <v>75</v>
      </c>
      <c r="E31" s="36" t="s">
        <v>80</v>
      </c>
      <c r="F31" s="27">
        <v>0.12</v>
      </c>
      <c r="M31" s="17" t="s">
        <v>79</v>
      </c>
      <c r="N31" s="17" t="s">
        <v>130</v>
      </c>
      <c r="O31" s="17">
        <f>O37+O43</f>
        <v>3.6789999999999994</v>
      </c>
      <c r="P31" s="22">
        <f>O31/8</f>
        <v>0.45987499999999992</v>
      </c>
    </row>
    <row r="32" spans="1:18" x14ac:dyDescent="0.25">
      <c r="A32" s="27">
        <v>18</v>
      </c>
      <c r="B32" s="33" t="s">
        <v>96</v>
      </c>
      <c r="C32" s="34" t="s">
        <v>65</v>
      </c>
      <c r="D32" s="35" t="s">
        <v>75</v>
      </c>
      <c r="E32" s="36" t="s">
        <v>81</v>
      </c>
      <c r="F32" s="42">
        <v>3.5000000000000003E-2</v>
      </c>
      <c r="M32" s="17" t="s">
        <v>80</v>
      </c>
      <c r="N32" s="17" t="s">
        <v>130</v>
      </c>
      <c r="O32" s="17">
        <f>O38+O44</f>
        <v>3.6059999999999999</v>
      </c>
      <c r="P32" s="22">
        <f>O32/8</f>
        <v>0.45074999999999998</v>
      </c>
    </row>
    <row r="33" spans="1:18" x14ac:dyDescent="0.25">
      <c r="A33" s="27">
        <v>20</v>
      </c>
      <c r="B33" s="33" t="s">
        <v>97</v>
      </c>
      <c r="C33" s="34" t="s">
        <v>65</v>
      </c>
      <c r="D33" s="35" t="s">
        <v>75</v>
      </c>
      <c r="E33" s="36" t="s">
        <v>82</v>
      </c>
      <c r="F33" s="27">
        <v>0.09</v>
      </c>
      <c r="M33" s="17" t="s">
        <v>81</v>
      </c>
      <c r="N33" s="17" t="s">
        <v>130</v>
      </c>
      <c r="O33" s="17">
        <f>O39+O45</f>
        <v>1.897</v>
      </c>
      <c r="P33" s="22">
        <f>O33/8</f>
        <v>0.237125</v>
      </c>
    </row>
    <row r="34" spans="1:18" x14ac:dyDescent="0.25">
      <c r="A34" s="27"/>
      <c r="B34" s="37"/>
      <c r="C34" s="34"/>
      <c r="D34" s="36"/>
      <c r="E34" s="36"/>
      <c r="F34" s="27"/>
      <c r="M34" s="17">
        <v>0</v>
      </c>
      <c r="N34" s="17" t="s">
        <v>130</v>
      </c>
      <c r="O34" s="17">
        <f>O40+O46</f>
        <v>1.4010000000000002</v>
      </c>
      <c r="P34" s="22">
        <f>O34/8</f>
        <v>0.17512500000000003</v>
      </c>
    </row>
    <row r="35" spans="1:18" x14ac:dyDescent="0.25">
      <c r="A35" s="27">
        <v>21</v>
      </c>
      <c r="B35" s="33" t="s">
        <v>108</v>
      </c>
      <c r="C35" s="34" t="s">
        <v>61</v>
      </c>
      <c r="D35" s="35" t="s">
        <v>76</v>
      </c>
      <c r="E35" s="36" t="s">
        <v>78</v>
      </c>
      <c r="F35" s="27">
        <v>0.183</v>
      </c>
      <c r="M35" s="17"/>
      <c r="N35" s="17"/>
      <c r="O35" s="17"/>
      <c r="P35" s="22"/>
    </row>
    <row r="36" spans="1:18" x14ac:dyDescent="0.25">
      <c r="A36" s="27">
        <v>22</v>
      </c>
      <c r="B36" s="33" t="s">
        <v>109</v>
      </c>
      <c r="C36" s="34" t="s">
        <v>61</v>
      </c>
      <c r="D36" s="35" t="s">
        <v>76</v>
      </c>
      <c r="E36" s="36" t="s">
        <v>79</v>
      </c>
      <c r="F36" s="27">
        <v>0.74</v>
      </c>
      <c r="M36" s="17" t="s">
        <v>78</v>
      </c>
      <c r="N36" s="17" t="s">
        <v>76</v>
      </c>
      <c r="O36" s="17">
        <f>F13+F24+F35+F46</f>
        <v>1.1139999999999999</v>
      </c>
      <c r="P36" s="22">
        <f>O36/4</f>
        <v>0.27849999999999997</v>
      </c>
    </row>
    <row r="37" spans="1:18" x14ac:dyDescent="0.25">
      <c r="A37" s="27">
        <v>23</v>
      </c>
      <c r="B37" s="33" t="s">
        <v>110</v>
      </c>
      <c r="C37" s="34" t="s">
        <v>61</v>
      </c>
      <c r="D37" s="35" t="s">
        <v>76</v>
      </c>
      <c r="E37" s="36" t="s">
        <v>80</v>
      </c>
      <c r="F37" s="27">
        <v>0.66</v>
      </c>
      <c r="M37" s="17" t="s">
        <v>79</v>
      </c>
      <c r="N37" s="17" t="s">
        <v>76</v>
      </c>
      <c r="O37" s="17">
        <f>F14+F25+F36+F47</f>
        <v>2.8099999999999996</v>
      </c>
      <c r="P37" s="22">
        <f>O37/4</f>
        <v>0.7024999999999999</v>
      </c>
    </row>
    <row r="38" spans="1:18" x14ac:dyDescent="0.25">
      <c r="A38" s="27">
        <v>24</v>
      </c>
      <c r="B38" s="33" t="s">
        <v>111</v>
      </c>
      <c r="C38" s="34" t="s">
        <v>61</v>
      </c>
      <c r="D38" s="35" t="s">
        <v>76</v>
      </c>
      <c r="E38" s="36" t="s">
        <v>81</v>
      </c>
      <c r="F38" s="27">
        <v>0.1</v>
      </c>
      <c r="M38" s="17" t="s">
        <v>80</v>
      </c>
      <c r="N38" s="17" t="s">
        <v>76</v>
      </c>
      <c r="O38" s="17">
        <f>F15+F26+F37+F48</f>
        <v>2.7789999999999999</v>
      </c>
      <c r="P38" s="22">
        <f>O38/4</f>
        <v>0.69474999999999998</v>
      </c>
      <c r="R38" s="2" t="s">
        <v>138</v>
      </c>
    </row>
    <row r="39" spans="1:18" x14ac:dyDescent="0.25">
      <c r="A39" s="27">
        <v>25</v>
      </c>
      <c r="B39" s="33" t="s">
        <v>112</v>
      </c>
      <c r="C39" s="34" t="s">
        <v>61</v>
      </c>
      <c r="D39" s="35" t="s">
        <v>76</v>
      </c>
      <c r="E39" s="36" t="s">
        <v>82</v>
      </c>
      <c r="F39" s="27">
        <v>3.9E-2</v>
      </c>
      <c r="M39" s="17" t="s">
        <v>81</v>
      </c>
      <c r="N39" s="17" t="s">
        <v>76</v>
      </c>
      <c r="O39" s="17">
        <f>F16+F27+F38+F49</f>
        <v>1.026</v>
      </c>
      <c r="P39" s="22">
        <f>O39/4</f>
        <v>0.25650000000000001</v>
      </c>
    </row>
    <row r="40" spans="1:18" x14ac:dyDescent="0.25">
      <c r="A40" s="27">
        <v>26</v>
      </c>
      <c r="B40" s="33" t="s">
        <v>103</v>
      </c>
      <c r="C40" s="34" t="s">
        <v>61</v>
      </c>
      <c r="D40" s="35" t="s">
        <v>75</v>
      </c>
      <c r="E40" s="36" t="s">
        <v>78</v>
      </c>
      <c r="F40" s="27">
        <v>0.18</v>
      </c>
      <c r="M40" s="17" t="s">
        <v>82</v>
      </c>
      <c r="N40" s="17" t="s">
        <v>76</v>
      </c>
      <c r="O40" s="17">
        <f>F17+F28+F39+F50</f>
        <v>0.87200000000000011</v>
      </c>
      <c r="P40" s="22">
        <f>O40/4</f>
        <v>0.21800000000000003</v>
      </c>
    </row>
    <row r="41" spans="1:18" x14ac:dyDescent="0.25">
      <c r="A41" s="27">
        <v>27</v>
      </c>
      <c r="B41" s="33" t="s">
        <v>104</v>
      </c>
      <c r="C41" s="34" t="s">
        <v>61</v>
      </c>
      <c r="D41" s="35" t="s">
        <v>75</v>
      </c>
      <c r="E41" s="36" t="s">
        <v>79</v>
      </c>
      <c r="F41" s="27">
        <v>0.14000000000000001</v>
      </c>
      <c r="M41" s="17"/>
      <c r="N41" s="17"/>
      <c r="O41" s="17"/>
      <c r="P41" s="22"/>
    </row>
    <row r="42" spans="1:18" x14ac:dyDescent="0.25">
      <c r="A42" s="27">
        <v>28</v>
      </c>
      <c r="B42" s="33" t="s">
        <v>105</v>
      </c>
      <c r="C42" s="34" t="s">
        <v>61</v>
      </c>
      <c r="D42" s="35" t="s">
        <v>75</v>
      </c>
      <c r="E42" s="36" t="s">
        <v>80</v>
      </c>
      <c r="F42" s="27">
        <v>0.11</v>
      </c>
      <c r="M42" s="17" t="s">
        <v>78</v>
      </c>
      <c r="N42" s="17" t="s">
        <v>75</v>
      </c>
      <c r="O42" s="17">
        <f>F18+F29+F40+F51</f>
        <v>0.79600000000000004</v>
      </c>
      <c r="P42" s="22">
        <f>O42/4</f>
        <v>0.19900000000000001</v>
      </c>
    </row>
    <row r="43" spans="1:18" x14ac:dyDescent="0.25">
      <c r="A43" s="27">
        <v>29</v>
      </c>
      <c r="B43" s="33" t="s">
        <v>106</v>
      </c>
      <c r="C43" s="34" t="s">
        <v>61</v>
      </c>
      <c r="D43" s="35" t="s">
        <v>75</v>
      </c>
      <c r="E43" s="36" t="s">
        <v>81</v>
      </c>
      <c r="F43" s="27">
        <v>0.15</v>
      </c>
      <c r="M43" s="17" t="s">
        <v>79</v>
      </c>
      <c r="N43" s="17" t="s">
        <v>75</v>
      </c>
      <c r="O43" s="17">
        <f>F19+F30+F41+F52</f>
        <v>0.86899999999999999</v>
      </c>
      <c r="P43" s="22">
        <f>O43/4</f>
        <v>0.21725</v>
      </c>
    </row>
    <row r="44" spans="1:18" x14ac:dyDescent="0.25">
      <c r="A44" s="27">
        <v>30</v>
      </c>
      <c r="B44" s="33" t="s">
        <v>107</v>
      </c>
      <c r="C44" s="34" t="s">
        <v>61</v>
      </c>
      <c r="D44" s="35" t="s">
        <v>75</v>
      </c>
      <c r="E44" s="36" t="s">
        <v>82</v>
      </c>
      <c r="F44" s="27">
        <v>8.4000000000000005E-2</v>
      </c>
      <c r="M44" s="17" t="s">
        <v>80</v>
      </c>
      <c r="N44" s="17" t="s">
        <v>75</v>
      </c>
      <c r="O44" s="17">
        <f>F20+F31+F42+F53</f>
        <v>0.82699999999999996</v>
      </c>
      <c r="P44" s="22">
        <f>O44/4</f>
        <v>0.20674999999999999</v>
      </c>
    </row>
    <row r="45" spans="1:18" x14ac:dyDescent="0.25">
      <c r="A45" s="27"/>
      <c r="B45" s="33"/>
      <c r="C45" s="34"/>
      <c r="D45" s="36"/>
      <c r="E45" s="36"/>
      <c r="F45" s="27"/>
      <c r="M45" s="17" t="s">
        <v>81</v>
      </c>
      <c r="N45" s="17" t="s">
        <v>75</v>
      </c>
      <c r="O45" s="17">
        <f>F21+F32+F43+F54</f>
        <v>0.871</v>
      </c>
      <c r="P45" s="22">
        <f>O45/4</f>
        <v>0.21775</v>
      </c>
    </row>
    <row r="46" spans="1:18" x14ac:dyDescent="0.25">
      <c r="A46" s="27">
        <v>31</v>
      </c>
      <c r="B46" s="33" t="s">
        <v>118</v>
      </c>
      <c r="C46" s="34" t="s">
        <v>69</v>
      </c>
      <c r="D46" s="35" t="s">
        <v>76</v>
      </c>
      <c r="E46" s="36" t="s">
        <v>78</v>
      </c>
      <c r="F46" s="27">
        <v>0.78</v>
      </c>
      <c r="M46" s="20" t="s">
        <v>82</v>
      </c>
      <c r="N46" s="20" t="s">
        <v>75</v>
      </c>
      <c r="O46" s="20">
        <f>F22+F33+F44+F55</f>
        <v>0.52900000000000003</v>
      </c>
      <c r="P46" s="23">
        <f>O46/4</f>
        <v>0.13225000000000001</v>
      </c>
    </row>
    <row r="47" spans="1:18" x14ac:dyDescent="0.25">
      <c r="A47" s="27">
        <v>32</v>
      </c>
      <c r="B47" s="33" t="s">
        <v>119</v>
      </c>
      <c r="C47" s="34" t="s">
        <v>69</v>
      </c>
      <c r="D47" s="35" t="s">
        <v>76</v>
      </c>
      <c r="E47" s="36" t="s">
        <v>79</v>
      </c>
      <c r="F47" s="27">
        <v>0.8</v>
      </c>
    </row>
    <row r="48" spans="1:18" x14ac:dyDescent="0.25">
      <c r="A48" s="27">
        <v>33</v>
      </c>
      <c r="B48" s="33" t="s">
        <v>120</v>
      </c>
      <c r="C48" s="34" t="s">
        <v>69</v>
      </c>
      <c r="D48" s="35" t="s">
        <v>76</v>
      </c>
      <c r="E48" s="36" t="s">
        <v>80</v>
      </c>
      <c r="F48" s="27">
        <v>1.1499999999999999</v>
      </c>
    </row>
    <row r="49" spans="1:18" x14ac:dyDescent="0.25">
      <c r="A49" s="27">
        <v>34</v>
      </c>
      <c r="B49" s="33" t="s">
        <v>121</v>
      </c>
      <c r="C49" s="34" t="s">
        <v>69</v>
      </c>
      <c r="D49" s="35" t="s">
        <v>76</v>
      </c>
      <c r="E49" s="36" t="s">
        <v>81</v>
      </c>
      <c r="F49" s="27">
        <v>0.73</v>
      </c>
    </row>
    <row r="50" spans="1:18" x14ac:dyDescent="0.25">
      <c r="A50" s="27">
        <v>35</v>
      </c>
      <c r="B50" s="33" t="s">
        <v>122</v>
      </c>
      <c r="C50" s="34" t="s">
        <v>69</v>
      </c>
      <c r="D50" s="35" t="s">
        <v>76</v>
      </c>
      <c r="E50" s="36" t="s">
        <v>82</v>
      </c>
      <c r="F50" s="27">
        <v>0.67</v>
      </c>
      <c r="R50" s="2" t="s">
        <v>137</v>
      </c>
    </row>
    <row r="51" spans="1:18" x14ac:dyDescent="0.25">
      <c r="A51" s="27">
        <v>36</v>
      </c>
      <c r="B51" s="33" t="s">
        <v>113</v>
      </c>
      <c r="C51" s="34" t="s">
        <v>69</v>
      </c>
      <c r="D51" s="35" t="s">
        <v>75</v>
      </c>
      <c r="E51" s="36" t="s">
        <v>78</v>
      </c>
      <c r="F51" s="27">
        <v>0.47</v>
      </c>
    </row>
    <row r="52" spans="1:18" x14ac:dyDescent="0.25">
      <c r="A52" s="27">
        <v>37</v>
      </c>
      <c r="B52" s="33" t="s">
        <v>114</v>
      </c>
      <c r="C52" s="34" t="s">
        <v>69</v>
      </c>
      <c r="D52" s="35" t="s">
        <v>75</v>
      </c>
      <c r="E52" s="36" t="s">
        <v>79</v>
      </c>
      <c r="F52" s="27">
        <v>0.57999999999999996</v>
      </c>
    </row>
    <row r="53" spans="1:18" x14ac:dyDescent="0.25">
      <c r="A53" s="27">
        <v>38</v>
      </c>
      <c r="B53" s="33" t="s">
        <v>115</v>
      </c>
      <c r="C53" s="34" t="s">
        <v>69</v>
      </c>
      <c r="D53" s="35" t="s">
        <v>75</v>
      </c>
      <c r="E53" s="36" t="s">
        <v>80</v>
      </c>
      <c r="F53" s="27">
        <v>0.54</v>
      </c>
    </row>
    <row r="54" spans="1:18" x14ac:dyDescent="0.25">
      <c r="A54" s="27">
        <v>39</v>
      </c>
      <c r="B54" s="33" t="s">
        <v>116</v>
      </c>
      <c r="C54" s="34" t="s">
        <v>69</v>
      </c>
      <c r="D54" s="35" t="s">
        <v>75</v>
      </c>
      <c r="E54" s="36" t="s">
        <v>81</v>
      </c>
      <c r="F54" s="27">
        <v>0.65</v>
      </c>
    </row>
    <row r="55" spans="1:18" x14ac:dyDescent="0.25">
      <c r="A55" s="28">
        <v>40</v>
      </c>
      <c r="B55" s="38" t="s">
        <v>117</v>
      </c>
      <c r="C55" s="39" t="s">
        <v>69</v>
      </c>
      <c r="D55" s="40" t="s">
        <v>75</v>
      </c>
      <c r="E55" s="41" t="s">
        <v>82</v>
      </c>
      <c r="F55" s="28">
        <v>0.32</v>
      </c>
    </row>
    <row r="63" spans="1:18" x14ac:dyDescent="0.25">
      <c r="R63" s="2" t="s">
        <v>139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AC6E-621C-43F8-8392-1F8110474E5E}">
  <dimension ref="A2:M86"/>
  <sheetViews>
    <sheetView topLeftCell="A49" zoomScaleNormal="100" workbookViewId="0">
      <selection activeCell="I60" sqref="I60"/>
    </sheetView>
  </sheetViews>
  <sheetFormatPr defaultRowHeight="15" x14ac:dyDescent="0.25"/>
  <cols>
    <col min="2" max="2" width="14.28515625" bestFit="1" customWidth="1"/>
    <col min="3" max="3" width="45" bestFit="1" customWidth="1"/>
    <col min="4" max="4" width="15.42578125" bestFit="1" customWidth="1"/>
    <col min="5" max="5" width="14.85546875" bestFit="1" customWidth="1"/>
    <col min="9" max="9" width="63.5703125" bestFit="1" customWidth="1"/>
    <col min="10" max="10" width="11.85546875" bestFit="1" customWidth="1"/>
    <col min="11" max="11" width="15.42578125" bestFit="1" customWidth="1"/>
    <col min="12" max="12" width="21.140625" bestFit="1" customWidth="1"/>
    <col min="22" max="22" width="9.140625" customWidth="1"/>
  </cols>
  <sheetData>
    <row r="2" spans="1:13" x14ac:dyDescent="0.25">
      <c r="A2" s="2" t="s">
        <v>57</v>
      </c>
      <c r="C2" s="2"/>
    </row>
    <row r="3" spans="1:13" s="24" customFormat="1" x14ac:dyDescent="0.25">
      <c r="B3" s="47" t="s">
        <v>6</v>
      </c>
      <c r="C3" s="46" t="s">
        <v>0</v>
      </c>
      <c r="D3" s="47" t="s">
        <v>58</v>
      </c>
      <c r="E3" s="47" t="s">
        <v>59</v>
      </c>
      <c r="F3" s="47" t="s">
        <v>60</v>
      </c>
      <c r="G3" s="47"/>
    </row>
    <row r="4" spans="1:13" s="24" customFormat="1" ht="15.75" x14ac:dyDescent="0.25">
      <c r="A4" s="53">
        <v>1</v>
      </c>
      <c r="B4" s="53" t="s">
        <v>146</v>
      </c>
      <c r="C4" s="53" t="s">
        <v>140</v>
      </c>
      <c r="D4" s="53">
        <v>1</v>
      </c>
      <c r="E4" s="25">
        <v>3.1980000000000001E-2</v>
      </c>
      <c r="F4" s="55" t="s">
        <v>145</v>
      </c>
      <c r="G4" s="53"/>
      <c r="H4" s="53"/>
      <c r="I4" s="53"/>
      <c r="J4" s="53"/>
      <c r="K4" s="53"/>
      <c r="L4" s="53"/>
      <c r="M4" s="53"/>
    </row>
    <row r="5" spans="1:13" s="24" customFormat="1" ht="15.75" x14ac:dyDescent="0.25">
      <c r="A5" s="53">
        <v>2</v>
      </c>
      <c r="B5" s="53" t="s">
        <v>147</v>
      </c>
      <c r="C5" s="54" t="s">
        <v>142</v>
      </c>
      <c r="D5" s="53">
        <v>1</v>
      </c>
      <c r="E5" s="25">
        <v>2.6360000000000001E-2</v>
      </c>
      <c r="F5" s="55" t="s">
        <v>143</v>
      </c>
      <c r="G5" s="53"/>
      <c r="H5" s="53"/>
      <c r="I5" s="53"/>
      <c r="J5" s="53"/>
      <c r="K5" s="53"/>
      <c r="L5" s="53"/>
      <c r="M5" s="53"/>
    </row>
    <row r="6" spans="1:13" s="24" customFormat="1" ht="15.75" x14ac:dyDescent="0.25">
      <c r="A6" s="53">
        <v>3</v>
      </c>
      <c r="B6" s="53" t="s">
        <v>148</v>
      </c>
      <c r="C6" s="54" t="s">
        <v>141</v>
      </c>
      <c r="D6" s="53">
        <v>1</v>
      </c>
      <c r="E6" s="25">
        <v>2.6290000000000001E-2</v>
      </c>
      <c r="F6" s="55" t="s">
        <v>144</v>
      </c>
      <c r="G6" s="53"/>
      <c r="H6" s="53"/>
      <c r="I6" s="53"/>
      <c r="J6" s="53"/>
      <c r="K6" s="53"/>
      <c r="L6" s="53"/>
      <c r="M6" s="53"/>
    </row>
    <row r="7" spans="1:13" s="51" customFormat="1" x14ac:dyDescent="0.25">
      <c r="C7" s="52"/>
    </row>
    <row r="9" spans="1:13" s="10" customFormat="1" x14ac:dyDescent="0.25">
      <c r="B9" s="25">
        <v>35</v>
      </c>
    </row>
    <row r="10" spans="1:13" s="10" customFormat="1" x14ac:dyDescent="0.25"/>
    <row r="11" spans="1:13" s="10" customFormat="1" x14ac:dyDescent="0.25"/>
    <row r="12" spans="1:13" s="10" customFormat="1" x14ac:dyDescent="0.25"/>
    <row r="13" spans="1:13" s="10" customFormat="1" x14ac:dyDescent="0.25"/>
    <row r="14" spans="1:13" s="10" customFormat="1" ht="15.75" x14ac:dyDescent="0.25">
      <c r="C14" s="56"/>
      <c r="D14" s="13"/>
      <c r="F14" s="56"/>
    </row>
    <row r="15" spans="1:13" s="10" customFormat="1" ht="15.75" x14ac:dyDescent="0.25">
      <c r="C15" s="56"/>
      <c r="D15" s="13"/>
      <c r="F15" s="56"/>
    </row>
    <row r="16" spans="1:13" s="10" customFormat="1" ht="15.75" x14ac:dyDescent="0.25">
      <c r="C16" s="56"/>
      <c r="D16" s="13"/>
      <c r="E16" s="57"/>
      <c r="F16" s="56"/>
    </row>
    <row r="17" spans="2:6" s="10" customFormat="1" ht="15.75" x14ac:dyDescent="0.25">
      <c r="C17" s="56"/>
      <c r="D17" s="13"/>
      <c r="E17" s="57"/>
      <c r="F17" s="56"/>
    </row>
    <row r="18" spans="2:6" s="10" customFormat="1" ht="15.75" x14ac:dyDescent="0.25">
      <c r="C18" s="56"/>
      <c r="D18" s="13"/>
      <c r="E18" s="57"/>
      <c r="F18" s="56"/>
    </row>
    <row r="19" spans="2:6" s="10" customFormat="1" ht="15.75" x14ac:dyDescent="0.25">
      <c r="C19" s="56"/>
      <c r="D19" s="13"/>
      <c r="E19" s="57"/>
      <c r="F19" s="56"/>
    </row>
    <row r="20" spans="2:6" s="10" customFormat="1" x14ac:dyDescent="0.25"/>
    <row r="21" spans="2:6" s="10" customFormat="1" x14ac:dyDescent="0.25"/>
    <row r="22" spans="2:6" s="10" customFormat="1" x14ac:dyDescent="0.25"/>
    <row r="23" spans="2:6" s="10" customFormat="1" x14ac:dyDescent="0.25">
      <c r="B23" s="25">
        <v>33</v>
      </c>
    </row>
    <row r="24" spans="2:6" s="10" customFormat="1" x14ac:dyDescent="0.25"/>
    <row r="37" spans="2:2" x14ac:dyDescent="0.25">
      <c r="B37" s="25">
        <v>34</v>
      </c>
    </row>
    <row r="53" spans="1:12" x14ac:dyDescent="0.25">
      <c r="D53" t="s">
        <v>149</v>
      </c>
      <c r="I53" s="2" t="s">
        <v>133</v>
      </c>
    </row>
    <row r="54" spans="1:12" x14ac:dyDescent="0.25">
      <c r="A54" s="43"/>
      <c r="B54" s="44" t="s">
        <v>6</v>
      </c>
      <c r="C54" s="45" t="s">
        <v>0</v>
      </c>
      <c r="D54" s="44" t="s">
        <v>74</v>
      </c>
      <c r="E54" s="44" t="s">
        <v>77</v>
      </c>
      <c r="F54" s="44" t="s">
        <v>59</v>
      </c>
      <c r="I54" s="49" t="s">
        <v>123</v>
      </c>
      <c r="J54" s="14"/>
      <c r="K54" s="14"/>
      <c r="L54" s="14"/>
    </row>
    <row r="55" spans="1:12" x14ac:dyDescent="0.25">
      <c r="A55" s="26">
        <v>1</v>
      </c>
      <c r="B55" s="29" t="s">
        <v>153</v>
      </c>
      <c r="C55" s="30" t="s">
        <v>150</v>
      </c>
      <c r="D55" s="58">
        <v>33</v>
      </c>
      <c r="E55" s="32" t="s">
        <v>78</v>
      </c>
      <c r="F55" s="64">
        <v>3.2051799999999998E-2</v>
      </c>
      <c r="I55" s="48" t="s">
        <v>0</v>
      </c>
      <c r="J55" s="48" t="s">
        <v>74</v>
      </c>
      <c r="K55" s="48" t="s">
        <v>183</v>
      </c>
      <c r="L55" s="48" t="s">
        <v>124</v>
      </c>
    </row>
    <row r="56" spans="1:12" x14ac:dyDescent="0.25">
      <c r="A56" s="27">
        <v>2</v>
      </c>
      <c r="B56" s="33" t="s">
        <v>154</v>
      </c>
      <c r="C56" s="30" t="s">
        <v>150</v>
      </c>
      <c r="D56" s="59">
        <v>33</v>
      </c>
      <c r="E56" s="36" t="s">
        <v>79</v>
      </c>
      <c r="F56" s="64">
        <v>2.57101E-2</v>
      </c>
      <c r="I56" s="15" t="s">
        <v>150</v>
      </c>
      <c r="J56" s="19" t="s">
        <v>130</v>
      </c>
      <c r="K56" s="19">
        <f>SUM(F55:F64)</f>
        <v>0.30127700000000002</v>
      </c>
      <c r="L56" s="19">
        <f>K56/10</f>
        <v>3.01277E-2</v>
      </c>
    </row>
    <row r="57" spans="1:12" x14ac:dyDescent="0.25">
      <c r="A57" s="27">
        <v>3</v>
      </c>
      <c r="B57" s="33" t="s">
        <v>155</v>
      </c>
      <c r="C57" s="30" t="s">
        <v>150</v>
      </c>
      <c r="D57" s="59">
        <v>33</v>
      </c>
      <c r="E57" s="36" t="s">
        <v>80</v>
      </c>
      <c r="F57" s="64">
        <v>3.2388E-2</v>
      </c>
      <c r="I57" s="16" t="s">
        <v>151</v>
      </c>
      <c r="J57" s="17" t="s">
        <v>130</v>
      </c>
      <c r="K57" s="17">
        <f>SUM(F66:F75)</f>
        <v>0.35108929999999999</v>
      </c>
      <c r="L57" s="17">
        <f>K57/10</f>
        <v>3.5108929999999997E-2</v>
      </c>
    </row>
    <row r="58" spans="1:12" x14ac:dyDescent="0.25">
      <c r="A58" s="27">
        <v>4</v>
      </c>
      <c r="B58" s="33" t="s">
        <v>156</v>
      </c>
      <c r="C58" s="30" t="s">
        <v>150</v>
      </c>
      <c r="D58" s="59">
        <v>33</v>
      </c>
      <c r="E58" s="36" t="s">
        <v>81</v>
      </c>
      <c r="F58" s="64">
        <v>3.2189700000000002E-2</v>
      </c>
      <c r="I58" s="16" t="s">
        <v>152</v>
      </c>
      <c r="J58" s="17" t="s">
        <v>130</v>
      </c>
      <c r="K58" s="17">
        <f>SUM(F77:F86)</f>
        <v>0.35354370000000002</v>
      </c>
      <c r="L58" s="17">
        <f>K58/10</f>
        <v>3.5354370000000003E-2</v>
      </c>
    </row>
    <row r="59" spans="1:12" x14ac:dyDescent="0.25">
      <c r="A59" s="27">
        <v>5</v>
      </c>
      <c r="B59" s="33" t="s">
        <v>157</v>
      </c>
      <c r="C59" s="30" t="s">
        <v>150</v>
      </c>
      <c r="D59" s="59">
        <v>33</v>
      </c>
      <c r="E59" s="36" t="s">
        <v>82</v>
      </c>
      <c r="F59" s="64">
        <v>3.4867000000000002E-2</v>
      </c>
      <c r="I59" s="17"/>
      <c r="J59" s="17"/>
      <c r="K59" s="17"/>
      <c r="L59" s="17"/>
    </row>
    <row r="60" spans="1:12" x14ac:dyDescent="0.25">
      <c r="A60" s="27">
        <v>6</v>
      </c>
      <c r="B60" s="33" t="s">
        <v>163</v>
      </c>
      <c r="C60" s="30" t="s">
        <v>150</v>
      </c>
      <c r="D60" s="59">
        <v>90</v>
      </c>
      <c r="E60" s="36" t="s">
        <v>78</v>
      </c>
      <c r="F60" s="64">
        <v>3.5957999999999997E-2</v>
      </c>
      <c r="I60" s="15" t="s">
        <v>150</v>
      </c>
      <c r="J60" s="17">
        <v>33</v>
      </c>
      <c r="K60" s="17">
        <f>SUM(F55:F59)</f>
        <v>0.1572066</v>
      </c>
      <c r="L60" s="17">
        <f>K60/5</f>
        <v>3.1441320000000002E-2</v>
      </c>
    </row>
    <row r="61" spans="1:12" x14ac:dyDescent="0.25">
      <c r="A61" s="27">
        <v>7</v>
      </c>
      <c r="B61" s="33" t="s">
        <v>165</v>
      </c>
      <c r="C61" s="30" t="s">
        <v>150</v>
      </c>
      <c r="D61" s="59">
        <v>90</v>
      </c>
      <c r="E61" s="36" t="s">
        <v>79</v>
      </c>
      <c r="F61" s="64">
        <v>2.4870699999999999E-2</v>
      </c>
      <c r="I61" s="16" t="s">
        <v>151</v>
      </c>
      <c r="J61" s="17">
        <v>33</v>
      </c>
      <c r="K61" s="17">
        <f>SUM(F66:F70)</f>
        <v>0.13728889999999999</v>
      </c>
      <c r="L61" s="17">
        <f>K61/5</f>
        <v>2.7457779999999998E-2</v>
      </c>
    </row>
    <row r="62" spans="1:12" x14ac:dyDescent="0.25">
      <c r="A62" s="27">
        <v>8</v>
      </c>
      <c r="B62" s="33" t="s">
        <v>166</v>
      </c>
      <c r="C62" s="30" t="s">
        <v>150</v>
      </c>
      <c r="D62" s="59">
        <v>90</v>
      </c>
      <c r="E62" s="36" t="s">
        <v>80</v>
      </c>
      <c r="F62" s="64">
        <v>2.5373E-2</v>
      </c>
      <c r="I62" s="16" t="s">
        <v>152</v>
      </c>
      <c r="J62" s="17">
        <v>33</v>
      </c>
      <c r="K62" s="17">
        <f>SUM(F77:F81)</f>
        <v>0.18343709999999999</v>
      </c>
      <c r="L62" s="17">
        <f>K62/5</f>
        <v>3.6687419999999998E-2</v>
      </c>
    </row>
    <row r="63" spans="1:12" x14ac:dyDescent="0.25">
      <c r="A63" s="27">
        <v>9</v>
      </c>
      <c r="B63" s="33" t="s">
        <v>164</v>
      </c>
      <c r="C63" s="30" t="s">
        <v>150</v>
      </c>
      <c r="D63" s="59">
        <v>90</v>
      </c>
      <c r="E63" s="36" t="s">
        <v>81</v>
      </c>
      <c r="F63" s="64">
        <v>2.6442899999999998E-2</v>
      </c>
      <c r="I63" s="17"/>
      <c r="J63" s="17"/>
      <c r="K63" s="17"/>
      <c r="L63" s="17"/>
    </row>
    <row r="64" spans="1:12" x14ac:dyDescent="0.25">
      <c r="A64" s="28">
        <v>10</v>
      </c>
      <c r="B64" s="38" t="s">
        <v>167</v>
      </c>
      <c r="C64" s="65" t="s">
        <v>150</v>
      </c>
      <c r="D64" s="60">
        <v>90</v>
      </c>
      <c r="E64" s="41" t="s">
        <v>82</v>
      </c>
      <c r="F64" s="64">
        <v>3.1425799999999997E-2</v>
      </c>
      <c r="I64" s="15" t="s">
        <v>150</v>
      </c>
      <c r="J64" s="17">
        <v>90</v>
      </c>
      <c r="K64" s="17">
        <f>SUM(F60:F64)</f>
        <v>0.14407039999999999</v>
      </c>
      <c r="L64" s="17">
        <f>K64/5</f>
        <v>2.8814079999999999E-2</v>
      </c>
    </row>
    <row r="65" spans="1:12" x14ac:dyDescent="0.25">
      <c r="A65" s="27"/>
      <c r="B65" s="37"/>
      <c r="C65" s="36"/>
      <c r="D65" s="27"/>
      <c r="E65" s="36"/>
      <c r="F65" s="27"/>
      <c r="I65" s="16" t="s">
        <v>151</v>
      </c>
      <c r="J65" s="17">
        <v>90</v>
      </c>
      <c r="K65" s="17">
        <f>SUM(F71:F75)</f>
        <v>0.2138004</v>
      </c>
      <c r="L65" s="17">
        <f>K65/5</f>
        <v>4.2760079999999999E-2</v>
      </c>
    </row>
    <row r="66" spans="1:12" x14ac:dyDescent="0.25">
      <c r="A66" s="26">
        <v>11</v>
      </c>
      <c r="B66" s="29" t="s">
        <v>177</v>
      </c>
      <c r="C66" s="30" t="s">
        <v>151</v>
      </c>
      <c r="D66" s="58">
        <v>33</v>
      </c>
      <c r="E66" s="32" t="s">
        <v>78</v>
      </c>
      <c r="F66" s="64">
        <v>2.98106E-2</v>
      </c>
      <c r="I66" s="16" t="s">
        <v>152</v>
      </c>
      <c r="J66" s="17">
        <v>90</v>
      </c>
      <c r="K66" s="17">
        <f>SUM(F82:F86)</f>
        <v>0.1701066</v>
      </c>
      <c r="L66" s="17">
        <f>K66/5</f>
        <v>3.4021320000000001E-2</v>
      </c>
    </row>
    <row r="67" spans="1:12" x14ac:dyDescent="0.25">
      <c r="A67" s="27">
        <v>12</v>
      </c>
      <c r="B67" s="33" t="s">
        <v>179</v>
      </c>
      <c r="C67" s="30" t="s">
        <v>151</v>
      </c>
      <c r="D67" s="59">
        <v>33</v>
      </c>
      <c r="E67" s="36" t="s">
        <v>79</v>
      </c>
      <c r="F67" s="64">
        <v>2.6536400000000002E-2</v>
      </c>
    </row>
    <row r="68" spans="1:12" x14ac:dyDescent="0.25">
      <c r="A68" s="27">
        <v>13</v>
      </c>
      <c r="B68" s="33" t="s">
        <v>178</v>
      </c>
      <c r="C68" s="30" t="s">
        <v>151</v>
      </c>
      <c r="D68" s="59">
        <v>33</v>
      </c>
      <c r="E68" s="36" t="s">
        <v>80</v>
      </c>
      <c r="F68" s="64">
        <v>2.7823899999999999E-2</v>
      </c>
      <c r="I68" s="50" t="s">
        <v>132</v>
      </c>
      <c r="J68" s="14"/>
      <c r="K68" s="14"/>
      <c r="L68" s="14"/>
    </row>
    <row r="69" spans="1:12" x14ac:dyDescent="0.25">
      <c r="A69" s="27">
        <v>14</v>
      </c>
      <c r="B69" s="33" t="s">
        <v>180</v>
      </c>
      <c r="C69" s="30" t="s">
        <v>151</v>
      </c>
      <c r="D69" s="59">
        <v>33</v>
      </c>
      <c r="E69" s="36" t="s">
        <v>81</v>
      </c>
      <c r="F69" s="64">
        <v>2.5416600000000001E-2</v>
      </c>
      <c r="I69" s="48" t="s">
        <v>131</v>
      </c>
      <c r="J69" s="48" t="s">
        <v>74</v>
      </c>
      <c r="K69" s="48" t="s">
        <v>183</v>
      </c>
      <c r="L69" s="48" t="s">
        <v>124</v>
      </c>
    </row>
    <row r="70" spans="1:12" x14ac:dyDescent="0.25">
      <c r="A70" s="27">
        <v>15</v>
      </c>
      <c r="B70" s="33" t="s">
        <v>181</v>
      </c>
      <c r="C70" s="30" t="s">
        <v>151</v>
      </c>
      <c r="D70" s="59">
        <v>33</v>
      </c>
      <c r="E70" s="36" t="s">
        <v>82</v>
      </c>
      <c r="F70" s="64">
        <v>2.7701400000000001E-2</v>
      </c>
      <c r="I70" s="19" t="s">
        <v>78</v>
      </c>
      <c r="J70" s="19" t="s">
        <v>130</v>
      </c>
      <c r="K70" s="19">
        <f>K76+K82</f>
        <v>0.21196429999999999</v>
      </c>
      <c r="L70" s="21">
        <f>K70/8</f>
        <v>2.6495537499999999E-2</v>
      </c>
    </row>
    <row r="71" spans="1:12" x14ac:dyDescent="0.25">
      <c r="A71" s="27">
        <v>16</v>
      </c>
      <c r="B71" s="33" t="s">
        <v>174</v>
      </c>
      <c r="C71" s="30" t="s">
        <v>151</v>
      </c>
      <c r="D71" s="59">
        <v>90</v>
      </c>
      <c r="E71" s="36" t="s">
        <v>78</v>
      </c>
      <c r="F71" s="64">
        <v>4.2179099999999997E-2</v>
      </c>
      <c r="I71" s="17" t="s">
        <v>79</v>
      </c>
      <c r="J71" s="17" t="s">
        <v>130</v>
      </c>
      <c r="K71" s="17">
        <f>K77+K83</f>
        <v>0.176678</v>
      </c>
      <c r="L71" s="22">
        <f>K71/8</f>
        <v>2.208475E-2</v>
      </c>
    </row>
    <row r="72" spans="1:12" x14ac:dyDescent="0.25">
      <c r="A72" s="27">
        <v>17</v>
      </c>
      <c r="B72" s="33" t="s">
        <v>182</v>
      </c>
      <c r="C72" s="30" t="s">
        <v>151</v>
      </c>
      <c r="D72" s="59">
        <v>90</v>
      </c>
      <c r="E72" s="36" t="s">
        <v>79</v>
      </c>
      <c r="F72" s="64">
        <v>2.8840999999999999E-2</v>
      </c>
      <c r="I72" s="17" t="s">
        <v>80</v>
      </c>
      <c r="J72" s="17" t="s">
        <v>130</v>
      </c>
      <c r="K72" s="17">
        <f>K78+K84</f>
        <v>0.22030659999999999</v>
      </c>
      <c r="L72" s="22">
        <f>K72/8</f>
        <v>2.7538324999999999E-2</v>
      </c>
    </row>
    <row r="73" spans="1:12" x14ac:dyDescent="0.25">
      <c r="A73" s="27">
        <v>18</v>
      </c>
      <c r="B73" s="33" t="s">
        <v>173</v>
      </c>
      <c r="C73" s="30" t="s">
        <v>151</v>
      </c>
      <c r="D73" s="59">
        <v>90</v>
      </c>
      <c r="E73" s="36" t="s">
        <v>80</v>
      </c>
      <c r="F73" s="64">
        <v>6.0405199999999999E-2</v>
      </c>
      <c r="I73" s="17" t="s">
        <v>81</v>
      </c>
      <c r="J73" s="17" t="s">
        <v>130</v>
      </c>
      <c r="K73" s="17">
        <f>K79+K85</f>
        <v>0.1803428</v>
      </c>
      <c r="L73" s="22">
        <f>K73/8</f>
        <v>2.254285E-2</v>
      </c>
    </row>
    <row r="74" spans="1:12" x14ac:dyDescent="0.25">
      <c r="A74" s="27">
        <v>18</v>
      </c>
      <c r="B74" s="33" t="s">
        <v>175</v>
      </c>
      <c r="C74" s="30" t="s">
        <v>151</v>
      </c>
      <c r="D74" s="59">
        <v>90</v>
      </c>
      <c r="E74" s="36" t="s">
        <v>81</v>
      </c>
      <c r="F74" s="64">
        <v>3.3387E-2</v>
      </c>
      <c r="I74" s="17" t="s">
        <v>82</v>
      </c>
      <c r="J74" s="17" t="s">
        <v>130</v>
      </c>
      <c r="K74" s="17">
        <f>K80+K86</f>
        <v>0.21661829999999999</v>
      </c>
      <c r="L74" s="22">
        <f>K74/8</f>
        <v>2.7077287499999998E-2</v>
      </c>
    </row>
    <row r="75" spans="1:12" x14ac:dyDescent="0.25">
      <c r="A75" s="28">
        <v>20</v>
      </c>
      <c r="B75" s="38" t="s">
        <v>176</v>
      </c>
      <c r="C75" s="65" t="s">
        <v>151</v>
      </c>
      <c r="D75" s="60">
        <v>90</v>
      </c>
      <c r="E75" s="41" t="s">
        <v>82</v>
      </c>
      <c r="F75" s="64">
        <v>4.89881E-2</v>
      </c>
      <c r="I75" s="17"/>
      <c r="J75" s="17"/>
      <c r="K75" s="17"/>
      <c r="L75" s="22"/>
    </row>
    <row r="76" spans="1:12" x14ac:dyDescent="0.25">
      <c r="A76" s="27"/>
      <c r="B76" s="37"/>
      <c r="C76" s="34"/>
      <c r="D76" s="27"/>
      <c r="E76" s="36"/>
      <c r="F76" s="27"/>
      <c r="I76" s="17" t="s">
        <v>78</v>
      </c>
      <c r="J76" s="17">
        <v>33</v>
      </c>
      <c r="K76" s="17">
        <f>F55+F66+F77</f>
        <v>9.8365800000000003E-2</v>
      </c>
      <c r="L76" s="22">
        <f>K76/4</f>
        <v>2.4591450000000001E-2</v>
      </c>
    </row>
    <row r="77" spans="1:12" x14ac:dyDescent="0.25">
      <c r="A77" s="26">
        <v>21</v>
      </c>
      <c r="B77" s="29" t="s">
        <v>159</v>
      </c>
      <c r="C77" s="30" t="s">
        <v>152</v>
      </c>
      <c r="D77" s="58">
        <v>33</v>
      </c>
      <c r="E77" s="61" t="s">
        <v>78</v>
      </c>
      <c r="F77" s="64">
        <v>3.6503399999999998E-2</v>
      </c>
      <c r="I77" s="17" t="s">
        <v>79</v>
      </c>
      <c r="J77" s="17">
        <v>33</v>
      </c>
      <c r="K77" s="17">
        <f>F56+F67+F78</f>
        <v>8.7592799999999998E-2</v>
      </c>
      <c r="L77" s="22">
        <f>K77/4</f>
        <v>2.18982E-2</v>
      </c>
    </row>
    <row r="78" spans="1:12" x14ac:dyDescent="0.25">
      <c r="A78" s="27">
        <v>22</v>
      </c>
      <c r="B78" s="33" t="s">
        <v>158</v>
      </c>
      <c r="C78" s="30" t="s">
        <v>152</v>
      </c>
      <c r="D78" s="59">
        <v>33</v>
      </c>
      <c r="E78" s="62" t="s">
        <v>79</v>
      </c>
      <c r="F78" s="64">
        <v>3.5346299999999997E-2</v>
      </c>
      <c r="I78" s="17" t="s">
        <v>80</v>
      </c>
      <c r="J78" s="17">
        <v>33</v>
      </c>
      <c r="K78" s="17">
        <f>F57+F68+F79</f>
        <v>9.8139900000000002E-2</v>
      </c>
      <c r="L78" s="22">
        <f>K78/4</f>
        <v>2.4534975000000001E-2</v>
      </c>
    </row>
    <row r="79" spans="1:12" x14ac:dyDescent="0.25">
      <c r="A79" s="27">
        <v>23</v>
      </c>
      <c r="B79" s="33" t="s">
        <v>161</v>
      </c>
      <c r="C79" s="30" t="s">
        <v>152</v>
      </c>
      <c r="D79" s="59">
        <v>33</v>
      </c>
      <c r="E79" s="62" t="s">
        <v>80</v>
      </c>
      <c r="F79" s="64">
        <v>3.7928000000000003E-2</v>
      </c>
      <c r="I79" s="17" t="s">
        <v>81</v>
      </c>
      <c r="J79" s="17">
        <v>33</v>
      </c>
      <c r="K79" s="17">
        <f>F58+F69+F80</f>
        <v>9.2951499999999992E-2</v>
      </c>
      <c r="L79" s="22">
        <f>K79/4</f>
        <v>2.3237874999999998E-2</v>
      </c>
    </row>
    <row r="80" spans="1:12" x14ac:dyDescent="0.25">
      <c r="A80" s="27">
        <v>24</v>
      </c>
      <c r="B80" s="33" t="s">
        <v>162</v>
      </c>
      <c r="C80" s="30" t="s">
        <v>152</v>
      </c>
      <c r="D80" s="59">
        <v>33</v>
      </c>
      <c r="E80" s="62" t="s">
        <v>81</v>
      </c>
      <c r="F80" s="64">
        <v>3.53452E-2</v>
      </c>
      <c r="I80" s="17" t="s">
        <v>82</v>
      </c>
      <c r="J80" s="17">
        <v>33</v>
      </c>
      <c r="K80" s="17">
        <f>F59+F70+F81</f>
        <v>0.10088259999999999</v>
      </c>
      <c r="L80" s="22">
        <f>K80/4</f>
        <v>2.5220649999999997E-2</v>
      </c>
    </row>
    <row r="81" spans="1:12" x14ac:dyDescent="0.25">
      <c r="A81" s="27">
        <v>25</v>
      </c>
      <c r="B81" s="33" t="s">
        <v>160</v>
      </c>
      <c r="C81" s="30" t="s">
        <v>152</v>
      </c>
      <c r="D81" s="59">
        <v>33</v>
      </c>
      <c r="E81" s="62" t="s">
        <v>82</v>
      </c>
      <c r="F81" s="64">
        <v>3.83142E-2</v>
      </c>
      <c r="I81" s="17"/>
      <c r="J81" s="17"/>
      <c r="K81" s="17"/>
      <c r="L81" s="22"/>
    </row>
    <row r="82" spans="1:12" x14ac:dyDescent="0.25">
      <c r="A82" s="27">
        <v>26</v>
      </c>
      <c r="B82" s="33" t="s">
        <v>168</v>
      </c>
      <c r="C82" s="30" t="s">
        <v>152</v>
      </c>
      <c r="D82" s="59">
        <v>90</v>
      </c>
      <c r="E82" s="62" t="s">
        <v>78</v>
      </c>
      <c r="F82" s="64">
        <v>3.5461399999999997E-2</v>
      </c>
      <c r="I82" s="17" t="s">
        <v>78</v>
      </c>
      <c r="J82" s="17">
        <v>90</v>
      </c>
      <c r="K82" s="17">
        <f>F60+F71+F82</f>
        <v>0.11359849999999999</v>
      </c>
      <c r="L82" s="22">
        <f>K82/4</f>
        <v>2.8399624999999998E-2</v>
      </c>
    </row>
    <row r="83" spans="1:12" x14ac:dyDescent="0.25">
      <c r="A83" s="27">
        <v>27</v>
      </c>
      <c r="B83" s="33" t="s">
        <v>169</v>
      </c>
      <c r="C83" s="30" t="s">
        <v>152</v>
      </c>
      <c r="D83" s="59">
        <v>90</v>
      </c>
      <c r="E83" s="62" t="s">
        <v>79</v>
      </c>
      <c r="F83" s="64">
        <v>3.5373500000000002E-2</v>
      </c>
      <c r="I83" s="17" t="s">
        <v>79</v>
      </c>
      <c r="J83" s="17">
        <v>90</v>
      </c>
      <c r="K83" s="17">
        <f>F61+F72+F83</f>
        <v>8.9085200000000003E-2</v>
      </c>
      <c r="L83" s="22">
        <f>K83/4</f>
        <v>2.2271300000000001E-2</v>
      </c>
    </row>
    <row r="84" spans="1:12" x14ac:dyDescent="0.25">
      <c r="A84" s="27">
        <v>28</v>
      </c>
      <c r="B84" s="33" t="s">
        <v>170</v>
      </c>
      <c r="C84" s="30" t="s">
        <v>152</v>
      </c>
      <c r="D84" s="59">
        <v>90</v>
      </c>
      <c r="E84" s="62" t="s">
        <v>80</v>
      </c>
      <c r="F84" s="64">
        <v>3.6388499999999997E-2</v>
      </c>
      <c r="I84" s="17" t="s">
        <v>80</v>
      </c>
      <c r="J84" s="17">
        <v>90</v>
      </c>
      <c r="K84" s="17">
        <f>F62+F73+F84</f>
        <v>0.12216669999999999</v>
      </c>
      <c r="L84" s="22">
        <f>K84/4</f>
        <v>3.0541674999999997E-2</v>
      </c>
    </row>
    <row r="85" spans="1:12" x14ac:dyDescent="0.25">
      <c r="A85" s="27">
        <v>29</v>
      </c>
      <c r="B85" s="33" t="s">
        <v>172</v>
      </c>
      <c r="C85" s="30" t="s">
        <v>152</v>
      </c>
      <c r="D85" s="59">
        <v>90</v>
      </c>
      <c r="E85" s="62" t="s">
        <v>81</v>
      </c>
      <c r="F85" s="64">
        <v>2.75614E-2</v>
      </c>
      <c r="I85" s="17" t="s">
        <v>81</v>
      </c>
      <c r="J85" s="17">
        <v>90</v>
      </c>
      <c r="K85" s="17">
        <f>F63+F74+F85</f>
        <v>8.7391300000000005E-2</v>
      </c>
      <c r="L85" s="22">
        <f>K85/4</f>
        <v>2.1847825000000001E-2</v>
      </c>
    </row>
    <row r="86" spans="1:12" x14ac:dyDescent="0.25">
      <c r="A86" s="28">
        <v>30</v>
      </c>
      <c r="B86" s="38" t="s">
        <v>171</v>
      </c>
      <c r="C86" s="65" t="s">
        <v>152</v>
      </c>
      <c r="D86" s="60">
        <v>90</v>
      </c>
      <c r="E86" s="63" t="s">
        <v>82</v>
      </c>
      <c r="F86" s="64">
        <v>3.53218E-2</v>
      </c>
      <c r="I86" s="20" t="s">
        <v>82</v>
      </c>
      <c r="J86" s="20">
        <v>90</v>
      </c>
      <c r="K86" s="20">
        <f>F64+F75+F86</f>
        <v>0.1157357</v>
      </c>
      <c r="L86" s="23">
        <f>K86/4</f>
        <v>2.8933924999999999E-2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2772-3EEA-483C-8175-4ED0E2CC6085}">
  <dimension ref="A1:F51"/>
  <sheetViews>
    <sheetView tabSelected="1" workbookViewId="0">
      <selection activeCell="H9" sqref="H9"/>
    </sheetView>
  </sheetViews>
  <sheetFormatPr defaultRowHeight="15" x14ac:dyDescent="0.25"/>
  <cols>
    <col min="1" max="1" width="16.85546875" bestFit="1" customWidth="1"/>
    <col min="3" max="3" width="18.5703125" bestFit="1" customWidth="1"/>
    <col min="4" max="4" width="19" bestFit="1" customWidth="1"/>
  </cols>
  <sheetData>
    <row r="1" spans="1:6" x14ac:dyDescent="0.25">
      <c r="A1" t="s">
        <v>184</v>
      </c>
      <c r="B1" t="s">
        <v>185</v>
      </c>
      <c r="C1" t="s">
        <v>74</v>
      </c>
      <c r="D1" t="s">
        <v>186</v>
      </c>
      <c r="E1" t="s">
        <v>58</v>
      </c>
      <c r="F1" t="s">
        <v>59</v>
      </c>
    </row>
    <row r="2" spans="1:6" x14ac:dyDescent="0.25">
      <c r="A2" t="s">
        <v>188</v>
      </c>
      <c r="B2" t="s">
        <v>187</v>
      </c>
      <c r="C2" s="66">
        <v>0.33</v>
      </c>
      <c r="D2" s="64" t="s">
        <v>189</v>
      </c>
      <c r="E2">
        <v>0</v>
      </c>
      <c r="F2">
        <v>1.9898896469117799E-2</v>
      </c>
    </row>
    <row r="3" spans="1:6" x14ac:dyDescent="0.25">
      <c r="A3" t="s">
        <v>190</v>
      </c>
      <c r="B3" t="s">
        <v>187</v>
      </c>
      <c r="C3" s="66">
        <v>0.33</v>
      </c>
      <c r="D3" s="64" t="s">
        <v>191</v>
      </c>
      <c r="E3">
        <v>0</v>
      </c>
      <c r="F3">
        <v>3.1940038080458401E-2</v>
      </c>
    </row>
    <row r="4" spans="1:6" x14ac:dyDescent="0.25">
      <c r="A4" t="s">
        <v>192</v>
      </c>
      <c r="B4" t="s">
        <v>187</v>
      </c>
      <c r="C4" s="66">
        <v>0.33</v>
      </c>
      <c r="D4" s="64" t="s">
        <v>194</v>
      </c>
      <c r="E4">
        <v>0</v>
      </c>
      <c r="F4">
        <v>2.3482252392134601E-2</v>
      </c>
    </row>
    <row r="5" spans="1:6" x14ac:dyDescent="0.25">
      <c r="A5" t="s">
        <v>193</v>
      </c>
      <c r="B5" t="s">
        <v>187</v>
      </c>
      <c r="C5" s="66">
        <v>0.33</v>
      </c>
      <c r="D5" s="64" t="s">
        <v>78</v>
      </c>
      <c r="E5">
        <v>0</v>
      </c>
      <c r="F5">
        <v>2.0975218645081499E-2</v>
      </c>
    </row>
    <row r="6" spans="1:6" x14ac:dyDescent="0.25">
      <c r="A6" t="s">
        <v>195</v>
      </c>
      <c r="B6" t="s">
        <v>187</v>
      </c>
      <c r="C6" s="66">
        <v>0.33</v>
      </c>
      <c r="D6" s="64" t="s">
        <v>196</v>
      </c>
      <c r="E6">
        <v>0</v>
      </c>
      <c r="F6">
        <v>3.6378593948511E-2</v>
      </c>
    </row>
    <row r="7" spans="1:6" x14ac:dyDescent="0.25">
      <c r="A7" t="s">
        <v>197</v>
      </c>
      <c r="B7" t="s">
        <v>187</v>
      </c>
      <c r="C7" s="66">
        <v>0.33</v>
      </c>
      <c r="D7" s="64" t="s">
        <v>196</v>
      </c>
      <c r="E7">
        <v>1</v>
      </c>
      <c r="F7">
        <v>2.9486284320599E-2</v>
      </c>
    </row>
    <row r="8" spans="1:6" x14ac:dyDescent="0.25">
      <c r="A8" t="s">
        <v>198</v>
      </c>
      <c r="B8" t="s">
        <v>187</v>
      </c>
      <c r="C8" s="66">
        <v>0.33</v>
      </c>
      <c r="D8" s="64" t="s">
        <v>194</v>
      </c>
      <c r="E8">
        <v>1</v>
      </c>
      <c r="F8">
        <v>2.1122840278025901E-2</v>
      </c>
    </row>
    <row r="9" spans="1:6" x14ac:dyDescent="0.25">
      <c r="A9" t="s">
        <v>199</v>
      </c>
      <c r="B9" t="s">
        <v>187</v>
      </c>
      <c r="C9" s="66">
        <v>0.33</v>
      </c>
      <c r="D9" s="64" t="s">
        <v>189</v>
      </c>
      <c r="E9">
        <v>1</v>
      </c>
      <c r="F9">
        <v>1.64468639954292E-2</v>
      </c>
    </row>
    <row r="10" spans="1:6" x14ac:dyDescent="0.25">
      <c r="A10" t="s">
        <v>200</v>
      </c>
      <c r="B10" t="s">
        <v>187</v>
      </c>
      <c r="C10" s="66">
        <v>0.33</v>
      </c>
      <c r="D10" s="64" t="s">
        <v>191</v>
      </c>
      <c r="E10">
        <v>1</v>
      </c>
      <c r="F10">
        <v>3.5796416340974503E-2</v>
      </c>
    </row>
    <row r="11" spans="1:6" x14ac:dyDescent="0.25">
      <c r="A11" t="s">
        <v>201</v>
      </c>
      <c r="B11" t="s">
        <v>187</v>
      </c>
      <c r="C11" s="66">
        <v>0.33</v>
      </c>
      <c r="D11" s="64" t="s">
        <v>78</v>
      </c>
      <c r="E11">
        <v>1</v>
      </c>
      <c r="F11">
        <v>1.62803991142824E-2</v>
      </c>
    </row>
    <row r="12" spans="1:6" x14ac:dyDescent="0.25">
      <c r="A12" t="s">
        <v>202</v>
      </c>
      <c r="B12" t="s">
        <v>187</v>
      </c>
      <c r="C12" s="66">
        <v>0.33</v>
      </c>
      <c r="D12" s="64" t="s">
        <v>196</v>
      </c>
      <c r="E12">
        <v>2</v>
      </c>
      <c r="F12">
        <v>2.2757878118637099E-2</v>
      </c>
    </row>
    <row r="13" spans="1:6" x14ac:dyDescent="0.25">
      <c r="A13" t="s">
        <v>203</v>
      </c>
      <c r="B13" t="s">
        <v>187</v>
      </c>
      <c r="C13" s="66">
        <v>0.33</v>
      </c>
      <c r="D13" s="64" t="s">
        <v>194</v>
      </c>
      <c r="E13">
        <v>2</v>
      </c>
      <c r="F13">
        <v>1.8931943574937399E-2</v>
      </c>
    </row>
    <row r="14" spans="1:6" x14ac:dyDescent="0.25">
      <c r="A14" t="s">
        <v>204</v>
      </c>
      <c r="B14" t="s">
        <v>187</v>
      </c>
      <c r="C14" s="66">
        <v>0.33</v>
      </c>
      <c r="D14" s="64" t="s">
        <v>191</v>
      </c>
      <c r="E14">
        <v>2</v>
      </c>
      <c r="F14">
        <v>1.46675987794628E-2</v>
      </c>
    </row>
    <row r="15" spans="1:6" x14ac:dyDescent="0.25">
      <c r="A15" t="s">
        <v>205</v>
      </c>
      <c r="B15" t="s">
        <v>187</v>
      </c>
      <c r="C15" s="66">
        <v>0.33</v>
      </c>
      <c r="D15" s="64" t="s">
        <v>189</v>
      </c>
      <c r="E15">
        <v>2</v>
      </c>
      <c r="F15">
        <v>1.63897380001491E-2</v>
      </c>
    </row>
    <row r="16" spans="1:6" x14ac:dyDescent="0.25">
      <c r="A16" t="s">
        <v>206</v>
      </c>
      <c r="B16" t="s">
        <v>187</v>
      </c>
      <c r="C16" s="66">
        <v>0.33</v>
      </c>
      <c r="D16" s="64" t="s">
        <v>78</v>
      </c>
      <c r="E16">
        <v>2</v>
      </c>
      <c r="F16">
        <v>2.4001836402046402E-2</v>
      </c>
    </row>
    <row r="17" spans="1:6" x14ac:dyDescent="0.25">
      <c r="A17" t="s">
        <v>207</v>
      </c>
      <c r="B17" t="s">
        <v>187</v>
      </c>
      <c r="C17" s="66">
        <v>0.33</v>
      </c>
      <c r="D17" s="64" t="s">
        <v>196</v>
      </c>
      <c r="E17">
        <v>3</v>
      </c>
      <c r="F17">
        <v>2.6990592943683198E-2</v>
      </c>
    </row>
    <row r="18" spans="1:6" x14ac:dyDescent="0.25">
      <c r="A18" t="s">
        <v>208</v>
      </c>
      <c r="B18" t="s">
        <v>187</v>
      </c>
      <c r="C18" s="66">
        <v>0.33</v>
      </c>
      <c r="D18" s="64" t="s">
        <v>194</v>
      </c>
      <c r="E18">
        <v>3</v>
      </c>
      <c r="F18">
        <v>2.06122094542695E-2</v>
      </c>
    </row>
    <row r="19" spans="1:6" x14ac:dyDescent="0.25">
      <c r="A19" t="s">
        <v>209</v>
      </c>
      <c r="B19" t="s">
        <v>187</v>
      </c>
      <c r="C19" s="66">
        <v>0.33</v>
      </c>
      <c r="D19" s="64" t="s">
        <v>191</v>
      </c>
      <c r="E19">
        <v>3</v>
      </c>
      <c r="F19">
        <v>3.6257042427714103E-2</v>
      </c>
    </row>
    <row r="20" spans="1:6" x14ac:dyDescent="0.25">
      <c r="A20" t="s">
        <v>210</v>
      </c>
      <c r="B20" t="s">
        <v>187</v>
      </c>
      <c r="C20" s="66">
        <v>0.33</v>
      </c>
      <c r="D20" s="64" t="s">
        <v>189</v>
      </c>
      <c r="E20">
        <v>3</v>
      </c>
      <c r="F20">
        <v>1.4353685106451601E-2</v>
      </c>
    </row>
    <row r="21" spans="1:6" x14ac:dyDescent="0.25">
      <c r="A21" t="s">
        <v>211</v>
      </c>
      <c r="B21" t="s">
        <v>187</v>
      </c>
      <c r="C21" s="66">
        <v>0.33</v>
      </c>
      <c r="D21" s="64" t="s">
        <v>78</v>
      </c>
      <c r="E21">
        <v>3</v>
      </c>
      <c r="F21">
        <v>2.1701874290447402E-2</v>
      </c>
    </row>
    <row r="22" spans="1:6" x14ac:dyDescent="0.25">
      <c r="A22" t="s">
        <v>212</v>
      </c>
      <c r="B22" t="s">
        <v>187</v>
      </c>
      <c r="C22" s="66">
        <v>0.33</v>
      </c>
      <c r="D22" s="64" t="s">
        <v>196</v>
      </c>
      <c r="E22">
        <v>4</v>
      </c>
      <c r="F22">
        <v>3.5253962389056599E-2</v>
      </c>
    </row>
    <row r="23" spans="1:6" x14ac:dyDescent="0.25">
      <c r="A23" t="s">
        <v>213</v>
      </c>
      <c r="B23" t="s">
        <v>187</v>
      </c>
      <c r="C23" s="66">
        <v>0.33</v>
      </c>
      <c r="D23" s="64" t="s">
        <v>194</v>
      </c>
      <c r="E23">
        <v>4</v>
      </c>
      <c r="F23">
        <v>2.28224383473997E-2</v>
      </c>
    </row>
    <row r="24" spans="1:6" x14ac:dyDescent="0.25">
      <c r="A24" t="s">
        <v>214</v>
      </c>
      <c r="B24" t="s">
        <v>187</v>
      </c>
      <c r="C24" s="66">
        <v>0.33</v>
      </c>
      <c r="D24" s="64" t="s">
        <v>189</v>
      </c>
      <c r="E24">
        <v>4</v>
      </c>
      <c r="F24">
        <v>1.9045562696742398E-2</v>
      </c>
    </row>
    <row r="25" spans="1:6" x14ac:dyDescent="0.25">
      <c r="A25" t="s">
        <v>215</v>
      </c>
      <c r="B25" t="s">
        <v>187</v>
      </c>
      <c r="C25" s="66">
        <v>0.33</v>
      </c>
      <c r="D25" s="64" t="s">
        <v>191</v>
      </c>
      <c r="E25">
        <v>4</v>
      </c>
      <c r="F25">
        <v>3.5860265796378701E-2</v>
      </c>
    </row>
    <row r="26" spans="1:6" x14ac:dyDescent="0.25">
      <c r="A26" t="s">
        <v>216</v>
      </c>
      <c r="B26" t="s">
        <v>187</v>
      </c>
      <c r="C26" s="66">
        <v>0.33</v>
      </c>
      <c r="D26" s="64" t="s">
        <v>78</v>
      </c>
      <c r="E26">
        <v>4</v>
      </c>
      <c r="F26">
        <v>2.4917900724572499E-2</v>
      </c>
    </row>
    <row r="27" spans="1:6" x14ac:dyDescent="0.25">
      <c r="A27" t="s">
        <v>217</v>
      </c>
      <c r="B27" t="s">
        <v>187</v>
      </c>
      <c r="C27" s="66">
        <v>0.9</v>
      </c>
      <c r="D27" s="64" t="s">
        <v>191</v>
      </c>
      <c r="E27">
        <v>0</v>
      </c>
      <c r="F27">
        <v>3.5615701096978099E-2</v>
      </c>
    </row>
    <row r="28" spans="1:6" x14ac:dyDescent="0.25">
      <c r="A28" t="s">
        <v>218</v>
      </c>
      <c r="B28" t="s">
        <v>187</v>
      </c>
      <c r="C28" s="66">
        <v>0.9</v>
      </c>
      <c r="D28" s="64" t="s">
        <v>196</v>
      </c>
      <c r="E28">
        <v>0</v>
      </c>
      <c r="F28">
        <v>3.4196083250332202E-2</v>
      </c>
    </row>
    <row r="29" spans="1:6" x14ac:dyDescent="0.25">
      <c r="A29" t="s">
        <v>219</v>
      </c>
      <c r="B29" t="s">
        <v>187</v>
      </c>
      <c r="C29" s="66">
        <v>0.9</v>
      </c>
      <c r="D29" s="64" t="s">
        <v>189</v>
      </c>
      <c r="E29">
        <v>0</v>
      </c>
      <c r="F29">
        <v>3.5961944785628003E-2</v>
      </c>
    </row>
    <row r="30" spans="1:6" x14ac:dyDescent="0.25">
      <c r="A30" t="s">
        <v>220</v>
      </c>
      <c r="B30" t="s">
        <v>187</v>
      </c>
      <c r="C30" s="66">
        <v>0.9</v>
      </c>
      <c r="D30" s="64" t="s">
        <v>194</v>
      </c>
      <c r="E30">
        <v>0</v>
      </c>
      <c r="F30">
        <v>3.5919053784345498E-2</v>
      </c>
    </row>
    <row r="31" spans="1:6" x14ac:dyDescent="0.25">
      <c r="A31" t="s">
        <v>221</v>
      </c>
      <c r="B31" t="s">
        <v>187</v>
      </c>
      <c r="C31" s="66">
        <v>0.9</v>
      </c>
      <c r="D31" s="64" t="s">
        <v>78</v>
      </c>
      <c r="E31">
        <v>0</v>
      </c>
      <c r="F31">
        <v>3.6043692607638102E-2</v>
      </c>
    </row>
    <row r="32" spans="1:6" x14ac:dyDescent="0.25">
      <c r="A32" t="s">
        <v>222</v>
      </c>
      <c r="B32" t="s">
        <v>187</v>
      </c>
      <c r="C32" s="66">
        <v>0.9</v>
      </c>
      <c r="D32" s="64" t="s">
        <v>191</v>
      </c>
      <c r="E32">
        <v>1</v>
      </c>
      <c r="F32">
        <v>3.55568789918808E-2</v>
      </c>
    </row>
    <row r="33" spans="1:6" x14ac:dyDescent="0.25">
      <c r="A33" t="s">
        <v>223</v>
      </c>
      <c r="B33" t="s">
        <v>187</v>
      </c>
      <c r="C33" s="66">
        <v>0.9</v>
      </c>
      <c r="D33" s="64" t="s">
        <v>196</v>
      </c>
      <c r="E33">
        <v>1</v>
      </c>
      <c r="F33">
        <v>3.48066101236683E-2</v>
      </c>
    </row>
    <row r="34" spans="1:6" x14ac:dyDescent="0.25">
      <c r="A34" t="s">
        <v>224</v>
      </c>
      <c r="B34" t="s">
        <v>187</v>
      </c>
      <c r="C34" s="66">
        <v>0.9</v>
      </c>
      <c r="D34" s="64" t="s">
        <v>78</v>
      </c>
      <c r="E34">
        <v>1</v>
      </c>
      <c r="F34">
        <v>3.5597179277275799E-2</v>
      </c>
    </row>
    <row r="35" spans="1:6" x14ac:dyDescent="0.25">
      <c r="A35" t="s">
        <v>225</v>
      </c>
      <c r="B35" t="s">
        <v>187</v>
      </c>
      <c r="C35" s="66">
        <v>0.9</v>
      </c>
      <c r="D35" s="64" t="s">
        <v>189</v>
      </c>
      <c r="E35">
        <v>1</v>
      </c>
      <c r="F35">
        <v>3.6227922439938998E-2</v>
      </c>
    </row>
    <row r="36" spans="1:6" x14ac:dyDescent="0.25">
      <c r="A36" t="s">
        <v>226</v>
      </c>
      <c r="B36" t="s">
        <v>187</v>
      </c>
      <c r="C36" s="66">
        <v>0.9</v>
      </c>
      <c r="D36" s="64" t="s">
        <v>194</v>
      </c>
      <c r="E36">
        <v>1</v>
      </c>
      <c r="F36">
        <v>3.5877227836859399E-2</v>
      </c>
    </row>
    <row r="37" spans="1:6" x14ac:dyDescent="0.25">
      <c r="A37" t="s">
        <v>227</v>
      </c>
      <c r="B37" t="s">
        <v>187</v>
      </c>
      <c r="C37" s="66">
        <v>0.9</v>
      </c>
      <c r="D37" s="64" t="s">
        <v>196</v>
      </c>
      <c r="E37">
        <v>2</v>
      </c>
      <c r="F37">
        <v>3.8363953203452802E-2</v>
      </c>
    </row>
    <row r="38" spans="1:6" x14ac:dyDescent="0.25">
      <c r="A38" t="s">
        <v>228</v>
      </c>
      <c r="B38" t="s">
        <v>187</v>
      </c>
      <c r="C38" s="66">
        <v>0.9</v>
      </c>
      <c r="D38" s="64" t="s">
        <v>191</v>
      </c>
      <c r="E38">
        <v>2</v>
      </c>
      <c r="F38">
        <v>3.6465020308678799E-2</v>
      </c>
    </row>
    <row r="39" spans="1:6" x14ac:dyDescent="0.25">
      <c r="A39" t="s">
        <v>229</v>
      </c>
      <c r="B39" t="s">
        <v>187</v>
      </c>
      <c r="C39" s="66">
        <v>0.9</v>
      </c>
      <c r="D39" s="64" t="s">
        <v>194</v>
      </c>
      <c r="E39">
        <v>2</v>
      </c>
      <c r="F39">
        <v>3.7794966907094198E-2</v>
      </c>
    </row>
    <row r="40" spans="1:6" x14ac:dyDescent="0.25">
      <c r="A40" t="s">
        <v>230</v>
      </c>
      <c r="B40" t="s">
        <v>187</v>
      </c>
      <c r="C40" s="66">
        <v>0.9</v>
      </c>
      <c r="D40" s="64" t="s">
        <v>189</v>
      </c>
      <c r="E40">
        <v>2</v>
      </c>
      <c r="F40">
        <v>3.6290710526689501E-2</v>
      </c>
    </row>
    <row r="41" spans="1:6" x14ac:dyDescent="0.25">
      <c r="A41" t="s">
        <v>231</v>
      </c>
      <c r="B41" t="s">
        <v>187</v>
      </c>
      <c r="C41" s="66">
        <v>0.9</v>
      </c>
      <c r="D41" s="64" t="s">
        <v>78</v>
      </c>
      <c r="E41">
        <v>2</v>
      </c>
      <c r="F41">
        <v>3.7523782198114801E-2</v>
      </c>
    </row>
    <row r="42" spans="1:6" x14ac:dyDescent="0.25">
      <c r="A42" t="s">
        <v>232</v>
      </c>
      <c r="B42" t="s">
        <v>187</v>
      </c>
      <c r="C42" s="66">
        <v>0.9</v>
      </c>
      <c r="D42" s="64" t="s">
        <v>196</v>
      </c>
      <c r="E42">
        <v>3</v>
      </c>
      <c r="F42">
        <v>3.49079225700272E-2</v>
      </c>
    </row>
    <row r="43" spans="1:6" x14ac:dyDescent="0.25">
      <c r="A43" t="s">
        <v>233</v>
      </c>
      <c r="B43" t="s">
        <v>187</v>
      </c>
      <c r="C43" s="66">
        <v>0.9</v>
      </c>
      <c r="D43" s="64" t="s">
        <v>191</v>
      </c>
      <c r="E43">
        <v>3</v>
      </c>
      <c r="F43">
        <v>3.5764067278869903E-2</v>
      </c>
    </row>
    <row r="44" spans="1:6" x14ac:dyDescent="0.25">
      <c r="A44" t="s">
        <v>234</v>
      </c>
      <c r="B44" t="s">
        <v>187</v>
      </c>
      <c r="C44" s="66">
        <v>0.9</v>
      </c>
      <c r="D44" s="64" t="s">
        <v>194</v>
      </c>
      <c r="E44">
        <v>3</v>
      </c>
      <c r="F44">
        <v>3.5619728836831302E-2</v>
      </c>
    </row>
    <row r="45" spans="1:6" x14ac:dyDescent="0.25">
      <c r="A45" t="s">
        <v>235</v>
      </c>
      <c r="B45" t="s">
        <v>187</v>
      </c>
      <c r="C45" s="66">
        <v>0.9</v>
      </c>
      <c r="D45" s="64" t="s">
        <v>189</v>
      </c>
      <c r="E45">
        <v>3</v>
      </c>
      <c r="F45">
        <v>3.7091859392790999E-2</v>
      </c>
    </row>
    <row r="46" spans="1:6" x14ac:dyDescent="0.25">
      <c r="A46" t="s">
        <v>236</v>
      </c>
      <c r="B46" t="s">
        <v>187</v>
      </c>
      <c r="C46" s="66">
        <v>0.9</v>
      </c>
      <c r="D46" s="64" t="s">
        <v>78</v>
      </c>
      <c r="E46">
        <v>3</v>
      </c>
      <c r="F46">
        <v>3.6610998789641899E-2</v>
      </c>
    </row>
    <row r="47" spans="1:6" x14ac:dyDescent="0.25">
      <c r="A47" t="s">
        <v>237</v>
      </c>
      <c r="B47" t="s">
        <v>187</v>
      </c>
      <c r="C47" s="66">
        <v>0.9</v>
      </c>
      <c r="D47" s="64" t="s">
        <v>196</v>
      </c>
      <c r="E47">
        <v>4</v>
      </c>
      <c r="F47">
        <v>3.4880177323200798E-2</v>
      </c>
    </row>
    <row r="48" spans="1:6" x14ac:dyDescent="0.25">
      <c r="A48" t="s">
        <v>238</v>
      </c>
      <c r="B48" t="s">
        <v>187</v>
      </c>
      <c r="C48" s="66">
        <v>0.9</v>
      </c>
      <c r="D48" s="64" t="s">
        <v>191</v>
      </c>
      <c r="E48">
        <v>4</v>
      </c>
      <c r="F48">
        <v>3.5389008533359197E-2</v>
      </c>
    </row>
    <row r="49" spans="1:6" x14ac:dyDescent="0.25">
      <c r="A49" t="s">
        <v>239</v>
      </c>
      <c r="B49" t="s">
        <v>187</v>
      </c>
      <c r="C49" s="66">
        <v>0.9</v>
      </c>
      <c r="D49" s="64" t="s">
        <v>194</v>
      </c>
      <c r="E49">
        <v>4</v>
      </c>
      <c r="F49">
        <v>3.5792762695152198E-2</v>
      </c>
    </row>
    <row r="50" spans="1:6" x14ac:dyDescent="0.25">
      <c r="A50" t="s">
        <v>240</v>
      </c>
      <c r="B50" t="s">
        <v>187</v>
      </c>
      <c r="C50" s="66">
        <v>0.9</v>
      </c>
      <c r="D50" s="64" t="s">
        <v>189</v>
      </c>
      <c r="E50">
        <v>4</v>
      </c>
      <c r="F50">
        <v>3.6047194965555598E-2</v>
      </c>
    </row>
    <row r="51" spans="1:6" x14ac:dyDescent="0.25">
      <c r="A51" t="s">
        <v>241</v>
      </c>
      <c r="B51" t="s">
        <v>187</v>
      </c>
      <c r="C51" s="66">
        <v>0.9</v>
      </c>
      <c r="D51" s="64" t="s">
        <v>78</v>
      </c>
      <c r="E51">
        <v>4</v>
      </c>
      <c r="F51">
        <v>3.7815655654191802E-2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optimization</vt:lpstr>
      <vt:lpstr>Experiment_1vs20ahead.</vt:lpstr>
      <vt:lpstr>ImputationMethodsSparse</vt:lpstr>
      <vt:lpstr>Imputationmethod2D</vt:lpstr>
      <vt:lpstr>ImputationBoxplot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</dc:creator>
  <cp:lastModifiedBy>Maarten</cp:lastModifiedBy>
  <dcterms:created xsi:type="dcterms:W3CDTF">2021-04-12T08:12:37Z</dcterms:created>
  <dcterms:modified xsi:type="dcterms:W3CDTF">2021-06-30T09:40:22Z</dcterms:modified>
</cp:coreProperties>
</file>