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04" activeTab="7"/>
  </bookViews>
  <sheets>
    <sheet name="struct_sf16_eng" sheetId="8" r:id="rId1"/>
    <sheet name="struct_sf16_nld" sheetId="31" r:id="rId2"/>
    <sheet name="outline_sf16_eng" sheetId="17" r:id="rId3"/>
    <sheet name="outline_sf16_nld" sheetId="32" r:id="rId4"/>
    <sheet name="levelmax_sf16_995" sheetId="9" r:id="rId5"/>
    <sheet name="levelmax_sf16_993" sheetId="22" r:id="rId6"/>
    <sheet name="ex1_data" sheetId="19" r:id="rId7"/>
    <sheet name="ex2_data" sheetId="20" r:id="rId8"/>
    <sheet name="ex3_struct" sheetId="25" r:id="rId9"/>
    <sheet name="ex3_data" sheetId="24" r:id="rId10"/>
    <sheet name="ex3_levelmax" sheetId="26" r:id="rId11"/>
    <sheet name="ex4_outline" sheetId="23" r:id="rId12"/>
    <sheet name="ex5_data" sheetId="34" r:id="rId13"/>
  </sheets>
  <calcPr calcId="145621"/>
</workbook>
</file>

<file path=xl/calcChain.xml><?xml version="1.0" encoding="utf-8"?>
<calcChain xmlns="http://schemas.openxmlformats.org/spreadsheetml/2006/main">
  <c r="AD4" i="20" l="1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E1" i="34" l="1" a="1"/>
  <c r="E1" i="34" s="1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AN1" i="34" l="1"/>
  <c r="AF1" i="34"/>
  <c r="X1" i="34"/>
  <c r="P1" i="34"/>
  <c r="H1" i="34"/>
  <c r="AM1" i="34"/>
  <c r="AE1" i="34"/>
  <c r="W1" i="34"/>
  <c r="S1" i="34"/>
  <c r="K1" i="34"/>
  <c r="G1" i="34"/>
  <c r="AR1" i="34"/>
  <c r="AJ1" i="34"/>
  <c r="AB1" i="34"/>
  <c r="T1" i="34"/>
  <c r="L1" i="34"/>
  <c r="R1" i="34"/>
  <c r="AQ1" i="34"/>
  <c r="AI1" i="34"/>
  <c r="AA1" i="34"/>
  <c r="O1" i="34"/>
  <c r="AT1" i="34"/>
  <c r="AP1" i="34"/>
  <c r="AL1" i="34"/>
  <c r="AH1" i="34"/>
  <c r="AD1" i="34"/>
  <c r="Z1" i="34"/>
  <c r="V1" i="34"/>
  <c r="N1" i="34"/>
  <c r="J1" i="34"/>
  <c r="F1" i="34"/>
  <c r="AS1" i="34"/>
  <c r="AO1" i="34"/>
  <c r="AK1" i="34"/>
  <c r="AG1" i="34"/>
  <c r="AC1" i="34"/>
  <c r="Y1" i="34"/>
  <c r="U1" i="34"/>
  <c r="Q1" i="34"/>
  <c r="M1" i="34"/>
  <c r="I1" i="34"/>
  <c r="Y3" i="20"/>
  <c r="X3" i="20"/>
  <c r="AA3" i="20"/>
  <c r="S3" i="20"/>
  <c r="Q3" i="20"/>
  <c r="R3" i="20"/>
  <c r="T3" i="20"/>
  <c r="J3" i="20"/>
  <c r="K3" i="20"/>
  <c r="AD3" i="20"/>
  <c r="AC3" i="20"/>
  <c r="AB3" i="20"/>
  <c r="Z3" i="20"/>
  <c r="W3" i="20"/>
  <c r="V3" i="20"/>
  <c r="U3" i="20"/>
  <c r="P3" i="20"/>
  <c r="O3" i="20"/>
  <c r="N3" i="20"/>
  <c r="M3" i="20"/>
  <c r="L3" i="20"/>
  <c r="I3" i="20"/>
  <c r="H3" i="20"/>
  <c r="G3" i="20"/>
  <c r="F3" i="20"/>
  <c r="E3" i="20"/>
  <c r="E1" i="20" l="1" a="1"/>
  <c r="AS1" i="20" s="1"/>
  <c r="H1" i="20" l="1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<sst xmlns="http://schemas.openxmlformats.org/spreadsheetml/2006/main" count="433" uniqueCount="119">
  <si>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</si>
  <si>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</si>
  <si>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</si>
  <si>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</si>
  <si>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</si>
  <si>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</si>
  <si>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</si>
  <si>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</si>
  <si>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</si>
  <si>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</si>
  <si>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</si>
  <si>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</si>
  <si>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</si>
  <si>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</si>
  <si>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</si>
  <si>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</si>
  <si>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</si>
  <si>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</si>
  <si>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</si>
  <si>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</si>
  <si>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</si>
  <si>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</si>
  <si>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</si>
  <si>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</si>
  <si>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</si>
  <si>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</si>
  <si>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</si>
  <si>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</si>
  <si>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</si>
  <si>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</si>
  <si>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</si>
  <si>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</si>
  <si>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</si>
  <si>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</si>
  <si>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</si>
  <si>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</si>
  <si>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</si>
  <si>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</si>
  <si>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</si>
  <si>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</si>
  <si>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</si>
  <si>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</si>
  <si>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</si>
  <si>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</si>
  <si>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</si>
  <si>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</si>
  <si>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</si>
  <si>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</si>
  <si>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</si>
  <si>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</si>
  <si>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</si>
  <si>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</si>
  <si>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</si>
  <si>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</si>
  <si>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</si>
  <si>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</si>
  <si>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</si>
  <si>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</si>
  <si>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</si>
  <si>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</si>
  <si>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</si>
  <si>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</si>
  <si>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</si>
  <si>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</si>
  <si>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</si>
  <si>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</si>
  <si>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</si>
  <si>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</si>
  <si>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</si>
  <si>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</si>
  <si>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</si>
  <si>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</si>
  <si>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</si>
  <si>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</si>
  <si>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</si>
  <si>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</si>
  <si>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</si>
  <si>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</si>
  <si>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</si>
  <si>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</si>
  <si>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</si>
  <si>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</si>
  <si>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</si>
  <si>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</si>
  <si>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</si>
  <si>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</si>
  <si>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</si>
  <si>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</si>
  <si>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</si>
  <si>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</si>
  <si>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</si>
  <si>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</si>
  <si>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</si>
  <si>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</si>
  <si>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</si>
  <si>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</si>
  <si>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</si>
  <si>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</si>
  <si>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</si>
  <si>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</si>
  <si>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</si>
  <si>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</si>
  <si>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</si>
  <si>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</si>
  <si>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</si>
  <si>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</si>
  <si>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</si>
  <si>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</si>
  <si>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</si>
  <si>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</si>
  <si>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</si>
  <si>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</si>
  <si>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</si>
  <si>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</si>
  <si>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</si>
  <si>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</si>
  <si>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</si>
  <si>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tijd</t>
  </si>
  <si>
    <t>vergelijkmet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</si>
</sst>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topLeftCell="A8" workbookViewId="0">
      <selection activeCell="K17" sqref="K17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workbookViewId="0">
      <selection activeCell="A4" sqref="A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116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78</v>
      </c>
      <c r="B4" s="2">
        <v>2</v>
      </c>
      <c r="E4">
        <v>0.01</v>
      </c>
      <c r="F4">
        <v>1</v>
      </c>
    </row>
    <row r="5" spans="1:8" x14ac:dyDescent="0.25">
      <c r="A5" s="3" t="s">
        <v>79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80</v>
      </c>
      <c r="B6" s="2" t="s">
        <v>1</v>
      </c>
      <c r="E6">
        <v>-0.04</v>
      </c>
      <c r="F6">
        <v>1</v>
      </c>
    </row>
    <row r="7" spans="1:8" x14ac:dyDescent="0.25">
      <c r="A7" t="s">
        <v>81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82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104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84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85</v>
      </c>
      <c r="B13" s="2" t="s">
        <v>11</v>
      </c>
      <c r="E13" s="15">
        <v>-0.01</v>
      </c>
      <c r="F13">
        <v>1</v>
      </c>
    </row>
    <row r="14" spans="1:8" x14ac:dyDescent="0.25">
      <c r="A14" t="s">
        <v>86</v>
      </c>
      <c r="B14" s="2" t="s">
        <v>9</v>
      </c>
      <c r="E14">
        <v>0.01</v>
      </c>
      <c r="F14">
        <v>1</v>
      </c>
    </row>
    <row r="15" spans="1:8" x14ac:dyDescent="0.25">
      <c r="A15" t="s">
        <v>87</v>
      </c>
      <c r="B15" s="2" t="s">
        <v>9</v>
      </c>
      <c r="E15">
        <v>0.01</v>
      </c>
      <c r="F15">
        <v>1</v>
      </c>
    </row>
    <row r="16" spans="1:8" x14ac:dyDescent="0.25">
      <c r="A16" t="s">
        <v>88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89</v>
      </c>
      <c r="B18" s="2" t="s">
        <v>9</v>
      </c>
      <c r="E18">
        <v>0.01</v>
      </c>
      <c r="F18">
        <v>1</v>
      </c>
    </row>
    <row r="19" spans="1:6" x14ac:dyDescent="0.25">
      <c r="A19" t="s">
        <v>90</v>
      </c>
      <c r="B19" s="2" t="s">
        <v>9</v>
      </c>
      <c r="E19">
        <v>0.01</v>
      </c>
      <c r="F19">
        <v>1</v>
      </c>
    </row>
    <row r="20" spans="1:6" x14ac:dyDescent="0.25">
      <c r="A20" s="3" t="s">
        <v>91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92</v>
      </c>
      <c r="B21" s="2" t="s">
        <v>8</v>
      </c>
      <c r="E21" s="15">
        <v>-0.01</v>
      </c>
      <c r="F21">
        <v>1</v>
      </c>
    </row>
    <row r="22" spans="1:6" x14ac:dyDescent="0.25">
      <c r="A22" t="s">
        <v>93</v>
      </c>
      <c r="B22" s="2" t="s">
        <v>3</v>
      </c>
      <c r="E22">
        <v>0.01</v>
      </c>
      <c r="F22">
        <v>1</v>
      </c>
    </row>
    <row r="23" spans="1:6" x14ac:dyDescent="0.25">
      <c r="A23" t="s">
        <v>94</v>
      </c>
      <c r="B23" s="2" t="s">
        <v>3</v>
      </c>
      <c r="E23">
        <v>0.01</v>
      </c>
      <c r="F23">
        <v>1</v>
      </c>
    </row>
    <row r="24" spans="1:6" x14ac:dyDescent="0.25">
      <c r="A24" t="s">
        <v>95</v>
      </c>
      <c r="B24" s="2" t="s">
        <v>3</v>
      </c>
      <c r="E24">
        <v>0.01</v>
      </c>
      <c r="F24">
        <v>1</v>
      </c>
    </row>
    <row r="25" spans="1:6" x14ac:dyDescent="0.25">
      <c r="A25" t="s">
        <v>96</v>
      </c>
      <c r="B25" s="2" t="s">
        <v>3</v>
      </c>
      <c r="E25">
        <v>0.01</v>
      </c>
      <c r="F25">
        <v>1</v>
      </c>
    </row>
    <row r="26" spans="1:6" x14ac:dyDescent="0.25">
      <c r="A26" t="s">
        <v>97</v>
      </c>
      <c r="B26" s="2" t="s">
        <v>3</v>
      </c>
      <c r="E26">
        <v>0.01</v>
      </c>
      <c r="F26">
        <v>1</v>
      </c>
    </row>
    <row r="27" spans="1:6" x14ac:dyDescent="0.25">
      <c r="A27" t="s">
        <v>98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99</v>
      </c>
      <c r="B29" s="2" t="s">
        <v>6</v>
      </c>
      <c r="E29" s="15">
        <v>-0.01</v>
      </c>
      <c r="F29">
        <v>1</v>
      </c>
    </row>
    <row r="30" spans="1:6" x14ac:dyDescent="0.25">
      <c r="A30" t="s">
        <v>100</v>
      </c>
      <c r="B30" s="2" t="s">
        <v>4</v>
      </c>
      <c r="E30">
        <v>0.01</v>
      </c>
      <c r="F30">
        <v>1</v>
      </c>
    </row>
    <row r="31" spans="1:6" x14ac:dyDescent="0.25">
      <c r="A31" t="s">
        <v>101</v>
      </c>
      <c r="B31" s="2" t="s">
        <v>4</v>
      </c>
      <c r="E31">
        <v>0.01</v>
      </c>
      <c r="F31">
        <v>1</v>
      </c>
    </row>
    <row r="32" spans="1:6" x14ac:dyDescent="0.25">
      <c r="A32" s="3" t="s">
        <v>102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103</v>
      </c>
      <c r="B33" s="2" t="s">
        <v>65</v>
      </c>
      <c r="E33" s="15">
        <v>-0.01</v>
      </c>
      <c r="F33">
        <v>1</v>
      </c>
    </row>
    <row r="34" spans="1:6" x14ac:dyDescent="0.25">
      <c r="A34" t="s">
        <v>105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106</v>
      </c>
      <c r="B35" s="2" t="s">
        <v>35</v>
      </c>
      <c r="E35">
        <v>0.01</v>
      </c>
      <c r="F35">
        <v>1</v>
      </c>
    </row>
    <row r="36" spans="1:6" x14ac:dyDescent="0.25">
      <c r="A36" t="s">
        <v>107</v>
      </c>
      <c r="B36" s="2" t="s">
        <v>35</v>
      </c>
      <c r="E36">
        <v>0.01</v>
      </c>
      <c r="F36">
        <v>1</v>
      </c>
    </row>
    <row r="37" spans="1:6" x14ac:dyDescent="0.25">
      <c r="A37" s="3" t="s">
        <v>108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109</v>
      </c>
      <c r="B38" s="2" t="s">
        <v>71</v>
      </c>
      <c r="E38" s="15">
        <v>-0.01</v>
      </c>
      <c r="F38">
        <v>1</v>
      </c>
    </row>
    <row r="39" spans="1:6" x14ac:dyDescent="0.25">
      <c r="A39" t="s">
        <v>110</v>
      </c>
      <c r="B39" s="2" t="s">
        <v>36</v>
      </c>
      <c r="E39">
        <v>0.01</v>
      </c>
      <c r="F39">
        <v>1</v>
      </c>
    </row>
    <row r="40" spans="1:6" x14ac:dyDescent="0.25">
      <c r="A40" t="s">
        <v>111</v>
      </c>
      <c r="B40" s="2" t="s">
        <v>36</v>
      </c>
      <c r="E40">
        <v>0.01</v>
      </c>
      <c r="F40">
        <v>1</v>
      </c>
    </row>
    <row r="41" spans="1:6" x14ac:dyDescent="0.25">
      <c r="A41" t="s">
        <v>112</v>
      </c>
      <c r="B41" s="2" t="s">
        <v>36</v>
      </c>
      <c r="E41">
        <v>0.01</v>
      </c>
      <c r="F41">
        <v>1</v>
      </c>
    </row>
    <row r="42" spans="1:6" x14ac:dyDescent="0.25">
      <c r="A42" t="s">
        <v>113</v>
      </c>
      <c r="B42" s="2" t="s">
        <v>36</v>
      </c>
      <c r="E42">
        <v>0.01</v>
      </c>
      <c r="F42">
        <v>1</v>
      </c>
    </row>
    <row r="43" spans="1:6" x14ac:dyDescent="0.25">
      <c r="A43" t="s">
        <v>114</v>
      </c>
      <c r="B43" s="2" t="s">
        <v>36</v>
      </c>
      <c r="E43">
        <v>0.01</v>
      </c>
      <c r="F43">
        <v>1</v>
      </c>
    </row>
    <row r="44" spans="1:6" x14ac:dyDescent="0.25">
      <c r="A44" s="3" t="s">
        <v>115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17"/>
  <sheetViews>
    <sheetView workbookViewId="0">
      <selection activeCell="A18" sqref="A18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84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78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topLeftCell="A6" workbookViewId="0">
      <selection activeCell="B10" sqref="B10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5.5703125" style="10" bestFit="1" customWidth="1"/>
    <col min="5" max="5" width="5.5703125" bestFit="1" customWidth="1"/>
    <col min="6" max="6" width="4.5703125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30</v>
      </c>
      <c r="E2" s="17">
        <v>35</v>
      </c>
      <c r="F2" s="17">
        <v>5</v>
      </c>
      <c r="G2" s="16">
        <v>-10</v>
      </c>
      <c r="H2" s="17">
        <v>-5</v>
      </c>
      <c r="I2" s="17">
        <v>20</v>
      </c>
      <c r="J2" s="16">
        <v>15</v>
      </c>
      <c r="K2" s="16">
        <v>5</v>
      </c>
      <c r="L2" s="17">
        <v>-30</v>
      </c>
      <c r="M2" s="17">
        <v>8</v>
      </c>
      <c r="N2" s="17">
        <v>7</v>
      </c>
      <c r="O2" s="17">
        <v>6</v>
      </c>
      <c r="P2" s="17">
        <v>6</v>
      </c>
      <c r="Q2" s="17">
        <v>5</v>
      </c>
      <c r="R2" s="16">
        <v>5</v>
      </c>
      <c r="S2" s="17">
        <v>-4</v>
      </c>
      <c r="T2" s="17">
        <v>1</v>
      </c>
      <c r="U2" s="17">
        <v>2</v>
      </c>
      <c r="V2" s="17">
        <v>3</v>
      </c>
      <c r="W2" s="17">
        <v>5</v>
      </c>
      <c r="X2" s="17">
        <v>4</v>
      </c>
      <c r="Y2" s="17">
        <v>2</v>
      </c>
      <c r="Z2" s="16">
        <v>2</v>
      </c>
      <c r="AA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T4"/>
  <sheetViews>
    <sheetView tabSelected="1" workbookViewId="0">
      <selection activeCell="B4" sqref="B4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9" t="str">
        <f t="array" ref="E1:AT1">TRANSPOSE(struct_sf16_eng!A2:A44)</f>
        <v>SCR</v>
      </c>
      <c r="F1" s="11" t="str">
        <v>BSCR</v>
      </c>
      <c r="G1" s="8" t="str">
        <v>operational</v>
      </c>
      <c r="H1" s="9" t="str">
        <v>Adjustment-LACDT</v>
      </c>
      <c r="I1" s="8" t="str">
        <v>BSCR_div</v>
      </c>
      <c r="J1" s="8" t="str">
        <v>market</v>
      </c>
      <c r="K1" s="8" t="str">
        <v>life</v>
      </c>
      <c r="L1" s="8" t="str">
        <v>nonlife</v>
      </c>
      <c r="M1" s="8" t="str">
        <v>health</v>
      </c>
      <c r="N1" s="8" t="str">
        <v>cp-default</v>
      </c>
      <c r="O1" s="9" t="str">
        <v>intangibles</v>
      </c>
      <c r="P1" s="8" t="str">
        <v>market_div</v>
      </c>
      <c r="Q1" s="8" t="str">
        <v>m_interestrate</v>
      </c>
      <c r="R1" s="8" t="str">
        <v>m_equity</v>
      </c>
      <c r="S1" s="8" t="str">
        <v>m_property</v>
      </c>
      <c r="T1" s="8" t="str">
        <v>m_spread</v>
      </c>
      <c r="U1" s="8" t="str">
        <v>m_currency</v>
      </c>
      <c r="V1" s="9" t="str">
        <v>m_concentration</v>
      </c>
      <c r="W1" s="8" t="str">
        <v>m_illiquidity</v>
      </c>
      <c r="X1" s="8" t="str">
        <v>life_div</v>
      </c>
      <c r="Y1" s="8" t="str">
        <v>l_mortality</v>
      </c>
      <c r="Z1" s="8" t="str">
        <v>l_longevity</v>
      </c>
      <c r="AA1" s="8" t="str">
        <v>l_disability</v>
      </c>
      <c r="AB1" s="8" t="str">
        <v>l_lapse</v>
      </c>
      <c r="AC1" s="8" t="str">
        <v>l_expenses</v>
      </c>
      <c r="AD1" s="9" t="str">
        <v>l_revision</v>
      </c>
      <c r="AE1" s="8" t="str">
        <v>l_CAT</v>
      </c>
      <c r="AF1" s="8" t="str">
        <v>nonlife_div</v>
      </c>
      <c r="AG1" s="8" t="str">
        <v>n_premiumreserve</v>
      </c>
      <c r="AH1" s="9" t="str">
        <v>n_lapse</v>
      </c>
      <c r="AI1" s="8" t="str">
        <v>n_CAT</v>
      </c>
      <c r="AJ1" s="8" t="str">
        <v>health_div</v>
      </c>
      <c r="AK1" s="8" t="str">
        <v>h_SLT</v>
      </c>
      <c r="AL1" s="8" t="str">
        <v>h_CAT</v>
      </c>
      <c r="AM1" s="9" t="str">
        <v>h_n_premiumres</v>
      </c>
      <c r="AN1" s="8" t="str">
        <v>h_n_lapse</v>
      </c>
      <c r="AO1" s="8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1</v>
      </c>
      <c r="B2" s="17"/>
      <c r="C2" s="17">
        <v>2017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2021</v>
      </c>
      <c r="D3" s="17">
        <v>234</v>
      </c>
      <c r="E3" s="16">
        <f>85/$E$2*E2</f>
        <v>85</v>
      </c>
      <c r="F3" s="17">
        <f t="shared" ref="F3:AD4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  <row r="4" spans="1:46" x14ac:dyDescent="0.25">
      <c r="A4">
        <v>3</v>
      </c>
      <c r="B4">
        <v>1</v>
      </c>
      <c r="C4">
        <v>2021</v>
      </c>
      <c r="D4">
        <v>228</v>
      </c>
      <c r="E4" s="10">
        <v>145</v>
      </c>
      <c r="F4" s="20">
        <v>160</v>
      </c>
      <c r="G4">
        <v>5</v>
      </c>
      <c r="H4" s="10">
        <v>-20</v>
      </c>
      <c r="I4">
        <v>-27.4</v>
      </c>
      <c r="J4" s="17">
        <v>64.2</v>
      </c>
      <c r="K4" s="17">
        <v>80.2</v>
      </c>
      <c r="L4">
        <v>6</v>
      </c>
      <c r="M4">
        <v>35</v>
      </c>
      <c r="N4">
        <v>2</v>
      </c>
      <c r="O4" s="10">
        <v>0</v>
      </c>
      <c r="P4" s="17">
        <f t="shared" si="0"/>
        <v>-4.0294924554183815</v>
      </c>
      <c r="Q4" s="17">
        <f>85/$E$2*Q3+3</f>
        <v>8.0925925925925917</v>
      </c>
      <c r="R4" s="17">
        <f>85/$E$2*R3+5</f>
        <v>18.631687242798353</v>
      </c>
      <c r="S4" s="17">
        <f>85/$E$2*S3+2</f>
        <v>5.2235939643347056</v>
      </c>
      <c r="T4" s="17">
        <f>85/$E$2*T3-10</f>
        <v>26.60836762688615</v>
      </c>
      <c r="U4" s="17">
        <f t="shared" si="0"/>
        <v>0.51440329218106995</v>
      </c>
      <c r="V4" s="16">
        <f t="shared" si="0"/>
        <v>0</v>
      </c>
      <c r="W4" s="17">
        <f t="shared" si="0"/>
        <v>-37.722908093278463</v>
      </c>
      <c r="X4" s="17">
        <f>85/$E$2*X3-3</f>
        <v>19.085048010973935</v>
      </c>
      <c r="Y4" s="17">
        <f>85/$E$2*Y3-1</f>
        <v>3.3038408779149515</v>
      </c>
      <c r="Z4" s="17">
        <f t="shared" si="0"/>
        <v>0.34293552812071332</v>
      </c>
      <c r="AA4" s="17">
        <f>85/$E$2*AA3+4</f>
        <v>48.855967078189302</v>
      </c>
      <c r="AB4" s="17">
        <f t="shared" si="0"/>
        <v>18.089849108367627</v>
      </c>
      <c r="AC4" s="17">
        <f t="shared" si="0"/>
        <v>0</v>
      </c>
      <c r="AD4" s="16">
        <f t="shared" si="0"/>
        <v>16.803840877914954</v>
      </c>
      <c r="AE4">
        <v>0.2</v>
      </c>
      <c r="AF4">
        <v>-1</v>
      </c>
      <c r="AG4">
        <v>2</v>
      </c>
      <c r="AH4" s="10">
        <v>4</v>
      </c>
      <c r="AI4">
        <v>1</v>
      </c>
      <c r="AJ4">
        <v>-8</v>
      </c>
      <c r="AK4">
        <v>25</v>
      </c>
      <c r="AL4">
        <v>4</v>
      </c>
      <c r="AM4" s="10">
        <v>6</v>
      </c>
      <c r="AN4" s="20">
        <v>8</v>
      </c>
      <c r="AO4" s="20">
        <v>-5</v>
      </c>
      <c r="AP4">
        <v>2</v>
      </c>
      <c r="AQ4">
        <v>4</v>
      </c>
      <c r="AR4">
        <v>6</v>
      </c>
      <c r="AS4">
        <v>8</v>
      </c>
      <c r="AT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F23" sqref="F23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F23" sqref="F23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174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 t="s">
        <v>74</v>
      </c>
      <c r="B3">
        <v>99</v>
      </c>
    </row>
    <row r="4" spans="1:2" x14ac:dyDescent="0.25">
      <c r="A4">
        <v>3</v>
      </c>
      <c r="B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9"/>
  <sheetViews>
    <sheetView workbookViewId="0">
      <selection activeCell="R38" sqref="R38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T3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118</v>
      </c>
      <c r="C1" t="s">
        <v>117</v>
      </c>
      <c r="D1" t="s">
        <v>22</v>
      </c>
      <c r="E1" s="9" t="str">
        <f t="array" ref="E1:AT1">TRANSPOSE(struct_sf16_nld!A2:A44)</f>
        <v>SKV</v>
      </c>
      <c r="F1" s="11" t="str">
        <v>KSKV</v>
      </c>
      <c r="G1" s="8" t="str">
        <v>operationeel</v>
      </c>
      <c r="H1" s="9" t="str">
        <v>LACDT</v>
      </c>
      <c r="I1" s="8" t="str">
        <v>KSKV-div</v>
      </c>
      <c r="J1" s="8" t="str">
        <v>markt</v>
      </c>
      <c r="K1" s="8" t="str">
        <v>leven</v>
      </c>
      <c r="L1" s="8" t="str">
        <v>schade</v>
      </c>
      <c r="M1" s="8" t="str">
        <v>zorg</v>
      </c>
      <c r="N1" s="8" t="str">
        <v>tegenpartijkrediet</v>
      </c>
      <c r="O1" s="9" t="str">
        <v>intangibles</v>
      </c>
      <c r="P1" s="8" t="str">
        <v>markt-div</v>
      </c>
      <c r="Q1" s="8" t="str">
        <v>m_rente</v>
      </c>
      <c r="R1" s="8" t="str">
        <v>m_aandelen</v>
      </c>
      <c r="S1" s="8" t="str">
        <v>m_vastgoed</v>
      </c>
      <c r="T1" s="8" t="str">
        <v>m_spread</v>
      </c>
      <c r="U1" s="8" t="str">
        <v>m_valuta</v>
      </c>
      <c r="V1" s="9" t="str">
        <v>m_concentratie</v>
      </c>
      <c r="W1" s="8" t="str">
        <v>m_illiquiditeit</v>
      </c>
      <c r="X1" s="8" t="str">
        <v>leven-div</v>
      </c>
      <c r="Y1" s="8" t="str">
        <v>l_kortleven</v>
      </c>
      <c r="Z1" s="8" t="str">
        <v>l_langleven</v>
      </c>
      <c r="AA1" s="8" t="str">
        <v>l_ao</v>
      </c>
      <c r="AB1" s="8" t="str">
        <v>l_verval</v>
      </c>
      <c r="AC1" s="8" t="str">
        <v>l_kosten</v>
      </c>
      <c r="AD1" s="9" t="str">
        <v>l_revisie</v>
      </c>
      <c r="AE1" s="8" t="str">
        <v>l_CAT</v>
      </c>
      <c r="AF1" s="8" t="str">
        <v>schade-div</v>
      </c>
      <c r="AG1" s="8" t="str">
        <v>s_premiereserve</v>
      </c>
      <c r="AH1" s="9" t="str">
        <v>s_verval</v>
      </c>
      <c r="AI1" s="8" t="str">
        <v>s_CAT</v>
      </c>
      <c r="AJ1" s="8" t="str">
        <v>zorg-div</v>
      </c>
      <c r="AK1" s="8" t="str">
        <v>z_alsleven</v>
      </c>
      <c r="AL1" s="8" t="str">
        <v>z_CAT</v>
      </c>
      <c r="AM1" s="9" t="str">
        <v>z_s_premiereserve</v>
      </c>
      <c r="AN1" s="8" t="str">
        <v>z_s_verval</v>
      </c>
      <c r="AO1" s="8" t="str">
        <v>z_alsleven-div</v>
      </c>
      <c r="AP1" s="8" t="str">
        <v>z_a_kortleven</v>
      </c>
      <c r="AQ1" s="8" t="str">
        <v>z_a_langleven</v>
      </c>
      <c r="AR1" s="8" t="str">
        <v>z_a_ao</v>
      </c>
      <c r="AS1" s="8" t="str">
        <v>z_a_verval</v>
      </c>
      <c r="AT1" s="8" t="str">
        <v>z_a_kosten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struct_sf16_eng</vt:lpstr>
      <vt:lpstr>struct_sf16_nld</vt:lpstr>
      <vt:lpstr>outline_sf16_eng</vt:lpstr>
      <vt:lpstr>outline_sf16_nld</vt:lpstr>
      <vt:lpstr>levelmax_sf16_995</vt:lpstr>
      <vt:lpstr>levelmax_sf16_993</vt:lpstr>
      <vt:lpstr>ex1_data</vt:lpstr>
      <vt:lpstr>ex2_data</vt:lpstr>
      <vt:lpstr>ex3_struct</vt:lpstr>
      <vt:lpstr>ex3_data</vt:lpstr>
      <vt:lpstr>ex3_levelmax</vt:lpstr>
      <vt:lpstr>ex4_outline</vt:lpstr>
      <vt:lpstr>ex5_data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2018-10-01T15:08:51Z</dcterms:modified>
</cp:coreProperties>
</file>