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30" windowHeight="6435" tabRatio="892" firstSheet="1" activeTab="10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4_outline" sheetId="23" r:id="rId11"/>
    <sheet name="ex3_data_test" sheetId="28" r:id="rId12"/>
    <sheet name="ex3_data (2)" sheetId="30" r:id="rId13"/>
    <sheet name="ex3_levelmax" sheetId="26" r:id="rId14"/>
    <sheet name="ex3_levelmax_test" sheetId="29" r:id="rId15"/>
  </sheets>
  <calcPr calcId="145621"/>
</workbook>
</file>

<file path=xl/calcChain.xml><?xml version="1.0" encoding="utf-8"?>
<calcChain xmlns="http://schemas.openxmlformats.org/spreadsheetml/2006/main">
  <c r="AC4" i="30" l="1"/>
  <c r="AB4" i="30"/>
  <c r="Y4" i="30"/>
  <c r="X4" i="30"/>
  <c r="U4" i="30"/>
  <c r="T4" i="30"/>
  <c r="Q4" i="30"/>
  <c r="P4" i="30"/>
  <c r="M4" i="30"/>
  <c r="L4" i="30"/>
  <c r="I4" i="30"/>
  <c r="H4" i="30"/>
  <c r="E4" i="30"/>
  <c r="AD3" i="30"/>
  <c r="AD4" i="30" s="1"/>
  <c r="AC3" i="30"/>
  <c r="AB3" i="30"/>
  <c r="AA3" i="30"/>
  <c r="AA4" i="30" s="1"/>
  <c r="Z3" i="30"/>
  <c r="Z4" i="30" s="1"/>
  <c r="Y3" i="30"/>
  <c r="X3" i="30"/>
  <c r="W3" i="30"/>
  <c r="W4" i="30" s="1"/>
  <c r="V3" i="30"/>
  <c r="V4" i="30" s="1"/>
  <c r="U3" i="30"/>
  <c r="T3" i="30"/>
  <c r="S3" i="30"/>
  <c r="S4" i="30" s="1"/>
  <c r="R3" i="30"/>
  <c r="R4" i="30" s="1"/>
  <c r="Q3" i="30"/>
  <c r="P3" i="30"/>
  <c r="O3" i="30"/>
  <c r="O4" i="30" s="1"/>
  <c r="N3" i="30"/>
  <c r="N4" i="30" s="1"/>
  <c r="M3" i="30"/>
  <c r="L3" i="30"/>
  <c r="K3" i="30"/>
  <c r="K4" i="30" s="1"/>
  <c r="J3" i="30"/>
  <c r="J4" i="30" s="1"/>
  <c r="I3" i="30"/>
  <c r="H3" i="30"/>
  <c r="G3" i="30"/>
  <c r="G4" i="30" s="1"/>
  <c r="F3" i="30"/>
  <c r="F4" i="30" s="1"/>
  <c r="E3" i="30"/>
  <c r="E1" i="30" a="1"/>
  <c r="AQ1" i="30" s="1"/>
  <c r="H1" i="30" l="1"/>
  <c r="L1" i="30"/>
  <c r="P1" i="30"/>
  <c r="T1" i="30"/>
  <c r="X1" i="30"/>
  <c r="AB1" i="30"/>
  <c r="AF1" i="30"/>
  <c r="AJ1" i="30"/>
  <c r="AN1" i="30"/>
  <c r="AR1" i="30"/>
  <c r="E1" i="30"/>
  <c r="I1" i="30"/>
  <c r="M1" i="30"/>
  <c r="Q1" i="30"/>
  <c r="U1" i="30"/>
  <c r="Y1" i="30"/>
  <c r="AC1" i="30"/>
  <c r="AG1" i="30"/>
  <c r="AK1" i="30"/>
  <c r="AO1" i="30"/>
  <c r="AS1" i="30"/>
  <c r="F1" i="30"/>
  <c r="J1" i="30"/>
  <c r="N1" i="30"/>
  <c r="R1" i="30"/>
  <c r="V1" i="30"/>
  <c r="Z1" i="30"/>
  <c r="AD1" i="30"/>
  <c r="AH1" i="30"/>
  <c r="AL1" i="30"/>
  <c r="AP1" i="30"/>
  <c r="AT1" i="30"/>
  <c r="G1" i="30"/>
  <c r="K1" i="30"/>
  <c r="O1" i="30"/>
  <c r="S1" i="30"/>
  <c r="W1" i="30"/>
  <c r="AA1" i="30"/>
  <c r="AE1" i="30"/>
  <c r="AI1" i="30"/>
  <c r="AM1" i="30"/>
  <c r="Y3" i="20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<sst xmlns="http://schemas.openxmlformats.org/spreadsheetml/2006/main" count="451" uniqueCount="117">
  <si>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</si>
  <si>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</si>
  <si>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</si>
  <si>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</si>
  <si>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</si>
  <si>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</si>
  <si>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</si>
  <si>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</si>
  <si>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</si>
  <si>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</si>
  <si>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</si>
  <si>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</si>
  <si>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</si>
  <si>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</si>
  <si>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</si>
  <si>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</si>
  <si>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</si>
  <si>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</si>
  <si>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</si>
  <si>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</si>
  <si>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</si>
  <si>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</si>
  <si>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</si>
  <si>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</si>
  <si>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</si>
  <si>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</si>
  <si>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</si>
  <si>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</si>
  <si>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</si>
  <si>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</si>
  <si>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</si>
  <si>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</si>
  <si>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</si>
  <si>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</si>
  <si>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</si>
  <si>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</si>
  <si>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</si>
  <si>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</si>
  <si>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</si>
  <si>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</si>
  <si>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</si>
  <si>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</si>
  <si>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</si>
  <si>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</si>
  <si>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</si>
  <si>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</si>
  <si>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</si>
  <si>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</si>
  <si>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</si>
  <si>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</si>
  <si>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</si>
  <si>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</si>
  <si>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</si>
  <si>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</si>
  <si>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</si>
  <si>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</si>
  <si>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</si>
  <si>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</si>
  <si>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</si>
  <si>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</si>
  <si>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</si>
  <si>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</si>
  <si>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</si>
  <si>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</si>
  <si>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</si>
  <si>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</si>
  <si>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</si>
  <si>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</si>
  <si>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</si>
  <si>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</si>
  <si>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</si>
  <si>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</si>
  <si>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</si>
  <si>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</si>
  <si>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</si>
  <si>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</si>
  <si>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</si>
  <si>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</si>
  <si>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</si>
  <si>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KernSKV</t>
  </si>
  <si>
    <t>aanpassing-Vcbelasting</t>
  </si>
  <si>
    <t>markt</t>
  </si>
  <si>
    <t>leven</t>
  </si>
  <si>
    <t>non-leven</t>
  </si>
  <si>
    <t>gezondheid</t>
  </si>
  <si>
    <t>tegenpartijkrediet</t>
  </si>
  <si>
    <t>immatrieel</t>
  </si>
  <si>
    <t>markt-div</t>
  </si>
  <si>
    <t>kernSKV-div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</si>
  <si>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</si>
  <si>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</si>
  <si>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</si>
  <si>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</si>
  <si>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</si>
  <si>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</si>
  <si>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</si>
  <si>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</si>
  <si>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</si>
  <si>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</si>
  <si>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</si>
  <si>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</si>
  <si>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</si>
  <si>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nietleven-div</t>
  </si>
  <si>
    <t>n_premiereserve</t>
  </si>
  <si>
    <t>n_verval</t>
  </si>
  <si>
    <t>gezondheid-div</t>
  </si>
  <si>
    <t>g_alsleven</t>
  </si>
  <si>
    <t>g_CAT</t>
  </si>
  <si>
    <t>g_n_premieres</t>
  </si>
  <si>
    <t>g_n_verval</t>
  </si>
  <si>
    <t>g_alsleven-div</t>
  </si>
  <si>
    <t>g_a_kortleven</t>
  </si>
  <si>
    <t>g_a_langleven</t>
  </si>
  <si>
    <t>g_a_ao</t>
  </si>
  <si>
    <t>g_a_verval</t>
  </si>
  <si>
    <t>g_a_kosten</t>
  </si>
  <si>
    <t>g_a_revisie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</si>
</sst>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workbookViewId="0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workbookViewId="0">
      <selection activeCell="A11" sqref="A1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79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80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88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84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85</v>
      </c>
      <c r="B11" s="2">
        <v>3</v>
      </c>
      <c r="E11">
        <v>0.01</v>
      </c>
      <c r="F11">
        <v>1</v>
      </c>
    </row>
    <row r="12" spans="1:8" x14ac:dyDescent="0.25">
      <c r="A12" s="3" t="s">
        <v>86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87</v>
      </c>
      <c r="B13" s="2" t="s">
        <v>11</v>
      </c>
      <c r="E13" s="15">
        <v>-0.01</v>
      </c>
      <c r="F13">
        <v>1</v>
      </c>
    </row>
    <row r="14" spans="1:8" x14ac:dyDescent="0.25">
      <c r="A14" t="s">
        <v>89</v>
      </c>
      <c r="B14" s="2" t="s">
        <v>9</v>
      </c>
      <c r="E14">
        <v>0.01</v>
      </c>
      <c r="F14">
        <v>1</v>
      </c>
    </row>
    <row r="15" spans="1:8" x14ac:dyDescent="0.25">
      <c r="A15" t="s">
        <v>90</v>
      </c>
      <c r="B15" s="2" t="s">
        <v>9</v>
      </c>
      <c r="E15">
        <v>0.01</v>
      </c>
      <c r="F15">
        <v>1</v>
      </c>
    </row>
    <row r="16" spans="1:8" x14ac:dyDescent="0.25">
      <c r="A16" t="s">
        <v>91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92</v>
      </c>
      <c r="B18" s="2" t="s">
        <v>9</v>
      </c>
      <c r="E18">
        <v>0.01</v>
      </c>
      <c r="F18">
        <v>1</v>
      </c>
    </row>
    <row r="19" spans="1:6" x14ac:dyDescent="0.25">
      <c r="A19" t="s">
        <v>93</v>
      </c>
      <c r="B19" s="2" t="s">
        <v>9</v>
      </c>
      <c r="E19">
        <v>0.01</v>
      </c>
      <c r="F19">
        <v>1</v>
      </c>
    </row>
    <row r="20" spans="1:6" x14ac:dyDescent="0.25">
      <c r="A20" s="3" t="s">
        <v>94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95</v>
      </c>
      <c r="B21" s="2" t="s">
        <v>8</v>
      </c>
      <c r="E21" s="15">
        <v>-0.01</v>
      </c>
      <c r="F21">
        <v>1</v>
      </c>
    </row>
    <row r="22" spans="1:6" x14ac:dyDescent="0.25">
      <c r="A22" t="s">
        <v>96</v>
      </c>
      <c r="B22" s="2" t="s">
        <v>3</v>
      </c>
      <c r="E22">
        <v>0.01</v>
      </c>
      <c r="F22">
        <v>1</v>
      </c>
    </row>
    <row r="23" spans="1:6" x14ac:dyDescent="0.25">
      <c r="A23" t="s">
        <v>97</v>
      </c>
      <c r="B23" s="2" t="s">
        <v>3</v>
      </c>
      <c r="E23">
        <v>0.01</v>
      </c>
      <c r="F23">
        <v>1</v>
      </c>
    </row>
    <row r="24" spans="1:6" x14ac:dyDescent="0.25">
      <c r="A24" t="s">
        <v>98</v>
      </c>
      <c r="B24" s="2" t="s">
        <v>3</v>
      </c>
      <c r="E24">
        <v>0.01</v>
      </c>
      <c r="F24">
        <v>1</v>
      </c>
    </row>
    <row r="25" spans="1:6" x14ac:dyDescent="0.25">
      <c r="A25" t="s">
        <v>99</v>
      </c>
      <c r="B25" s="2" t="s">
        <v>3</v>
      </c>
      <c r="E25">
        <v>0.01</v>
      </c>
      <c r="F25">
        <v>1</v>
      </c>
    </row>
    <row r="26" spans="1:6" x14ac:dyDescent="0.25">
      <c r="A26" t="s">
        <v>100</v>
      </c>
      <c r="B26" s="2" t="s">
        <v>3</v>
      </c>
      <c r="E26">
        <v>0.01</v>
      </c>
      <c r="F26">
        <v>1</v>
      </c>
    </row>
    <row r="27" spans="1:6" x14ac:dyDescent="0.25">
      <c r="A27" t="s">
        <v>101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102</v>
      </c>
      <c r="B29" s="2" t="s">
        <v>6</v>
      </c>
      <c r="E29" s="15">
        <v>-0.01</v>
      </c>
      <c r="F29">
        <v>1</v>
      </c>
    </row>
    <row r="30" spans="1:6" x14ac:dyDescent="0.25">
      <c r="A30" t="s">
        <v>103</v>
      </c>
      <c r="B30" s="2" t="s">
        <v>4</v>
      </c>
      <c r="E30">
        <v>0.01</v>
      </c>
      <c r="F30">
        <v>1</v>
      </c>
    </row>
    <row r="31" spans="1:6" x14ac:dyDescent="0.25">
      <c r="A31" t="s">
        <v>104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105</v>
      </c>
      <c r="B33" s="2" t="s">
        <v>65</v>
      </c>
      <c r="E33" s="15">
        <v>-0.01</v>
      </c>
      <c r="F33">
        <v>1</v>
      </c>
    </row>
    <row r="34" spans="1:6" x14ac:dyDescent="0.25">
      <c r="A34" t="s">
        <v>106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107</v>
      </c>
      <c r="B35" s="2" t="s">
        <v>35</v>
      </c>
      <c r="E35">
        <v>0.01</v>
      </c>
      <c r="F35">
        <v>1</v>
      </c>
    </row>
    <row r="36" spans="1:6" x14ac:dyDescent="0.25">
      <c r="A36" t="s">
        <v>108</v>
      </c>
      <c r="B36" s="2" t="s">
        <v>35</v>
      </c>
      <c r="E36">
        <v>0.01</v>
      </c>
      <c r="F36">
        <v>1</v>
      </c>
    </row>
    <row r="37" spans="1:6" x14ac:dyDescent="0.25">
      <c r="A37" s="3" t="s">
        <v>109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110</v>
      </c>
      <c r="B38" s="2" t="s">
        <v>71</v>
      </c>
      <c r="E38" s="15">
        <v>-0.01</v>
      </c>
      <c r="F38">
        <v>1</v>
      </c>
    </row>
    <row r="39" spans="1:6" x14ac:dyDescent="0.25">
      <c r="A39" t="s">
        <v>111</v>
      </c>
      <c r="B39" s="2" t="s">
        <v>36</v>
      </c>
      <c r="E39">
        <v>0.01</v>
      </c>
      <c r="F39">
        <v>1</v>
      </c>
    </row>
    <row r="40" spans="1:6" x14ac:dyDescent="0.25">
      <c r="A40" t="s">
        <v>112</v>
      </c>
      <c r="B40" s="2" t="s">
        <v>36</v>
      </c>
      <c r="E40">
        <v>0.01</v>
      </c>
      <c r="F40">
        <v>1</v>
      </c>
    </row>
    <row r="41" spans="1:6" x14ac:dyDescent="0.25">
      <c r="A41" t="s">
        <v>113</v>
      </c>
      <c r="B41" s="2" t="s">
        <v>36</v>
      </c>
      <c r="E41">
        <v>0.01</v>
      </c>
      <c r="F41">
        <v>1</v>
      </c>
    </row>
    <row r="42" spans="1:6" x14ac:dyDescent="0.25">
      <c r="A42" t="s">
        <v>114</v>
      </c>
      <c r="B42" s="2" t="s">
        <v>36</v>
      </c>
      <c r="E42">
        <v>0.01</v>
      </c>
      <c r="F42">
        <v>1</v>
      </c>
    </row>
    <row r="43" spans="1:6" x14ac:dyDescent="0.25">
      <c r="A43" t="s">
        <v>115</v>
      </c>
      <c r="B43" s="2" t="s">
        <v>36</v>
      </c>
      <c r="E43">
        <v>0.01</v>
      </c>
      <c r="F43">
        <v>1</v>
      </c>
    </row>
    <row r="44" spans="1:6" x14ac:dyDescent="0.25">
      <c r="A44" s="3" t="s">
        <v>116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/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85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A2"/>
  <sheetViews>
    <sheetView workbookViewId="0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4.28515625" bestFit="1" customWidth="1"/>
    <col min="13" max="13" width="4" bestFit="1" customWidth="1"/>
    <col min="14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66.099999999999994</v>
      </c>
      <c r="E2" s="17">
        <v>81.400000000000006</v>
      </c>
      <c r="F2" s="17">
        <v>5</v>
      </c>
      <c r="G2" s="16">
        <v>-22</v>
      </c>
      <c r="H2" s="17">
        <v>-22.6</v>
      </c>
      <c r="I2" s="17">
        <v>46.2</v>
      </c>
      <c r="J2" s="16">
        <v>57.8</v>
      </c>
      <c r="K2" s="16">
        <v>1.7</v>
      </c>
      <c r="L2" s="17">
        <v>-3.4</v>
      </c>
      <c r="M2" s="17">
        <v>1.9</v>
      </c>
      <c r="N2" s="17">
        <v>7.6</v>
      </c>
      <c r="O2" s="17">
        <v>1.2</v>
      </c>
      <c r="P2" s="17">
        <v>38.5</v>
      </c>
      <c r="Q2" s="17">
        <v>0.4</v>
      </c>
      <c r="R2" s="16">
        <v>0</v>
      </c>
      <c r="S2" s="17">
        <v>-31.7</v>
      </c>
      <c r="T2" s="17">
        <v>20.9</v>
      </c>
      <c r="U2" s="17">
        <v>4.4000000000000004</v>
      </c>
      <c r="V2" s="17">
        <v>0.3</v>
      </c>
      <c r="W2" s="17">
        <v>34.6</v>
      </c>
      <c r="X2" s="17">
        <v>15.2</v>
      </c>
      <c r="Y2" s="17">
        <v>0</v>
      </c>
      <c r="Z2" s="16">
        <v>14.1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"/>
  <sheetViews>
    <sheetView workbookViewId="0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"/>
  <sheetViews>
    <sheetView workbookViewId="0"/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9"/>
  <sheetViews>
    <sheetView tabSelected="1" workbookViewId="0">
      <selection activeCell="H17" sqref="H17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0" width="4.5703125" bestFit="1" customWidth="1"/>
    <col min="11" max="11" width="4.5703125" style="10" bestFit="1" customWidth="1"/>
  </cols>
  <sheetData>
    <row r="1" spans="1:11" ht="75" x14ac:dyDescent="0.25">
      <c r="A1" t="s">
        <v>20</v>
      </c>
      <c r="B1" t="s">
        <v>23</v>
      </c>
      <c r="C1" t="s">
        <v>70</v>
      </c>
      <c r="D1" t="s">
        <v>22</v>
      </c>
      <c r="E1" s="9" t="s">
        <v>18</v>
      </c>
      <c r="F1" s="11" t="s">
        <v>19</v>
      </c>
      <c r="G1" s="8" t="s">
        <v>30</v>
      </c>
      <c r="H1" s="9" t="s">
        <v>33</v>
      </c>
      <c r="I1" s="8" t="s">
        <v>31</v>
      </c>
      <c r="J1" s="8" t="s">
        <v>12</v>
      </c>
      <c r="K1" s="9" t="s">
        <v>14</v>
      </c>
    </row>
    <row r="2" spans="1:11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6">
        <v>80.2</v>
      </c>
    </row>
    <row r="3" spans="1:11" x14ac:dyDescent="0.25">
      <c r="A3" s="17">
        <v>1</v>
      </c>
      <c r="B3" s="17"/>
      <c r="C3" s="17">
        <v>2016</v>
      </c>
      <c r="D3" s="17">
        <v>235</v>
      </c>
      <c r="E3" s="16">
        <v>85</v>
      </c>
      <c r="F3" s="17">
        <v>104.62962962962963</v>
      </c>
      <c r="G3" s="17">
        <v>6.4814814814814818</v>
      </c>
      <c r="H3" s="16">
        <v>-28.24074074074074</v>
      </c>
      <c r="I3" s="17">
        <v>-29.074074074074073</v>
      </c>
      <c r="J3" s="17">
        <v>59.44444444444445</v>
      </c>
      <c r="K3" s="16">
        <v>74.259259259259267</v>
      </c>
    </row>
    <row r="4" spans="1:11" x14ac:dyDescent="0.25">
      <c r="A4" s="17">
        <v>3</v>
      </c>
      <c r="B4" s="17">
        <v>2</v>
      </c>
      <c r="C4" s="17">
        <v>2017</v>
      </c>
      <c r="D4" s="17">
        <v>234</v>
      </c>
      <c r="E4" s="16">
        <v>78.703703703703709</v>
      </c>
      <c r="F4" s="17">
        <v>96.879286694101509</v>
      </c>
      <c r="G4" s="17">
        <v>6.0013717421124833</v>
      </c>
      <c r="H4" s="16">
        <v>-26.14883401920439</v>
      </c>
      <c r="I4" s="17">
        <v>-26.920438957475994</v>
      </c>
      <c r="J4" s="17">
        <v>55.041152263374492</v>
      </c>
      <c r="K4" s="16">
        <v>68.758573388203018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1</v>
      </c>
      <c r="B3" s="17"/>
      <c r="C3" s="17">
        <v>2016</v>
      </c>
      <c r="D3" s="17">
        <v>235</v>
      </c>
      <c r="E3" s="16">
        <f>85/$E$2*E2</f>
        <v>85</v>
      </c>
      <c r="F3" s="17">
        <f t="shared" ref="F3:AD4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  <row r="4" spans="1:46" x14ac:dyDescent="0.25">
      <c r="A4" s="17">
        <v>3</v>
      </c>
      <c r="B4" s="17">
        <v>2</v>
      </c>
      <c r="C4" s="17">
        <v>2017</v>
      </c>
      <c r="D4" s="17">
        <v>234</v>
      </c>
      <c r="E4" s="16">
        <f>85/$E$2*E3</f>
        <v>78.703703703703709</v>
      </c>
      <c r="F4" s="17">
        <f t="shared" si="0"/>
        <v>96.879286694101509</v>
      </c>
      <c r="G4" s="17">
        <f t="shared" si="0"/>
        <v>6.0013717421124833</v>
      </c>
      <c r="H4" s="16">
        <f t="shared" si="0"/>
        <v>-26.14883401920439</v>
      </c>
      <c r="I4" s="17">
        <f t="shared" si="0"/>
        <v>-26.920438957475994</v>
      </c>
      <c r="J4" s="17">
        <f t="shared" si="0"/>
        <v>55.041152263374492</v>
      </c>
      <c r="K4" s="17">
        <f t="shared" si="0"/>
        <v>68.758573388203018</v>
      </c>
      <c r="L4" s="17">
        <f t="shared" si="0"/>
        <v>0</v>
      </c>
      <c r="M4" s="17">
        <f t="shared" si="0"/>
        <v>0</v>
      </c>
      <c r="N4" s="17">
        <f t="shared" si="0"/>
        <v>1.9718792866941013</v>
      </c>
      <c r="O4" s="16">
        <f t="shared" si="0"/>
        <v>0</v>
      </c>
      <c r="P4" s="17">
        <f t="shared" si="0"/>
        <v>-4.0294924554183815</v>
      </c>
      <c r="Q4" s="17">
        <f>85/$E$2*Q3+3</f>
        <v>8.0925925925925917</v>
      </c>
      <c r="R4" s="17">
        <f>85/$E$2*R3+5</f>
        <v>18.631687242798353</v>
      </c>
      <c r="S4" s="17">
        <f>85/$E$2*S3+2</f>
        <v>5.2235939643347056</v>
      </c>
      <c r="T4" s="17">
        <f>85/$E$2*T3-10</f>
        <v>26.60836762688615</v>
      </c>
      <c r="U4" s="17">
        <f t="shared" si="0"/>
        <v>0.51440329218106995</v>
      </c>
      <c r="V4" s="16">
        <f t="shared" si="0"/>
        <v>0</v>
      </c>
      <c r="W4" s="17">
        <f t="shared" si="0"/>
        <v>-37.722908093278463</v>
      </c>
      <c r="X4" s="17">
        <f>85/$E$2*X3-3</f>
        <v>19.085048010973935</v>
      </c>
      <c r="Y4" s="17">
        <f>85/$E$2*Y3-1</f>
        <v>3.3038408779149515</v>
      </c>
      <c r="Z4" s="17">
        <f t="shared" si="0"/>
        <v>0.34293552812071332</v>
      </c>
      <c r="AA4" s="17">
        <f>85/$E$2*AA3+4</f>
        <v>48.855967078189302</v>
      </c>
      <c r="AB4" s="17">
        <f t="shared" si="0"/>
        <v>18.089849108367627</v>
      </c>
      <c r="AC4" s="17">
        <f t="shared" si="0"/>
        <v>0</v>
      </c>
      <c r="AD4" s="16">
        <f t="shared" si="0"/>
        <v>16.803840877914954</v>
      </c>
      <c r="AE4" s="17">
        <v>0</v>
      </c>
      <c r="AF4" s="17">
        <v>0</v>
      </c>
      <c r="AG4" s="17">
        <v>0</v>
      </c>
      <c r="AH4" s="16">
        <v>0</v>
      </c>
      <c r="AI4" s="17">
        <v>0</v>
      </c>
      <c r="AJ4" s="17">
        <v>0</v>
      </c>
      <c r="AK4" s="17">
        <v>0</v>
      </c>
      <c r="AL4" s="17">
        <v>0</v>
      </c>
      <c r="AM4" s="16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ex4_outline</vt:lpstr>
      <vt:lpstr>ex3_data_test</vt:lpstr>
      <vt:lpstr>ex3_data (2)</vt:lpstr>
      <vt:lpstr>ex3_levelmax</vt:lpstr>
      <vt:lpstr>ex3_levelmax_test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2018-09-27T13:43:16Z</dcterms:modified>
</cp:coreProperties>
</file>