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firstSheet="9" activeTab="17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3_struct" sheetId="25" r:id="rId9"/>
    <sheet name="ex3_data" sheetId="24" r:id="rId10"/>
    <sheet name="ex3_levelmax" sheetId="26" r:id="rId11"/>
    <sheet name="ex4_outline" sheetId="23" r:id="rId12"/>
    <sheet name="ex5_data" sheetId="34" r:id="rId13"/>
    <sheet name="ex6_data" sheetId="35" r:id="rId14"/>
    <sheet name="ex6_outline" sheetId="36" r:id="rId15"/>
    <sheet name="ex7_struct" sheetId="38" r:id="rId16"/>
    <sheet name="ex7_data" sheetId="39" r:id="rId17"/>
    <sheet name="ex7_data_adapted" sheetId="42" r:id="rId18"/>
    <sheet name="ex7_levelmax" sheetId="40" r:id="rId19"/>
    <sheet name="ex7_outline" sheetId="41" r:id="rId20"/>
  </sheets>
  <calcPr calcId="145621"/>
</workbook>
</file>

<file path=xl/calcChain.xml><?xml version="1.0" encoding="utf-8"?>
<calcChain xmlns="http://schemas.openxmlformats.org/spreadsheetml/2006/main"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AK3" i="35"/>
  <c r="M3" i="35" s="1"/>
  <c r="L3" i="35"/>
  <c r="K3" i="35"/>
  <c r="J3" i="35"/>
  <c r="F3" i="35" l="1"/>
  <c r="E3" i="35" s="1"/>
  <c r="AK2" i="35"/>
  <c r="M2" i="35" s="1"/>
  <c r="L2" i="35"/>
  <c r="K2" i="35"/>
  <c r="J2" i="35"/>
  <c r="E1" i="35" a="1"/>
  <c r="AT1" i="35" s="1"/>
  <c r="F2" i="35" l="1"/>
  <c r="E2" i="35" s="1"/>
  <c r="AQ1" i="35"/>
  <c r="L1" i="35"/>
  <c r="T1" i="35"/>
  <c r="AB1" i="35"/>
  <c r="AJ1" i="35"/>
  <c r="E1" i="35"/>
  <c r="I1" i="35"/>
  <c r="M1" i="35"/>
  <c r="Q1" i="35"/>
  <c r="U1" i="35"/>
  <c r="Y1" i="35"/>
  <c r="AC1" i="35"/>
  <c r="AG1" i="35"/>
  <c r="AK1" i="35"/>
  <c r="AO1" i="35"/>
  <c r="AS1" i="35"/>
  <c r="G1" i="35"/>
  <c r="K1" i="35"/>
  <c r="O1" i="35"/>
  <c r="S1" i="35"/>
  <c r="W1" i="35"/>
  <c r="AA1" i="35"/>
  <c r="AE1" i="35"/>
  <c r="AI1" i="35"/>
  <c r="AM1" i="35"/>
  <c r="H1" i="35"/>
  <c r="P1" i="35"/>
  <c r="X1" i="35"/>
  <c r="AF1" i="35"/>
  <c r="AN1" i="35"/>
  <c r="AR1" i="35"/>
  <c r="F1" i="35"/>
  <c r="J1" i="35"/>
  <c r="N1" i="35"/>
  <c r="R1" i="35"/>
  <c r="V1" i="35"/>
  <c r="Z1" i="35"/>
  <c r="AD1" i="35"/>
  <c r="AH1" i="35"/>
  <c r="AL1" i="35"/>
  <c r="AP1" i="35"/>
  <c r="E3" i="20"/>
  <c r="E2" i="20"/>
  <c r="F2" i="20"/>
  <c r="J2" i="20"/>
  <c r="K2" i="20"/>
  <c r="L4" i="20"/>
  <c r="L3" i="20"/>
  <c r="L2" i="20"/>
  <c r="M2" i="20"/>
  <c r="M3" i="20"/>
  <c r="M4" i="20"/>
  <c r="AK2" i="20"/>
  <c r="AK3" i="20"/>
  <c r="AK4" i="20"/>
  <c r="E1" i="34" l="1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Y4" i="20" s="1"/>
  <c r="X3" i="20"/>
  <c r="AA3" i="20"/>
  <c r="AA4" i="20" s="1"/>
  <c r="S3" i="20"/>
  <c r="S4" i="20" s="1"/>
  <c r="Q3" i="20"/>
  <c r="Q4" i="20" s="1"/>
  <c r="R3" i="20"/>
  <c r="R4" i="20" s="1"/>
  <c r="T3" i="20"/>
  <c r="T4" i="20" s="1"/>
  <c r="AD3" i="20"/>
  <c r="AD4" i="20" s="1"/>
  <c r="AC3" i="20"/>
  <c r="AC4" i="20" s="1"/>
  <c r="AB3" i="20"/>
  <c r="AB4" i="20" s="1"/>
  <c r="Z3" i="20"/>
  <c r="Z4" i="20" s="1"/>
  <c r="V3" i="20"/>
  <c r="U3" i="20"/>
  <c r="U4" i="20" s="1"/>
  <c r="P3" i="20"/>
  <c r="P4" i="20" s="1"/>
  <c r="O3" i="20"/>
  <c r="N3" i="20"/>
  <c r="I3" i="20"/>
  <c r="H3" i="20"/>
  <c r="G3" i="20"/>
  <c r="K3" i="20" l="1"/>
  <c r="F3" i="20" s="1"/>
  <c r="X4" i="20"/>
  <c r="K4" i="20" s="1"/>
  <c r="J3" i="20"/>
  <c r="J4" i="20"/>
  <c r="F4" i="20" s="1"/>
  <c r="E4" i="20" s="1"/>
  <c r="E1" i="20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<sst xmlns="http://schemas.openxmlformats.org/spreadsheetml/2006/main" count="757" uniqueCount="164">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</sst>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164" fontId="0" fillId="3" borderId="0" xfId="0" applyNumberFormat="1" applyFill="1"/>
    <xf numFmtId="0" fontId="2" fillId="3" borderId="4" xfId="0" applyFont="1" applyFill="1" applyBorder="1"/>
    <xf numFmtId="0" fontId="0" fillId="3" borderId="0" xfId="0" applyFill="1"/>
    <xf numFmtId="164" fontId="2" fillId="3" borderId="0" xfId="0" applyNumberFormat="1" applyFont="1" applyFill="1" applyBorder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K17" sqref="K17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topLeftCell="A11" workbookViewId="0">
      <selection activeCell="A4" sqref="A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B13" sqref="B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84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78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10" bestFit="1" customWidth="1"/>
    <col min="5" max="5" width="5.5703125" bestFit="1" customWidth="1"/>
    <col min="6" max="6" width="4.5703125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30</v>
      </c>
      <c r="E2" s="17">
        <v>35</v>
      </c>
      <c r="F2" s="17">
        <v>5</v>
      </c>
      <c r="G2" s="16">
        <v>-10</v>
      </c>
      <c r="H2" s="17">
        <v>-5</v>
      </c>
      <c r="I2" s="17">
        <v>20</v>
      </c>
      <c r="J2" s="16">
        <v>15</v>
      </c>
      <c r="K2" s="16">
        <v>5</v>
      </c>
      <c r="L2" s="17">
        <v>-30</v>
      </c>
      <c r="M2" s="17">
        <v>8</v>
      </c>
      <c r="N2" s="17">
        <v>7</v>
      </c>
      <c r="O2" s="17">
        <v>6</v>
      </c>
      <c r="P2" s="17">
        <v>6</v>
      </c>
      <c r="Q2" s="17">
        <v>5</v>
      </c>
      <c r="R2" s="16">
        <v>5</v>
      </c>
      <c r="S2" s="17">
        <v>-4</v>
      </c>
      <c r="T2" s="17">
        <v>1</v>
      </c>
      <c r="U2" s="17">
        <v>2</v>
      </c>
      <c r="V2" s="17">
        <v>3</v>
      </c>
      <c r="W2" s="17">
        <v>5</v>
      </c>
      <c r="X2" s="17">
        <v>4</v>
      </c>
      <c r="Y2" s="17">
        <v>2</v>
      </c>
      <c r="Z2" s="16">
        <v>2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5"/>
  <sheetViews>
    <sheetView workbookViewId="0">
      <selection activeCell="C2" sqref="C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4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>
        <v>2</v>
      </c>
      <c r="C2" s="17">
        <v>2021</v>
      </c>
      <c r="D2" s="17">
        <v>230</v>
      </c>
      <c r="E2" s="26">
        <f>SUM(F2:H2)</f>
        <v>139.80000000000001</v>
      </c>
      <c r="F2" s="26">
        <f>SUM(I2:O2)</f>
        <v>163.30000000000001</v>
      </c>
      <c r="G2" s="33">
        <v>7</v>
      </c>
      <c r="H2" s="39">
        <v>-30.5</v>
      </c>
      <c r="I2" s="35">
        <v>-31.4</v>
      </c>
      <c r="J2" s="23">
        <f>SUM(P2:W2)</f>
        <v>68.2</v>
      </c>
      <c r="K2" s="23">
        <f>SUM(X2:AE2)</f>
        <v>124.19999999999999</v>
      </c>
      <c r="L2" s="23">
        <f>SUM(AF2:AI2)</f>
        <v>0</v>
      </c>
      <c r="M2" s="24">
        <f>SUM(AJ2:AN2)</f>
        <v>0</v>
      </c>
      <c r="N2" s="33">
        <v>2.2999999999999998</v>
      </c>
      <c r="O2" s="33">
        <v>0</v>
      </c>
      <c r="P2" s="35">
        <v>-4.7</v>
      </c>
      <c r="Q2" s="33">
        <v>2.7</v>
      </c>
      <c r="R2" s="33">
        <v>10.5</v>
      </c>
      <c r="S2" s="33">
        <v>1.6</v>
      </c>
      <c r="T2" s="33">
        <v>53.5</v>
      </c>
      <c r="U2" s="33">
        <v>0.6</v>
      </c>
      <c r="V2" s="33">
        <v>0</v>
      </c>
      <c r="W2" s="33">
        <v>4</v>
      </c>
      <c r="X2" s="35">
        <v>29</v>
      </c>
      <c r="Y2" s="33">
        <v>6.1</v>
      </c>
      <c r="Z2" s="33">
        <v>0.4</v>
      </c>
      <c r="AA2" s="33">
        <v>48</v>
      </c>
      <c r="AB2" s="33">
        <v>21.1</v>
      </c>
      <c r="AC2" s="33">
        <v>0</v>
      </c>
      <c r="AD2" s="33">
        <v>19.600000000000001</v>
      </c>
      <c r="AE2" s="33">
        <v>0</v>
      </c>
      <c r="AF2" s="35">
        <v>0</v>
      </c>
      <c r="AG2" s="33">
        <v>0</v>
      </c>
      <c r="AH2" s="33">
        <v>0</v>
      </c>
      <c r="AI2" s="33">
        <v>0</v>
      </c>
      <c r="AJ2" s="35">
        <v>0</v>
      </c>
      <c r="AK2" s="24">
        <f>SUM(AO2:AT2)</f>
        <v>0</v>
      </c>
      <c r="AL2" s="33">
        <v>0</v>
      </c>
      <c r="AM2" s="33">
        <v>0</v>
      </c>
      <c r="AN2" s="33">
        <v>0</v>
      </c>
      <c r="AO2" s="35">
        <v>0</v>
      </c>
      <c r="AP2" s="36">
        <v>0</v>
      </c>
      <c r="AQ2" s="36">
        <v>0</v>
      </c>
      <c r="AR2" s="36">
        <v>0</v>
      </c>
      <c r="AS2" s="36">
        <v>0</v>
      </c>
      <c r="AT2" s="36">
        <v>0</v>
      </c>
    </row>
    <row r="3" spans="1:46" x14ac:dyDescent="0.25">
      <c r="A3" s="17">
        <v>2</v>
      </c>
      <c r="B3" s="17"/>
      <c r="C3" s="17">
        <v>2017</v>
      </c>
      <c r="D3" s="17">
        <v>234</v>
      </c>
      <c r="E3" s="26">
        <f>SUM(F3:H3)</f>
        <v>89.567954220314746</v>
      </c>
      <c r="F3" s="26">
        <f>SUM(I3:O3)</f>
        <v>103.85622317596567</v>
      </c>
      <c r="G3" s="33">
        <f t="shared" ref="G3:AD4" si="0">85/$E$2*G2</f>
        <v>4.2560801144492126</v>
      </c>
      <c r="H3" s="39">
        <f t="shared" si="0"/>
        <v>-18.544349070100139</v>
      </c>
      <c r="I3" s="35">
        <f t="shared" si="0"/>
        <v>-19.091559370529325</v>
      </c>
      <c r="J3" s="23">
        <f>SUM(P3:W3)</f>
        <v>46.034334763948493</v>
      </c>
      <c r="K3" s="23">
        <f>SUM(X3:AE3)</f>
        <v>75.515021459227469</v>
      </c>
      <c r="L3" s="23">
        <f>SUM(AF3:AI3)</f>
        <v>0</v>
      </c>
      <c r="M3" s="24">
        <f>SUM(AJ3:AN3)</f>
        <v>0</v>
      </c>
      <c r="N3" s="33">
        <f t="shared" si="0"/>
        <v>1.3984263233190268</v>
      </c>
      <c r="O3" s="33">
        <f t="shared" si="0"/>
        <v>0</v>
      </c>
      <c r="P3" s="35">
        <f t="shared" si="0"/>
        <v>-2.8576537911301858</v>
      </c>
      <c r="Q3" s="33">
        <f>85/$E$2*Q2+3</f>
        <v>4.6416309012875541</v>
      </c>
      <c r="R3" s="33">
        <f>85/$E$2*R2+5</f>
        <v>11.384120171673819</v>
      </c>
      <c r="S3" s="33">
        <f>85/$E$2*S2+2</f>
        <v>2.9728183118741058</v>
      </c>
      <c r="T3" s="33">
        <f>85/$E$2*T2-10</f>
        <v>22.528612303290409</v>
      </c>
      <c r="U3" s="33">
        <f t="shared" si="0"/>
        <v>0.36480686695278963</v>
      </c>
      <c r="V3" s="33">
        <f t="shared" si="0"/>
        <v>0</v>
      </c>
      <c r="W3" s="33">
        <v>7</v>
      </c>
      <c r="X3" s="35">
        <f>85/$E$2*X2-3</f>
        <v>14.632331902718168</v>
      </c>
      <c r="Y3" s="33">
        <f>85/$E$2*Y2-1</f>
        <v>2.7088698140200278</v>
      </c>
      <c r="Z3" s="33">
        <f t="shared" si="0"/>
        <v>0.24320457796852646</v>
      </c>
      <c r="AA3" s="33">
        <f>85/$E$2*AA2+4</f>
        <v>33.184549356223172</v>
      </c>
      <c r="AB3" s="33">
        <f t="shared" si="0"/>
        <v>12.82904148783977</v>
      </c>
      <c r="AC3" s="33">
        <f t="shared" si="0"/>
        <v>0</v>
      </c>
      <c r="AD3" s="33">
        <f t="shared" si="0"/>
        <v>11.917024320457797</v>
      </c>
      <c r="AE3" s="33">
        <v>0</v>
      </c>
      <c r="AF3" s="35">
        <v>0</v>
      </c>
      <c r="AG3" s="33">
        <v>0</v>
      </c>
      <c r="AH3" s="33">
        <v>0</v>
      </c>
      <c r="AI3" s="33">
        <v>0</v>
      </c>
      <c r="AJ3" s="35">
        <v>0</v>
      </c>
      <c r="AK3" s="24">
        <f>SUM(AO3:AT3)</f>
        <v>0</v>
      </c>
      <c r="AL3" s="33">
        <v>0</v>
      </c>
      <c r="AM3" s="33">
        <v>0</v>
      </c>
      <c r="AN3" s="33">
        <v>0</v>
      </c>
      <c r="AO3" s="35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</row>
    <row r="4" spans="1:46" x14ac:dyDescent="0.25">
      <c r="A4">
        <v>3</v>
      </c>
      <c r="B4">
        <v>2</v>
      </c>
      <c r="C4">
        <v>2021</v>
      </c>
      <c r="D4">
        <v>228</v>
      </c>
      <c r="E4" s="26">
        <f>SUM(F4:H4)</f>
        <v>76.44731959205977</v>
      </c>
      <c r="F4" s="26">
        <f>SUM(I4:O4)</f>
        <v>91.44731959205977</v>
      </c>
      <c r="G4" s="34">
        <v>5</v>
      </c>
      <c r="H4" s="40">
        <v>-20</v>
      </c>
      <c r="I4" s="37">
        <v>-27.4</v>
      </c>
      <c r="J4" s="23">
        <f>SUM(P4:W4)</f>
        <v>29.733322281370679</v>
      </c>
      <c r="K4" s="23">
        <f>SUM(X4:AE4)</f>
        <v>46.113997310689086</v>
      </c>
      <c r="L4" s="23">
        <f>SUM(AF4:AI4)</f>
        <v>6</v>
      </c>
      <c r="M4" s="24">
        <f>SUM(AJ4:AN4)</f>
        <v>35</v>
      </c>
      <c r="N4" s="34">
        <v>2</v>
      </c>
      <c r="O4" s="34">
        <v>0</v>
      </c>
      <c r="P4" s="35">
        <f t="shared" si="0"/>
        <v>-1.7374862106299411</v>
      </c>
      <c r="Q4" s="33">
        <f>85/$E$2*Q3+3</f>
        <v>5.8221647110832766</v>
      </c>
      <c r="R4" s="41">
        <f>85/$E$2*R3+5</f>
        <v>11.9216753547373</v>
      </c>
      <c r="S4" s="33">
        <f>85/$E$2*S3+2</f>
        <v>3.8075075572911228</v>
      </c>
      <c r="T4" s="41">
        <f>85/$E$2*T3-10</f>
        <v>3.6976541185957394</v>
      </c>
      <c r="U4" s="33">
        <f t="shared" si="0"/>
        <v>0.22180675029318395</v>
      </c>
      <c r="V4" s="33">
        <v>1</v>
      </c>
      <c r="W4" s="33">
        <v>5</v>
      </c>
      <c r="X4" s="35">
        <f>85/$E$2*X3-3</f>
        <v>5.8966252627399438</v>
      </c>
      <c r="Y4" s="33">
        <f>85/$E$2*Y3-1</f>
        <v>0.64702384972605387</v>
      </c>
      <c r="Z4" s="33">
        <f t="shared" si="0"/>
        <v>0.14787116686212265</v>
      </c>
      <c r="AA4" s="33">
        <f>85/$E$2*AA3+4</f>
        <v>24.176585803139982</v>
      </c>
      <c r="AB4" s="33">
        <f t="shared" si="0"/>
        <v>7.8002040519769693</v>
      </c>
      <c r="AC4" s="33">
        <f t="shared" si="0"/>
        <v>0</v>
      </c>
      <c r="AD4" s="33">
        <f t="shared" si="0"/>
        <v>7.2456871762440098</v>
      </c>
      <c r="AE4" s="34">
        <v>0.2</v>
      </c>
      <c r="AF4" s="37">
        <v>-1</v>
      </c>
      <c r="AG4" s="34">
        <v>2</v>
      </c>
      <c r="AH4" s="34">
        <v>4</v>
      </c>
      <c r="AI4" s="34">
        <v>1</v>
      </c>
      <c r="AJ4" s="37">
        <v>-8</v>
      </c>
      <c r="AK4" s="24">
        <f>SUM(AO4:AT4)</f>
        <v>25</v>
      </c>
      <c r="AL4" s="34">
        <v>4</v>
      </c>
      <c r="AM4" s="34">
        <v>6</v>
      </c>
      <c r="AN4" s="34">
        <v>8</v>
      </c>
      <c r="AO4" s="37">
        <v>-5</v>
      </c>
      <c r="AP4" s="38">
        <v>2</v>
      </c>
      <c r="AQ4" s="38">
        <v>4</v>
      </c>
      <c r="AR4" s="38">
        <v>6</v>
      </c>
      <c r="AS4" s="38">
        <v>8</v>
      </c>
      <c r="AT4" s="38">
        <v>10</v>
      </c>
    </row>
    <row r="5" spans="1:46" x14ac:dyDescent="0.25">
      <c r="E5" s="26"/>
      <c r="F5" s="26"/>
      <c r="G5" s="34"/>
      <c r="H5" s="40"/>
      <c r="I5" s="37"/>
      <c r="J5" s="23"/>
      <c r="K5" s="23"/>
      <c r="L5" s="23"/>
      <c r="N5" s="34"/>
      <c r="O5" s="34"/>
      <c r="P5" s="35"/>
      <c r="Q5" s="33"/>
      <c r="R5" s="41"/>
      <c r="S5" s="33"/>
      <c r="T5" s="41"/>
      <c r="U5" s="33"/>
      <c r="V5" s="33"/>
      <c r="W5" s="33"/>
      <c r="X5" s="35"/>
      <c r="Y5" s="33"/>
      <c r="Z5" s="33"/>
      <c r="AA5" s="33"/>
      <c r="AB5" s="33"/>
      <c r="AC5" s="33"/>
      <c r="AD5" s="33"/>
      <c r="AE5" s="34"/>
      <c r="AF5" s="37"/>
      <c r="AG5" s="34"/>
      <c r="AH5" s="34"/>
      <c r="AI5" s="34"/>
      <c r="AJ5" s="37"/>
      <c r="AL5" s="34"/>
      <c r="AM5" s="34"/>
      <c r="AN5" s="34"/>
      <c r="AO5" s="37"/>
      <c r="AP5" s="38"/>
      <c r="AQ5" s="38"/>
      <c r="AR5" s="38"/>
      <c r="AS5" s="38"/>
      <c r="AT5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177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98</v>
      </c>
    </row>
    <row r="3" spans="1:2" x14ac:dyDescent="0.25">
      <c r="A3" t="s">
        <v>74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P3" sqref="P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T3"/>
  <sheetViews>
    <sheetView workbookViewId="0">
      <selection activeCell="AD3" sqref="AD3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5.28515625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>
        <v>1</v>
      </c>
      <c r="C2">
        <v>2</v>
      </c>
      <c r="D2">
        <v>1</v>
      </c>
      <c r="E2" s="26">
        <f>SUM(F2:H2)</f>
        <v>80</v>
      </c>
      <c r="F2" s="26">
        <f>SUM(I2:O2)</f>
        <v>75</v>
      </c>
      <c r="G2" s="34">
        <v>25</v>
      </c>
      <c r="H2" s="40">
        <v>-20</v>
      </c>
      <c r="I2" s="37">
        <v>-9</v>
      </c>
      <c r="J2" s="23">
        <f>SUM(P2:W2)</f>
        <v>14</v>
      </c>
      <c r="K2" s="23">
        <f>SUM(X2:AE2)</f>
        <v>14</v>
      </c>
      <c r="L2" s="23">
        <f>SUM(AF2:AI2)</f>
        <v>14</v>
      </c>
      <c r="M2" s="24">
        <f>SUM(AJ2:AN2)</f>
        <v>14</v>
      </c>
      <c r="N2" s="34">
        <v>14</v>
      </c>
      <c r="O2" s="34">
        <v>14</v>
      </c>
      <c r="P2" s="35">
        <v>-7</v>
      </c>
      <c r="Q2" s="33">
        <v>3</v>
      </c>
      <c r="R2" s="41">
        <v>3</v>
      </c>
      <c r="S2" s="33">
        <v>3</v>
      </c>
      <c r="T2" s="41">
        <v>3</v>
      </c>
      <c r="U2" s="33">
        <v>3</v>
      </c>
      <c r="V2" s="33">
        <v>3</v>
      </c>
      <c r="W2" s="33">
        <v>3</v>
      </c>
      <c r="X2" s="35">
        <v>-7</v>
      </c>
      <c r="Y2" s="33">
        <v>3</v>
      </c>
      <c r="Z2" s="33">
        <v>3</v>
      </c>
      <c r="AA2" s="33">
        <v>3</v>
      </c>
      <c r="AB2" s="33">
        <v>3</v>
      </c>
      <c r="AC2" s="33">
        <v>3</v>
      </c>
      <c r="AD2" s="33">
        <v>3</v>
      </c>
      <c r="AE2" s="34">
        <v>3</v>
      </c>
      <c r="AF2" s="37">
        <v>-1</v>
      </c>
      <c r="AG2" s="34">
        <v>5</v>
      </c>
      <c r="AH2" s="34">
        <v>5</v>
      </c>
      <c r="AI2" s="34">
        <v>5</v>
      </c>
      <c r="AJ2" s="37">
        <v>-6</v>
      </c>
      <c r="AK2" s="24">
        <f>SUM(AO2:AT2)</f>
        <v>5</v>
      </c>
      <c r="AL2" s="34">
        <v>5</v>
      </c>
      <c r="AM2" s="34">
        <v>5</v>
      </c>
      <c r="AN2" s="34">
        <v>5</v>
      </c>
      <c r="AO2" s="37">
        <v>-2.5</v>
      </c>
      <c r="AP2" s="38">
        <v>1.5</v>
      </c>
      <c r="AQ2" s="38">
        <v>1.5</v>
      </c>
      <c r="AR2" s="38">
        <v>1.5</v>
      </c>
      <c r="AS2" s="38">
        <v>1.5</v>
      </c>
      <c r="AT2" s="38">
        <v>1.5</v>
      </c>
    </row>
    <row r="3" spans="1:46" x14ac:dyDescent="0.25">
      <c r="A3">
        <v>2</v>
      </c>
      <c r="B3">
        <v>1</v>
      </c>
      <c r="C3">
        <v>6</v>
      </c>
      <c r="D3">
        <v>1</v>
      </c>
      <c r="E3" s="26">
        <f>SUM(F3:H3)</f>
        <v>75</v>
      </c>
      <c r="F3" s="26">
        <f>SUM(I3:O3)</f>
        <v>68</v>
      </c>
      <c r="G3" s="34">
        <v>20</v>
      </c>
      <c r="H3" s="40">
        <v>-13</v>
      </c>
      <c r="I3" s="37">
        <v>-6</v>
      </c>
      <c r="J3" s="23">
        <f>SUM(P3:W3)</f>
        <v>12.5</v>
      </c>
      <c r="K3" s="23">
        <f>SUM(X3:AE3)</f>
        <v>11</v>
      </c>
      <c r="L3" s="23">
        <f>SUM(AF3:AI3)</f>
        <v>13.5</v>
      </c>
      <c r="M3" s="24">
        <f>SUM(AJ3:AN3)</f>
        <v>13</v>
      </c>
      <c r="N3" s="34">
        <v>12</v>
      </c>
      <c r="O3" s="34">
        <v>12</v>
      </c>
      <c r="P3" s="35">
        <v>-3.25</v>
      </c>
      <c r="Q3" s="33">
        <v>2.25</v>
      </c>
      <c r="R3" s="41">
        <v>2.25</v>
      </c>
      <c r="S3" s="33">
        <v>2.25</v>
      </c>
      <c r="T3" s="41">
        <v>2.25</v>
      </c>
      <c r="U3" s="33">
        <v>2.25</v>
      </c>
      <c r="V3" s="33">
        <v>2.25</v>
      </c>
      <c r="W3" s="33">
        <v>2.25</v>
      </c>
      <c r="X3" s="35">
        <v>-6.5</v>
      </c>
      <c r="Y3" s="33">
        <v>1.5</v>
      </c>
      <c r="Z3" s="33">
        <v>2</v>
      </c>
      <c r="AA3" s="33">
        <v>2.5</v>
      </c>
      <c r="AB3" s="33">
        <v>3.5</v>
      </c>
      <c r="AC3" s="33">
        <v>3</v>
      </c>
      <c r="AD3" s="33">
        <v>2.5</v>
      </c>
      <c r="AE3" s="34">
        <v>2.5</v>
      </c>
      <c r="AF3" s="37">
        <v>-1.5</v>
      </c>
      <c r="AG3" s="34">
        <v>4</v>
      </c>
      <c r="AH3" s="34">
        <v>5</v>
      </c>
      <c r="AI3" s="34">
        <v>6</v>
      </c>
      <c r="AJ3" s="37">
        <v>-3</v>
      </c>
      <c r="AK3" s="24">
        <f>SUM(AO3:AT3)</f>
        <v>4</v>
      </c>
      <c r="AL3" s="34">
        <v>4</v>
      </c>
      <c r="AM3" s="34">
        <v>4</v>
      </c>
      <c r="AN3" s="34">
        <v>4</v>
      </c>
      <c r="AO3" s="42">
        <v>-2.25</v>
      </c>
      <c r="AP3" s="38">
        <v>1.25</v>
      </c>
      <c r="AQ3" s="38">
        <v>1.25</v>
      </c>
      <c r="AR3" s="38">
        <v>1.25</v>
      </c>
      <c r="AS3" s="38">
        <v>1.25</v>
      </c>
      <c r="AT3" s="38">
        <v>1.25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17"/>
  <sheetViews>
    <sheetView workbookViewId="0">
      <selection activeCell="E13" sqref="E13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C7" t="s">
        <v>2</v>
      </c>
    </row>
    <row r="8" spans="1:7" x14ac:dyDescent="0.25">
      <c r="A8" t="s">
        <v>11</v>
      </c>
    </row>
    <row r="9" spans="1:7" x14ac:dyDescent="0.25">
      <c r="A9" t="s">
        <v>3</v>
      </c>
      <c r="C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  <c r="B13" t="s">
        <v>2</v>
      </c>
      <c r="D13" t="s">
        <v>2</v>
      </c>
      <c r="F13" t="s">
        <v>2</v>
      </c>
      <c r="G13" t="s">
        <v>2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0"/>
  <sheetViews>
    <sheetView topLeftCell="A16" workbookViewId="0">
      <selection activeCell="E7" sqref="E7"/>
    </sheetView>
  </sheetViews>
  <sheetFormatPr defaultRowHeight="15" x14ac:dyDescent="0.25"/>
  <cols>
    <col min="1" max="1" width="21.28515625" customWidth="1"/>
  </cols>
  <sheetData>
    <row r="1" spans="1:3" ht="15.75" thickBot="1" x14ac:dyDescent="0.3">
      <c r="A1" s="5" t="s">
        <v>16</v>
      </c>
      <c r="B1" s="6" t="s">
        <v>17</v>
      </c>
      <c r="C1" s="6" t="s">
        <v>73</v>
      </c>
    </row>
    <row r="2" spans="1:3" ht="15.75" thickTop="1" x14ac:dyDescent="0.25">
      <c r="A2" s="3" t="s">
        <v>18</v>
      </c>
      <c r="B2" s="18">
        <v>1</v>
      </c>
      <c r="C2" s="4">
        <v>2</v>
      </c>
    </row>
    <row r="3" spans="1:3" x14ac:dyDescent="0.25">
      <c r="A3" t="s">
        <v>19</v>
      </c>
      <c r="B3" s="19">
        <v>2</v>
      </c>
      <c r="C3" s="2">
        <v>3</v>
      </c>
    </row>
    <row r="4" spans="1:3" x14ac:dyDescent="0.25">
      <c r="A4" t="s">
        <v>30</v>
      </c>
      <c r="B4" s="2">
        <v>2</v>
      </c>
      <c r="C4" s="2"/>
    </row>
    <row r="5" spans="1:3" x14ac:dyDescent="0.25">
      <c r="A5" s="3" t="s">
        <v>33</v>
      </c>
      <c r="B5" s="4" t="s">
        <v>0</v>
      </c>
      <c r="C5" s="4"/>
    </row>
    <row r="6" spans="1:3" x14ac:dyDescent="0.25">
      <c r="A6" t="s">
        <v>31</v>
      </c>
      <c r="B6" s="2" t="s">
        <v>1</v>
      </c>
      <c r="C6" s="2"/>
    </row>
    <row r="7" spans="1:3" x14ac:dyDescent="0.25">
      <c r="A7" t="s">
        <v>163</v>
      </c>
      <c r="B7" s="2">
        <v>3</v>
      </c>
      <c r="C7">
        <v>4</v>
      </c>
    </row>
    <row r="8" spans="1:3" x14ac:dyDescent="0.25">
      <c r="A8" s="3" t="s">
        <v>162</v>
      </c>
      <c r="B8" s="4">
        <v>3</v>
      </c>
      <c r="C8" s="3">
        <v>5</v>
      </c>
    </row>
    <row r="9" spans="1:3" x14ac:dyDescent="0.25">
      <c r="A9" t="s">
        <v>161</v>
      </c>
      <c r="B9" t="s">
        <v>160</v>
      </c>
    </row>
    <row r="10" spans="1:3" x14ac:dyDescent="0.25">
      <c r="A10" t="s">
        <v>159</v>
      </c>
      <c r="B10" s="2">
        <v>4</v>
      </c>
      <c r="C10" t="s">
        <v>9</v>
      </c>
    </row>
    <row r="11" spans="1:3" x14ac:dyDescent="0.25">
      <c r="A11" s="3" t="s">
        <v>158</v>
      </c>
      <c r="B11" s="4">
        <v>4</v>
      </c>
      <c r="C11" s="3"/>
    </row>
    <row r="12" spans="1:3" x14ac:dyDescent="0.25">
      <c r="A12" s="20" t="s">
        <v>157</v>
      </c>
      <c r="B12" t="s">
        <v>11</v>
      </c>
      <c r="C12" s="24"/>
    </row>
    <row r="13" spans="1:3" x14ac:dyDescent="0.25">
      <c r="A13" t="s">
        <v>12</v>
      </c>
      <c r="B13" t="s">
        <v>9</v>
      </c>
      <c r="C13" t="s">
        <v>3</v>
      </c>
    </row>
    <row r="14" spans="1:3" s="3" customFormat="1" x14ac:dyDescent="0.25">
      <c r="A14" s="3" t="s">
        <v>156</v>
      </c>
      <c r="B14" s="3" t="s">
        <v>9</v>
      </c>
      <c r="C14" s="3" t="s">
        <v>4</v>
      </c>
    </row>
    <row r="15" spans="1:3" s="24" customFormat="1" x14ac:dyDescent="0.25">
      <c r="A15" s="20" t="s">
        <v>10</v>
      </c>
      <c r="B15" t="s">
        <v>8</v>
      </c>
    </row>
    <row r="16" spans="1:3" x14ac:dyDescent="0.25">
      <c r="A16" t="s">
        <v>155</v>
      </c>
      <c r="B16" t="s">
        <v>3</v>
      </c>
    </row>
    <row r="17" spans="1:3" x14ac:dyDescent="0.25">
      <c r="A17" t="s">
        <v>154</v>
      </c>
      <c r="B17" t="s">
        <v>3</v>
      </c>
    </row>
    <row r="18" spans="1:3" x14ac:dyDescent="0.25">
      <c r="A18" t="s">
        <v>153</v>
      </c>
      <c r="B18" t="s">
        <v>3</v>
      </c>
    </row>
    <row r="19" spans="1:3" x14ac:dyDescent="0.25">
      <c r="A19" t="s">
        <v>152</v>
      </c>
      <c r="B19" t="s">
        <v>3</v>
      </c>
    </row>
    <row r="20" spans="1:3" x14ac:dyDescent="0.25">
      <c r="A20" t="s">
        <v>151</v>
      </c>
      <c r="B20" t="s">
        <v>3</v>
      </c>
    </row>
    <row r="21" spans="1:3" x14ac:dyDescent="0.25">
      <c r="A21" t="s">
        <v>150</v>
      </c>
      <c r="B21" t="s">
        <v>3</v>
      </c>
    </row>
    <row r="22" spans="1:3" x14ac:dyDescent="0.25">
      <c r="A22" t="s">
        <v>149</v>
      </c>
      <c r="B22" t="s">
        <v>3</v>
      </c>
    </row>
    <row r="23" spans="1:3" x14ac:dyDescent="0.25">
      <c r="A23" t="s">
        <v>148</v>
      </c>
      <c r="B23" t="s">
        <v>3</v>
      </c>
    </row>
    <row r="24" spans="1:3" x14ac:dyDescent="0.25">
      <c r="A24" t="s">
        <v>147</v>
      </c>
      <c r="B24" t="s">
        <v>3</v>
      </c>
    </row>
    <row r="25" spans="1:3" x14ac:dyDescent="0.25">
      <c r="A25" t="s">
        <v>146</v>
      </c>
      <c r="B25" t="s">
        <v>4</v>
      </c>
    </row>
    <row r="26" spans="1:3" x14ac:dyDescent="0.25">
      <c r="A26" t="s">
        <v>145</v>
      </c>
      <c r="B26" t="s">
        <v>4</v>
      </c>
    </row>
    <row r="27" spans="1:3" x14ac:dyDescent="0.25">
      <c r="A27" t="s">
        <v>144</v>
      </c>
      <c r="B27" t="s">
        <v>143</v>
      </c>
    </row>
    <row r="28" spans="1:3" x14ac:dyDescent="0.25">
      <c r="A28" t="s">
        <v>142</v>
      </c>
      <c r="B28">
        <v>5</v>
      </c>
      <c r="C28" t="s">
        <v>36</v>
      </c>
    </row>
    <row r="29" spans="1:3" x14ac:dyDescent="0.25">
      <c r="A29" t="s">
        <v>14</v>
      </c>
      <c r="B29">
        <v>5</v>
      </c>
      <c r="C29" t="s">
        <v>129</v>
      </c>
    </row>
    <row r="30" spans="1:3" x14ac:dyDescent="0.25">
      <c r="A30" t="s">
        <v>141</v>
      </c>
      <c r="B30">
        <v>5</v>
      </c>
      <c r="C30" t="s">
        <v>124</v>
      </c>
    </row>
    <row r="31" spans="1:3" x14ac:dyDescent="0.25">
      <c r="A31" t="s">
        <v>13</v>
      </c>
      <c r="B31">
        <v>5</v>
      </c>
      <c r="C31" t="s">
        <v>119</v>
      </c>
    </row>
    <row r="32" spans="1:3" x14ac:dyDescent="0.25">
      <c r="A32" t="s">
        <v>140</v>
      </c>
      <c r="B32" t="s">
        <v>36</v>
      </c>
    </row>
    <row r="33" spans="1:2" x14ac:dyDescent="0.25">
      <c r="A33" t="s">
        <v>139</v>
      </c>
      <c r="B33" t="s">
        <v>36</v>
      </c>
    </row>
    <row r="34" spans="1:2" x14ac:dyDescent="0.25">
      <c r="A34" t="s">
        <v>138</v>
      </c>
      <c r="B34" t="s">
        <v>36</v>
      </c>
    </row>
    <row r="35" spans="1:2" x14ac:dyDescent="0.25">
      <c r="A35" t="s">
        <v>137</v>
      </c>
      <c r="B35" t="s">
        <v>36</v>
      </c>
    </row>
    <row r="36" spans="1:2" x14ac:dyDescent="0.25">
      <c r="A36" t="s">
        <v>136</v>
      </c>
      <c r="B36" t="s">
        <v>36</v>
      </c>
    </row>
    <row r="37" spans="1:2" x14ac:dyDescent="0.25">
      <c r="A37" t="s">
        <v>135</v>
      </c>
      <c r="B37" t="s">
        <v>36</v>
      </c>
    </row>
    <row r="38" spans="1:2" x14ac:dyDescent="0.25">
      <c r="A38" t="s">
        <v>134</v>
      </c>
      <c r="B38" t="s">
        <v>36</v>
      </c>
    </row>
    <row r="39" spans="1:2" x14ac:dyDescent="0.25">
      <c r="A39" t="s">
        <v>133</v>
      </c>
      <c r="B39" t="s">
        <v>129</v>
      </c>
    </row>
    <row r="40" spans="1:2" x14ac:dyDescent="0.25">
      <c r="A40" t="s">
        <v>132</v>
      </c>
      <c r="B40" t="s">
        <v>129</v>
      </c>
    </row>
    <row r="41" spans="1:2" x14ac:dyDescent="0.25">
      <c r="A41" t="s">
        <v>131</v>
      </c>
      <c r="B41" t="s">
        <v>129</v>
      </c>
    </row>
    <row r="42" spans="1:2" x14ac:dyDescent="0.25">
      <c r="A42" t="s">
        <v>130</v>
      </c>
      <c r="B42" t="s">
        <v>129</v>
      </c>
    </row>
    <row r="43" spans="1:2" x14ac:dyDescent="0.25">
      <c r="A43" t="s">
        <v>128</v>
      </c>
      <c r="B43" t="s">
        <v>124</v>
      </c>
    </row>
    <row r="44" spans="1:2" x14ac:dyDescent="0.25">
      <c r="A44" t="s">
        <v>127</v>
      </c>
      <c r="B44" t="s">
        <v>124</v>
      </c>
    </row>
    <row r="45" spans="1:2" x14ac:dyDescent="0.25">
      <c r="A45" t="s">
        <v>126</v>
      </c>
      <c r="B45" t="s">
        <v>124</v>
      </c>
    </row>
    <row r="46" spans="1:2" x14ac:dyDescent="0.25">
      <c r="A46" t="s">
        <v>125</v>
      </c>
      <c r="B46" t="s">
        <v>124</v>
      </c>
    </row>
    <row r="47" spans="1:2" x14ac:dyDescent="0.25">
      <c r="A47" t="s">
        <v>123</v>
      </c>
      <c r="B47" t="s">
        <v>119</v>
      </c>
    </row>
    <row r="48" spans="1:2" x14ac:dyDescent="0.25">
      <c r="A48" t="s">
        <v>122</v>
      </c>
      <c r="B48" t="s">
        <v>119</v>
      </c>
    </row>
    <row r="49" spans="1:2" x14ac:dyDescent="0.25">
      <c r="A49" t="s">
        <v>121</v>
      </c>
      <c r="B49" t="s">
        <v>119</v>
      </c>
    </row>
    <row r="50" spans="1:2" x14ac:dyDescent="0.25">
      <c r="A50" t="s">
        <v>120</v>
      </c>
      <c r="B50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workbookViewId="0">
      <selection activeCell="AE2" sqref="AE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3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4" width="3.710937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8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x14ac:dyDescent="0.25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4">
        <v>10</v>
      </c>
      <c r="H2" s="47">
        <v>-15</v>
      </c>
      <c r="I2" s="46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4">
        <v>15</v>
      </c>
      <c r="O2" s="46">
        <v>-2</v>
      </c>
      <c r="P2">
        <f>SUM(R2:AA2)</f>
        <v>14</v>
      </c>
      <c r="Q2">
        <f>SUM(AB2:AC2)</f>
        <v>12</v>
      </c>
      <c r="R2" s="46">
        <v>-4</v>
      </c>
      <c r="S2" s="44">
        <v>2</v>
      </c>
      <c r="T2" s="44">
        <v>2</v>
      </c>
      <c r="U2" s="44">
        <v>2</v>
      </c>
      <c r="V2" s="44">
        <v>2</v>
      </c>
      <c r="W2" s="44">
        <v>2</v>
      </c>
      <c r="X2" s="44">
        <v>2</v>
      </c>
      <c r="Y2" s="44">
        <v>2</v>
      </c>
      <c r="Z2" s="44">
        <v>2</v>
      </c>
      <c r="AA2" s="44">
        <v>2</v>
      </c>
      <c r="AB2" s="45">
        <v>6</v>
      </c>
      <c r="AC2" s="44">
        <v>6</v>
      </c>
      <c r="AD2" s="46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5">
        <v>1</v>
      </c>
      <c r="AJ2" s="44">
        <v>1</v>
      </c>
      <c r="AK2" s="44">
        <v>1</v>
      </c>
      <c r="AL2" s="44">
        <v>1</v>
      </c>
      <c r="AM2" s="44">
        <v>1</v>
      </c>
      <c r="AN2" s="44">
        <v>1</v>
      </c>
      <c r="AO2" s="44">
        <v>1</v>
      </c>
      <c r="AP2" s="45">
        <v>2</v>
      </c>
      <c r="AQ2" s="44">
        <v>2</v>
      </c>
      <c r="AR2" s="44">
        <v>2</v>
      </c>
      <c r="AS2" s="44">
        <v>2</v>
      </c>
      <c r="AT2" s="45">
        <v>3</v>
      </c>
      <c r="AU2" s="44">
        <v>3</v>
      </c>
      <c r="AV2" s="44">
        <v>3</v>
      </c>
      <c r="AW2" s="44">
        <v>3</v>
      </c>
      <c r="AX2" s="45">
        <v>4</v>
      </c>
      <c r="AY2" s="44">
        <v>4</v>
      </c>
      <c r="AZ2" s="44">
        <v>4</v>
      </c>
      <c r="BA2" s="44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2"/>
  <sheetViews>
    <sheetView tabSelected="1" workbookViewId="0">
      <selection activeCell="AP2" sqref="AP2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7" bestFit="1" customWidth="1"/>
    <col min="7" max="7" width="3.7109375" bestFit="1" customWidth="1"/>
    <col min="8" max="8" width="3.7109375" style="43" bestFit="1" customWidth="1"/>
    <col min="9" max="9" width="3.7109375" style="30" bestFit="1" customWidth="1"/>
    <col min="10" max="11" width="3.7109375" bestFit="1" customWidth="1"/>
    <col min="12" max="12" width="3.7109375" style="30" bestFit="1" customWidth="1"/>
    <col min="13" max="14" width="3.7109375" bestFit="1" customWidth="1"/>
    <col min="15" max="15" width="3.7109375" style="30" customWidth="1"/>
    <col min="16" max="17" width="3.7109375" bestFit="1" customWidth="1"/>
    <col min="18" max="18" width="3.7109375" style="30" customWidth="1"/>
    <col min="19" max="27" width="3.7109375" bestFit="1" customWidth="1"/>
    <col min="28" max="28" width="3.7109375" style="27" bestFit="1" customWidth="1"/>
    <col min="29" max="29" width="3.7109375" bestFit="1" customWidth="1"/>
    <col min="30" max="30" width="3.7109375" style="30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7" bestFit="1" customWidth="1"/>
    <col min="36" max="41" width="3.7109375" bestFit="1" customWidth="1"/>
    <col min="42" max="42" width="3.7109375" style="27" bestFit="1" customWidth="1"/>
    <col min="43" max="45" width="3.7109375" bestFit="1" customWidth="1"/>
    <col min="46" max="46" width="3.7109375" style="27" bestFit="1" customWidth="1"/>
    <col min="47" max="49" width="3.7109375" bestFit="1" customWidth="1"/>
    <col min="50" max="50" width="3.7109375" style="27" bestFit="1" customWidth="1"/>
    <col min="51" max="53" width="3.7109375" bestFit="1" customWidth="1"/>
  </cols>
  <sheetData>
    <row r="1" spans="1:53" s="8" customFormat="1" ht="85.5" x14ac:dyDescent="0.25">
      <c r="A1" s="8" t="s">
        <v>20</v>
      </c>
      <c r="B1" s="8" t="s">
        <v>23</v>
      </c>
      <c r="C1" s="8" t="s">
        <v>70</v>
      </c>
      <c r="D1" s="8" t="s">
        <v>22</v>
      </c>
      <c r="E1" s="25" t="s">
        <v>18</v>
      </c>
      <c r="F1" s="25" t="s">
        <v>19</v>
      </c>
      <c r="G1" s="8" t="s">
        <v>30</v>
      </c>
      <c r="H1" s="48" t="s">
        <v>33</v>
      </c>
      <c r="I1" s="29" t="s">
        <v>31</v>
      </c>
      <c r="J1" s="8" t="s">
        <v>163</v>
      </c>
      <c r="K1" s="8" t="s">
        <v>162</v>
      </c>
      <c r="L1" s="29" t="s">
        <v>161</v>
      </c>
      <c r="M1" s="8" t="s">
        <v>159</v>
      </c>
      <c r="N1" s="8" t="s">
        <v>158</v>
      </c>
      <c r="O1" s="29" t="s">
        <v>157</v>
      </c>
      <c r="P1" s="8" t="s">
        <v>12</v>
      </c>
      <c r="Q1" s="8" t="s">
        <v>156</v>
      </c>
      <c r="R1" s="29" t="s">
        <v>10</v>
      </c>
      <c r="S1" s="8" t="s">
        <v>155</v>
      </c>
      <c r="T1" s="8" t="s">
        <v>154</v>
      </c>
      <c r="U1" s="8" t="s">
        <v>153</v>
      </c>
      <c r="V1" s="8" t="s">
        <v>152</v>
      </c>
      <c r="W1" s="8" t="s">
        <v>151</v>
      </c>
      <c r="X1" s="8" t="s">
        <v>150</v>
      </c>
      <c r="Y1" s="8" t="s">
        <v>149</v>
      </c>
      <c r="Z1" s="8" t="s">
        <v>148</v>
      </c>
      <c r="AA1" s="8" t="s">
        <v>147</v>
      </c>
      <c r="AB1" s="25" t="s">
        <v>146</v>
      </c>
      <c r="AC1" s="8" t="s">
        <v>145</v>
      </c>
      <c r="AD1" s="29" t="s">
        <v>144</v>
      </c>
      <c r="AE1" s="8" t="s">
        <v>142</v>
      </c>
      <c r="AF1" s="8" t="s">
        <v>14</v>
      </c>
      <c r="AG1" s="8" t="s">
        <v>141</v>
      </c>
      <c r="AH1" s="8" t="s">
        <v>13</v>
      </c>
      <c r="AI1" s="25" t="s">
        <v>140</v>
      </c>
      <c r="AJ1" s="8" t="s">
        <v>139</v>
      </c>
      <c r="AK1" s="8" t="s">
        <v>138</v>
      </c>
      <c r="AL1" s="8" t="s">
        <v>137</v>
      </c>
      <c r="AM1" s="8" t="s">
        <v>136</v>
      </c>
      <c r="AN1" s="8" t="s">
        <v>135</v>
      </c>
      <c r="AO1" s="8" t="s">
        <v>134</v>
      </c>
      <c r="AP1" s="25" t="s">
        <v>133</v>
      </c>
      <c r="AQ1" s="8" t="s">
        <v>132</v>
      </c>
      <c r="AR1" s="8" t="s">
        <v>131</v>
      </c>
      <c r="AS1" s="8" t="s">
        <v>130</v>
      </c>
      <c r="AT1" s="25" t="s">
        <v>128</v>
      </c>
      <c r="AU1" s="8" t="s">
        <v>127</v>
      </c>
      <c r="AV1" s="8" t="s">
        <v>126</v>
      </c>
      <c r="AW1" s="8" t="s">
        <v>125</v>
      </c>
      <c r="AX1" s="25" t="s">
        <v>123</v>
      </c>
      <c r="AY1" s="8" t="s">
        <v>122</v>
      </c>
      <c r="AZ1" s="8" t="s">
        <v>121</v>
      </c>
      <c r="BA1" s="8" t="s">
        <v>120</v>
      </c>
    </row>
    <row r="2" spans="1:53" ht="26.25" x14ac:dyDescent="0.4">
      <c r="A2">
        <v>1</v>
      </c>
      <c r="C2">
        <v>1</v>
      </c>
      <c r="D2">
        <v>150</v>
      </c>
      <c r="E2" s="27">
        <f>+SUM(F2:H2)</f>
        <v>60</v>
      </c>
      <c r="F2" s="27">
        <f>SUM(I2:K2)</f>
        <v>65</v>
      </c>
      <c r="G2" s="44">
        <v>10</v>
      </c>
      <c r="H2" s="47">
        <v>-15</v>
      </c>
      <c r="I2" s="46">
        <v>-5</v>
      </c>
      <c r="J2">
        <f>SUM(L2:N2)</f>
        <v>35</v>
      </c>
      <c r="K2">
        <f>SUM(AD2:AH2)</f>
        <v>35</v>
      </c>
      <c r="L2" s="30">
        <v>-4</v>
      </c>
      <c r="M2">
        <f>SUM(O2:Q2)</f>
        <v>24</v>
      </c>
      <c r="N2" s="44">
        <v>15</v>
      </c>
      <c r="O2" s="46">
        <v>-2</v>
      </c>
      <c r="P2">
        <f>SUM(R2:AA2)</f>
        <v>14</v>
      </c>
      <c r="Q2">
        <f>SUM(AB2:AC2)</f>
        <v>12</v>
      </c>
      <c r="R2" s="46">
        <v>-4</v>
      </c>
      <c r="S2" s="44">
        <v>2</v>
      </c>
      <c r="T2" s="44">
        <v>2</v>
      </c>
      <c r="U2" s="44">
        <v>2</v>
      </c>
      <c r="V2" s="44">
        <v>2</v>
      </c>
      <c r="W2" s="44">
        <v>2</v>
      </c>
      <c r="X2" s="44">
        <v>2</v>
      </c>
      <c r="Y2" s="44">
        <v>2</v>
      </c>
      <c r="Z2" s="44">
        <v>2</v>
      </c>
      <c r="AA2" s="44">
        <v>2</v>
      </c>
      <c r="AB2" s="45">
        <v>6</v>
      </c>
      <c r="AC2" s="44">
        <v>6</v>
      </c>
      <c r="AD2" s="49">
        <v>0</v>
      </c>
      <c r="AE2" s="50">
        <f>ex7_data!AE2*ex7_data!$K$2/SUM(ex7_data!$K$2-ex7_data!$AD$2)</f>
        <v>5.6976744186046515</v>
      </c>
      <c r="AF2" s="50">
        <f>ex7_data!AF2*ex7_data!$K$2/SUM(ex7_data!$K$2-ex7_data!$AD$2)</f>
        <v>6.5116279069767442</v>
      </c>
      <c r="AG2" s="50">
        <f>ex7_data!AG2*ex7_data!$K$2/SUM(ex7_data!$K$2-ex7_data!$AD$2)</f>
        <v>9.7674418604651159</v>
      </c>
      <c r="AH2" s="50">
        <f>ex7_data!AH2*ex7_data!$K$2/SUM(ex7_data!$K$2-ex7_data!$AD$2)</f>
        <v>13.023255813953488</v>
      </c>
      <c r="AI2" s="45">
        <v>1</v>
      </c>
      <c r="AJ2" s="44">
        <v>1</v>
      </c>
      <c r="AK2" s="44">
        <v>1</v>
      </c>
      <c r="AL2" s="44">
        <v>1</v>
      </c>
      <c r="AM2" s="44">
        <v>1</v>
      </c>
      <c r="AN2" s="44">
        <v>1</v>
      </c>
      <c r="AO2" s="44">
        <v>1</v>
      </c>
      <c r="AP2" s="45">
        <v>2</v>
      </c>
      <c r="AQ2" s="44">
        <v>2</v>
      </c>
      <c r="AR2" s="44">
        <v>2</v>
      </c>
      <c r="AS2" s="44">
        <v>2</v>
      </c>
      <c r="AT2" s="45">
        <v>3</v>
      </c>
      <c r="AU2" s="44">
        <v>3</v>
      </c>
      <c r="AV2" s="44">
        <v>3</v>
      </c>
      <c r="AW2" s="44">
        <v>3</v>
      </c>
      <c r="AX2" s="45">
        <v>4</v>
      </c>
      <c r="AY2" s="44">
        <v>4</v>
      </c>
      <c r="AZ2" s="44">
        <v>4</v>
      </c>
      <c r="BA2" s="44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13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36</v>
      </c>
      <c r="B10">
        <v>4</v>
      </c>
    </row>
    <row r="11" spans="1:2" x14ac:dyDescent="0.25">
      <c r="A11" t="s">
        <v>129</v>
      </c>
      <c r="B11">
        <v>3</v>
      </c>
    </row>
    <row r="12" spans="1:2" x14ac:dyDescent="0.25">
      <c r="A12" t="s">
        <v>124</v>
      </c>
      <c r="B12">
        <v>3</v>
      </c>
    </row>
    <row r="13" spans="1:2" x14ac:dyDescent="0.25">
      <c r="A13" t="s">
        <v>119</v>
      </c>
      <c r="B13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3"/>
  <sheetViews>
    <sheetView workbookViewId="0">
      <selection activeCell="D19" sqref="D19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  <c r="B3" t="s">
        <v>2</v>
      </c>
      <c r="C3" t="s">
        <v>2</v>
      </c>
      <c r="D3" t="s">
        <v>2</v>
      </c>
    </row>
    <row r="4" spans="1:7" x14ac:dyDescent="0.25">
      <c r="A4">
        <v>3</v>
      </c>
      <c r="C4" t="s">
        <v>2</v>
      </c>
    </row>
    <row r="5" spans="1:7" x14ac:dyDescent="0.25">
      <c r="A5">
        <v>4</v>
      </c>
      <c r="B5" t="s">
        <v>2</v>
      </c>
      <c r="C5" t="s">
        <v>2</v>
      </c>
    </row>
    <row r="6" spans="1:7" x14ac:dyDescent="0.25">
      <c r="A6" t="s">
        <v>9</v>
      </c>
    </row>
    <row r="7" spans="1:7" x14ac:dyDescent="0.25">
      <c r="A7" t="s">
        <v>3</v>
      </c>
      <c r="B7" t="s">
        <v>2</v>
      </c>
      <c r="C7" t="s">
        <v>2</v>
      </c>
      <c r="D7" t="s">
        <v>2</v>
      </c>
    </row>
    <row r="8" spans="1:7" x14ac:dyDescent="0.25">
      <c r="A8" t="s">
        <v>4</v>
      </c>
      <c r="B8" t="s">
        <v>2</v>
      </c>
      <c r="C8" t="s">
        <v>2</v>
      </c>
      <c r="D8" t="s">
        <v>2</v>
      </c>
    </row>
    <row r="9" spans="1:7" x14ac:dyDescent="0.25">
      <c r="A9">
        <v>5</v>
      </c>
    </row>
    <row r="10" spans="1:7" x14ac:dyDescent="0.25">
      <c r="A10" t="s">
        <v>36</v>
      </c>
      <c r="B10" t="s">
        <v>2</v>
      </c>
      <c r="C10" t="s">
        <v>2</v>
      </c>
      <c r="D10" t="s">
        <v>2</v>
      </c>
    </row>
    <row r="11" spans="1:7" x14ac:dyDescent="0.25">
      <c r="A11" t="s">
        <v>129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124</v>
      </c>
      <c r="B12" t="s">
        <v>2</v>
      </c>
      <c r="C12" t="s">
        <v>2</v>
      </c>
      <c r="D12" t="s">
        <v>2</v>
      </c>
    </row>
    <row r="13" spans="1:7" x14ac:dyDescent="0.25">
      <c r="A13" t="s">
        <v>119</v>
      </c>
      <c r="B13" t="s">
        <v>2</v>
      </c>
      <c r="C13" t="s">
        <v>2</v>
      </c>
      <c r="D13" t="s">
        <v>2</v>
      </c>
      <c r="F13" t="s">
        <v>2</v>
      </c>
      <c r="G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20</vt:i4>
      </vt:variant>
    </vt:vector>
  </HeadingPairs>
  <TitlesOfParts>
    <vt:vector size="20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ex3_struct</vt:lpstr>
      <vt:lpstr>ex3_data</vt:lpstr>
      <vt:lpstr>ex3_levelmax</vt:lpstr>
      <vt:lpstr>ex4_outline</vt:lpstr>
      <vt:lpstr>ex5_data</vt:lpstr>
      <vt:lpstr>ex6_data</vt:lpstr>
      <vt:lpstr>ex6_outline</vt:lpstr>
      <vt:lpstr>ex7_struct</vt:lpstr>
      <vt:lpstr>ex7_data</vt:lpstr>
      <vt:lpstr>ex7_data_adapted</vt:lpstr>
      <vt:lpstr>ex7_levelmax</vt:lpstr>
      <vt:lpstr>ex7_outline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2018-10-03T15:44:59Z</dcterms:modified>
</cp:coreProperties>
</file>